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7C9D133349CB10/Documents/"/>
    </mc:Choice>
  </mc:AlternateContent>
  <xr:revisionPtr revIDLastSave="14" documentId="8_{7E1B25C6-B17E-4AAC-86B4-4D2473BF130A}" xr6:coauthVersionLast="47" xr6:coauthVersionMax="47" xr10:uidLastSave="{DCDDB832-82DE-403B-9FE7-CB6DE15F2BE5}"/>
  <bookViews>
    <workbookView xWindow="-108" yWindow="-108" windowWidth="23256" windowHeight="12456" firstSheet="1" activeTab="1" xr2:uid="{00000000-000D-0000-FFFF-FFFF00000000}"/>
  </bookViews>
  <sheets>
    <sheet name="Development Indicators" sheetId="1" state="hidden" r:id="rId1"/>
    <sheet name="KDI_Dashboard" sheetId="3" r:id="rId2"/>
    <sheet name="Data Validation" sheetId="2" state="hidden" r:id="rId3"/>
  </sheets>
  <definedNames>
    <definedName name="_xlnm._FilterDatabase" localSheetId="0" hidden="1">'Development Indicators'!$A$1:$O$12450</definedName>
    <definedName name="Country">KDI_Dashboard!$M$5</definedName>
    <definedName name="Income_group">KDI_Dashboard!$D$3</definedName>
    <definedName name="Year">KDI_Dashboard!$G$5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" i="2" l="1" a="1"/>
  <c r="U2" i="2" s="1"/>
  <c r="T2" i="2" a="1"/>
  <c r="T2" i="2" s="1"/>
  <c r="S2" i="2" a="1"/>
  <c r="S2" i="2" s="1"/>
  <c r="Q2" i="2" a="1"/>
  <c r="Q2" i="2" s="1"/>
  <c r="R2" i="2" a="1"/>
  <c r="R2" i="2" s="1"/>
  <c r="P2" i="2" a="1"/>
  <c r="P2" i="2" s="1"/>
  <c r="O2" i="2" a="1"/>
  <c r="O2" i="2" s="1"/>
  <c r="N2" i="2" a="1"/>
  <c r="N2" i="2" s="1"/>
  <c r="M2" i="2" a="1"/>
  <c r="M2" i="2" s="1"/>
  <c r="L2" i="2" a="1"/>
  <c r="L2" i="2" s="1"/>
  <c r="K2" i="2" a="1"/>
  <c r="K2" i="2" s="1"/>
  <c r="J2" i="2" a="1"/>
  <c r="J2" i="2" s="1"/>
  <c r="E23" i="2"/>
  <c r="E22" i="2"/>
  <c r="E21" i="2"/>
  <c r="E20" i="2"/>
  <c r="K115" i="2" a="1"/>
  <c r="K115" i="2" s="1"/>
  <c r="K117" i="2" a="1"/>
  <c r="K117" i="2" s="1"/>
  <c r="K141" i="2" a="1"/>
  <c r="K141" i="2" s="1"/>
  <c r="K142" i="2" a="1"/>
  <c r="K142" i="2" s="1"/>
  <c r="A1" i="3"/>
  <c r="U159" i="2" a="1"/>
  <c r="U159" i="2" s="1"/>
  <c r="U183" i="2" a="1"/>
  <c r="U183" i="2" s="1"/>
  <c r="U184" i="2" a="1"/>
  <c r="U184" i="2" s="1"/>
  <c r="U185" i="2" a="1"/>
  <c r="U185" i="2" s="1"/>
  <c r="S8" i="2" a="1"/>
  <c r="S8" i="2" s="1"/>
  <c r="S9" i="2" a="1"/>
  <c r="S9" i="2" s="1"/>
  <c r="S10" i="2" a="1"/>
  <c r="S10" i="2" s="1"/>
  <c r="S13" i="2" a="1"/>
  <c r="S13" i="2" s="1"/>
  <c r="S145" i="2" a="1"/>
  <c r="S145" i="2" s="1"/>
  <c r="S146" i="2" a="1"/>
  <c r="S146" i="2" s="1"/>
  <c r="S147" i="2" a="1"/>
  <c r="S147" i="2" s="1"/>
  <c r="S201" i="2" a="1"/>
  <c r="S201" i="2" s="1"/>
  <c r="N64" i="2" a="1"/>
  <c r="N64" i="2" s="1"/>
  <c r="N110" i="2" a="1"/>
  <c r="N110" i="2" s="1"/>
  <c r="N111" i="2" a="1"/>
  <c r="N111" i="2" s="1"/>
  <c r="N112" i="2" a="1"/>
  <c r="N112" i="2" s="1"/>
  <c r="N195" i="2" a="1"/>
  <c r="N195" i="2" s="1"/>
  <c r="N198" i="2" a="1"/>
  <c r="N198" i="2" s="1"/>
  <c r="N201" i="2" a="1"/>
  <c r="N201" i="2" s="1"/>
  <c r="N203" i="2" a="1"/>
  <c r="N203" i="2" s="1"/>
  <c r="O58" i="2" a="1"/>
  <c r="O58" i="2" s="1"/>
  <c r="O61" i="2" a="1"/>
  <c r="O61" i="2" s="1"/>
  <c r="O82" i="2" a="1"/>
  <c r="O82" i="2" s="1"/>
  <c r="O83" i="2" a="1"/>
  <c r="O83" i="2" s="1"/>
  <c r="O114" i="2" a="1"/>
  <c r="O114" i="2" s="1"/>
  <c r="O135" i="2" a="1"/>
  <c r="O135" i="2" s="1"/>
  <c r="O136" i="2" a="1"/>
  <c r="O136" i="2" s="1"/>
  <c r="O137" i="2" a="1"/>
  <c r="O137" i="2" s="1"/>
  <c r="O138" i="2" a="1"/>
  <c r="O138" i="2" s="1"/>
  <c r="O186" i="2" a="1"/>
  <c r="O186" i="2" s="1"/>
  <c r="O187" i="2" a="1"/>
  <c r="O187" i="2" s="1"/>
  <c r="O188" i="2" a="1"/>
  <c r="O188" i="2" s="1"/>
  <c r="O189" i="2" a="1"/>
  <c r="O189" i="2" s="1"/>
  <c r="O202" i="2" a="1"/>
  <c r="O202" i="2" s="1"/>
  <c r="R16" i="2" a="1"/>
  <c r="R16" i="2" s="1"/>
  <c r="R17" i="2" a="1"/>
  <c r="R17" i="2" s="1"/>
  <c r="R30" i="2" a="1"/>
  <c r="R30" i="2" s="1"/>
  <c r="R32" i="2" a="1"/>
  <c r="R32" i="2" s="1"/>
  <c r="R34" i="2" a="1"/>
  <c r="R34" i="2" s="1"/>
  <c r="R70" i="2" a="1"/>
  <c r="R70" i="2" s="1"/>
  <c r="R71" i="2" a="1"/>
  <c r="R71" i="2" s="1"/>
  <c r="R73" i="2" a="1"/>
  <c r="R73" i="2" s="1"/>
  <c r="R74" i="2" a="1"/>
  <c r="R74" i="2" s="1"/>
  <c r="R78" i="2" a="1"/>
  <c r="R78" i="2" s="1"/>
  <c r="R109" i="2" a="1"/>
  <c r="R109" i="2" s="1"/>
  <c r="R110" i="2" a="1"/>
  <c r="R110" i="2" s="1"/>
  <c r="R112" i="2" a="1"/>
  <c r="R112" i="2" s="1"/>
  <c r="R123" i="2" a="1"/>
  <c r="R123" i="2" s="1"/>
  <c r="R125" i="2" a="1"/>
  <c r="R125" i="2" s="1"/>
  <c r="R147" i="2" a="1"/>
  <c r="R147" i="2" s="1"/>
  <c r="R159" i="2" a="1"/>
  <c r="R159" i="2" s="1"/>
  <c r="R160" i="2" a="1"/>
  <c r="R160" i="2" s="1"/>
  <c r="R161" i="2" a="1"/>
  <c r="R161" i="2" s="1"/>
  <c r="R162" i="2" a="1"/>
  <c r="R162" i="2" s="1"/>
  <c r="R194" i="2" a="1"/>
  <c r="R194" i="2" s="1"/>
  <c r="R195" i="2" a="1"/>
  <c r="R195" i="2" s="1"/>
  <c r="R196" i="2" a="1"/>
  <c r="R196" i="2" s="1"/>
  <c r="R197" i="2" a="1"/>
  <c r="R197" i="2" s="1"/>
  <c r="R207" i="2" a="1"/>
  <c r="R207" i="2" s="1"/>
  <c r="A13" i="2"/>
  <c r="A14" i="2"/>
  <c r="A15" i="2"/>
  <c r="Q5" i="2" a="1"/>
  <c r="Q5" i="2" s="1"/>
  <c r="Q6" i="2" a="1"/>
  <c r="Q6" i="2" s="1"/>
  <c r="Q7" i="2" a="1"/>
  <c r="Q7" i="2" s="1"/>
  <c r="Q8" i="2" a="1"/>
  <c r="Q8" i="2" s="1"/>
  <c r="Q9" i="2" a="1"/>
  <c r="Q9" i="2" s="1"/>
  <c r="Q35" i="2" a="1"/>
  <c r="Q35" i="2" s="1"/>
  <c r="Q36" i="2" a="1"/>
  <c r="Q36" i="2" s="1"/>
  <c r="Q38" i="2" a="1"/>
  <c r="Q38" i="2" s="1"/>
  <c r="Q46" i="2" a="1"/>
  <c r="Q46" i="2" s="1"/>
  <c r="Q47" i="2" a="1"/>
  <c r="Q47" i="2" s="1"/>
  <c r="Q65" i="2" a="1"/>
  <c r="Q65" i="2" s="1"/>
  <c r="Q66" i="2" a="1"/>
  <c r="Q66" i="2" s="1"/>
  <c r="Q67" i="2" a="1"/>
  <c r="Q67" i="2" s="1"/>
  <c r="Q76" i="2" a="1"/>
  <c r="Q76" i="2" s="1"/>
  <c r="Q77" i="2" a="1"/>
  <c r="Q77" i="2" s="1"/>
  <c r="Q93" i="2" a="1"/>
  <c r="Q93" i="2" s="1"/>
  <c r="Q94" i="2" a="1"/>
  <c r="Q94" i="2" s="1"/>
  <c r="Q95" i="2" a="1"/>
  <c r="Q95" i="2" s="1"/>
  <c r="Q104" i="2" a="1"/>
  <c r="Q104" i="2" s="1"/>
  <c r="Q105" i="2" a="1"/>
  <c r="Q105" i="2" s="1"/>
  <c r="Q122" i="2" a="1"/>
  <c r="Q122" i="2" s="1"/>
  <c r="Q124" i="2" a="1"/>
  <c r="Q124" i="2" s="1"/>
  <c r="Q125" i="2" a="1"/>
  <c r="Q125" i="2" s="1"/>
  <c r="Q132" i="2" a="1"/>
  <c r="Q132" i="2" s="1"/>
  <c r="Q134" i="2" a="1"/>
  <c r="Q134" i="2" s="1"/>
  <c r="Q149" i="2" a="1"/>
  <c r="Q149" i="2" s="1"/>
  <c r="Q150" i="2" a="1"/>
  <c r="Q150" i="2" s="1"/>
  <c r="Q151" i="2" a="1"/>
  <c r="Q151" i="2" s="1"/>
  <c r="Q159" i="2" a="1"/>
  <c r="Q159" i="2" s="1"/>
  <c r="Q160" i="2" a="1"/>
  <c r="Q160" i="2" s="1"/>
  <c r="Q175" i="2" a="1"/>
  <c r="Q175" i="2" s="1"/>
  <c r="Q176" i="2" a="1"/>
  <c r="Q176" i="2" s="1"/>
  <c r="Q177" i="2" a="1"/>
  <c r="Q177" i="2" s="1"/>
  <c r="Q185" i="2" a="1"/>
  <c r="Q185" i="2" s="1"/>
  <c r="Q186" i="2" a="1"/>
  <c r="Q186" i="2" s="1"/>
  <c r="Q201" i="2" a="1"/>
  <c r="Q201" i="2" s="1"/>
  <c r="Q202" i="2" a="1"/>
  <c r="Q202" i="2" s="1"/>
  <c r="Q203" i="2" a="1"/>
  <c r="Q203" i="2" s="1"/>
  <c r="Q211" i="2" a="1"/>
  <c r="Q211" i="2" s="1"/>
  <c r="Q212" i="2" a="1"/>
  <c r="Q212" i="2" s="1"/>
  <c r="P17" i="2" a="1"/>
  <c r="P17" i="2" s="1"/>
  <c r="P18" i="2" a="1"/>
  <c r="P18" i="2" s="1"/>
  <c r="P19" i="2" a="1"/>
  <c r="P19" i="2" s="1"/>
  <c r="P26" i="2" a="1"/>
  <c r="P26" i="2" s="1"/>
  <c r="P27" i="2" a="1"/>
  <c r="P27" i="2" s="1"/>
  <c r="P41" i="2" a="1"/>
  <c r="P41" i="2" s="1"/>
  <c r="P42" i="2" a="1"/>
  <c r="P42" i="2" s="1"/>
  <c r="P43" i="2" a="1"/>
  <c r="P43" i="2" s="1"/>
  <c r="P50" i="2" a="1"/>
  <c r="P50" i="2" s="1"/>
  <c r="P51" i="2" a="1"/>
  <c r="P51" i="2" s="1"/>
  <c r="P65" i="2" a="1"/>
  <c r="P65" i="2" s="1"/>
  <c r="P66" i="2" a="1"/>
  <c r="P66" i="2" s="1"/>
  <c r="P67" i="2" a="1"/>
  <c r="P67" i="2" s="1"/>
  <c r="P74" i="2" a="1"/>
  <c r="P74" i="2" s="1"/>
  <c r="P75" i="2" a="1"/>
  <c r="P75" i="2" s="1"/>
  <c r="P89" i="2" a="1"/>
  <c r="P89" i="2" s="1"/>
  <c r="P90" i="2" a="1"/>
  <c r="P90" i="2" s="1"/>
  <c r="P91" i="2" a="1"/>
  <c r="P91" i="2" s="1"/>
  <c r="P98" i="2" a="1"/>
  <c r="P98" i="2" s="1"/>
  <c r="P99" i="2" a="1"/>
  <c r="P99" i="2" s="1"/>
  <c r="P113" i="2" a="1"/>
  <c r="P113" i="2" s="1"/>
  <c r="P114" i="2" a="1"/>
  <c r="P114" i="2" s="1"/>
  <c r="P115" i="2" a="1"/>
  <c r="P115" i="2" s="1"/>
  <c r="P122" i="2" a="1"/>
  <c r="P122" i="2" s="1"/>
  <c r="P123" i="2" a="1"/>
  <c r="P123" i="2" s="1"/>
  <c r="P137" i="2" a="1"/>
  <c r="P137" i="2" s="1"/>
  <c r="P138" i="2" a="1"/>
  <c r="P138" i="2" s="1"/>
  <c r="P139" i="2" a="1"/>
  <c r="P139" i="2" s="1"/>
  <c r="P146" i="2" a="1"/>
  <c r="P146" i="2" s="1"/>
  <c r="P147" i="2" a="1"/>
  <c r="P147" i="2" s="1"/>
  <c r="P161" i="2" a="1"/>
  <c r="P161" i="2" s="1"/>
  <c r="P162" i="2" a="1"/>
  <c r="P162" i="2" s="1"/>
  <c r="P163" i="2" a="1"/>
  <c r="P163" i="2" s="1"/>
  <c r="P170" i="2" a="1"/>
  <c r="P170" i="2" s="1"/>
  <c r="P171" i="2" a="1"/>
  <c r="P171" i="2" s="1"/>
  <c r="P185" i="2" a="1"/>
  <c r="P185" i="2" s="1"/>
  <c r="P186" i="2" a="1"/>
  <c r="P186" i="2" s="1"/>
  <c r="P187" i="2" a="1"/>
  <c r="P187" i="2" s="1"/>
  <c r="P194" i="2" a="1"/>
  <c r="P194" i="2" s="1"/>
  <c r="P195" i="2" a="1"/>
  <c r="P195" i="2" s="1"/>
  <c r="P199" i="2" a="1"/>
  <c r="P199" i="2" s="1"/>
  <c r="P209" i="2" a="1"/>
  <c r="P209" i="2" s="1"/>
  <c r="P210" i="2" a="1"/>
  <c r="P210" i="2" s="1"/>
  <c r="P211" i="2" a="1"/>
  <c r="P211" i="2" s="1"/>
  <c r="M5" i="2" a="1"/>
  <c r="M5" i="2" s="1"/>
  <c r="M6" i="2" a="1"/>
  <c r="M6" i="2" s="1"/>
  <c r="M20" i="2" a="1"/>
  <c r="M20" i="2" s="1"/>
  <c r="M21" i="2" a="1"/>
  <c r="M21" i="2" s="1"/>
  <c r="M22" i="2" a="1"/>
  <c r="M22" i="2" s="1"/>
  <c r="M29" i="2" a="1"/>
  <c r="M29" i="2" s="1"/>
  <c r="M30" i="2" a="1"/>
  <c r="M30" i="2" s="1"/>
  <c r="M44" i="2" a="1"/>
  <c r="M44" i="2" s="1"/>
  <c r="M45" i="2" a="1"/>
  <c r="M45" i="2" s="1"/>
  <c r="M46" i="2" a="1"/>
  <c r="M46" i="2" s="1"/>
  <c r="M53" i="2" a="1"/>
  <c r="M53" i="2" s="1"/>
  <c r="M54" i="2" a="1"/>
  <c r="M54" i="2" s="1"/>
  <c r="M68" i="2" a="1"/>
  <c r="M68" i="2" s="1"/>
  <c r="M69" i="2" a="1"/>
  <c r="M69" i="2" s="1"/>
  <c r="M70" i="2" a="1"/>
  <c r="M70" i="2" s="1"/>
  <c r="M77" i="2" a="1"/>
  <c r="M77" i="2" s="1"/>
  <c r="M78" i="2" a="1"/>
  <c r="M78" i="2" s="1"/>
  <c r="M92" i="2" a="1"/>
  <c r="M92" i="2" s="1"/>
  <c r="M93" i="2" a="1"/>
  <c r="M93" i="2" s="1"/>
  <c r="M94" i="2" a="1"/>
  <c r="M94" i="2" s="1"/>
  <c r="M101" i="2" a="1"/>
  <c r="M101" i="2" s="1"/>
  <c r="M102" i="2" a="1"/>
  <c r="M102" i="2" s="1"/>
  <c r="M116" i="2" a="1"/>
  <c r="M116" i="2" s="1"/>
  <c r="M117" i="2" a="1"/>
  <c r="M117" i="2" s="1"/>
  <c r="M118" i="2" a="1"/>
  <c r="M118" i="2" s="1"/>
  <c r="M125" i="2" a="1"/>
  <c r="M125" i="2" s="1"/>
  <c r="M126" i="2" a="1"/>
  <c r="M126" i="2" s="1"/>
  <c r="M140" i="2" a="1"/>
  <c r="M140" i="2" s="1"/>
  <c r="M141" i="2" a="1"/>
  <c r="M141" i="2" s="1"/>
  <c r="M142" i="2" a="1"/>
  <c r="M142" i="2" s="1"/>
  <c r="M149" i="2" a="1"/>
  <c r="M149" i="2" s="1"/>
  <c r="M150" i="2" a="1"/>
  <c r="M150" i="2" s="1"/>
  <c r="M164" i="2" a="1"/>
  <c r="M164" i="2" s="1"/>
  <c r="M165" i="2" a="1"/>
  <c r="M165" i="2" s="1"/>
  <c r="M166" i="2" a="1"/>
  <c r="M166" i="2" s="1"/>
  <c r="M169" i="2" a="1"/>
  <c r="M169" i="2" s="1"/>
  <c r="M173" i="2" a="1"/>
  <c r="M173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205" i="2" a="1"/>
  <c r="M205" i="2" s="1"/>
  <c r="M209" i="2" a="1"/>
  <c r="M209" i="2" s="1"/>
  <c r="M210" i="2" a="1"/>
  <c r="M210" i="2" s="1"/>
  <c r="M211" i="2" a="1"/>
  <c r="M211" i="2" s="1"/>
  <c r="M212" i="2" a="1"/>
  <c r="M212" i="2" s="1"/>
  <c r="L15" i="2" a="1"/>
  <c r="L15" i="2" s="1"/>
  <c r="L16" i="2" a="1"/>
  <c r="L16" i="2" s="1"/>
  <c r="L19" i="2" a="1"/>
  <c r="L19" i="2" s="1"/>
  <c r="L23" i="2" a="1"/>
  <c r="L23" i="2" s="1"/>
  <c r="L24" i="2" a="1"/>
  <c r="L24" i="2" s="1"/>
  <c r="L37" i="2" a="1"/>
  <c r="L37" i="2" s="1"/>
  <c r="L38" i="2" a="1"/>
  <c r="L38" i="2" s="1"/>
  <c r="L39" i="2" a="1"/>
  <c r="L39" i="2" s="1"/>
  <c r="L40" i="2" a="1"/>
  <c r="L40" i="2" s="1"/>
  <c r="L43" i="2" a="1"/>
  <c r="L43" i="2" s="1"/>
  <c r="L52" i="2" a="1"/>
  <c r="L52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74" i="2" a="1"/>
  <c r="L74" i="2" s="1"/>
  <c r="L76" i="2" a="1"/>
  <c r="L76" i="2" s="1"/>
  <c r="L79" i="2" a="1"/>
  <c r="L79" i="2" s="1"/>
  <c r="L83" i="2" a="1"/>
  <c r="L83" i="2" s="1"/>
  <c r="L84" i="2" a="1"/>
  <c r="L84" i="2" s="1"/>
  <c r="L85" i="2" a="1"/>
  <c r="L85" i="2" s="1"/>
  <c r="L96" i="2" a="1"/>
  <c r="L96" i="2" s="1"/>
  <c r="L98" i="2" a="1"/>
  <c r="L98" i="2" s="1"/>
  <c r="L99" i="2" a="1"/>
  <c r="L99" i="2" s="1"/>
  <c r="L100" i="2" a="1"/>
  <c r="L100" i="2" s="1"/>
  <c r="L103" i="2" a="1"/>
  <c r="L103" i="2" s="1"/>
  <c r="L107" i="2" a="1"/>
  <c r="L107" i="2" s="1"/>
  <c r="L115" i="2" a="1"/>
  <c r="L115" i="2" s="1"/>
  <c r="L120" i="2" a="1"/>
  <c r="L120" i="2" s="1"/>
  <c r="L121" i="2" a="1"/>
  <c r="L121" i="2" s="1"/>
  <c r="L122" i="2" a="1"/>
  <c r="L122" i="2" s="1"/>
  <c r="L123" i="2" a="1"/>
  <c r="L123" i="2" s="1"/>
  <c r="L124" i="2" a="1"/>
  <c r="L124" i="2" s="1"/>
  <c r="L135" i="2" a="1"/>
  <c r="L135" i="2" s="1"/>
  <c r="L139" i="2" a="1"/>
  <c r="L139" i="2" s="1"/>
  <c r="L143" i="2" a="1"/>
  <c r="L143" i="2" s="1"/>
  <c r="L144" i="2" a="1"/>
  <c r="L144" i="2" s="1"/>
  <c r="L145" i="2" a="1"/>
  <c r="L145" i="2" s="1"/>
  <c r="L146" i="2" a="1"/>
  <c r="L146" i="2" s="1"/>
  <c r="L157" i="2" a="1"/>
  <c r="L157" i="2" s="1"/>
  <c r="L159" i="2" a="1"/>
  <c r="L159" i="2" s="1"/>
  <c r="L160" i="2" a="1"/>
  <c r="L160" i="2" s="1"/>
  <c r="L163" i="2" a="1"/>
  <c r="L163" i="2" s="1"/>
  <c r="L167" i="2" a="1"/>
  <c r="L167" i="2" s="1"/>
  <c r="L168" i="2" a="1"/>
  <c r="L168" i="2" s="1"/>
  <c r="L172" i="2" a="1"/>
  <c r="L172" i="2" s="1"/>
  <c r="L179" i="2" a="1"/>
  <c r="L179" i="2" s="1"/>
  <c r="L181" i="2" a="1"/>
  <c r="L181" i="2" s="1"/>
  <c r="L182" i="2" a="1"/>
  <c r="L182" i="2" s="1"/>
  <c r="L183" i="2" a="1"/>
  <c r="L183" i="2" s="1"/>
  <c r="L184" i="2" a="1"/>
  <c r="L184" i="2" s="1"/>
  <c r="L187" i="2" a="1"/>
  <c r="L187" i="2" s="1"/>
  <c r="L196" i="2" a="1"/>
  <c r="L196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J12" i="2" a="1"/>
  <c r="J12" i="2" s="1"/>
  <c r="J14" i="2" a="1"/>
  <c r="J14" i="2" s="1"/>
  <c r="J17" i="2" a="1"/>
  <c r="J17" i="2" s="1"/>
  <c r="J21" i="2" a="1"/>
  <c r="J21" i="2" s="1"/>
  <c r="J22" i="2" a="1"/>
  <c r="J22" i="2" s="1"/>
  <c r="J23" i="2" a="1"/>
  <c r="J23" i="2" s="1"/>
  <c r="J34" i="2" a="1"/>
  <c r="J34" i="2" s="1"/>
  <c r="J36" i="2" a="1"/>
  <c r="J36" i="2" s="1"/>
  <c r="J37" i="2" a="1"/>
  <c r="J37" i="2" s="1"/>
  <c r="J38" i="2" a="1"/>
  <c r="J38" i="2" s="1"/>
  <c r="J41" i="2" a="1"/>
  <c r="J41" i="2" s="1"/>
  <c r="J45" i="2" a="1"/>
  <c r="J45" i="2" s="1"/>
  <c r="J53" i="2" a="1"/>
  <c r="J53" i="2" s="1"/>
  <c r="J58" i="2" a="1"/>
  <c r="J58" i="2" s="1"/>
  <c r="J59" i="2" a="1"/>
  <c r="J59" i="2" s="1"/>
  <c r="J60" i="2" a="1"/>
  <c r="J60" i="2" s="1"/>
  <c r="J61" i="2" a="1"/>
  <c r="J61" i="2" s="1"/>
  <c r="J62" i="2" a="1"/>
  <c r="J62" i="2" s="1"/>
  <c r="J73" i="2" a="1"/>
  <c r="J73" i="2" s="1"/>
  <c r="J77" i="2" a="1"/>
  <c r="J77" i="2" s="1"/>
  <c r="J81" i="2" a="1"/>
  <c r="J81" i="2" s="1"/>
  <c r="J82" i="2" a="1"/>
  <c r="J82" i="2" s="1"/>
  <c r="J83" i="2" a="1"/>
  <c r="J83" i="2" s="1"/>
  <c r="J84" i="2" a="1"/>
  <c r="J84" i="2" s="1"/>
  <c r="J95" i="2" a="1"/>
  <c r="J95" i="2" s="1"/>
  <c r="J97" i="2" a="1"/>
  <c r="J97" i="2" s="1"/>
  <c r="J98" i="2" a="1"/>
  <c r="J98" i="2" s="1"/>
  <c r="J101" i="2" a="1"/>
  <c r="J101" i="2" s="1"/>
  <c r="J105" i="2" a="1"/>
  <c r="J105" i="2" s="1"/>
  <c r="J106" i="2" a="1"/>
  <c r="J106" i="2" s="1"/>
  <c r="J117" i="2" a="1"/>
  <c r="J117" i="2" s="1"/>
  <c r="J119" i="2" a="1"/>
  <c r="J119" i="2" s="1"/>
  <c r="J120" i="2" a="1"/>
  <c r="J120" i="2" s="1"/>
  <c r="J121" i="2" a="1"/>
  <c r="J121" i="2" s="1"/>
  <c r="J122" i="2" a="1"/>
  <c r="J122" i="2" s="1"/>
  <c r="J125" i="2" a="1"/>
  <c r="J125" i="2" s="1"/>
  <c r="J134" i="2" a="1"/>
  <c r="J134" i="2" s="1"/>
  <c r="J141" i="2" a="1"/>
  <c r="J141" i="2" s="1"/>
  <c r="J142" i="2" a="1"/>
  <c r="J142" i="2" s="1"/>
  <c r="J143" i="2" a="1"/>
  <c r="J143" i="2" s="1"/>
  <c r="J144" i="2" a="1"/>
  <c r="J144" i="2" s="1"/>
  <c r="J145" i="2" a="1"/>
  <c r="J145" i="2" s="1"/>
  <c r="J156" i="2" a="1"/>
  <c r="J156" i="2" s="1"/>
  <c r="J158" i="2" a="1"/>
  <c r="J158" i="2" s="1"/>
  <c r="J161" i="2" a="1"/>
  <c r="J161" i="2" s="1"/>
  <c r="J165" i="2" a="1"/>
  <c r="J165" i="2" s="1"/>
  <c r="J166" i="2" a="1"/>
  <c r="J166" i="2" s="1"/>
  <c r="J167" i="2" a="1"/>
  <c r="J167" i="2" s="1"/>
  <c r="J178" i="2" a="1"/>
  <c r="J178" i="2" s="1"/>
  <c r="J180" i="2" a="1"/>
  <c r="J180" i="2" s="1"/>
  <c r="J181" i="2" a="1"/>
  <c r="J181" i="2" s="1"/>
  <c r="J182" i="2" a="1"/>
  <c r="J182" i="2" s="1"/>
  <c r="J185" i="2" a="1"/>
  <c r="J185" i="2" s="1"/>
  <c r="J189" i="2" a="1"/>
  <c r="J189" i="2" s="1"/>
  <c r="J194" i="2" a="1"/>
  <c r="J194" i="2" s="1"/>
  <c r="J197" i="2" a="1"/>
  <c r="J197" i="2" s="1"/>
  <c r="J202" i="2" a="1"/>
  <c r="J202" i="2" s="1"/>
  <c r="J203" i="2" a="1"/>
  <c r="J203" i="2" s="1"/>
  <c r="J204" i="2" a="1"/>
  <c r="J204" i="2" s="1"/>
  <c r="J205" i="2" a="1"/>
  <c r="J205" i="2" s="1"/>
  <c r="J206" i="2" a="1"/>
  <c r="J206" i="2" s="1"/>
  <c r="I3" i="2" a="1"/>
  <c r="T46" i="2" s="1" a="1"/>
  <c r="T46" i="2" s="1"/>
  <c r="O12451" i="1"/>
  <c r="G3" i="2" a="1"/>
  <c r="G3" i="2" s="1"/>
  <c r="O57" i="2" l="1" a="1"/>
  <c r="O57" i="2" s="1"/>
  <c r="N194" i="2" a="1"/>
  <c r="N194" i="2" s="1"/>
  <c r="N63" i="2" a="1"/>
  <c r="N63" i="2" s="1"/>
  <c r="S144" i="2" a="1"/>
  <c r="S144" i="2" s="1"/>
  <c r="T151" i="2" a="1"/>
  <c r="T151" i="2" s="1"/>
  <c r="U111" i="2" a="1"/>
  <c r="U111" i="2" s="1"/>
  <c r="K45" i="2" a="1"/>
  <c r="K45" i="2" s="1"/>
  <c r="J201" i="2" a="1"/>
  <c r="J201" i="2" s="1"/>
  <c r="J179" i="2" a="1"/>
  <c r="J179" i="2" s="1"/>
  <c r="J157" i="2" a="1"/>
  <c r="J157" i="2" s="1"/>
  <c r="J137" i="2" a="1"/>
  <c r="J137" i="2" s="1"/>
  <c r="J118" i="2" a="1"/>
  <c r="J118" i="2" s="1"/>
  <c r="J96" i="2" a="1"/>
  <c r="J96" i="2" s="1"/>
  <c r="J74" i="2" a="1"/>
  <c r="J74" i="2" s="1"/>
  <c r="J57" i="2" a="1"/>
  <c r="J57" i="2" s="1"/>
  <c r="J35" i="2" a="1"/>
  <c r="J35" i="2" s="1"/>
  <c r="J13" i="2" a="1"/>
  <c r="J13" i="2" s="1"/>
  <c r="L199" i="2" a="1"/>
  <c r="L199" i="2" s="1"/>
  <c r="L180" i="2" a="1"/>
  <c r="L180" i="2" s="1"/>
  <c r="L158" i="2" a="1"/>
  <c r="L158" i="2" s="1"/>
  <c r="L136" i="2" a="1"/>
  <c r="L136" i="2" s="1"/>
  <c r="L119" i="2" a="1"/>
  <c r="L119" i="2" s="1"/>
  <c r="L97" i="2" a="1"/>
  <c r="L97" i="2" s="1"/>
  <c r="L75" i="2" a="1"/>
  <c r="L75" i="2" s="1"/>
  <c r="L55" i="2" a="1"/>
  <c r="L55" i="2" s="1"/>
  <c r="L36" i="2" a="1"/>
  <c r="L36" i="2" s="1"/>
  <c r="L14" i="2" a="1"/>
  <c r="L14" i="2" s="1"/>
  <c r="M202" i="2" a="1"/>
  <c r="M202" i="2" s="1"/>
  <c r="M185" i="2" a="1"/>
  <c r="M185" i="2" s="1"/>
  <c r="M163" i="2" a="1"/>
  <c r="M163" i="2" s="1"/>
  <c r="M139" i="2" a="1"/>
  <c r="M139" i="2" s="1"/>
  <c r="M115" i="2" a="1"/>
  <c r="M115" i="2" s="1"/>
  <c r="M91" i="2" a="1"/>
  <c r="M91" i="2" s="1"/>
  <c r="M67" i="2" a="1"/>
  <c r="M67" i="2" s="1"/>
  <c r="M43" i="2" a="1"/>
  <c r="M43" i="2" s="1"/>
  <c r="M19" i="2" a="1"/>
  <c r="M19" i="2" s="1"/>
  <c r="P208" i="2" a="1"/>
  <c r="P208" i="2" s="1"/>
  <c r="P184" i="2" a="1"/>
  <c r="P184" i="2" s="1"/>
  <c r="P160" i="2" a="1"/>
  <c r="P160" i="2" s="1"/>
  <c r="P136" i="2" a="1"/>
  <c r="P136" i="2" s="1"/>
  <c r="P112" i="2" a="1"/>
  <c r="P112" i="2" s="1"/>
  <c r="P88" i="2" a="1"/>
  <c r="P88" i="2" s="1"/>
  <c r="P64" i="2" a="1"/>
  <c r="P64" i="2" s="1"/>
  <c r="P40" i="2" a="1"/>
  <c r="P40" i="2" s="1"/>
  <c r="P16" i="2" a="1"/>
  <c r="P16" i="2" s="1"/>
  <c r="Q200" i="2" a="1"/>
  <c r="Q200" i="2" s="1"/>
  <c r="Q174" i="2" a="1"/>
  <c r="Q174" i="2" s="1"/>
  <c r="Q148" i="2" a="1"/>
  <c r="Q148" i="2" s="1"/>
  <c r="Q120" i="2" a="1"/>
  <c r="Q120" i="2" s="1"/>
  <c r="Q92" i="2" a="1"/>
  <c r="Q92" i="2" s="1"/>
  <c r="Q64" i="2" a="1"/>
  <c r="Q64" i="2" s="1"/>
  <c r="Q34" i="2" a="1"/>
  <c r="Q34" i="2" s="1"/>
  <c r="R192" i="2" a="1"/>
  <c r="R192" i="2" s="1"/>
  <c r="R146" i="2" a="1"/>
  <c r="R146" i="2" s="1"/>
  <c r="R108" i="2" a="1"/>
  <c r="R108" i="2" s="1"/>
  <c r="R57" i="2" a="1"/>
  <c r="R57" i="2" s="1"/>
  <c r="R15" i="2" a="1"/>
  <c r="R15" i="2" s="1"/>
  <c r="O180" i="2" a="1"/>
  <c r="O180" i="2" s="1"/>
  <c r="O112" i="2" a="1"/>
  <c r="O112" i="2" s="1"/>
  <c r="O56" i="2" a="1"/>
  <c r="O56" i="2" s="1"/>
  <c r="N167" i="2" a="1"/>
  <c r="N167" i="2" s="1"/>
  <c r="N62" i="2" a="1"/>
  <c r="N62" i="2" s="1"/>
  <c r="S128" i="2" a="1"/>
  <c r="S128" i="2" s="1"/>
  <c r="T150" i="2" a="1"/>
  <c r="T150" i="2" s="1"/>
  <c r="U87" i="2" a="1"/>
  <c r="U87" i="2" s="1"/>
  <c r="K43" i="2" a="1"/>
  <c r="K43" i="2" s="1"/>
  <c r="L35" i="2" a="1"/>
  <c r="L35" i="2" s="1"/>
  <c r="M201" i="2" a="1"/>
  <c r="M201" i="2" s="1"/>
  <c r="M162" i="2" a="1"/>
  <c r="M162" i="2" s="1"/>
  <c r="M114" i="2" a="1"/>
  <c r="M114" i="2" s="1"/>
  <c r="M90" i="2" a="1"/>
  <c r="M90" i="2" s="1"/>
  <c r="M66" i="2" a="1"/>
  <c r="M66" i="2" s="1"/>
  <c r="M42" i="2" a="1"/>
  <c r="M42" i="2" s="1"/>
  <c r="M18" i="2" a="1"/>
  <c r="M18" i="2" s="1"/>
  <c r="P207" i="2" a="1"/>
  <c r="P207" i="2" s="1"/>
  <c r="P183" i="2" a="1"/>
  <c r="P183" i="2" s="1"/>
  <c r="P159" i="2" a="1"/>
  <c r="P159" i="2" s="1"/>
  <c r="P135" i="2" a="1"/>
  <c r="P135" i="2" s="1"/>
  <c r="P111" i="2" a="1"/>
  <c r="P111" i="2" s="1"/>
  <c r="P87" i="2" a="1"/>
  <c r="P87" i="2" s="1"/>
  <c r="P63" i="2" a="1"/>
  <c r="P63" i="2" s="1"/>
  <c r="P39" i="2" a="1"/>
  <c r="P39" i="2" s="1"/>
  <c r="P15" i="2" a="1"/>
  <c r="P15" i="2" s="1"/>
  <c r="Q199" i="2" a="1"/>
  <c r="Q199" i="2" s="1"/>
  <c r="Q173" i="2" a="1"/>
  <c r="Q173" i="2" s="1"/>
  <c r="Q147" i="2" a="1"/>
  <c r="Q147" i="2" s="1"/>
  <c r="Q119" i="2" a="1"/>
  <c r="Q119" i="2" s="1"/>
  <c r="Q91" i="2" a="1"/>
  <c r="Q91" i="2" s="1"/>
  <c r="Q62" i="2" a="1"/>
  <c r="Q62" i="2" s="1"/>
  <c r="Q33" i="2" a="1"/>
  <c r="Q33" i="2" s="1"/>
  <c r="R182" i="2" a="1"/>
  <c r="R182" i="2" s="1"/>
  <c r="R145" i="2" a="1"/>
  <c r="R145" i="2" s="1"/>
  <c r="R107" i="2" a="1"/>
  <c r="R107" i="2" s="1"/>
  <c r="R56" i="2" a="1"/>
  <c r="R56" i="2" s="1"/>
  <c r="R14" i="2" a="1"/>
  <c r="R14" i="2" s="1"/>
  <c r="O166" i="2" a="1"/>
  <c r="O166" i="2" s="1"/>
  <c r="O111" i="2" a="1"/>
  <c r="O111" i="2" s="1"/>
  <c r="O55" i="2" a="1"/>
  <c r="O55" i="2" s="1"/>
  <c r="N165" i="2" a="1"/>
  <c r="N165" i="2" s="1"/>
  <c r="N44" i="2" a="1"/>
  <c r="N44" i="2" s="1"/>
  <c r="S93" i="2" a="1"/>
  <c r="S93" i="2" s="1"/>
  <c r="T126" i="2" a="1"/>
  <c r="T126" i="2" s="1"/>
  <c r="U83" i="2" a="1"/>
  <c r="U83" i="2" s="1"/>
  <c r="K37" i="2" a="1"/>
  <c r="K37" i="2" s="1"/>
  <c r="J177" i="2" a="1"/>
  <c r="J177" i="2" s="1"/>
  <c r="J155" i="2" a="1"/>
  <c r="J155" i="2" s="1"/>
  <c r="J133" i="2" a="1"/>
  <c r="J133" i="2" s="1"/>
  <c r="J113" i="2" a="1"/>
  <c r="J113" i="2" s="1"/>
  <c r="J94" i="2" a="1"/>
  <c r="J94" i="2" s="1"/>
  <c r="J72" i="2" a="1"/>
  <c r="J72" i="2" s="1"/>
  <c r="J50" i="2" a="1"/>
  <c r="J50" i="2" s="1"/>
  <c r="J33" i="2" a="1"/>
  <c r="J33" i="2" s="1"/>
  <c r="J11" i="2" a="1"/>
  <c r="J11" i="2" s="1"/>
  <c r="L195" i="2" a="1"/>
  <c r="L195" i="2" s="1"/>
  <c r="L175" i="2" a="1"/>
  <c r="L175" i="2" s="1"/>
  <c r="L156" i="2" a="1"/>
  <c r="L156" i="2" s="1"/>
  <c r="L134" i="2" a="1"/>
  <c r="L134" i="2" s="1"/>
  <c r="L112" i="2" a="1"/>
  <c r="L112" i="2" s="1"/>
  <c r="L95" i="2" a="1"/>
  <c r="L95" i="2" s="1"/>
  <c r="L73" i="2" a="1"/>
  <c r="L73" i="2" s="1"/>
  <c r="L51" i="2" a="1"/>
  <c r="L51" i="2" s="1"/>
  <c r="L31" i="2" a="1"/>
  <c r="L31" i="2" s="1"/>
  <c r="L12" i="2" a="1"/>
  <c r="L12" i="2" s="1"/>
  <c r="M200" i="2" a="1"/>
  <c r="M200" i="2" s="1"/>
  <c r="M178" i="2" a="1"/>
  <c r="M178" i="2" s="1"/>
  <c r="M161" i="2" a="1"/>
  <c r="M161" i="2" s="1"/>
  <c r="M137" i="2" a="1"/>
  <c r="M137" i="2" s="1"/>
  <c r="M113" i="2" a="1"/>
  <c r="M113" i="2" s="1"/>
  <c r="M89" i="2" a="1"/>
  <c r="M89" i="2" s="1"/>
  <c r="M65" i="2" a="1"/>
  <c r="M65" i="2" s="1"/>
  <c r="M41" i="2" a="1"/>
  <c r="M41" i="2" s="1"/>
  <c r="M17" i="2" a="1"/>
  <c r="M17" i="2" s="1"/>
  <c r="P206" i="2" a="1"/>
  <c r="P206" i="2" s="1"/>
  <c r="P182" i="2" a="1"/>
  <c r="P182" i="2" s="1"/>
  <c r="P158" i="2" a="1"/>
  <c r="P158" i="2" s="1"/>
  <c r="P134" i="2" a="1"/>
  <c r="P134" i="2" s="1"/>
  <c r="P110" i="2" a="1"/>
  <c r="P110" i="2" s="1"/>
  <c r="P86" i="2" a="1"/>
  <c r="P86" i="2" s="1"/>
  <c r="P62" i="2" a="1"/>
  <c r="P62" i="2" s="1"/>
  <c r="P38" i="2" a="1"/>
  <c r="P38" i="2" s="1"/>
  <c r="P14" i="2" a="1"/>
  <c r="P14" i="2" s="1"/>
  <c r="Q198" i="2" a="1"/>
  <c r="Q198" i="2" s="1"/>
  <c r="Q172" i="2" a="1"/>
  <c r="Q172" i="2" s="1"/>
  <c r="Q146" i="2" a="1"/>
  <c r="Q146" i="2" s="1"/>
  <c r="Q118" i="2" a="1"/>
  <c r="Q118" i="2" s="1"/>
  <c r="Q90" i="2" a="1"/>
  <c r="Q90" i="2" s="1"/>
  <c r="Q60" i="2" a="1"/>
  <c r="Q60" i="2" s="1"/>
  <c r="Q23" i="2" a="1"/>
  <c r="Q23" i="2" s="1"/>
  <c r="R180" i="2" a="1"/>
  <c r="R180" i="2" s="1"/>
  <c r="R144" i="2" a="1"/>
  <c r="R144" i="2" s="1"/>
  <c r="R95" i="2" a="1"/>
  <c r="R95" i="2" s="1"/>
  <c r="R54" i="2" a="1"/>
  <c r="R54" i="2" s="1"/>
  <c r="R13" i="2" a="1"/>
  <c r="R13" i="2" s="1"/>
  <c r="O164" i="2" a="1"/>
  <c r="O164" i="2" s="1"/>
  <c r="O109" i="2" a="1"/>
  <c r="O109" i="2" s="1"/>
  <c r="O29" i="2" a="1"/>
  <c r="O29" i="2" s="1"/>
  <c r="N162" i="2" a="1"/>
  <c r="N162" i="2" s="1"/>
  <c r="N43" i="2" a="1"/>
  <c r="N43" i="2" s="1"/>
  <c r="S92" i="2" a="1"/>
  <c r="S92" i="2" s="1"/>
  <c r="T124" i="2" a="1"/>
  <c r="T124" i="2" s="1"/>
  <c r="U75" i="2" a="1"/>
  <c r="U75" i="2" s="1"/>
  <c r="K36" i="2" a="1"/>
  <c r="K36" i="2" s="1"/>
  <c r="P175" i="2" a="1"/>
  <c r="P175" i="2" s="1"/>
  <c r="P151" i="2" a="1"/>
  <c r="P151" i="2" s="1"/>
  <c r="P127" i="2" a="1"/>
  <c r="P127" i="2" s="1"/>
  <c r="P103" i="2" a="1"/>
  <c r="P103" i="2" s="1"/>
  <c r="P79" i="2" a="1"/>
  <c r="P79" i="2" s="1"/>
  <c r="P55" i="2" a="1"/>
  <c r="P55" i="2" s="1"/>
  <c r="P31" i="2" a="1"/>
  <c r="P31" i="2" s="1"/>
  <c r="P6" i="2" a="1"/>
  <c r="P6" i="2" s="1"/>
  <c r="Q190" i="2" a="1"/>
  <c r="Q190" i="2" s="1"/>
  <c r="Q164" i="2" a="1"/>
  <c r="Q164" i="2" s="1"/>
  <c r="Q138" i="2" a="1"/>
  <c r="Q138" i="2" s="1"/>
  <c r="Q110" i="2" a="1"/>
  <c r="Q110" i="2" s="1"/>
  <c r="Q81" i="2" a="1"/>
  <c r="Q81" i="2" s="1"/>
  <c r="Q53" i="2" a="1"/>
  <c r="Q53" i="2" s="1"/>
  <c r="Q22" i="2" a="1"/>
  <c r="Q22" i="2" s="1"/>
  <c r="R211" i="2" a="1"/>
  <c r="R211" i="2" s="1"/>
  <c r="R178" i="2" a="1"/>
  <c r="R178" i="2" s="1"/>
  <c r="R142" i="2" a="1"/>
  <c r="R142" i="2" s="1"/>
  <c r="R94" i="2" a="1"/>
  <c r="R94" i="2" s="1"/>
  <c r="R53" i="2" a="1"/>
  <c r="R53" i="2" s="1"/>
  <c r="O211" i="2" a="1"/>
  <c r="O211" i="2" s="1"/>
  <c r="O163" i="2" a="1"/>
  <c r="O163" i="2" s="1"/>
  <c r="O108" i="2" a="1"/>
  <c r="O108" i="2" s="1"/>
  <c r="O27" i="2" a="1"/>
  <c r="O27" i="2" s="1"/>
  <c r="N159" i="2" a="1"/>
  <c r="N159" i="2" s="1"/>
  <c r="N13" i="2" a="1"/>
  <c r="N13" i="2" s="1"/>
  <c r="S72" i="2" a="1"/>
  <c r="S72" i="2" s="1"/>
  <c r="T54" i="2" a="1"/>
  <c r="T54" i="2" s="1"/>
  <c r="U11" i="2" a="1"/>
  <c r="U11" i="2" s="1"/>
  <c r="L13" i="2" a="1"/>
  <c r="L13" i="2" s="1"/>
  <c r="M181" i="2" a="1"/>
  <c r="M181" i="2" s="1"/>
  <c r="M138" i="2" a="1"/>
  <c r="M138" i="2" s="1"/>
  <c r="J173" i="2" a="1"/>
  <c r="J173" i="2" s="1"/>
  <c r="J110" i="2" a="1"/>
  <c r="J110" i="2" s="1"/>
  <c r="J49" i="2" a="1"/>
  <c r="J49" i="2" s="1"/>
  <c r="L194" i="2" a="1"/>
  <c r="L194" i="2" s="1"/>
  <c r="L91" i="2" a="1"/>
  <c r="L91" i="2" s="1"/>
  <c r="L28" i="2" a="1"/>
  <c r="L28" i="2" s="1"/>
  <c r="M154" i="2" a="1"/>
  <c r="M154" i="2" s="1"/>
  <c r="M58" i="2" a="1"/>
  <c r="M58" i="2" s="1"/>
  <c r="J170" i="2" a="1"/>
  <c r="J170" i="2" s="1"/>
  <c r="J109" i="2" a="1"/>
  <c r="J109" i="2" s="1"/>
  <c r="J26" i="2" a="1"/>
  <c r="J26" i="2" s="1"/>
  <c r="J9" i="2" a="1"/>
  <c r="J9" i="2" s="1"/>
  <c r="L193" i="2" a="1"/>
  <c r="L193" i="2" s="1"/>
  <c r="L171" i="2" a="1"/>
  <c r="L171" i="2" s="1"/>
  <c r="L151" i="2" a="1"/>
  <c r="L151" i="2" s="1"/>
  <c r="L132" i="2" a="1"/>
  <c r="L132" i="2" s="1"/>
  <c r="L110" i="2" a="1"/>
  <c r="L110" i="2" s="1"/>
  <c r="L88" i="2" a="1"/>
  <c r="L88" i="2" s="1"/>
  <c r="L71" i="2" a="1"/>
  <c r="L71" i="2" s="1"/>
  <c r="L49" i="2" a="1"/>
  <c r="L49" i="2" s="1"/>
  <c r="L27" i="2" a="1"/>
  <c r="L27" i="2" s="1"/>
  <c r="L7" i="2" a="1"/>
  <c r="L7" i="2" s="1"/>
  <c r="M198" i="2" a="1"/>
  <c r="M198" i="2" s="1"/>
  <c r="M176" i="2" a="1"/>
  <c r="M176" i="2" s="1"/>
  <c r="M153" i="2" a="1"/>
  <c r="M153" i="2" s="1"/>
  <c r="M129" i="2" a="1"/>
  <c r="M129" i="2" s="1"/>
  <c r="M105" i="2" a="1"/>
  <c r="M105" i="2" s="1"/>
  <c r="M81" i="2" a="1"/>
  <c r="M81" i="2" s="1"/>
  <c r="M57" i="2" a="1"/>
  <c r="M57" i="2" s="1"/>
  <c r="M33" i="2" a="1"/>
  <c r="M33" i="2" s="1"/>
  <c r="M9" i="2" a="1"/>
  <c r="M9" i="2" s="1"/>
  <c r="P198" i="2" a="1"/>
  <c r="P198" i="2" s="1"/>
  <c r="P174" i="2" a="1"/>
  <c r="P174" i="2" s="1"/>
  <c r="P150" i="2" a="1"/>
  <c r="P150" i="2" s="1"/>
  <c r="P126" i="2" a="1"/>
  <c r="P126" i="2" s="1"/>
  <c r="P102" i="2" a="1"/>
  <c r="P102" i="2" s="1"/>
  <c r="P78" i="2" a="1"/>
  <c r="P78" i="2" s="1"/>
  <c r="P54" i="2" a="1"/>
  <c r="P54" i="2" s="1"/>
  <c r="P30" i="2" a="1"/>
  <c r="P30" i="2" s="1"/>
  <c r="P5" i="2" a="1"/>
  <c r="P5" i="2" s="1"/>
  <c r="Q189" i="2" a="1"/>
  <c r="Q189" i="2" s="1"/>
  <c r="Q163" i="2" a="1"/>
  <c r="Q163" i="2" s="1"/>
  <c r="Q137" i="2" a="1"/>
  <c r="Q137" i="2" s="1"/>
  <c r="Q108" i="2" a="1"/>
  <c r="Q108" i="2" s="1"/>
  <c r="Q80" i="2" a="1"/>
  <c r="Q80" i="2" s="1"/>
  <c r="Q52" i="2" a="1"/>
  <c r="Q52" i="2" s="1"/>
  <c r="Q21" i="2" a="1"/>
  <c r="Q21" i="2" s="1"/>
  <c r="R210" i="2" a="1"/>
  <c r="R210" i="2" s="1"/>
  <c r="R177" i="2" a="1"/>
  <c r="R177" i="2" s="1"/>
  <c r="R131" i="2" a="1"/>
  <c r="R131" i="2" s="1"/>
  <c r="R93" i="2" a="1"/>
  <c r="R93" i="2" s="1"/>
  <c r="R52" i="2" a="1"/>
  <c r="R52" i="2" s="1"/>
  <c r="O207" i="2" a="1"/>
  <c r="O207" i="2" s="1"/>
  <c r="O162" i="2" a="1"/>
  <c r="O162" i="2" s="1"/>
  <c r="O88" i="2" a="1"/>
  <c r="O88" i="2" s="1"/>
  <c r="O24" i="2" a="1"/>
  <c r="O24" i="2" s="1"/>
  <c r="N158" i="2" a="1"/>
  <c r="N158" i="2" s="1"/>
  <c r="S204" i="2" a="1"/>
  <c r="S204" i="2" s="1"/>
  <c r="S69" i="2" a="1"/>
  <c r="S69" i="2" s="1"/>
  <c r="T52" i="2" a="1"/>
  <c r="T52" i="2" s="1"/>
  <c r="L111" i="2" a="1"/>
  <c r="L111" i="2" s="1"/>
  <c r="L11" i="2" a="1"/>
  <c r="L11" i="2" s="1"/>
  <c r="M130" i="2" a="1"/>
  <c r="M130" i="2" s="1"/>
  <c r="M34" i="2" a="1"/>
  <c r="M34" i="2" s="1"/>
  <c r="J192" i="2" a="1"/>
  <c r="J192" i="2" s="1"/>
  <c r="J131" i="2" a="1"/>
  <c r="J131" i="2" s="1"/>
  <c r="J48" i="2" a="1"/>
  <c r="J48" i="2" s="1"/>
  <c r="J169" i="2" a="1"/>
  <c r="J169" i="2" s="1"/>
  <c r="J108" i="2" a="1"/>
  <c r="J108" i="2" s="1"/>
  <c r="J47" i="2" a="1"/>
  <c r="J47" i="2" s="1"/>
  <c r="L192" i="2" a="1"/>
  <c r="L192" i="2" s="1"/>
  <c r="L131" i="2" a="1"/>
  <c r="L131" i="2" s="1"/>
  <c r="L109" i="2" a="1"/>
  <c r="L109" i="2" s="1"/>
  <c r="L87" i="2" a="1"/>
  <c r="L87" i="2" s="1"/>
  <c r="L67" i="2" a="1"/>
  <c r="L67" i="2" s="1"/>
  <c r="L48" i="2" a="1"/>
  <c r="L48" i="2" s="1"/>
  <c r="L26" i="2" a="1"/>
  <c r="L26" i="2" s="1"/>
  <c r="L4" i="2" a="1"/>
  <c r="L4" i="2" s="1"/>
  <c r="M197" i="2" a="1"/>
  <c r="M197" i="2" s="1"/>
  <c r="M175" i="2" a="1"/>
  <c r="M175" i="2" s="1"/>
  <c r="M152" i="2" a="1"/>
  <c r="M152" i="2" s="1"/>
  <c r="M128" i="2" a="1"/>
  <c r="M128" i="2" s="1"/>
  <c r="M104" i="2" a="1"/>
  <c r="M104" i="2" s="1"/>
  <c r="M80" i="2" a="1"/>
  <c r="M80" i="2" s="1"/>
  <c r="M56" i="2" a="1"/>
  <c r="M56" i="2" s="1"/>
  <c r="M32" i="2" a="1"/>
  <c r="M32" i="2" s="1"/>
  <c r="M8" i="2" a="1"/>
  <c r="M8" i="2" s="1"/>
  <c r="P197" i="2" a="1"/>
  <c r="P197" i="2" s="1"/>
  <c r="P173" i="2" a="1"/>
  <c r="P173" i="2" s="1"/>
  <c r="P149" i="2" a="1"/>
  <c r="P149" i="2" s="1"/>
  <c r="P125" i="2" a="1"/>
  <c r="P125" i="2" s="1"/>
  <c r="P101" i="2" a="1"/>
  <c r="P101" i="2" s="1"/>
  <c r="P77" i="2" a="1"/>
  <c r="P77" i="2" s="1"/>
  <c r="P53" i="2" a="1"/>
  <c r="P53" i="2" s="1"/>
  <c r="P29" i="2" a="1"/>
  <c r="P29" i="2" s="1"/>
  <c r="P4" i="2" a="1"/>
  <c r="P4" i="2" s="1"/>
  <c r="Q188" i="2" a="1"/>
  <c r="Q188" i="2" s="1"/>
  <c r="Q162" i="2" a="1"/>
  <c r="Q162" i="2" s="1"/>
  <c r="Q136" i="2" a="1"/>
  <c r="Q136" i="2" s="1"/>
  <c r="Q107" i="2" a="1"/>
  <c r="Q107" i="2" s="1"/>
  <c r="Q79" i="2" a="1"/>
  <c r="Q79" i="2" s="1"/>
  <c r="Q50" i="2" a="1"/>
  <c r="Q50" i="2" s="1"/>
  <c r="Q20" i="2" a="1"/>
  <c r="Q20" i="2" s="1"/>
  <c r="R209" i="2" a="1"/>
  <c r="R209" i="2" s="1"/>
  <c r="R175" i="2" a="1"/>
  <c r="R175" i="2" s="1"/>
  <c r="R129" i="2" a="1"/>
  <c r="R129" i="2" s="1"/>
  <c r="R92" i="2" a="1"/>
  <c r="R92" i="2" s="1"/>
  <c r="R39" i="2" a="1"/>
  <c r="R39" i="2" s="1"/>
  <c r="O205" i="2" a="1"/>
  <c r="O205" i="2" s="1"/>
  <c r="O161" i="2" a="1"/>
  <c r="O161" i="2" s="1"/>
  <c r="O85" i="2" a="1"/>
  <c r="O85" i="2" s="1"/>
  <c r="O21" i="2" a="1"/>
  <c r="O21" i="2" s="1"/>
  <c r="N121" i="2" a="1"/>
  <c r="N121" i="2" s="1"/>
  <c r="S203" i="2" a="1"/>
  <c r="S203" i="2" s="1"/>
  <c r="S62" i="2" a="1"/>
  <c r="S62" i="2" s="1"/>
  <c r="I3" i="2"/>
  <c r="K14" i="2" a="1"/>
  <c r="K14" i="2" s="1"/>
  <c r="K26" i="2" a="1"/>
  <c r="K26" i="2" s="1"/>
  <c r="K38" i="2" a="1"/>
  <c r="K38" i="2" s="1"/>
  <c r="K50" i="2" a="1"/>
  <c r="K50" i="2" s="1"/>
  <c r="K62" i="2" a="1"/>
  <c r="K62" i="2" s="1"/>
  <c r="K74" i="2" a="1"/>
  <c r="K74" i="2" s="1"/>
  <c r="K86" i="2" a="1"/>
  <c r="K86" i="2" s="1"/>
  <c r="K98" i="2" a="1"/>
  <c r="K98" i="2" s="1"/>
  <c r="K110" i="2" a="1"/>
  <c r="K110" i="2" s="1"/>
  <c r="K122" i="2" a="1"/>
  <c r="K122" i="2" s="1"/>
  <c r="K134" i="2" a="1"/>
  <c r="K134" i="2" s="1"/>
  <c r="K146" i="2" a="1"/>
  <c r="K146" i="2" s="1"/>
  <c r="K158" i="2" a="1"/>
  <c r="K158" i="2" s="1"/>
  <c r="K170" i="2" a="1"/>
  <c r="K170" i="2" s="1"/>
  <c r="K182" i="2" a="1"/>
  <c r="K182" i="2" s="1"/>
  <c r="K194" i="2" a="1"/>
  <c r="K194" i="2" s="1"/>
  <c r="K206" i="2" a="1"/>
  <c r="K206" i="2" s="1"/>
  <c r="U6" i="2" a="1"/>
  <c r="U6" i="2" s="1"/>
  <c r="U18" i="2" a="1"/>
  <c r="U18" i="2" s="1"/>
  <c r="U30" i="2" a="1"/>
  <c r="U30" i="2" s="1"/>
  <c r="U42" i="2" a="1"/>
  <c r="U42" i="2" s="1"/>
  <c r="U54" i="2" a="1"/>
  <c r="U54" i="2" s="1"/>
  <c r="U66" i="2" a="1"/>
  <c r="U66" i="2" s="1"/>
  <c r="U78" i="2" a="1"/>
  <c r="U78" i="2" s="1"/>
  <c r="U90" i="2" a="1"/>
  <c r="U90" i="2" s="1"/>
  <c r="U102" i="2" a="1"/>
  <c r="U102" i="2" s="1"/>
  <c r="U114" i="2" a="1"/>
  <c r="U114" i="2" s="1"/>
  <c r="U126" i="2" a="1"/>
  <c r="U126" i="2" s="1"/>
  <c r="U138" i="2" a="1"/>
  <c r="U138" i="2" s="1"/>
  <c r="U150" i="2" a="1"/>
  <c r="U150" i="2" s="1"/>
  <c r="U162" i="2" a="1"/>
  <c r="U162" i="2" s="1"/>
  <c r="U174" i="2" a="1"/>
  <c r="U174" i="2" s="1"/>
  <c r="U186" i="2" a="1"/>
  <c r="U186" i="2" s="1"/>
  <c r="U198" i="2" a="1"/>
  <c r="U198" i="2" s="1"/>
  <c r="U210" i="2" a="1"/>
  <c r="U210" i="2" s="1"/>
  <c r="T11" i="2" a="1"/>
  <c r="T11" i="2" s="1"/>
  <c r="T23" i="2" a="1"/>
  <c r="T23" i="2" s="1"/>
  <c r="T35" i="2" a="1"/>
  <c r="T35" i="2" s="1"/>
  <c r="T47" i="2" a="1"/>
  <c r="T47" i="2" s="1"/>
  <c r="T59" i="2" a="1"/>
  <c r="T59" i="2" s="1"/>
  <c r="T71" i="2" a="1"/>
  <c r="T71" i="2" s="1"/>
  <c r="T83" i="2" a="1"/>
  <c r="T83" i="2" s="1"/>
  <c r="T95" i="2" a="1"/>
  <c r="T95" i="2" s="1"/>
  <c r="T107" i="2" a="1"/>
  <c r="T107" i="2" s="1"/>
  <c r="T119" i="2" a="1"/>
  <c r="T119" i="2" s="1"/>
  <c r="T131" i="2" a="1"/>
  <c r="T131" i="2" s="1"/>
  <c r="T143" i="2" a="1"/>
  <c r="T143" i="2" s="1"/>
  <c r="T155" i="2" a="1"/>
  <c r="T155" i="2" s="1"/>
  <c r="T167" i="2" a="1"/>
  <c r="T167" i="2" s="1"/>
  <c r="T179" i="2" a="1"/>
  <c r="T179" i="2" s="1"/>
  <c r="T191" i="2" a="1"/>
  <c r="T191" i="2" s="1"/>
  <c r="T203" i="2" a="1"/>
  <c r="T203" i="2" s="1"/>
  <c r="S4" i="2" a="1"/>
  <c r="S4" i="2" s="1"/>
  <c r="S16" i="2" a="1"/>
  <c r="S16" i="2" s="1"/>
  <c r="S28" i="2" a="1"/>
  <c r="S28" i="2" s="1"/>
  <c r="S40" i="2" a="1"/>
  <c r="S40" i="2" s="1"/>
  <c r="S52" i="2" a="1"/>
  <c r="S52" i="2" s="1"/>
  <c r="S64" i="2" a="1"/>
  <c r="S64" i="2" s="1"/>
  <c r="S76" i="2" a="1"/>
  <c r="S76" i="2" s="1"/>
  <c r="S88" i="2" a="1"/>
  <c r="S88" i="2" s="1"/>
  <c r="S100" i="2" a="1"/>
  <c r="S100" i="2" s="1"/>
  <c r="S112" i="2" a="1"/>
  <c r="S112" i="2" s="1"/>
  <c r="S124" i="2" a="1"/>
  <c r="S124" i="2" s="1"/>
  <c r="S136" i="2" a="1"/>
  <c r="S136" i="2" s="1"/>
  <c r="S148" i="2" a="1"/>
  <c r="S148" i="2" s="1"/>
  <c r="S160" i="2" a="1"/>
  <c r="S160" i="2" s="1"/>
  <c r="S172" i="2" a="1"/>
  <c r="S172" i="2" s="1"/>
  <c r="S184" i="2" a="1"/>
  <c r="S184" i="2" s="1"/>
  <c r="S196" i="2" a="1"/>
  <c r="S196" i="2" s="1"/>
  <c r="S208" i="2" a="1"/>
  <c r="S208" i="2" s="1"/>
  <c r="N9" i="2" a="1"/>
  <c r="N9" i="2" s="1"/>
  <c r="N21" i="2" a="1"/>
  <c r="N21" i="2" s="1"/>
  <c r="N33" i="2" a="1"/>
  <c r="N33" i="2" s="1"/>
  <c r="N45" i="2" a="1"/>
  <c r="N45" i="2" s="1"/>
  <c r="N57" i="2" a="1"/>
  <c r="N57" i="2" s="1"/>
  <c r="N69" i="2" a="1"/>
  <c r="N69" i="2" s="1"/>
  <c r="N81" i="2" a="1"/>
  <c r="N81" i="2" s="1"/>
  <c r="N93" i="2" a="1"/>
  <c r="N93" i="2" s="1"/>
  <c r="N105" i="2" a="1"/>
  <c r="N105" i="2" s="1"/>
  <c r="N117" i="2" a="1"/>
  <c r="N117" i="2" s="1"/>
  <c r="N129" i="2" a="1"/>
  <c r="N129" i="2" s="1"/>
  <c r="N141" i="2" a="1"/>
  <c r="N141" i="2" s="1"/>
  <c r="N153" i="2" a="1"/>
  <c r="N153" i="2" s="1"/>
  <c r="K15" i="2" a="1"/>
  <c r="K15" i="2" s="1"/>
  <c r="K27" i="2" a="1"/>
  <c r="K27" i="2" s="1"/>
  <c r="K39" i="2" a="1"/>
  <c r="K39" i="2" s="1"/>
  <c r="K51" i="2" a="1"/>
  <c r="K51" i="2" s="1"/>
  <c r="K63" i="2" a="1"/>
  <c r="K63" i="2" s="1"/>
  <c r="K75" i="2" a="1"/>
  <c r="K75" i="2" s="1"/>
  <c r="K87" i="2" a="1"/>
  <c r="K87" i="2" s="1"/>
  <c r="K99" i="2" a="1"/>
  <c r="K99" i="2" s="1"/>
  <c r="K111" i="2" a="1"/>
  <c r="K111" i="2" s="1"/>
  <c r="K123" i="2" a="1"/>
  <c r="K123" i="2" s="1"/>
  <c r="K135" i="2" a="1"/>
  <c r="K135" i="2" s="1"/>
  <c r="K147" i="2" a="1"/>
  <c r="K147" i="2" s="1"/>
  <c r="K159" i="2" a="1"/>
  <c r="K159" i="2" s="1"/>
  <c r="K171" i="2" a="1"/>
  <c r="K171" i="2" s="1"/>
  <c r="K183" i="2" a="1"/>
  <c r="K183" i="2" s="1"/>
  <c r="K195" i="2" a="1"/>
  <c r="K195" i="2" s="1"/>
  <c r="K207" i="2" a="1"/>
  <c r="K207" i="2" s="1"/>
  <c r="U7" i="2" a="1"/>
  <c r="U7" i="2" s="1"/>
  <c r="U19" i="2" a="1"/>
  <c r="U19" i="2" s="1"/>
  <c r="U31" i="2" a="1"/>
  <c r="U31" i="2" s="1"/>
  <c r="U43" i="2" a="1"/>
  <c r="U43" i="2" s="1"/>
  <c r="U55" i="2" a="1"/>
  <c r="U55" i="2" s="1"/>
  <c r="U67" i="2" a="1"/>
  <c r="U67" i="2" s="1"/>
  <c r="U79" i="2" a="1"/>
  <c r="U79" i="2" s="1"/>
  <c r="U91" i="2" a="1"/>
  <c r="U91" i="2" s="1"/>
  <c r="U103" i="2" a="1"/>
  <c r="U103" i="2" s="1"/>
  <c r="U115" i="2" a="1"/>
  <c r="U115" i="2" s="1"/>
  <c r="U127" i="2" a="1"/>
  <c r="U127" i="2" s="1"/>
  <c r="U139" i="2" a="1"/>
  <c r="U139" i="2" s="1"/>
  <c r="U151" i="2" a="1"/>
  <c r="U151" i="2" s="1"/>
  <c r="U163" i="2" a="1"/>
  <c r="U163" i="2" s="1"/>
  <c r="U175" i="2" a="1"/>
  <c r="U175" i="2" s="1"/>
  <c r="U187" i="2" a="1"/>
  <c r="U187" i="2" s="1"/>
  <c r="U199" i="2" a="1"/>
  <c r="U199" i="2" s="1"/>
  <c r="U211" i="2" a="1"/>
  <c r="U211" i="2" s="1"/>
  <c r="T12" i="2" a="1"/>
  <c r="T12" i="2" s="1"/>
  <c r="T24" i="2" a="1"/>
  <c r="T24" i="2" s="1"/>
  <c r="T36" i="2" a="1"/>
  <c r="T36" i="2" s="1"/>
  <c r="T48" i="2" a="1"/>
  <c r="T48" i="2" s="1"/>
  <c r="T60" i="2" a="1"/>
  <c r="T60" i="2" s="1"/>
  <c r="T72" i="2" a="1"/>
  <c r="T72" i="2" s="1"/>
  <c r="T84" i="2" a="1"/>
  <c r="T84" i="2" s="1"/>
  <c r="T96" i="2" a="1"/>
  <c r="T96" i="2" s="1"/>
  <c r="T108" i="2" a="1"/>
  <c r="T108" i="2" s="1"/>
  <c r="T120" i="2" a="1"/>
  <c r="T120" i="2" s="1"/>
  <c r="T132" i="2" a="1"/>
  <c r="T132" i="2" s="1"/>
  <c r="T144" i="2" a="1"/>
  <c r="T144" i="2" s="1"/>
  <c r="T156" i="2" a="1"/>
  <c r="T156" i="2" s="1"/>
  <c r="T168" i="2" a="1"/>
  <c r="T168" i="2" s="1"/>
  <c r="T180" i="2" a="1"/>
  <c r="T180" i="2" s="1"/>
  <c r="T192" i="2" a="1"/>
  <c r="T192" i="2" s="1"/>
  <c r="T204" i="2" a="1"/>
  <c r="T204" i="2" s="1"/>
  <c r="S5" i="2" a="1"/>
  <c r="S5" i="2" s="1"/>
  <c r="S17" i="2" a="1"/>
  <c r="S17" i="2" s="1"/>
  <c r="S29" i="2" a="1"/>
  <c r="S29" i="2" s="1"/>
  <c r="S41" i="2" a="1"/>
  <c r="S41" i="2" s="1"/>
  <c r="S53" i="2" a="1"/>
  <c r="S53" i="2" s="1"/>
  <c r="S65" i="2" a="1"/>
  <c r="S65" i="2" s="1"/>
  <c r="S77" i="2" a="1"/>
  <c r="S77" i="2" s="1"/>
  <c r="S89" i="2" a="1"/>
  <c r="S89" i="2" s="1"/>
  <c r="S101" i="2" a="1"/>
  <c r="S101" i="2" s="1"/>
  <c r="S113" i="2" a="1"/>
  <c r="S113" i="2" s="1"/>
  <c r="S125" i="2" a="1"/>
  <c r="S125" i="2" s="1"/>
  <c r="S137" i="2" a="1"/>
  <c r="S137" i="2" s="1"/>
  <c r="S149" i="2" a="1"/>
  <c r="S149" i="2" s="1"/>
  <c r="S161" i="2" a="1"/>
  <c r="S161" i="2" s="1"/>
  <c r="S173" i="2" a="1"/>
  <c r="S173" i="2" s="1"/>
  <c r="S185" i="2" a="1"/>
  <c r="S185" i="2" s="1"/>
  <c r="S197" i="2" a="1"/>
  <c r="S197" i="2" s="1"/>
  <c r="S209" i="2" a="1"/>
  <c r="S209" i="2" s="1"/>
  <c r="N10" i="2" a="1"/>
  <c r="N10" i="2" s="1"/>
  <c r="N22" i="2" a="1"/>
  <c r="N22" i="2" s="1"/>
  <c r="N34" i="2" a="1"/>
  <c r="N34" i="2" s="1"/>
  <c r="N46" i="2" a="1"/>
  <c r="N46" i="2" s="1"/>
  <c r="N58" i="2" a="1"/>
  <c r="N58" i="2" s="1"/>
  <c r="N70" i="2" a="1"/>
  <c r="N70" i="2" s="1"/>
  <c r="N82" i="2" a="1"/>
  <c r="N82" i="2" s="1"/>
  <c r="N94" i="2" a="1"/>
  <c r="N94" i="2" s="1"/>
  <c r="N106" i="2" a="1"/>
  <c r="N106" i="2" s="1"/>
  <c r="N118" i="2" a="1"/>
  <c r="N118" i="2" s="1"/>
  <c r="N130" i="2" a="1"/>
  <c r="N130" i="2" s="1"/>
  <c r="N142" i="2" a="1"/>
  <c r="N142" i="2" s="1"/>
  <c r="N154" i="2" a="1"/>
  <c r="N154" i="2" s="1"/>
  <c r="K4" i="2" a="1"/>
  <c r="K4" i="2" s="1"/>
  <c r="K16" i="2" a="1"/>
  <c r="K16" i="2" s="1"/>
  <c r="K28" i="2" a="1"/>
  <c r="K28" i="2" s="1"/>
  <c r="K40" i="2" a="1"/>
  <c r="K40" i="2" s="1"/>
  <c r="K52" i="2" a="1"/>
  <c r="K52" i="2" s="1"/>
  <c r="K64" i="2" a="1"/>
  <c r="K64" i="2" s="1"/>
  <c r="K76" i="2" a="1"/>
  <c r="K76" i="2" s="1"/>
  <c r="K88" i="2" a="1"/>
  <c r="K88" i="2" s="1"/>
  <c r="K100" i="2" a="1"/>
  <c r="K100" i="2" s="1"/>
  <c r="K112" i="2" a="1"/>
  <c r="K112" i="2" s="1"/>
  <c r="K124" i="2" a="1"/>
  <c r="K124" i="2" s="1"/>
  <c r="K136" i="2" a="1"/>
  <c r="K136" i="2" s="1"/>
  <c r="K148" i="2" a="1"/>
  <c r="K148" i="2" s="1"/>
  <c r="K160" i="2" a="1"/>
  <c r="K160" i="2" s="1"/>
  <c r="K172" i="2" a="1"/>
  <c r="K172" i="2" s="1"/>
  <c r="K184" i="2" a="1"/>
  <c r="K184" i="2" s="1"/>
  <c r="K196" i="2" a="1"/>
  <c r="K196" i="2" s="1"/>
  <c r="K208" i="2" a="1"/>
  <c r="K208" i="2" s="1"/>
  <c r="U8" i="2" a="1"/>
  <c r="U8" i="2" s="1"/>
  <c r="U20" i="2" a="1"/>
  <c r="U20" i="2" s="1"/>
  <c r="U32" i="2" a="1"/>
  <c r="U32" i="2" s="1"/>
  <c r="U44" i="2" a="1"/>
  <c r="U44" i="2" s="1"/>
  <c r="U56" i="2" a="1"/>
  <c r="U56" i="2" s="1"/>
  <c r="U68" i="2" a="1"/>
  <c r="U68" i="2" s="1"/>
  <c r="U80" i="2" a="1"/>
  <c r="U80" i="2" s="1"/>
  <c r="U92" i="2" a="1"/>
  <c r="U92" i="2" s="1"/>
  <c r="U104" i="2" a="1"/>
  <c r="U104" i="2" s="1"/>
  <c r="U116" i="2" a="1"/>
  <c r="U116" i="2" s="1"/>
  <c r="U128" i="2" a="1"/>
  <c r="U128" i="2" s="1"/>
  <c r="U140" i="2" a="1"/>
  <c r="U140" i="2" s="1"/>
  <c r="U152" i="2" a="1"/>
  <c r="U152" i="2" s="1"/>
  <c r="U164" i="2" a="1"/>
  <c r="U164" i="2" s="1"/>
  <c r="U176" i="2" a="1"/>
  <c r="U176" i="2" s="1"/>
  <c r="U188" i="2" a="1"/>
  <c r="U188" i="2" s="1"/>
  <c r="U200" i="2" a="1"/>
  <c r="U200" i="2" s="1"/>
  <c r="U212" i="2" a="1"/>
  <c r="U212" i="2" s="1"/>
  <c r="T13" i="2" a="1"/>
  <c r="T13" i="2" s="1"/>
  <c r="T25" i="2" a="1"/>
  <c r="T25" i="2" s="1"/>
  <c r="T37" i="2" a="1"/>
  <c r="T37" i="2" s="1"/>
  <c r="T49" i="2" a="1"/>
  <c r="T49" i="2" s="1"/>
  <c r="T61" i="2" a="1"/>
  <c r="T61" i="2" s="1"/>
  <c r="T73" i="2" a="1"/>
  <c r="T73" i="2" s="1"/>
  <c r="T85" i="2" a="1"/>
  <c r="T85" i="2" s="1"/>
  <c r="T97" i="2" a="1"/>
  <c r="T97" i="2" s="1"/>
  <c r="T109" i="2" a="1"/>
  <c r="T109" i="2" s="1"/>
  <c r="T121" i="2" a="1"/>
  <c r="T121" i="2" s="1"/>
  <c r="T133" i="2" a="1"/>
  <c r="T133" i="2" s="1"/>
  <c r="T145" i="2" a="1"/>
  <c r="T145" i="2" s="1"/>
  <c r="T157" i="2" a="1"/>
  <c r="T157" i="2" s="1"/>
  <c r="T169" i="2" a="1"/>
  <c r="T169" i="2" s="1"/>
  <c r="T181" i="2" a="1"/>
  <c r="T181" i="2" s="1"/>
  <c r="T193" i="2" a="1"/>
  <c r="T193" i="2" s="1"/>
  <c r="T205" i="2" a="1"/>
  <c r="T205" i="2" s="1"/>
  <c r="S6" i="2" a="1"/>
  <c r="S6" i="2" s="1"/>
  <c r="S18" i="2" a="1"/>
  <c r="S18" i="2" s="1"/>
  <c r="S30" i="2" a="1"/>
  <c r="S30" i="2" s="1"/>
  <c r="S42" i="2" a="1"/>
  <c r="S42" i="2" s="1"/>
  <c r="S54" i="2" a="1"/>
  <c r="S54" i="2" s="1"/>
  <c r="S66" i="2" a="1"/>
  <c r="S66" i="2" s="1"/>
  <c r="S78" i="2" a="1"/>
  <c r="S78" i="2" s="1"/>
  <c r="S90" i="2" a="1"/>
  <c r="S90" i="2" s="1"/>
  <c r="S102" i="2" a="1"/>
  <c r="S102" i="2" s="1"/>
  <c r="S114" i="2" a="1"/>
  <c r="S114" i="2" s="1"/>
  <c r="S126" i="2" a="1"/>
  <c r="S126" i="2" s="1"/>
  <c r="S138" i="2" a="1"/>
  <c r="S138" i="2" s="1"/>
  <c r="S150" i="2" a="1"/>
  <c r="S150" i="2" s="1"/>
  <c r="S162" i="2" a="1"/>
  <c r="S162" i="2" s="1"/>
  <c r="S174" i="2" a="1"/>
  <c r="S174" i="2" s="1"/>
  <c r="S186" i="2" a="1"/>
  <c r="S186" i="2" s="1"/>
  <c r="S198" i="2" a="1"/>
  <c r="S198" i="2" s="1"/>
  <c r="S210" i="2" a="1"/>
  <c r="S210" i="2" s="1"/>
  <c r="N11" i="2" a="1"/>
  <c r="N11" i="2" s="1"/>
  <c r="N23" i="2" a="1"/>
  <c r="N23" i="2" s="1"/>
  <c r="N35" i="2" a="1"/>
  <c r="N35" i="2" s="1"/>
  <c r="N47" i="2" a="1"/>
  <c r="N47" i="2" s="1"/>
  <c r="N59" i="2" a="1"/>
  <c r="N59" i="2" s="1"/>
  <c r="N71" i="2" a="1"/>
  <c r="N71" i="2" s="1"/>
  <c r="N83" i="2" a="1"/>
  <c r="N83" i="2" s="1"/>
  <c r="N95" i="2" a="1"/>
  <c r="N95" i="2" s="1"/>
  <c r="N107" i="2" a="1"/>
  <c r="N107" i="2" s="1"/>
  <c r="N119" i="2" a="1"/>
  <c r="N119" i="2" s="1"/>
  <c r="N131" i="2" a="1"/>
  <c r="N131" i="2" s="1"/>
  <c r="N143" i="2" a="1"/>
  <c r="N143" i="2" s="1"/>
  <c r="K5" i="2" a="1"/>
  <c r="K5" i="2" s="1"/>
  <c r="K17" i="2" a="1"/>
  <c r="K17" i="2" s="1"/>
  <c r="K29" i="2" a="1"/>
  <c r="K29" i="2" s="1"/>
  <c r="K41" i="2" a="1"/>
  <c r="K41" i="2" s="1"/>
  <c r="K53" i="2" a="1"/>
  <c r="K53" i="2" s="1"/>
  <c r="K65" i="2" a="1"/>
  <c r="K65" i="2" s="1"/>
  <c r="K77" i="2" a="1"/>
  <c r="K77" i="2" s="1"/>
  <c r="K89" i="2" a="1"/>
  <c r="K89" i="2" s="1"/>
  <c r="K101" i="2" a="1"/>
  <c r="K101" i="2" s="1"/>
  <c r="K113" i="2" a="1"/>
  <c r="K113" i="2" s="1"/>
  <c r="K125" i="2" a="1"/>
  <c r="K125" i="2" s="1"/>
  <c r="K137" i="2" a="1"/>
  <c r="K137" i="2" s="1"/>
  <c r="K149" i="2" a="1"/>
  <c r="K149" i="2" s="1"/>
  <c r="K161" i="2" a="1"/>
  <c r="K161" i="2" s="1"/>
  <c r="K173" i="2" a="1"/>
  <c r="K173" i="2" s="1"/>
  <c r="K185" i="2" a="1"/>
  <c r="K185" i="2" s="1"/>
  <c r="K197" i="2" a="1"/>
  <c r="K197" i="2" s="1"/>
  <c r="K209" i="2" a="1"/>
  <c r="K209" i="2" s="1"/>
  <c r="U9" i="2" a="1"/>
  <c r="U9" i="2" s="1"/>
  <c r="U21" i="2" a="1"/>
  <c r="U21" i="2" s="1"/>
  <c r="U33" i="2" a="1"/>
  <c r="U33" i="2" s="1"/>
  <c r="U45" i="2" a="1"/>
  <c r="U45" i="2" s="1"/>
  <c r="U57" i="2" a="1"/>
  <c r="U57" i="2" s="1"/>
  <c r="U69" i="2" a="1"/>
  <c r="U69" i="2" s="1"/>
  <c r="U81" i="2" a="1"/>
  <c r="U81" i="2" s="1"/>
  <c r="U93" i="2" a="1"/>
  <c r="U93" i="2" s="1"/>
  <c r="U105" i="2" a="1"/>
  <c r="U105" i="2" s="1"/>
  <c r="U117" i="2" a="1"/>
  <c r="U117" i="2" s="1"/>
  <c r="U129" i="2" a="1"/>
  <c r="U129" i="2" s="1"/>
  <c r="U141" i="2" a="1"/>
  <c r="U141" i="2" s="1"/>
  <c r="U153" i="2" a="1"/>
  <c r="U153" i="2" s="1"/>
  <c r="U165" i="2" a="1"/>
  <c r="U165" i="2" s="1"/>
  <c r="U177" i="2" a="1"/>
  <c r="U177" i="2" s="1"/>
  <c r="U189" i="2" a="1"/>
  <c r="U189" i="2" s="1"/>
  <c r="U201" i="2" a="1"/>
  <c r="U201" i="2" s="1"/>
  <c r="U213" i="2" a="1"/>
  <c r="U213" i="2" s="1"/>
  <c r="T14" i="2" a="1"/>
  <c r="T14" i="2" s="1"/>
  <c r="T26" i="2" a="1"/>
  <c r="T26" i="2" s="1"/>
  <c r="T38" i="2" a="1"/>
  <c r="T38" i="2" s="1"/>
  <c r="T50" i="2" a="1"/>
  <c r="T50" i="2" s="1"/>
  <c r="T62" i="2" a="1"/>
  <c r="T62" i="2" s="1"/>
  <c r="T74" i="2" a="1"/>
  <c r="T74" i="2" s="1"/>
  <c r="T86" i="2" a="1"/>
  <c r="T86" i="2" s="1"/>
  <c r="T98" i="2" a="1"/>
  <c r="T98" i="2" s="1"/>
  <c r="T110" i="2" a="1"/>
  <c r="T110" i="2" s="1"/>
  <c r="T122" i="2" a="1"/>
  <c r="T122" i="2" s="1"/>
  <c r="T134" i="2" a="1"/>
  <c r="T134" i="2" s="1"/>
  <c r="T146" i="2" a="1"/>
  <c r="T146" i="2" s="1"/>
  <c r="T158" i="2" a="1"/>
  <c r="T158" i="2" s="1"/>
  <c r="T170" i="2" a="1"/>
  <c r="T170" i="2" s="1"/>
  <c r="T182" i="2" a="1"/>
  <c r="T182" i="2" s="1"/>
  <c r="T194" i="2" a="1"/>
  <c r="T194" i="2" s="1"/>
  <c r="T206" i="2" a="1"/>
  <c r="T206" i="2" s="1"/>
  <c r="S7" i="2" a="1"/>
  <c r="S7" i="2" s="1"/>
  <c r="S19" i="2" a="1"/>
  <c r="S19" i="2" s="1"/>
  <c r="S31" i="2" a="1"/>
  <c r="S31" i="2" s="1"/>
  <c r="S43" i="2" a="1"/>
  <c r="S43" i="2" s="1"/>
  <c r="S55" i="2" a="1"/>
  <c r="S55" i="2" s="1"/>
  <c r="S67" i="2" a="1"/>
  <c r="S67" i="2" s="1"/>
  <c r="S79" i="2" a="1"/>
  <c r="S79" i="2" s="1"/>
  <c r="S91" i="2" a="1"/>
  <c r="S91" i="2" s="1"/>
  <c r="S103" i="2" a="1"/>
  <c r="S103" i="2" s="1"/>
  <c r="S115" i="2" a="1"/>
  <c r="S115" i="2" s="1"/>
  <c r="S127" i="2" a="1"/>
  <c r="S127" i="2" s="1"/>
  <c r="S139" i="2" a="1"/>
  <c r="S139" i="2" s="1"/>
  <c r="S151" i="2" a="1"/>
  <c r="S151" i="2" s="1"/>
  <c r="S163" i="2" a="1"/>
  <c r="S163" i="2" s="1"/>
  <c r="S175" i="2" a="1"/>
  <c r="S175" i="2" s="1"/>
  <c r="S187" i="2" a="1"/>
  <c r="S187" i="2" s="1"/>
  <c r="S199" i="2" a="1"/>
  <c r="S199" i="2" s="1"/>
  <c r="S211" i="2" a="1"/>
  <c r="S211" i="2" s="1"/>
  <c r="N12" i="2" a="1"/>
  <c r="N12" i="2" s="1"/>
  <c r="N24" i="2" a="1"/>
  <c r="N24" i="2" s="1"/>
  <c r="J4" i="2" a="1"/>
  <c r="J4" i="2" s="1"/>
  <c r="K6" i="2" a="1"/>
  <c r="K6" i="2" s="1"/>
  <c r="K18" i="2" a="1"/>
  <c r="K18" i="2" s="1"/>
  <c r="K30" i="2" a="1"/>
  <c r="K30" i="2" s="1"/>
  <c r="K42" i="2" a="1"/>
  <c r="K42" i="2" s="1"/>
  <c r="K54" i="2" a="1"/>
  <c r="K54" i="2" s="1"/>
  <c r="K66" i="2" a="1"/>
  <c r="K66" i="2" s="1"/>
  <c r="K78" i="2" a="1"/>
  <c r="K78" i="2" s="1"/>
  <c r="K90" i="2" a="1"/>
  <c r="K90" i="2" s="1"/>
  <c r="K102" i="2" a="1"/>
  <c r="K102" i="2" s="1"/>
  <c r="K114" i="2" a="1"/>
  <c r="K114" i="2" s="1"/>
  <c r="K126" i="2" a="1"/>
  <c r="K126" i="2" s="1"/>
  <c r="K138" i="2" a="1"/>
  <c r="K138" i="2" s="1"/>
  <c r="K150" i="2" a="1"/>
  <c r="K150" i="2" s="1"/>
  <c r="K162" i="2" a="1"/>
  <c r="K162" i="2" s="1"/>
  <c r="K174" i="2" a="1"/>
  <c r="K174" i="2" s="1"/>
  <c r="K186" i="2" a="1"/>
  <c r="K186" i="2" s="1"/>
  <c r="K198" i="2" a="1"/>
  <c r="K198" i="2" s="1"/>
  <c r="K210" i="2" a="1"/>
  <c r="K210" i="2" s="1"/>
  <c r="U10" i="2" a="1"/>
  <c r="U10" i="2" s="1"/>
  <c r="U22" i="2" a="1"/>
  <c r="U22" i="2" s="1"/>
  <c r="U34" i="2" a="1"/>
  <c r="U34" i="2" s="1"/>
  <c r="U46" i="2" a="1"/>
  <c r="U46" i="2" s="1"/>
  <c r="U58" i="2" a="1"/>
  <c r="U58" i="2" s="1"/>
  <c r="U70" i="2" a="1"/>
  <c r="U70" i="2" s="1"/>
  <c r="U82" i="2" a="1"/>
  <c r="U82" i="2" s="1"/>
  <c r="U94" i="2" a="1"/>
  <c r="U94" i="2" s="1"/>
  <c r="U106" i="2" a="1"/>
  <c r="U106" i="2" s="1"/>
  <c r="U118" i="2" a="1"/>
  <c r="U118" i="2" s="1"/>
  <c r="U130" i="2" a="1"/>
  <c r="U130" i="2" s="1"/>
  <c r="U142" i="2" a="1"/>
  <c r="U142" i="2" s="1"/>
  <c r="U154" i="2" a="1"/>
  <c r="U154" i="2" s="1"/>
  <c r="U166" i="2" a="1"/>
  <c r="U166" i="2" s="1"/>
  <c r="U178" i="2" a="1"/>
  <c r="U178" i="2" s="1"/>
  <c r="U190" i="2" a="1"/>
  <c r="U190" i="2" s="1"/>
  <c r="U202" i="2" a="1"/>
  <c r="U202" i="2" s="1"/>
  <c r="T15" i="2" a="1"/>
  <c r="T15" i="2" s="1"/>
  <c r="T27" i="2" a="1"/>
  <c r="T27" i="2" s="1"/>
  <c r="T39" i="2" a="1"/>
  <c r="T39" i="2" s="1"/>
  <c r="T51" i="2" a="1"/>
  <c r="T51" i="2" s="1"/>
  <c r="T63" i="2" a="1"/>
  <c r="T63" i="2" s="1"/>
  <c r="T75" i="2" a="1"/>
  <c r="T75" i="2" s="1"/>
  <c r="T87" i="2" a="1"/>
  <c r="T87" i="2" s="1"/>
  <c r="T99" i="2" a="1"/>
  <c r="T99" i="2" s="1"/>
  <c r="T111" i="2" a="1"/>
  <c r="T111" i="2" s="1"/>
  <c r="T123" i="2" a="1"/>
  <c r="T123" i="2" s="1"/>
  <c r="T135" i="2" a="1"/>
  <c r="T135" i="2" s="1"/>
  <c r="T147" i="2" a="1"/>
  <c r="T147" i="2" s="1"/>
  <c r="T159" i="2" a="1"/>
  <c r="T159" i="2" s="1"/>
  <c r="T171" i="2" a="1"/>
  <c r="T171" i="2" s="1"/>
  <c r="T183" i="2" a="1"/>
  <c r="T183" i="2" s="1"/>
  <c r="T195" i="2" a="1"/>
  <c r="T195" i="2" s="1"/>
  <c r="T207" i="2" a="1"/>
  <c r="T207" i="2" s="1"/>
  <c r="J6" i="2" a="1"/>
  <c r="J6" i="2" s="1"/>
  <c r="K8" i="2" a="1"/>
  <c r="K8" i="2" s="1"/>
  <c r="K20" i="2" a="1"/>
  <c r="K20" i="2" s="1"/>
  <c r="K32" i="2" a="1"/>
  <c r="K32" i="2" s="1"/>
  <c r="K44" i="2" a="1"/>
  <c r="K44" i="2" s="1"/>
  <c r="K56" i="2" a="1"/>
  <c r="K56" i="2" s="1"/>
  <c r="K68" i="2" a="1"/>
  <c r="K68" i="2" s="1"/>
  <c r="K80" i="2" a="1"/>
  <c r="K80" i="2" s="1"/>
  <c r="K92" i="2" a="1"/>
  <c r="K92" i="2" s="1"/>
  <c r="K104" i="2" a="1"/>
  <c r="K104" i="2" s="1"/>
  <c r="K116" i="2" a="1"/>
  <c r="K116" i="2" s="1"/>
  <c r="K128" i="2" a="1"/>
  <c r="K128" i="2" s="1"/>
  <c r="K140" i="2" a="1"/>
  <c r="K140" i="2" s="1"/>
  <c r="K152" i="2" a="1"/>
  <c r="K152" i="2" s="1"/>
  <c r="K164" i="2" a="1"/>
  <c r="K164" i="2" s="1"/>
  <c r="K176" i="2" a="1"/>
  <c r="K176" i="2" s="1"/>
  <c r="K188" i="2" a="1"/>
  <c r="K188" i="2" s="1"/>
  <c r="K200" i="2" a="1"/>
  <c r="K200" i="2" s="1"/>
  <c r="K212" i="2" a="1"/>
  <c r="K212" i="2" s="1"/>
  <c r="U12" i="2" a="1"/>
  <c r="U12" i="2" s="1"/>
  <c r="U24" i="2" a="1"/>
  <c r="U24" i="2" s="1"/>
  <c r="U36" i="2" a="1"/>
  <c r="U36" i="2" s="1"/>
  <c r="U48" i="2" a="1"/>
  <c r="U48" i="2" s="1"/>
  <c r="U60" i="2" a="1"/>
  <c r="U60" i="2" s="1"/>
  <c r="U72" i="2" a="1"/>
  <c r="U72" i="2" s="1"/>
  <c r="U84" i="2" a="1"/>
  <c r="U84" i="2" s="1"/>
  <c r="U96" i="2" a="1"/>
  <c r="U96" i="2" s="1"/>
  <c r="U108" i="2" a="1"/>
  <c r="U108" i="2" s="1"/>
  <c r="U120" i="2" a="1"/>
  <c r="U120" i="2" s="1"/>
  <c r="U132" i="2" a="1"/>
  <c r="U132" i="2" s="1"/>
  <c r="U144" i="2" a="1"/>
  <c r="U144" i="2" s="1"/>
  <c r="U156" i="2" a="1"/>
  <c r="U156" i="2" s="1"/>
  <c r="U168" i="2" a="1"/>
  <c r="U168" i="2" s="1"/>
  <c r="U180" i="2" a="1"/>
  <c r="U180" i="2" s="1"/>
  <c r="U192" i="2" a="1"/>
  <c r="U192" i="2" s="1"/>
  <c r="U204" i="2" a="1"/>
  <c r="U204" i="2" s="1"/>
  <c r="T5" i="2" a="1"/>
  <c r="T5" i="2" s="1"/>
  <c r="T17" i="2" a="1"/>
  <c r="T17" i="2" s="1"/>
  <c r="T29" i="2" a="1"/>
  <c r="T29" i="2" s="1"/>
  <c r="T41" i="2" a="1"/>
  <c r="T41" i="2" s="1"/>
  <c r="T53" i="2" a="1"/>
  <c r="T53" i="2" s="1"/>
  <c r="T65" i="2" a="1"/>
  <c r="T65" i="2" s="1"/>
  <c r="T77" i="2" a="1"/>
  <c r="T77" i="2" s="1"/>
  <c r="T89" i="2" a="1"/>
  <c r="T89" i="2" s="1"/>
  <c r="T101" i="2" a="1"/>
  <c r="T101" i="2" s="1"/>
  <c r="T113" i="2" a="1"/>
  <c r="T113" i="2" s="1"/>
  <c r="T125" i="2" a="1"/>
  <c r="T125" i="2" s="1"/>
  <c r="T137" i="2" a="1"/>
  <c r="T137" i="2" s="1"/>
  <c r="T149" i="2" a="1"/>
  <c r="T149" i="2" s="1"/>
  <c r="T161" i="2" a="1"/>
  <c r="T161" i="2" s="1"/>
  <c r="T173" i="2" a="1"/>
  <c r="T173" i="2" s="1"/>
  <c r="T185" i="2" a="1"/>
  <c r="T185" i="2" s="1"/>
  <c r="T197" i="2" a="1"/>
  <c r="T197" i="2" s="1"/>
  <c r="K24" i="2" a="1"/>
  <c r="K24" i="2" s="1"/>
  <c r="K48" i="2" a="1"/>
  <c r="K48" i="2" s="1"/>
  <c r="K72" i="2" a="1"/>
  <c r="K72" i="2" s="1"/>
  <c r="K96" i="2" a="1"/>
  <c r="K96" i="2" s="1"/>
  <c r="K120" i="2" a="1"/>
  <c r="K120" i="2" s="1"/>
  <c r="K144" i="2" a="1"/>
  <c r="K144" i="2" s="1"/>
  <c r="K168" i="2" a="1"/>
  <c r="K168" i="2" s="1"/>
  <c r="K192" i="2" a="1"/>
  <c r="K192" i="2" s="1"/>
  <c r="U4" i="2" a="1"/>
  <c r="U4" i="2" s="1"/>
  <c r="U28" i="2" a="1"/>
  <c r="U28" i="2" s="1"/>
  <c r="U52" i="2" a="1"/>
  <c r="U52" i="2" s="1"/>
  <c r="U76" i="2" a="1"/>
  <c r="U76" i="2" s="1"/>
  <c r="U100" i="2" a="1"/>
  <c r="U100" i="2" s="1"/>
  <c r="U124" i="2" a="1"/>
  <c r="U124" i="2" s="1"/>
  <c r="U148" i="2" a="1"/>
  <c r="U148" i="2" s="1"/>
  <c r="U172" i="2" a="1"/>
  <c r="U172" i="2" s="1"/>
  <c r="U196" i="2" a="1"/>
  <c r="U196" i="2" s="1"/>
  <c r="T9" i="2" a="1"/>
  <c r="T9" i="2" s="1"/>
  <c r="T33" i="2" a="1"/>
  <c r="T33" i="2" s="1"/>
  <c r="T57" i="2" a="1"/>
  <c r="T57" i="2" s="1"/>
  <c r="T81" i="2" a="1"/>
  <c r="T81" i="2" s="1"/>
  <c r="T105" i="2" a="1"/>
  <c r="T105" i="2" s="1"/>
  <c r="T129" i="2" a="1"/>
  <c r="T129" i="2" s="1"/>
  <c r="T153" i="2" a="1"/>
  <c r="T153" i="2" s="1"/>
  <c r="T177" i="2" a="1"/>
  <c r="T177" i="2" s="1"/>
  <c r="T201" i="2" a="1"/>
  <c r="T201" i="2" s="1"/>
  <c r="S11" i="2" a="1"/>
  <c r="S11" i="2" s="1"/>
  <c r="S27" i="2" a="1"/>
  <c r="S27" i="2" s="1"/>
  <c r="S47" i="2" a="1"/>
  <c r="S47" i="2" s="1"/>
  <c r="S63" i="2" a="1"/>
  <c r="S63" i="2" s="1"/>
  <c r="S83" i="2" a="1"/>
  <c r="S83" i="2" s="1"/>
  <c r="S99" i="2" a="1"/>
  <c r="S99" i="2" s="1"/>
  <c r="S119" i="2" a="1"/>
  <c r="S119" i="2" s="1"/>
  <c r="S135" i="2" a="1"/>
  <c r="S135" i="2" s="1"/>
  <c r="S155" i="2" a="1"/>
  <c r="S155" i="2" s="1"/>
  <c r="S171" i="2" a="1"/>
  <c r="S171" i="2" s="1"/>
  <c r="S191" i="2" a="1"/>
  <c r="S191" i="2" s="1"/>
  <c r="S207" i="2" a="1"/>
  <c r="S207" i="2" s="1"/>
  <c r="N16" i="2" a="1"/>
  <c r="N16" i="2" s="1"/>
  <c r="N32" i="2" a="1"/>
  <c r="N32" i="2" s="1"/>
  <c r="N50" i="2" a="1"/>
  <c r="N50" i="2" s="1"/>
  <c r="N65" i="2" a="1"/>
  <c r="N65" i="2" s="1"/>
  <c r="N80" i="2" a="1"/>
  <c r="N80" i="2" s="1"/>
  <c r="N98" i="2" a="1"/>
  <c r="N98" i="2" s="1"/>
  <c r="N113" i="2" a="1"/>
  <c r="N113" i="2" s="1"/>
  <c r="N128" i="2" a="1"/>
  <c r="N128" i="2" s="1"/>
  <c r="N146" i="2" a="1"/>
  <c r="N146" i="2" s="1"/>
  <c r="N160" i="2" a="1"/>
  <c r="N160" i="2" s="1"/>
  <c r="N172" i="2" a="1"/>
  <c r="N172" i="2" s="1"/>
  <c r="N184" i="2" a="1"/>
  <c r="N184" i="2" s="1"/>
  <c r="N196" i="2" a="1"/>
  <c r="N196" i="2" s="1"/>
  <c r="N208" i="2" a="1"/>
  <c r="N208" i="2" s="1"/>
  <c r="O10" i="2" a="1"/>
  <c r="O10" i="2" s="1"/>
  <c r="O22" i="2" a="1"/>
  <c r="O22" i="2" s="1"/>
  <c r="O34" i="2" a="1"/>
  <c r="O34" i="2" s="1"/>
  <c r="O46" i="2" a="1"/>
  <c r="O46" i="2" s="1"/>
  <c r="K25" i="2" a="1"/>
  <c r="K25" i="2" s="1"/>
  <c r="K49" i="2" a="1"/>
  <c r="K49" i="2" s="1"/>
  <c r="K73" i="2" a="1"/>
  <c r="K73" i="2" s="1"/>
  <c r="K97" i="2" a="1"/>
  <c r="K97" i="2" s="1"/>
  <c r="K121" i="2" a="1"/>
  <c r="K121" i="2" s="1"/>
  <c r="K145" i="2" a="1"/>
  <c r="K145" i="2" s="1"/>
  <c r="K169" i="2" a="1"/>
  <c r="K169" i="2" s="1"/>
  <c r="K193" i="2" a="1"/>
  <c r="K193" i="2" s="1"/>
  <c r="U5" i="2" a="1"/>
  <c r="U5" i="2" s="1"/>
  <c r="U29" i="2" a="1"/>
  <c r="U29" i="2" s="1"/>
  <c r="U53" i="2" a="1"/>
  <c r="U53" i="2" s="1"/>
  <c r="U77" i="2" a="1"/>
  <c r="U77" i="2" s="1"/>
  <c r="U101" i="2" a="1"/>
  <c r="U101" i="2" s="1"/>
  <c r="U125" i="2" a="1"/>
  <c r="U125" i="2" s="1"/>
  <c r="U149" i="2" a="1"/>
  <c r="U149" i="2" s="1"/>
  <c r="U173" i="2" a="1"/>
  <c r="U173" i="2" s="1"/>
  <c r="U197" i="2" a="1"/>
  <c r="U197" i="2" s="1"/>
  <c r="T10" i="2" a="1"/>
  <c r="T10" i="2" s="1"/>
  <c r="T34" i="2" a="1"/>
  <c r="T34" i="2" s="1"/>
  <c r="T58" i="2" a="1"/>
  <c r="T58" i="2" s="1"/>
  <c r="T82" i="2" a="1"/>
  <c r="T82" i="2" s="1"/>
  <c r="T106" i="2" a="1"/>
  <c r="T106" i="2" s="1"/>
  <c r="T130" i="2" a="1"/>
  <c r="T130" i="2" s="1"/>
  <c r="T154" i="2" a="1"/>
  <c r="T154" i="2" s="1"/>
  <c r="T178" i="2" a="1"/>
  <c r="T178" i="2" s="1"/>
  <c r="T202" i="2" a="1"/>
  <c r="T202" i="2" s="1"/>
  <c r="S12" i="2" a="1"/>
  <c r="S12" i="2" s="1"/>
  <c r="S32" i="2" a="1"/>
  <c r="S32" i="2" s="1"/>
  <c r="S48" i="2" a="1"/>
  <c r="S48" i="2" s="1"/>
  <c r="S68" i="2" a="1"/>
  <c r="S68" i="2" s="1"/>
  <c r="S84" i="2" a="1"/>
  <c r="S84" i="2" s="1"/>
  <c r="S104" i="2" a="1"/>
  <c r="S104" i="2" s="1"/>
  <c r="S120" i="2" a="1"/>
  <c r="S120" i="2" s="1"/>
  <c r="S140" i="2" a="1"/>
  <c r="S140" i="2" s="1"/>
  <c r="S156" i="2" a="1"/>
  <c r="S156" i="2" s="1"/>
  <c r="S176" i="2" a="1"/>
  <c r="S176" i="2" s="1"/>
  <c r="S192" i="2" a="1"/>
  <c r="S192" i="2" s="1"/>
  <c r="S212" i="2" a="1"/>
  <c r="S212" i="2" s="1"/>
  <c r="N17" i="2" a="1"/>
  <c r="N17" i="2" s="1"/>
  <c r="N36" i="2" a="1"/>
  <c r="N36" i="2" s="1"/>
  <c r="N51" i="2" a="1"/>
  <c r="N51" i="2" s="1"/>
  <c r="N66" i="2" a="1"/>
  <c r="N66" i="2" s="1"/>
  <c r="N84" i="2" a="1"/>
  <c r="N84" i="2" s="1"/>
  <c r="N99" i="2" a="1"/>
  <c r="N99" i="2" s="1"/>
  <c r="N114" i="2" a="1"/>
  <c r="N114" i="2" s="1"/>
  <c r="N132" i="2" a="1"/>
  <c r="N132" i="2" s="1"/>
  <c r="N147" i="2" a="1"/>
  <c r="N147" i="2" s="1"/>
  <c r="N161" i="2" a="1"/>
  <c r="N161" i="2" s="1"/>
  <c r="N173" i="2" a="1"/>
  <c r="N173" i="2" s="1"/>
  <c r="N185" i="2" a="1"/>
  <c r="N185" i="2" s="1"/>
  <c r="N197" i="2" a="1"/>
  <c r="N197" i="2" s="1"/>
  <c r="N209" i="2" a="1"/>
  <c r="N209" i="2" s="1"/>
  <c r="O11" i="2" a="1"/>
  <c r="O11" i="2" s="1"/>
  <c r="O23" i="2" a="1"/>
  <c r="O23" i="2" s="1"/>
  <c r="O35" i="2" a="1"/>
  <c r="O35" i="2" s="1"/>
  <c r="O47" i="2" a="1"/>
  <c r="O47" i="2" s="1"/>
  <c r="O59" i="2" a="1"/>
  <c r="O59" i="2" s="1"/>
  <c r="K9" i="2" a="1"/>
  <c r="K9" i="2" s="1"/>
  <c r="K33" i="2" a="1"/>
  <c r="K33" i="2" s="1"/>
  <c r="K57" i="2" a="1"/>
  <c r="K57" i="2" s="1"/>
  <c r="K81" i="2" a="1"/>
  <c r="K81" i="2" s="1"/>
  <c r="K105" i="2" a="1"/>
  <c r="K105" i="2" s="1"/>
  <c r="K129" i="2" a="1"/>
  <c r="K129" i="2" s="1"/>
  <c r="K153" i="2" a="1"/>
  <c r="K153" i="2" s="1"/>
  <c r="K177" i="2" a="1"/>
  <c r="K177" i="2" s="1"/>
  <c r="K201" i="2" a="1"/>
  <c r="K201" i="2" s="1"/>
  <c r="U13" i="2" a="1"/>
  <c r="U13" i="2" s="1"/>
  <c r="U37" i="2" a="1"/>
  <c r="U37" i="2" s="1"/>
  <c r="U61" i="2" a="1"/>
  <c r="U61" i="2" s="1"/>
  <c r="U85" i="2" a="1"/>
  <c r="U85" i="2" s="1"/>
  <c r="U109" i="2" a="1"/>
  <c r="U109" i="2" s="1"/>
  <c r="U133" i="2" a="1"/>
  <c r="U133" i="2" s="1"/>
  <c r="U157" i="2" a="1"/>
  <c r="U157" i="2" s="1"/>
  <c r="U181" i="2" a="1"/>
  <c r="U181" i="2" s="1"/>
  <c r="U205" i="2" a="1"/>
  <c r="U205" i="2" s="1"/>
  <c r="T18" i="2" a="1"/>
  <c r="T18" i="2" s="1"/>
  <c r="T42" i="2" a="1"/>
  <c r="T42" i="2" s="1"/>
  <c r="T66" i="2" a="1"/>
  <c r="T66" i="2" s="1"/>
  <c r="T90" i="2" a="1"/>
  <c r="T90" i="2" s="1"/>
  <c r="T114" i="2" a="1"/>
  <c r="T114" i="2" s="1"/>
  <c r="T138" i="2" a="1"/>
  <c r="T138" i="2" s="1"/>
  <c r="T162" i="2" a="1"/>
  <c r="T162" i="2" s="1"/>
  <c r="T186" i="2" a="1"/>
  <c r="T186" i="2" s="1"/>
  <c r="T209" i="2" a="1"/>
  <c r="T209" i="2" s="1"/>
  <c r="S14" i="2" a="1"/>
  <c r="S14" i="2" s="1"/>
  <c r="S34" i="2" a="1"/>
  <c r="S34" i="2" s="1"/>
  <c r="S50" i="2" a="1"/>
  <c r="S50" i="2" s="1"/>
  <c r="S70" i="2" a="1"/>
  <c r="S70" i="2" s="1"/>
  <c r="S86" i="2" a="1"/>
  <c r="S86" i="2" s="1"/>
  <c r="S106" i="2" a="1"/>
  <c r="S106" i="2" s="1"/>
  <c r="S122" i="2" a="1"/>
  <c r="S122" i="2" s="1"/>
  <c r="S142" i="2" a="1"/>
  <c r="S142" i="2" s="1"/>
  <c r="S158" i="2" a="1"/>
  <c r="S158" i="2" s="1"/>
  <c r="S178" i="2" a="1"/>
  <c r="S178" i="2" s="1"/>
  <c r="S194" i="2" a="1"/>
  <c r="S194" i="2" s="1"/>
  <c r="N19" i="2" a="1"/>
  <c r="N19" i="2" s="1"/>
  <c r="N38" i="2" a="1"/>
  <c r="N38" i="2" s="1"/>
  <c r="N53" i="2" a="1"/>
  <c r="N53" i="2" s="1"/>
  <c r="N68" i="2" a="1"/>
  <c r="N68" i="2" s="1"/>
  <c r="N86" i="2" a="1"/>
  <c r="N86" i="2" s="1"/>
  <c r="N101" i="2" a="1"/>
  <c r="N101" i="2" s="1"/>
  <c r="N116" i="2" a="1"/>
  <c r="N116" i="2" s="1"/>
  <c r="N134" i="2" a="1"/>
  <c r="N134" i="2" s="1"/>
  <c r="N149" i="2" a="1"/>
  <c r="N149" i="2" s="1"/>
  <c r="N163" i="2" a="1"/>
  <c r="N163" i="2" s="1"/>
  <c r="N175" i="2" a="1"/>
  <c r="N175" i="2" s="1"/>
  <c r="N187" i="2" a="1"/>
  <c r="N187" i="2" s="1"/>
  <c r="N199" i="2" a="1"/>
  <c r="N199" i="2" s="1"/>
  <c r="N211" i="2" a="1"/>
  <c r="N211" i="2" s="1"/>
  <c r="O13" i="2" a="1"/>
  <c r="O13" i="2" s="1"/>
  <c r="O25" i="2" a="1"/>
  <c r="O25" i="2" s="1"/>
  <c r="O37" i="2" a="1"/>
  <c r="O37" i="2" s="1"/>
  <c r="K10" i="2" a="1"/>
  <c r="K10" i="2" s="1"/>
  <c r="K34" i="2" a="1"/>
  <c r="K34" i="2" s="1"/>
  <c r="K58" i="2" a="1"/>
  <c r="K58" i="2" s="1"/>
  <c r="K82" i="2" a="1"/>
  <c r="K82" i="2" s="1"/>
  <c r="K106" i="2" a="1"/>
  <c r="K106" i="2" s="1"/>
  <c r="K130" i="2" a="1"/>
  <c r="K130" i="2" s="1"/>
  <c r="K154" i="2" a="1"/>
  <c r="K154" i="2" s="1"/>
  <c r="K178" i="2" a="1"/>
  <c r="K178" i="2" s="1"/>
  <c r="K202" i="2" a="1"/>
  <c r="K202" i="2" s="1"/>
  <c r="U14" i="2" a="1"/>
  <c r="U14" i="2" s="1"/>
  <c r="U38" i="2" a="1"/>
  <c r="U38" i="2" s="1"/>
  <c r="U62" i="2" a="1"/>
  <c r="U62" i="2" s="1"/>
  <c r="U86" i="2" a="1"/>
  <c r="U86" i="2" s="1"/>
  <c r="U110" i="2" a="1"/>
  <c r="U110" i="2" s="1"/>
  <c r="U134" i="2" a="1"/>
  <c r="U134" i="2" s="1"/>
  <c r="U158" i="2" a="1"/>
  <c r="U158" i="2" s="1"/>
  <c r="U182" i="2" a="1"/>
  <c r="U182" i="2" s="1"/>
  <c r="U206" i="2" a="1"/>
  <c r="U206" i="2" s="1"/>
  <c r="T19" i="2" a="1"/>
  <c r="T19" i="2" s="1"/>
  <c r="T43" i="2" a="1"/>
  <c r="T43" i="2" s="1"/>
  <c r="T67" i="2" a="1"/>
  <c r="T67" i="2" s="1"/>
  <c r="T91" i="2" a="1"/>
  <c r="T91" i="2" s="1"/>
  <c r="T115" i="2" a="1"/>
  <c r="T115" i="2" s="1"/>
  <c r="T139" i="2" a="1"/>
  <c r="T139" i="2" s="1"/>
  <c r="T163" i="2" a="1"/>
  <c r="T163" i="2" s="1"/>
  <c r="T187" i="2" a="1"/>
  <c r="T187" i="2" s="1"/>
  <c r="T210" i="2" a="1"/>
  <c r="T210" i="2" s="1"/>
  <c r="S15" i="2" a="1"/>
  <c r="S15" i="2" s="1"/>
  <c r="S35" i="2" a="1"/>
  <c r="S35" i="2" s="1"/>
  <c r="S51" i="2" a="1"/>
  <c r="S51" i="2" s="1"/>
  <c r="S71" i="2" a="1"/>
  <c r="S71" i="2" s="1"/>
  <c r="S87" i="2" a="1"/>
  <c r="S87" i="2" s="1"/>
  <c r="S107" i="2" a="1"/>
  <c r="S107" i="2" s="1"/>
  <c r="S123" i="2" a="1"/>
  <c r="S123" i="2" s="1"/>
  <c r="S143" i="2" a="1"/>
  <c r="S143" i="2" s="1"/>
  <c r="S159" i="2" a="1"/>
  <c r="S159" i="2" s="1"/>
  <c r="S179" i="2" a="1"/>
  <c r="S179" i="2" s="1"/>
  <c r="S195" i="2" a="1"/>
  <c r="S195" i="2" s="1"/>
  <c r="N4" i="2" a="1"/>
  <c r="N4" i="2" s="1"/>
  <c r="N20" i="2" a="1"/>
  <c r="N20" i="2" s="1"/>
  <c r="N39" i="2" a="1"/>
  <c r="N39" i="2" s="1"/>
  <c r="N54" i="2" a="1"/>
  <c r="N54" i="2" s="1"/>
  <c r="N72" i="2" a="1"/>
  <c r="N72" i="2" s="1"/>
  <c r="N87" i="2" a="1"/>
  <c r="N87" i="2" s="1"/>
  <c r="N102" i="2" a="1"/>
  <c r="N102" i="2" s="1"/>
  <c r="N120" i="2" a="1"/>
  <c r="N120" i="2" s="1"/>
  <c r="N135" i="2" a="1"/>
  <c r="N135" i="2" s="1"/>
  <c r="N150" i="2" a="1"/>
  <c r="N150" i="2" s="1"/>
  <c r="N164" i="2" a="1"/>
  <c r="N164" i="2" s="1"/>
  <c r="N176" i="2" a="1"/>
  <c r="N176" i="2" s="1"/>
  <c r="N188" i="2" a="1"/>
  <c r="N188" i="2" s="1"/>
  <c r="N200" i="2" a="1"/>
  <c r="N200" i="2" s="1"/>
  <c r="N212" i="2" a="1"/>
  <c r="N212" i="2" s="1"/>
  <c r="O14" i="2" a="1"/>
  <c r="O14" i="2" s="1"/>
  <c r="O26" i="2" a="1"/>
  <c r="O26" i="2" s="1"/>
  <c r="O38" i="2" a="1"/>
  <c r="O38" i="2" s="1"/>
  <c r="O50" i="2" a="1"/>
  <c r="O50" i="2" s="1"/>
  <c r="O62" i="2" a="1"/>
  <c r="O62" i="2" s="1"/>
  <c r="O74" i="2" a="1"/>
  <c r="O74" i="2" s="1"/>
  <c r="O86" i="2" a="1"/>
  <c r="O86" i="2" s="1"/>
  <c r="O98" i="2" a="1"/>
  <c r="O98" i="2" s="1"/>
  <c r="O110" i="2" a="1"/>
  <c r="O110" i="2" s="1"/>
  <c r="O122" i="2" a="1"/>
  <c r="O122" i="2" s="1"/>
  <c r="O134" i="2" a="1"/>
  <c r="O134" i="2" s="1"/>
  <c r="O146" i="2" a="1"/>
  <c r="O146" i="2" s="1"/>
  <c r="O158" i="2" a="1"/>
  <c r="O158" i="2" s="1"/>
  <c r="O170" i="2" a="1"/>
  <c r="O170" i="2" s="1"/>
  <c r="O182" i="2" a="1"/>
  <c r="O182" i="2" s="1"/>
  <c r="O194" i="2" a="1"/>
  <c r="O194" i="2" s="1"/>
  <c r="O206" i="2" a="1"/>
  <c r="O206" i="2" s="1"/>
  <c r="R7" i="2" a="1"/>
  <c r="R7" i="2" s="1"/>
  <c r="R19" i="2" a="1"/>
  <c r="R19" i="2" s="1"/>
  <c r="R31" i="2" a="1"/>
  <c r="R31" i="2" s="1"/>
  <c r="R43" i="2" a="1"/>
  <c r="R43" i="2" s="1"/>
  <c r="R55" i="2" a="1"/>
  <c r="R55" i="2" s="1"/>
  <c r="R67" i="2" a="1"/>
  <c r="R67" i="2" s="1"/>
  <c r="R79" i="2" a="1"/>
  <c r="R79" i="2" s="1"/>
  <c r="R91" i="2" a="1"/>
  <c r="R91" i="2" s="1"/>
  <c r="R103" i="2" a="1"/>
  <c r="R103" i="2" s="1"/>
  <c r="R115" i="2" a="1"/>
  <c r="R115" i="2" s="1"/>
  <c r="R127" i="2" a="1"/>
  <c r="R127" i="2" s="1"/>
  <c r="R139" i="2" a="1"/>
  <c r="R139" i="2" s="1"/>
  <c r="R151" i="2" a="1"/>
  <c r="R151" i="2" s="1"/>
  <c r="R163" i="2" a="1"/>
  <c r="R163" i="2" s="1"/>
  <c r="K12" i="2" a="1"/>
  <c r="K12" i="2" s="1"/>
  <c r="K46" i="2" a="1"/>
  <c r="K46" i="2" s="1"/>
  <c r="K84" i="2" a="1"/>
  <c r="K84" i="2" s="1"/>
  <c r="K118" i="2" a="1"/>
  <c r="K118" i="2" s="1"/>
  <c r="K156" i="2" a="1"/>
  <c r="K156" i="2" s="1"/>
  <c r="K190" i="2" a="1"/>
  <c r="K190" i="2" s="1"/>
  <c r="U16" i="2" a="1"/>
  <c r="U16" i="2" s="1"/>
  <c r="U50" i="2" a="1"/>
  <c r="U50" i="2" s="1"/>
  <c r="U88" i="2" a="1"/>
  <c r="U88" i="2" s="1"/>
  <c r="U122" i="2" a="1"/>
  <c r="U122" i="2" s="1"/>
  <c r="U160" i="2" a="1"/>
  <c r="U160" i="2" s="1"/>
  <c r="U194" i="2" a="1"/>
  <c r="U194" i="2" s="1"/>
  <c r="T21" i="2" a="1"/>
  <c r="T21" i="2" s="1"/>
  <c r="T55" i="2" a="1"/>
  <c r="T55" i="2" s="1"/>
  <c r="T93" i="2" a="1"/>
  <c r="T93" i="2" s="1"/>
  <c r="T127" i="2" a="1"/>
  <c r="T127" i="2" s="1"/>
  <c r="T165" i="2" a="1"/>
  <c r="T165" i="2" s="1"/>
  <c r="T199" i="2" a="1"/>
  <c r="T199" i="2" s="1"/>
  <c r="S21" i="2" a="1"/>
  <c r="S21" i="2" s="1"/>
  <c r="S45" i="2" a="1"/>
  <c r="S45" i="2" s="1"/>
  <c r="S73" i="2" a="1"/>
  <c r="S73" i="2" s="1"/>
  <c r="S97" i="2" a="1"/>
  <c r="S97" i="2" s="1"/>
  <c r="S129" i="2" a="1"/>
  <c r="S129" i="2" s="1"/>
  <c r="S153" i="2" a="1"/>
  <c r="S153" i="2" s="1"/>
  <c r="S181" i="2" a="1"/>
  <c r="S181" i="2" s="1"/>
  <c r="S205" i="2" a="1"/>
  <c r="S205" i="2" s="1"/>
  <c r="N26" i="2" a="1"/>
  <c r="N26" i="2" s="1"/>
  <c r="N48" i="2" a="1"/>
  <c r="N48" i="2" s="1"/>
  <c r="N74" i="2" a="1"/>
  <c r="N74" i="2" s="1"/>
  <c r="N96" i="2" a="1"/>
  <c r="N96" i="2" s="1"/>
  <c r="N122" i="2" a="1"/>
  <c r="N122" i="2" s="1"/>
  <c r="N144" i="2" a="1"/>
  <c r="N144" i="2" s="1"/>
  <c r="N166" i="2" a="1"/>
  <c r="N166" i="2" s="1"/>
  <c r="N182" i="2" a="1"/>
  <c r="N182" i="2" s="1"/>
  <c r="N202" i="2" a="1"/>
  <c r="N202" i="2" s="1"/>
  <c r="O8" i="2" a="1"/>
  <c r="O8" i="2" s="1"/>
  <c r="O28" i="2" a="1"/>
  <c r="O28" i="2" s="1"/>
  <c r="O44" i="2" a="1"/>
  <c r="O44" i="2" s="1"/>
  <c r="O60" i="2" a="1"/>
  <c r="O60" i="2" s="1"/>
  <c r="O73" i="2" a="1"/>
  <c r="O73" i="2" s="1"/>
  <c r="O87" i="2" a="1"/>
  <c r="O87" i="2" s="1"/>
  <c r="O100" i="2" a="1"/>
  <c r="O100" i="2" s="1"/>
  <c r="O113" i="2" a="1"/>
  <c r="O113" i="2" s="1"/>
  <c r="O126" i="2" a="1"/>
  <c r="O126" i="2" s="1"/>
  <c r="O139" i="2" a="1"/>
  <c r="O139" i="2" s="1"/>
  <c r="O152" i="2" a="1"/>
  <c r="O152" i="2" s="1"/>
  <c r="O165" i="2" a="1"/>
  <c r="O165" i="2" s="1"/>
  <c r="O178" i="2" a="1"/>
  <c r="O178" i="2" s="1"/>
  <c r="O191" i="2" a="1"/>
  <c r="O191" i="2" s="1"/>
  <c r="O204" i="2" a="1"/>
  <c r="O204" i="2" s="1"/>
  <c r="R6" i="2" a="1"/>
  <c r="R6" i="2" s="1"/>
  <c r="R20" i="2" a="1"/>
  <c r="R20" i="2" s="1"/>
  <c r="R33" i="2" a="1"/>
  <c r="R33" i="2" s="1"/>
  <c r="R46" i="2" a="1"/>
  <c r="R46" i="2" s="1"/>
  <c r="R59" i="2" a="1"/>
  <c r="R59" i="2" s="1"/>
  <c r="R72" i="2" a="1"/>
  <c r="R72" i="2" s="1"/>
  <c r="R85" i="2" a="1"/>
  <c r="R85" i="2" s="1"/>
  <c r="R98" i="2" a="1"/>
  <c r="R98" i="2" s="1"/>
  <c r="R111" i="2" a="1"/>
  <c r="R111" i="2" s="1"/>
  <c r="R124" i="2" a="1"/>
  <c r="R124" i="2" s="1"/>
  <c r="R137" i="2" a="1"/>
  <c r="R137" i="2" s="1"/>
  <c r="R150" i="2" a="1"/>
  <c r="R150" i="2" s="1"/>
  <c r="R164" i="2" a="1"/>
  <c r="R164" i="2" s="1"/>
  <c r="R176" i="2" a="1"/>
  <c r="R176" i="2" s="1"/>
  <c r="R188" i="2" a="1"/>
  <c r="R188" i="2" s="1"/>
  <c r="K13" i="2" a="1"/>
  <c r="K13" i="2" s="1"/>
  <c r="K47" i="2" a="1"/>
  <c r="K47" i="2" s="1"/>
  <c r="K85" i="2" a="1"/>
  <c r="K85" i="2" s="1"/>
  <c r="K119" i="2" a="1"/>
  <c r="K119" i="2" s="1"/>
  <c r="K157" i="2" a="1"/>
  <c r="K157" i="2" s="1"/>
  <c r="K191" i="2" a="1"/>
  <c r="K191" i="2" s="1"/>
  <c r="U17" i="2" a="1"/>
  <c r="U17" i="2" s="1"/>
  <c r="U51" i="2" a="1"/>
  <c r="U51" i="2" s="1"/>
  <c r="U89" i="2" a="1"/>
  <c r="U89" i="2" s="1"/>
  <c r="U123" i="2" a="1"/>
  <c r="U123" i="2" s="1"/>
  <c r="U161" i="2" a="1"/>
  <c r="U161" i="2" s="1"/>
  <c r="U195" i="2" a="1"/>
  <c r="U195" i="2" s="1"/>
  <c r="T22" i="2" a="1"/>
  <c r="T22" i="2" s="1"/>
  <c r="T56" i="2" a="1"/>
  <c r="T56" i="2" s="1"/>
  <c r="T94" i="2" a="1"/>
  <c r="T94" i="2" s="1"/>
  <c r="T128" i="2" a="1"/>
  <c r="T128" i="2" s="1"/>
  <c r="T166" i="2" a="1"/>
  <c r="T166" i="2" s="1"/>
  <c r="T200" i="2" a="1"/>
  <c r="T200" i="2" s="1"/>
  <c r="S22" i="2" a="1"/>
  <c r="S22" i="2" s="1"/>
  <c r="S46" i="2" a="1"/>
  <c r="S46" i="2" s="1"/>
  <c r="S74" i="2" a="1"/>
  <c r="S74" i="2" s="1"/>
  <c r="S98" i="2" a="1"/>
  <c r="S98" i="2" s="1"/>
  <c r="S130" i="2" a="1"/>
  <c r="S130" i="2" s="1"/>
  <c r="S154" i="2" a="1"/>
  <c r="S154" i="2" s="1"/>
  <c r="S182" i="2" a="1"/>
  <c r="S182" i="2" s="1"/>
  <c r="S206" i="2" a="1"/>
  <c r="S206" i="2" s="1"/>
  <c r="N27" i="2" a="1"/>
  <c r="N27" i="2" s="1"/>
  <c r="N49" i="2" a="1"/>
  <c r="N49" i="2" s="1"/>
  <c r="N75" i="2" a="1"/>
  <c r="N75" i="2" s="1"/>
  <c r="N97" i="2" a="1"/>
  <c r="N97" i="2" s="1"/>
  <c r="N123" i="2" a="1"/>
  <c r="N123" i="2" s="1"/>
  <c r="J5" i="2" a="1"/>
  <c r="J5" i="2" s="1"/>
  <c r="K19" i="2" a="1"/>
  <c r="K19" i="2" s="1"/>
  <c r="K55" i="2" a="1"/>
  <c r="K55" i="2" s="1"/>
  <c r="K91" i="2" a="1"/>
  <c r="K91" i="2" s="1"/>
  <c r="K127" i="2" a="1"/>
  <c r="K127" i="2" s="1"/>
  <c r="K163" i="2" a="1"/>
  <c r="K163" i="2" s="1"/>
  <c r="K199" i="2" a="1"/>
  <c r="K199" i="2" s="1"/>
  <c r="U23" i="2" a="1"/>
  <c r="U23" i="2" s="1"/>
  <c r="U59" i="2" a="1"/>
  <c r="U59" i="2" s="1"/>
  <c r="U95" i="2" a="1"/>
  <c r="U95" i="2" s="1"/>
  <c r="U131" i="2" a="1"/>
  <c r="U131" i="2" s="1"/>
  <c r="U167" i="2" a="1"/>
  <c r="U167" i="2" s="1"/>
  <c r="U203" i="2" a="1"/>
  <c r="U203" i="2" s="1"/>
  <c r="T28" i="2" a="1"/>
  <c r="T28" i="2" s="1"/>
  <c r="T64" i="2" a="1"/>
  <c r="T64" i="2" s="1"/>
  <c r="T100" i="2" a="1"/>
  <c r="T100" i="2" s="1"/>
  <c r="T136" i="2" a="1"/>
  <c r="T136" i="2" s="1"/>
  <c r="T172" i="2" a="1"/>
  <c r="T172" i="2" s="1"/>
  <c r="T208" i="2" a="1"/>
  <c r="T208" i="2" s="1"/>
  <c r="S23" i="2" a="1"/>
  <c r="S23" i="2" s="1"/>
  <c r="S49" i="2" a="1"/>
  <c r="S49" i="2" s="1"/>
  <c r="S75" i="2" a="1"/>
  <c r="S75" i="2" s="1"/>
  <c r="S105" i="2" a="1"/>
  <c r="S105" i="2" s="1"/>
  <c r="S131" i="2" a="1"/>
  <c r="S131" i="2" s="1"/>
  <c r="S157" i="2" a="1"/>
  <c r="S157" i="2" s="1"/>
  <c r="S183" i="2" a="1"/>
  <c r="S183" i="2" s="1"/>
  <c r="S213" i="2" a="1"/>
  <c r="S213" i="2" s="1"/>
  <c r="N28" i="2" a="1"/>
  <c r="N28" i="2" s="1"/>
  <c r="N52" i="2" a="1"/>
  <c r="N52" i="2" s="1"/>
  <c r="N76" i="2" a="1"/>
  <c r="N76" i="2" s="1"/>
  <c r="N100" i="2" a="1"/>
  <c r="N100" i="2" s="1"/>
  <c r="N124" i="2" a="1"/>
  <c r="N124" i="2" s="1"/>
  <c r="N148" i="2" a="1"/>
  <c r="N148" i="2" s="1"/>
  <c r="N168" i="2" a="1"/>
  <c r="N168" i="2" s="1"/>
  <c r="N186" i="2" a="1"/>
  <c r="N186" i="2" s="1"/>
  <c r="N204" i="2" a="1"/>
  <c r="N204" i="2" s="1"/>
  <c r="O12" i="2" a="1"/>
  <c r="O12" i="2" s="1"/>
  <c r="O30" i="2" a="1"/>
  <c r="O30" i="2" s="1"/>
  <c r="O48" i="2" a="1"/>
  <c r="O48" i="2" s="1"/>
  <c r="O63" i="2" a="1"/>
  <c r="O63" i="2" s="1"/>
  <c r="O76" i="2" a="1"/>
  <c r="O76" i="2" s="1"/>
  <c r="O89" i="2" a="1"/>
  <c r="O89" i="2" s="1"/>
  <c r="O102" i="2" a="1"/>
  <c r="O102" i="2" s="1"/>
  <c r="O115" i="2" a="1"/>
  <c r="O115" i="2" s="1"/>
  <c r="O128" i="2" a="1"/>
  <c r="O128" i="2" s="1"/>
  <c r="O141" i="2" a="1"/>
  <c r="O141" i="2" s="1"/>
  <c r="O154" i="2" a="1"/>
  <c r="O154" i="2" s="1"/>
  <c r="K21" i="2" a="1"/>
  <c r="K21" i="2" s="1"/>
  <c r="K59" i="2" a="1"/>
  <c r="K59" i="2" s="1"/>
  <c r="K93" i="2" a="1"/>
  <c r="K93" i="2" s="1"/>
  <c r="K131" i="2" a="1"/>
  <c r="K131" i="2" s="1"/>
  <c r="K165" i="2" a="1"/>
  <c r="K165" i="2" s="1"/>
  <c r="K203" i="2" a="1"/>
  <c r="K203" i="2" s="1"/>
  <c r="U25" i="2" a="1"/>
  <c r="U25" i="2" s="1"/>
  <c r="U63" i="2" a="1"/>
  <c r="U63" i="2" s="1"/>
  <c r="U97" i="2" a="1"/>
  <c r="U97" i="2" s="1"/>
  <c r="U135" i="2" a="1"/>
  <c r="U135" i="2" s="1"/>
  <c r="U169" i="2" a="1"/>
  <c r="U169" i="2" s="1"/>
  <c r="U207" i="2" a="1"/>
  <c r="U207" i="2" s="1"/>
  <c r="T30" i="2" a="1"/>
  <c r="T30" i="2" s="1"/>
  <c r="T68" i="2" a="1"/>
  <c r="T68" i="2" s="1"/>
  <c r="T102" i="2" a="1"/>
  <c r="T102" i="2" s="1"/>
  <c r="T140" i="2" a="1"/>
  <c r="T140" i="2" s="1"/>
  <c r="T174" i="2" a="1"/>
  <c r="T174" i="2" s="1"/>
  <c r="T211" i="2" a="1"/>
  <c r="T211" i="2" s="1"/>
  <c r="S24" i="2" a="1"/>
  <c r="S24" i="2" s="1"/>
  <c r="S56" i="2" a="1"/>
  <c r="S56" i="2" s="1"/>
  <c r="S80" i="2" a="1"/>
  <c r="S80" i="2" s="1"/>
  <c r="S108" i="2" a="1"/>
  <c r="S108" i="2" s="1"/>
  <c r="S132" i="2" a="1"/>
  <c r="S132" i="2" s="1"/>
  <c r="S164" i="2" a="1"/>
  <c r="S164" i="2" s="1"/>
  <c r="S188" i="2" a="1"/>
  <c r="S188" i="2" s="1"/>
  <c r="N5" i="2" a="1"/>
  <c r="N5" i="2" s="1"/>
  <c r="N29" i="2" a="1"/>
  <c r="N29" i="2" s="1"/>
  <c r="N55" i="2" a="1"/>
  <c r="N55" i="2" s="1"/>
  <c r="N77" i="2" a="1"/>
  <c r="N77" i="2" s="1"/>
  <c r="N103" i="2" a="1"/>
  <c r="N103" i="2" s="1"/>
  <c r="N125" i="2" a="1"/>
  <c r="N125" i="2" s="1"/>
  <c r="N151" i="2" a="1"/>
  <c r="N151" i="2" s="1"/>
  <c r="N169" i="2" a="1"/>
  <c r="N169" i="2" s="1"/>
  <c r="N189" i="2" a="1"/>
  <c r="N189" i="2" s="1"/>
  <c r="N205" i="2" a="1"/>
  <c r="N205" i="2" s="1"/>
  <c r="O15" i="2" a="1"/>
  <c r="O15" i="2" s="1"/>
  <c r="O31" i="2" a="1"/>
  <c r="O31" i="2" s="1"/>
  <c r="O49" i="2" a="1"/>
  <c r="O49" i="2" s="1"/>
  <c r="O64" i="2" a="1"/>
  <c r="O64" i="2" s="1"/>
  <c r="O77" i="2" a="1"/>
  <c r="O77" i="2" s="1"/>
  <c r="O90" i="2" a="1"/>
  <c r="O90" i="2" s="1"/>
  <c r="O103" i="2" a="1"/>
  <c r="O103" i="2" s="1"/>
  <c r="O116" i="2" a="1"/>
  <c r="O116" i="2" s="1"/>
  <c r="O129" i="2" a="1"/>
  <c r="O129" i="2" s="1"/>
  <c r="O142" i="2" a="1"/>
  <c r="O142" i="2" s="1"/>
  <c r="O155" i="2" a="1"/>
  <c r="O155" i="2" s="1"/>
  <c r="O168" i="2" a="1"/>
  <c r="O168" i="2" s="1"/>
  <c r="O181" i="2" a="1"/>
  <c r="O181" i="2" s="1"/>
  <c r="O195" i="2" a="1"/>
  <c r="O195" i="2" s="1"/>
  <c r="O208" i="2" a="1"/>
  <c r="O208" i="2" s="1"/>
  <c r="R10" i="2" a="1"/>
  <c r="R10" i="2" s="1"/>
  <c r="R23" i="2" a="1"/>
  <c r="R23" i="2" s="1"/>
  <c r="R36" i="2" a="1"/>
  <c r="R36" i="2" s="1"/>
  <c r="R49" i="2" a="1"/>
  <c r="R49" i="2" s="1"/>
  <c r="R62" i="2" a="1"/>
  <c r="R62" i="2" s="1"/>
  <c r="R75" i="2" a="1"/>
  <c r="R75" i="2" s="1"/>
  <c r="R88" i="2" a="1"/>
  <c r="R88" i="2" s="1"/>
  <c r="R101" i="2" a="1"/>
  <c r="R101" i="2" s="1"/>
  <c r="R114" i="2" a="1"/>
  <c r="R114" i="2" s="1"/>
  <c r="R128" i="2" a="1"/>
  <c r="R128" i="2" s="1"/>
  <c r="R141" i="2" a="1"/>
  <c r="R141" i="2" s="1"/>
  <c r="R154" i="2" a="1"/>
  <c r="R154" i="2" s="1"/>
  <c r="R167" i="2" a="1"/>
  <c r="R167" i="2" s="1"/>
  <c r="R179" i="2" a="1"/>
  <c r="R179" i="2" s="1"/>
  <c r="R191" i="2" a="1"/>
  <c r="R191" i="2" s="1"/>
  <c r="R203" i="2" a="1"/>
  <c r="R203" i="2" s="1"/>
  <c r="Q13" i="2" a="1"/>
  <c r="Q13" i="2" s="1"/>
  <c r="Q25" i="2" a="1"/>
  <c r="Q25" i="2" s="1"/>
  <c r="Q37" i="2" a="1"/>
  <c r="Q37" i="2" s="1"/>
  <c r="Q49" i="2" a="1"/>
  <c r="Q49" i="2" s="1"/>
  <c r="Q61" i="2" a="1"/>
  <c r="Q61" i="2" s="1"/>
  <c r="Q73" i="2" a="1"/>
  <c r="Q73" i="2" s="1"/>
  <c r="Q85" i="2" a="1"/>
  <c r="Q85" i="2" s="1"/>
  <c r="Q97" i="2" a="1"/>
  <c r="Q97" i="2" s="1"/>
  <c r="Q109" i="2" a="1"/>
  <c r="Q109" i="2" s="1"/>
  <c r="Q121" i="2" a="1"/>
  <c r="Q121" i="2" s="1"/>
  <c r="Q133" i="2" a="1"/>
  <c r="Q133" i="2" s="1"/>
  <c r="Q145" i="2" a="1"/>
  <c r="Q145" i="2" s="1"/>
  <c r="Q157" i="2" a="1"/>
  <c r="Q157" i="2" s="1"/>
  <c r="Q169" i="2" a="1"/>
  <c r="Q169" i="2" s="1"/>
  <c r="Q181" i="2" a="1"/>
  <c r="Q181" i="2" s="1"/>
  <c r="Q193" i="2" a="1"/>
  <c r="Q193" i="2" s="1"/>
  <c r="Q205" i="2" a="1"/>
  <c r="Q205" i="2" s="1"/>
  <c r="P7" i="2" a="1"/>
  <c r="P7" i="2" s="1"/>
  <c r="J7" i="2" a="1"/>
  <c r="J7" i="2" s="1"/>
  <c r="K22" i="2" a="1"/>
  <c r="K22" i="2" s="1"/>
  <c r="K60" i="2" a="1"/>
  <c r="K60" i="2" s="1"/>
  <c r="K94" i="2" a="1"/>
  <c r="K94" i="2" s="1"/>
  <c r="K132" i="2" a="1"/>
  <c r="K132" i="2" s="1"/>
  <c r="K166" i="2" a="1"/>
  <c r="K166" i="2" s="1"/>
  <c r="K204" i="2" a="1"/>
  <c r="K204" i="2" s="1"/>
  <c r="U26" i="2" a="1"/>
  <c r="U26" i="2" s="1"/>
  <c r="U64" i="2" a="1"/>
  <c r="U64" i="2" s="1"/>
  <c r="U98" i="2" a="1"/>
  <c r="U98" i="2" s="1"/>
  <c r="U136" i="2" a="1"/>
  <c r="U136" i="2" s="1"/>
  <c r="U170" i="2" a="1"/>
  <c r="U170" i="2" s="1"/>
  <c r="U208" i="2" a="1"/>
  <c r="U208" i="2" s="1"/>
  <c r="T31" i="2" a="1"/>
  <c r="T31" i="2" s="1"/>
  <c r="T69" i="2" a="1"/>
  <c r="T69" i="2" s="1"/>
  <c r="T103" i="2" a="1"/>
  <c r="T103" i="2" s="1"/>
  <c r="T141" i="2" a="1"/>
  <c r="T141" i="2" s="1"/>
  <c r="T175" i="2" a="1"/>
  <c r="T175" i="2" s="1"/>
  <c r="T212" i="2" a="1"/>
  <c r="T212" i="2" s="1"/>
  <c r="S25" i="2" a="1"/>
  <c r="S25" i="2" s="1"/>
  <c r="S57" i="2" a="1"/>
  <c r="S57" i="2" s="1"/>
  <c r="S81" i="2" a="1"/>
  <c r="S81" i="2" s="1"/>
  <c r="S109" i="2" a="1"/>
  <c r="S109" i="2" s="1"/>
  <c r="S133" i="2" a="1"/>
  <c r="S133" i="2" s="1"/>
  <c r="S165" i="2" a="1"/>
  <c r="S165" i="2" s="1"/>
  <c r="S189" i="2" a="1"/>
  <c r="S189" i="2" s="1"/>
  <c r="N6" i="2" a="1"/>
  <c r="N6" i="2" s="1"/>
  <c r="N30" i="2" a="1"/>
  <c r="N30" i="2" s="1"/>
  <c r="N56" i="2" a="1"/>
  <c r="N56" i="2" s="1"/>
  <c r="N78" i="2" a="1"/>
  <c r="N78" i="2" s="1"/>
  <c r="N104" i="2" a="1"/>
  <c r="N104" i="2" s="1"/>
  <c r="N126" i="2" a="1"/>
  <c r="N126" i="2" s="1"/>
  <c r="N152" i="2" a="1"/>
  <c r="N152" i="2" s="1"/>
  <c r="N170" i="2" a="1"/>
  <c r="N170" i="2" s="1"/>
  <c r="N190" i="2" a="1"/>
  <c r="N190" i="2" s="1"/>
  <c r="N206" i="2" a="1"/>
  <c r="N206" i="2" s="1"/>
  <c r="O16" i="2" a="1"/>
  <c r="O16" i="2" s="1"/>
  <c r="O32" i="2" a="1"/>
  <c r="O32" i="2" s="1"/>
  <c r="O51" i="2" a="1"/>
  <c r="O51" i="2" s="1"/>
  <c r="O65" i="2" a="1"/>
  <c r="O65" i="2" s="1"/>
  <c r="O78" i="2" a="1"/>
  <c r="O78" i="2" s="1"/>
  <c r="O91" i="2" a="1"/>
  <c r="O91" i="2" s="1"/>
  <c r="O104" i="2" a="1"/>
  <c r="O104" i="2" s="1"/>
  <c r="O117" i="2" a="1"/>
  <c r="O117" i="2" s="1"/>
  <c r="O130" i="2" a="1"/>
  <c r="O130" i="2" s="1"/>
  <c r="O143" i="2" a="1"/>
  <c r="O143" i="2" s="1"/>
  <c r="O156" i="2" a="1"/>
  <c r="O156" i="2" s="1"/>
  <c r="O169" i="2" a="1"/>
  <c r="O169" i="2" s="1"/>
  <c r="O183" i="2" a="1"/>
  <c r="O183" i="2" s="1"/>
  <c r="O196" i="2" a="1"/>
  <c r="O196" i="2" s="1"/>
  <c r="O209" i="2" a="1"/>
  <c r="O209" i="2" s="1"/>
  <c r="R11" i="2" a="1"/>
  <c r="R11" i="2" s="1"/>
  <c r="R24" i="2" a="1"/>
  <c r="R24" i="2" s="1"/>
  <c r="R37" i="2" a="1"/>
  <c r="R37" i="2" s="1"/>
  <c r="R50" i="2" a="1"/>
  <c r="R50" i="2" s="1"/>
  <c r="R63" i="2" a="1"/>
  <c r="R63" i="2" s="1"/>
  <c r="R76" i="2" a="1"/>
  <c r="R76" i="2" s="1"/>
  <c r="K23" i="2" a="1"/>
  <c r="K23" i="2" s="1"/>
  <c r="K61" i="2" a="1"/>
  <c r="K61" i="2" s="1"/>
  <c r="K95" i="2" a="1"/>
  <c r="K95" i="2" s="1"/>
  <c r="K133" i="2" a="1"/>
  <c r="K133" i="2" s="1"/>
  <c r="K167" i="2" a="1"/>
  <c r="K167" i="2" s="1"/>
  <c r="K205" i="2" a="1"/>
  <c r="K205" i="2" s="1"/>
  <c r="U27" i="2" a="1"/>
  <c r="U27" i="2" s="1"/>
  <c r="U65" i="2" a="1"/>
  <c r="U65" i="2" s="1"/>
  <c r="U99" i="2" a="1"/>
  <c r="U99" i="2" s="1"/>
  <c r="U137" i="2" a="1"/>
  <c r="U137" i="2" s="1"/>
  <c r="U171" i="2" a="1"/>
  <c r="U171" i="2" s="1"/>
  <c r="U209" i="2" a="1"/>
  <c r="U209" i="2" s="1"/>
  <c r="T32" i="2" a="1"/>
  <c r="T32" i="2" s="1"/>
  <c r="T70" i="2" a="1"/>
  <c r="T70" i="2" s="1"/>
  <c r="T104" i="2" a="1"/>
  <c r="T104" i="2" s="1"/>
  <c r="T142" i="2" a="1"/>
  <c r="T142" i="2" s="1"/>
  <c r="T176" i="2" a="1"/>
  <c r="T176" i="2" s="1"/>
  <c r="T213" i="2" a="1"/>
  <c r="T213" i="2" s="1"/>
  <c r="S26" i="2" a="1"/>
  <c r="S26" i="2" s="1"/>
  <c r="S58" i="2" a="1"/>
  <c r="S58" i="2" s="1"/>
  <c r="S82" i="2" a="1"/>
  <c r="S82" i="2" s="1"/>
  <c r="S110" i="2" a="1"/>
  <c r="S110" i="2" s="1"/>
  <c r="S134" i="2" a="1"/>
  <c r="S134" i="2" s="1"/>
  <c r="S166" i="2" a="1"/>
  <c r="S166" i="2" s="1"/>
  <c r="S190" i="2" a="1"/>
  <c r="S190" i="2" s="1"/>
  <c r="N7" i="2" a="1"/>
  <c r="N7" i="2" s="1"/>
  <c r="N31" i="2" a="1"/>
  <c r="N31" i="2" s="1"/>
  <c r="N60" i="2" a="1"/>
  <c r="N60" i="2" s="1"/>
  <c r="N79" i="2" a="1"/>
  <c r="N79" i="2" s="1"/>
  <c r="N108" i="2" a="1"/>
  <c r="N108" i="2" s="1"/>
  <c r="N127" i="2" a="1"/>
  <c r="N127" i="2" s="1"/>
  <c r="N155" i="2" a="1"/>
  <c r="N155" i="2" s="1"/>
  <c r="N171" i="2" a="1"/>
  <c r="N171" i="2" s="1"/>
  <c r="N191" i="2" a="1"/>
  <c r="N191" i="2" s="1"/>
  <c r="N207" i="2" a="1"/>
  <c r="N207" i="2" s="1"/>
  <c r="O17" i="2" a="1"/>
  <c r="O17" i="2" s="1"/>
  <c r="O33" i="2" a="1"/>
  <c r="O33" i="2" s="1"/>
  <c r="O52" i="2" a="1"/>
  <c r="O52" i="2" s="1"/>
  <c r="O66" i="2" a="1"/>
  <c r="O66" i="2" s="1"/>
  <c r="O79" i="2" a="1"/>
  <c r="O79" i="2" s="1"/>
  <c r="O92" i="2" a="1"/>
  <c r="O92" i="2" s="1"/>
  <c r="O105" i="2" a="1"/>
  <c r="O105" i="2" s="1"/>
  <c r="O118" i="2" a="1"/>
  <c r="O118" i="2" s="1"/>
  <c r="O131" i="2" a="1"/>
  <c r="O131" i="2" s="1"/>
  <c r="O144" i="2" a="1"/>
  <c r="O144" i="2" s="1"/>
  <c r="O157" i="2" a="1"/>
  <c r="O157" i="2" s="1"/>
  <c r="O171" i="2" a="1"/>
  <c r="O171" i="2" s="1"/>
  <c r="O184" i="2" a="1"/>
  <c r="O184" i="2" s="1"/>
  <c r="O197" i="2" a="1"/>
  <c r="O197" i="2" s="1"/>
  <c r="O210" i="2" a="1"/>
  <c r="O210" i="2" s="1"/>
  <c r="R12" i="2" a="1"/>
  <c r="R12" i="2" s="1"/>
  <c r="R25" i="2" a="1"/>
  <c r="R25" i="2" s="1"/>
  <c r="R38" i="2" a="1"/>
  <c r="R38" i="2" s="1"/>
  <c r="R51" i="2" a="1"/>
  <c r="R51" i="2" s="1"/>
  <c r="R64" i="2" a="1"/>
  <c r="R64" i="2" s="1"/>
  <c r="R77" i="2" a="1"/>
  <c r="R77" i="2" s="1"/>
  <c r="R90" i="2" a="1"/>
  <c r="R90" i="2" s="1"/>
  <c r="R104" i="2" a="1"/>
  <c r="R104" i="2" s="1"/>
  <c r="R117" i="2" a="1"/>
  <c r="R117" i="2" s="1"/>
  <c r="R130" i="2" a="1"/>
  <c r="R130" i="2" s="1"/>
  <c r="R143" i="2" a="1"/>
  <c r="R143" i="2" s="1"/>
  <c r="R156" i="2" a="1"/>
  <c r="R156" i="2" s="1"/>
  <c r="R169" i="2" a="1"/>
  <c r="R169" i="2" s="1"/>
  <c r="R181" i="2" a="1"/>
  <c r="R181" i="2" s="1"/>
  <c r="R193" i="2" a="1"/>
  <c r="R193" i="2" s="1"/>
  <c r="R205" i="2" a="1"/>
  <c r="R205" i="2" s="1"/>
  <c r="Q15" i="2" a="1"/>
  <c r="Q15" i="2" s="1"/>
  <c r="Q27" i="2" a="1"/>
  <c r="Q27" i="2" s="1"/>
  <c r="Q39" i="2" a="1"/>
  <c r="Q39" i="2" s="1"/>
  <c r="Q51" i="2" a="1"/>
  <c r="Q51" i="2" s="1"/>
  <c r="Q63" i="2" a="1"/>
  <c r="Q63" i="2" s="1"/>
  <c r="Q75" i="2" a="1"/>
  <c r="Q75" i="2" s="1"/>
  <c r="Q87" i="2" a="1"/>
  <c r="Q87" i="2" s="1"/>
  <c r="Q99" i="2" a="1"/>
  <c r="Q99" i="2" s="1"/>
  <c r="Q111" i="2" a="1"/>
  <c r="Q111" i="2" s="1"/>
  <c r="Q123" i="2" a="1"/>
  <c r="Q123" i="2" s="1"/>
  <c r="K31" i="2" a="1"/>
  <c r="K31" i="2" s="1"/>
  <c r="K67" i="2" a="1"/>
  <c r="K67" i="2" s="1"/>
  <c r="K103" i="2" a="1"/>
  <c r="K103" i="2" s="1"/>
  <c r="K139" i="2" a="1"/>
  <c r="K139" i="2" s="1"/>
  <c r="K175" i="2" a="1"/>
  <c r="K175" i="2" s="1"/>
  <c r="K211" i="2" a="1"/>
  <c r="K211" i="2" s="1"/>
  <c r="U35" i="2" a="1"/>
  <c r="U35" i="2" s="1"/>
  <c r="U71" i="2" a="1"/>
  <c r="U71" i="2" s="1"/>
  <c r="U107" i="2" a="1"/>
  <c r="U107" i="2" s="1"/>
  <c r="U143" i="2" a="1"/>
  <c r="U143" i="2" s="1"/>
  <c r="U179" i="2" a="1"/>
  <c r="U179" i="2" s="1"/>
  <c r="T4" i="2" a="1"/>
  <c r="T4" i="2" s="1"/>
  <c r="T40" i="2" a="1"/>
  <c r="T40" i="2" s="1"/>
  <c r="T76" i="2" a="1"/>
  <c r="T76" i="2" s="1"/>
  <c r="T112" i="2" a="1"/>
  <c r="T112" i="2" s="1"/>
  <c r="T148" i="2" a="1"/>
  <c r="T148" i="2" s="1"/>
  <c r="T184" i="2" a="1"/>
  <c r="T184" i="2" s="1"/>
  <c r="S33" i="2" a="1"/>
  <c r="S33" i="2" s="1"/>
  <c r="S59" i="2" a="1"/>
  <c r="S59" i="2" s="1"/>
  <c r="S85" i="2" a="1"/>
  <c r="S85" i="2" s="1"/>
  <c r="S111" i="2" a="1"/>
  <c r="S111" i="2" s="1"/>
  <c r="S141" i="2" a="1"/>
  <c r="S141" i="2" s="1"/>
  <c r="S167" i="2" a="1"/>
  <c r="S167" i="2" s="1"/>
  <c r="S193" i="2" a="1"/>
  <c r="S193" i="2" s="1"/>
  <c r="N8" i="2" a="1"/>
  <c r="N8" i="2" s="1"/>
  <c r="N37" i="2" a="1"/>
  <c r="N37" i="2" s="1"/>
  <c r="N61" i="2" a="1"/>
  <c r="N61" i="2" s="1"/>
  <c r="N85" i="2" a="1"/>
  <c r="N85" i="2" s="1"/>
  <c r="N109" i="2" a="1"/>
  <c r="N109" i="2" s="1"/>
  <c r="N133" i="2" a="1"/>
  <c r="N133" i="2" s="1"/>
  <c r="N156" i="2" a="1"/>
  <c r="N156" i="2" s="1"/>
  <c r="N174" i="2" a="1"/>
  <c r="N174" i="2" s="1"/>
  <c r="N192" i="2" a="1"/>
  <c r="N192" i="2" s="1"/>
  <c r="N210" i="2" a="1"/>
  <c r="N210" i="2" s="1"/>
  <c r="O18" i="2" a="1"/>
  <c r="O18" i="2" s="1"/>
  <c r="O36" i="2" a="1"/>
  <c r="O36" i="2" s="1"/>
  <c r="O53" i="2" a="1"/>
  <c r="O53" i="2" s="1"/>
  <c r="O67" i="2" a="1"/>
  <c r="O67" i="2" s="1"/>
  <c r="O80" i="2" a="1"/>
  <c r="O80" i="2" s="1"/>
  <c r="O93" i="2" a="1"/>
  <c r="O93" i="2" s="1"/>
  <c r="O106" i="2" a="1"/>
  <c r="O106" i="2" s="1"/>
  <c r="O119" i="2" a="1"/>
  <c r="O119" i="2" s="1"/>
  <c r="O132" i="2" a="1"/>
  <c r="O132" i="2" s="1"/>
  <c r="O145" i="2" a="1"/>
  <c r="O145" i="2" s="1"/>
  <c r="O159" i="2" a="1"/>
  <c r="O159" i="2" s="1"/>
  <c r="O172" i="2" a="1"/>
  <c r="O172" i="2" s="1"/>
  <c r="O185" i="2" a="1"/>
  <c r="O185" i="2" s="1"/>
  <c r="K70" i="2" a="1"/>
  <c r="K70" i="2" s="1"/>
  <c r="K151" i="2" a="1"/>
  <c r="K151" i="2" s="1"/>
  <c r="U39" i="2" a="1"/>
  <c r="U39" i="2" s="1"/>
  <c r="U113" i="2" a="1"/>
  <c r="U113" i="2" s="1"/>
  <c r="U193" i="2" a="1"/>
  <c r="U193" i="2" s="1"/>
  <c r="T79" i="2" a="1"/>
  <c r="T79" i="2" s="1"/>
  <c r="T160" i="2" a="1"/>
  <c r="T160" i="2" s="1"/>
  <c r="S36" i="2" a="1"/>
  <c r="S36" i="2" s="1"/>
  <c r="S94" i="2" a="1"/>
  <c r="S94" i="2" s="1"/>
  <c r="S152" i="2" a="1"/>
  <c r="S152" i="2" s="1"/>
  <c r="N14" i="2" a="1"/>
  <c r="N14" i="2" s="1"/>
  <c r="N67" i="2" a="1"/>
  <c r="N67" i="2" s="1"/>
  <c r="N136" i="2" a="1"/>
  <c r="N136" i="2" s="1"/>
  <c r="N177" i="2" a="1"/>
  <c r="N177" i="2" s="1"/>
  <c r="N213" i="2" a="1"/>
  <c r="N213" i="2" s="1"/>
  <c r="O39" i="2" a="1"/>
  <c r="O39" i="2" s="1"/>
  <c r="O68" i="2" a="1"/>
  <c r="O68" i="2" s="1"/>
  <c r="O94" i="2" a="1"/>
  <c r="O94" i="2" s="1"/>
  <c r="O120" i="2" a="1"/>
  <c r="O120" i="2" s="1"/>
  <c r="O147" i="2" a="1"/>
  <c r="O147" i="2" s="1"/>
  <c r="O167" i="2" a="1"/>
  <c r="O167" i="2" s="1"/>
  <c r="O190" i="2" a="1"/>
  <c r="O190" i="2" s="1"/>
  <c r="O212" i="2" a="1"/>
  <c r="O212" i="2" s="1"/>
  <c r="R18" i="2" a="1"/>
  <c r="R18" i="2" s="1"/>
  <c r="R40" i="2" a="1"/>
  <c r="R40" i="2" s="1"/>
  <c r="R58" i="2" a="1"/>
  <c r="R58" i="2" s="1"/>
  <c r="R80" i="2" a="1"/>
  <c r="R80" i="2" s="1"/>
  <c r="R96" i="2" a="1"/>
  <c r="R96" i="2" s="1"/>
  <c r="R113" i="2" a="1"/>
  <c r="R113" i="2" s="1"/>
  <c r="R132" i="2" a="1"/>
  <c r="R132" i="2" s="1"/>
  <c r="R148" i="2" a="1"/>
  <c r="R148" i="2" s="1"/>
  <c r="R166" i="2" a="1"/>
  <c r="R166" i="2" s="1"/>
  <c r="R183" i="2" a="1"/>
  <c r="R183" i="2" s="1"/>
  <c r="R198" i="2" a="1"/>
  <c r="R198" i="2" s="1"/>
  <c r="R212" i="2" a="1"/>
  <c r="R212" i="2" s="1"/>
  <c r="Q10" i="2" a="1"/>
  <c r="Q10" i="2" s="1"/>
  <c r="Q24" i="2" a="1"/>
  <c r="Q24" i="2" s="1"/>
  <c r="Q40" i="2" a="1"/>
  <c r="Q40" i="2" s="1"/>
  <c r="Q54" i="2" a="1"/>
  <c r="Q54" i="2" s="1"/>
  <c r="Q68" i="2" a="1"/>
  <c r="Q68" i="2" s="1"/>
  <c r="Q82" i="2" a="1"/>
  <c r="Q82" i="2" s="1"/>
  <c r="Q96" i="2" a="1"/>
  <c r="Q96" i="2" s="1"/>
  <c r="Q112" i="2" a="1"/>
  <c r="Q112" i="2" s="1"/>
  <c r="Q126" i="2" a="1"/>
  <c r="Q126" i="2" s="1"/>
  <c r="Q139" i="2" a="1"/>
  <c r="Q139" i="2" s="1"/>
  <c r="Q152" i="2" a="1"/>
  <c r="Q152" i="2" s="1"/>
  <c r="Q165" i="2" a="1"/>
  <c r="Q165" i="2" s="1"/>
  <c r="Q178" i="2" a="1"/>
  <c r="Q178" i="2" s="1"/>
  <c r="Q191" i="2" a="1"/>
  <c r="Q191" i="2" s="1"/>
  <c r="Q204" i="2" a="1"/>
  <c r="Q204" i="2" s="1"/>
  <c r="P8" i="2" a="1"/>
  <c r="P8" i="2" s="1"/>
  <c r="P20" i="2" a="1"/>
  <c r="P20" i="2" s="1"/>
  <c r="P32" i="2" a="1"/>
  <c r="P32" i="2" s="1"/>
  <c r="P44" i="2" a="1"/>
  <c r="P44" i="2" s="1"/>
  <c r="P56" i="2" a="1"/>
  <c r="P56" i="2" s="1"/>
  <c r="P68" i="2" a="1"/>
  <c r="P68" i="2" s="1"/>
  <c r="P80" i="2" a="1"/>
  <c r="P80" i="2" s="1"/>
  <c r="P92" i="2" a="1"/>
  <c r="P92" i="2" s="1"/>
  <c r="P104" i="2" a="1"/>
  <c r="P104" i="2" s="1"/>
  <c r="P116" i="2" a="1"/>
  <c r="P116" i="2" s="1"/>
  <c r="P128" i="2" a="1"/>
  <c r="P128" i="2" s="1"/>
  <c r="P140" i="2" a="1"/>
  <c r="P140" i="2" s="1"/>
  <c r="P152" i="2" a="1"/>
  <c r="P152" i="2" s="1"/>
  <c r="P164" i="2" a="1"/>
  <c r="P164" i="2" s="1"/>
  <c r="P176" i="2" a="1"/>
  <c r="P176" i="2" s="1"/>
  <c r="P188" i="2" a="1"/>
  <c r="P188" i="2" s="1"/>
  <c r="P200" i="2" a="1"/>
  <c r="P200" i="2" s="1"/>
  <c r="P212" i="2" a="1"/>
  <c r="P212" i="2" s="1"/>
  <c r="M11" i="2" a="1"/>
  <c r="M11" i="2" s="1"/>
  <c r="M23" i="2" a="1"/>
  <c r="M23" i="2" s="1"/>
  <c r="M35" i="2" a="1"/>
  <c r="M35" i="2" s="1"/>
  <c r="M47" i="2" a="1"/>
  <c r="M47" i="2" s="1"/>
  <c r="M59" i="2" a="1"/>
  <c r="M59" i="2" s="1"/>
  <c r="M71" i="2" a="1"/>
  <c r="M71" i="2" s="1"/>
  <c r="M83" i="2" a="1"/>
  <c r="M83" i="2" s="1"/>
  <c r="M95" i="2" a="1"/>
  <c r="M95" i="2" s="1"/>
  <c r="M107" i="2" a="1"/>
  <c r="M107" i="2" s="1"/>
  <c r="M119" i="2" a="1"/>
  <c r="M119" i="2" s="1"/>
  <c r="M131" i="2" a="1"/>
  <c r="M131" i="2" s="1"/>
  <c r="M143" i="2" a="1"/>
  <c r="M143" i="2" s="1"/>
  <c r="M155" i="2" a="1"/>
  <c r="M155" i="2" s="1"/>
  <c r="M167" i="2" a="1"/>
  <c r="M167" i="2" s="1"/>
  <c r="M179" i="2" a="1"/>
  <c r="M179" i="2" s="1"/>
  <c r="M191" i="2" a="1"/>
  <c r="M191" i="2" s="1"/>
  <c r="M203" i="2" a="1"/>
  <c r="M203" i="2" s="1"/>
  <c r="L5" i="2" a="1"/>
  <c r="L5" i="2" s="1"/>
  <c r="L17" i="2" a="1"/>
  <c r="L17" i="2" s="1"/>
  <c r="L29" i="2" a="1"/>
  <c r="L29" i="2" s="1"/>
  <c r="L41" i="2" a="1"/>
  <c r="L41" i="2" s="1"/>
  <c r="L53" i="2" a="1"/>
  <c r="L53" i="2" s="1"/>
  <c r="L65" i="2" a="1"/>
  <c r="L65" i="2" s="1"/>
  <c r="L77" i="2" a="1"/>
  <c r="L77" i="2" s="1"/>
  <c r="L89" i="2" a="1"/>
  <c r="L89" i="2" s="1"/>
  <c r="L101" i="2" a="1"/>
  <c r="L101" i="2" s="1"/>
  <c r="L113" i="2" a="1"/>
  <c r="L113" i="2" s="1"/>
  <c r="L125" i="2" a="1"/>
  <c r="L125" i="2" s="1"/>
  <c r="L137" i="2" a="1"/>
  <c r="L137" i="2" s="1"/>
  <c r="L149" i="2" a="1"/>
  <c r="L149" i="2" s="1"/>
  <c r="L161" i="2" a="1"/>
  <c r="L161" i="2" s="1"/>
  <c r="L173" i="2" a="1"/>
  <c r="L173" i="2" s="1"/>
  <c r="L185" i="2" a="1"/>
  <c r="L185" i="2" s="1"/>
  <c r="L197" i="2" a="1"/>
  <c r="L197" i="2" s="1"/>
  <c r="L209" i="2" a="1"/>
  <c r="L209" i="2" s="1"/>
  <c r="J15" i="2" a="1"/>
  <c r="J15" i="2" s="1"/>
  <c r="J27" i="2" a="1"/>
  <c r="J27" i="2" s="1"/>
  <c r="J39" i="2" a="1"/>
  <c r="J39" i="2" s="1"/>
  <c r="J51" i="2" a="1"/>
  <c r="J51" i="2" s="1"/>
  <c r="J63" i="2" a="1"/>
  <c r="J63" i="2" s="1"/>
  <c r="J75" i="2" a="1"/>
  <c r="J75" i="2" s="1"/>
  <c r="J87" i="2" a="1"/>
  <c r="J87" i="2" s="1"/>
  <c r="J99" i="2" a="1"/>
  <c r="J99" i="2" s="1"/>
  <c r="J111" i="2" a="1"/>
  <c r="J111" i="2" s="1"/>
  <c r="J123" i="2" a="1"/>
  <c r="J123" i="2" s="1"/>
  <c r="J135" i="2" a="1"/>
  <c r="J135" i="2" s="1"/>
  <c r="J147" i="2" a="1"/>
  <c r="J147" i="2" s="1"/>
  <c r="J159" i="2" a="1"/>
  <c r="J159" i="2" s="1"/>
  <c r="J171" i="2" a="1"/>
  <c r="J171" i="2" s="1"/>
  <c r="J183" i="2" a="1"/>
  <c r="J183" i="2" s="1"/>
  <c r="J195" i="2" a="1"/>
  <c r="J195" i="2" s="1"/>
  <c r="J207" i="2" a="1"/>
  <c r="J207" i="2" s="1"/>
  <c r="L66" i="2" a="1"/>
  <c r="L66" i="2" s="1"/>
  <c r="L90" i="2" a="1"/>
  <c r="L90" i="2" s="1"/>
  <c r="L114" i="2" a="1"/>
  <c r="L114" i="2" s="1"/>
  <c r="L138" i="2" a="1"/>
  <c r="L138" i="2" s="1"/>
  <c r="L162" i="2" a="1"/>
  <c r="L162" i="2" s="1"/>
  <c r="L174" i="2" a="1"/>
  <c r="L174" i="2" s="1"/>
  <c r="L198" i="2" a="1"/>
  <c r="L198" i="2" s="1"/>
  <c r="J16" i="2" a="1"/>
  <c r="J16" i="2" s="1"/>
  <c r="J40" i="2" a="1"/>
  <c r="J40" i="2" s="1"/>
  <c r="J64" i="2" a="1"/>
  <c r="J64" i="2" s="1"/>
  <c r="J88" i="2" a="1"/>
  <c r="J88" i="2" s="1"/>
  <c r="J100" i="2" a="1"/>
  <c r="J100" i="2" s="1"/>
  <c r="J124" i="2" a="1"/>
  <c r="J124" i="2" s="1"/>
  <c r="J148" i="2" a="1"/>
  <c r="J148" i="2" s="1"/>
  <c r="J172" i="2" a="1"/>
  <c r="J172" i="2" s="1"/>
  <c r="J196" i="2" a="1"/>
  <c r="J196" i="2" s="1"/>
  <c r="Q194" i="2" a="1"/>
  <c r="Q194" i="2" s="1"/>
  <c r="P10" i="2" a="1"/>
  <c r="P10" i="2" s="1"/>
  <c r="P22" i="2" a="1"/>
  <c r="P22" i="2" s="1"/>
  <c r="P46" i="2" a="1"/>
  <c r="P46" i="2" s="1"/>
  <c r="P70" i="2" a="1"/>
  <c r="P70" i="2" s="1"/>
  <c r="P94" i="2" a="1"/>
  <c r="P94" i="2" s="1"/>
  <c r="P118" i="2" a="1"/>
  <c r="P118" i="2" s="1"/>
  <c r="P142" i="2" a="1"/>
  <c r="P142" i="2" s="1"/>
  <c r="P166" i="2" a="1"/>
  <c r="P166" i="2" s="1"/>
  <c r="P178" i="2" a="1"/>
  <c r="P178" i="2" s="1"/>
  <c r="P202" i="2" a="1"/>
  <c r="P202" i="2" s="1"/>
  <c r="M13" i="2" a="1"/>
  <c r="M13" i="2" s="1"/>
  <c r="M37" i="2" a="1"/>
  <c r="M37" i="2" s="1"/>
  <c r="M61" i="2" a="1"/>
  <c r="M61" i="2" s="1"/>
  <c r="M73" i="2" a="1"/>
  <c r="M73" i="2" s="1"/>
  <c r="M85" i="2" a="1"/>
  <c r="M85" i="2" s="1"/>
  <c r="M97" i="2" a="1"/>
  <c r="M97" i="2" s="1"/>
  <c r="M109" i="2" a="1"/>
  <c r="M109" i="2" s="1"/>
  <c r="M121" i="2" a="1"/>
  <c r="M121" i="2" s="1"/>
  <c r="M133" i="2" a="1"/>
  <c r="M133" i="2" s="1"/>
  <c r="M157" i="2" a="1"/>
  <c r="M157" i="2" s="1"/>
  <c r="K71" i="2" a="1"/>
  <c r="K71" i="2" s="1"/>
  <c r="K155" i="2" a="1"/>
  <c r="K155" i="2" s="1"/>
  <c r="U40" i="2" a="1"/>
  <c r="U40" i="2" s="1"/>
  <c r="U119" i="2" a="1"/>
  <c r="U119" i="2" s="1"/>
  <c r="T6" i="2" a="1"/>
  <c r="T6" i="2" s="1"/>
  <c r="T80" i="2" a="1"/>
  <c r="T80" i="2" s="1"/>
  <c r="T164" i="2" a="1"/>
  <c r="T164" i="2" s="1"/>
  <c r="S37" i="2" a="1"/>
  <c r="S37" i="2" s="1"/>
  <c r="S95" i="2" a="1"/>
  <c r="S95" i="2" s="1"/>
  <c r="S168" i="2" a="1"/>
  <c r="S168" i="2" s="1"/>
  <c r="N15" i="2" a="1"/>
  <c r="N15" i="2" s="1"/>
  <c r="N73" i="2" a="1"/>
  <c r="N73" i="2" s="1"/>
  <c r="N137" i="2" a="1"/>
  <c r="N137" i="2" s="1"/>
  <c r="N178" i="2" a="1"/>
  <c r="N178" i="2" s="1"/>
  <c r="O4" i="2" a="1"/>
  <c r="O4" i="2" s="1"/>
  <c r="O40" i="2" a="1"/>
  <c r="O40" i="2" s="1"/>
  <c r="O69" i="2" a="1"/>
  <c r="O69" i="2" s="1"/>
  <c r="O95" i="2" a="1"/>
  <c r="O95" i="2" s="1"/>
  <c r="O121" i="2" a="1"/>
  <c r="O121" i="2" s="1"/>
  <c r="O148" i="2" a="1"/>
  <c r="O148" i="2" s="1"/>
  <c r="O173" i="2" a="1"/>
  <c r="O173" i="2" s="1"/>
  <c r="O192" i="2" a="1"/>
  <c r="O192" i="2" s="1"/>
  <c r="O213" i="2" a="1"/>
  <c r="O213" i="2" s="1"/>
  <c r="R21" i="2" a="1"/>
  <c r="R21" i="2" s="1"/>
  <c r="R41" i="2" a="1"/>
  <c r="R41" i="2" s="1"/>
  <c r="R60" i="2" a="1"/>
  <c r="R60" i="2" s="1"/>
  <c r="R81" i="2" a="1"/>
  <c r="R81" i="2" s="1"/>
  <c r="R97" i="2" a="1"/>
  <c r="R97" i="2" s="1"/>
  <c r="R116" i="2" a="1"/>
  <c r="R116" i="2" s="1"/>
  <c r="R133" i="2" a="1"/>
  <c r="R133" i="2" s="1"/>
  <c r="R149" i="2" a="1"/>
  <c r="R149" i="2" s="1"/>
  <c r="R168" i="2" a="1"/>
  <c r="R168" i="2" s="1"/>
  <c r="R184" i="2" a="1"/>
  <c r="R184" i="2" s="1"/>
  <c r="R199" i="2" a="1"/>
  <c r="R199" i="2" s="1"/>
  <c r="R213" i="2" a="1"/>
  <c r="R213" i="2" s="1"/>
  <c r="Q11" i="2" a="1"/>
  <c r="Q11" i="2" s="1"/>
  <c r="Q26" i="2" a="1"/>
  <c r="Q26" i="2" s="1"/>
  <c r="Q41" i="2" a="1"/>
  <c r="Q41" i="2" s="1"/>
  <c r="Q55" i="2" a="1"/>
  <c r="Q55" i="2" s="1"/>
  <c r="Q69" i="2" a="1"/>
  <c r="Q69" i="2" s="1"/>
  <c r="Q83" i="2" a="1"/>
  <c r="Q83" i="2" s="1"/>
  <c r="Q98" i="2" a="1"/>
  <c r="Q98" i="2" s="1"/>
  <c r="Q113" i="2" a="1"/>
  <c r="Q113" i="2" s="1"/>
  <c r="Q127" i="2" a="1"/>
  <c r="Q127" i="2" s="1"/>
  <c r="Q140" i="2" a="1"/>
  <c r="Q140" i="2" s="1"/>
  <c r="Q153" i="2" a="1"/>
  <c r="Q153" i="2" s="1"/>
  <c r="Q166" i="2" a="1"/>
  <c r="Q166" i="2" s="1"/>
  <c r="Q179" i="2" a="1"/>
  <c r="Q179" i="2" s="1"/>
  <c r="Q192" i="2" a="1"/>
  <c r="Q192" i="2" s="1"/>
  <c r="Q206" i="2" a="1"/>
  <c r="Q206" i="2" s="1"/>
  <c r="P9" i="2" a="1"/>
  <c r="P9" i="2" s="1"/>
  <c r="P21" i="2" a="1"/>
  <c r="P21" i="2" s="1"/>
  <c r="P33" i="2" a="1"/>
  <c r="P33" i="2" s="1"/>
  <c r="P45" i="2" a="1"/>
  <c r="P45" i="2" s="1"/>
  <c r="P57" i="2" a="1"/>
  <c r="P57" i="2" s="1"/>
  <c r="P69" i="2" a="1"/>
  <c r="P69" i="2" s="1"/>
  <c r="P81" i="2" a="1"/>
  <c r="P81" i="2" s="1"/>
  <c r="P93" i="2" a="1"/>
  <c r="P93" i="2" s="1"/>
  <c r="P105" i="2" a="1"/>
  <c r="P105" i="2" s="1"/>
  <c r="P117" i="2" a="1"/>
  <c r="P117" i="2" s="1"/>
  <c r="P129" i="2" a="1"/>
  <c r="P129" i="2" s="1"/>
  <c r="P141" i="2" a="1"/>
  <c r="P141" i="2" s="1"/>
  <c r="P153" i="2" a="1"/>
  <c r="P153" i="2" s="1"/>
  <c r="P165" i="2" a="1"/>
  <c r="P165" i="2" s="1"/>
  <c r="P177" i="2" a="1"/>
  <c r="P177" i="2" s="1"/>
  <c r="P189" i="2" a="1"/>
  <c r="P189" i="2" s="1"/>
  <c r="P201" i="2" a="1"/>
  <c r="P201" i="2" s="1"/>
  <c r="P213" i="2" a="1"/>
  <c r="P213" i="2" s="1"/>
  <c r="M12" i="2" a="1"/>
  <c r="M12" i="2" s="1"/>
  <c r="M24" i="2" a="1"/>
  <c r="M24" i="2" s="1"/>
  <c r="M36" i="2" a="1"/>
  <c r="M36" i="2" s="1"/>
  <c r="M48" i="2" a="1"/>
  <c r="M48" i="2" s="1"/>
  <c r="M60" i="2" a="1"/>
  <c r="M60" i="2" s="1"/>
  <c r="M72" i="2" a="1"/>
  <c r="M72" i="2" s="1"/>
  <c r="M84" i="2" a="1"/>
  <c r="M84" i="2" s="1"/>
  <c r="M96" i="2" a="1"/>
  <c r="M96" i="2" s="1"/>
  <c r="M108" i="2" a="1"/>
  <c r="M108" i="2" s="1"/>
  <c r="M120" i="2" a="1"/>
  <c r="M120" i="2" s="1"/>
  <c r="M132" i="2" a="1"/>
  <c r="M132" i="2" s="1"/>
  <c r="M144" i="2" a="1"/>
  <c r="M144" i="2" s="1"/>
  <c r="M156" i="2" a="1"/>
  <c r="M156" i="2" s="1"/>
  <c r="M168" i="2" a="1"/>
  <c r="M168" i="2" s="1"/>
  <c r="M180" i="2" a="1"/>
  <c r="M180" i="2" s="1"/>
  <c r="M192" i="2" a="1"/>
  <c r="M192" i="2" s="1"/>
  <c r="M204" i="2" a="1"/>
  <c r="M204" i="2" s="1"/>
  <c r="L6" i="2" a="1"/>
  <c r="L6" i="2" s="1"/>
  <c r="L18" i="2" a="1"/>
  <c r="L18" i="2" s="1"/>
  <c r="L30" i="2" a="1"/>
  <c r="L30" i="2" s="1"/>
  <c r="L42" i="2" a="1"/>
  <c r="L42" i="2" s="1"/>
  <c r="L54" i="2" a="1"/>
  <c r="L54" i="2" s="1"/>
  <c r="L78" i="2" a="1"/>
  <c r="L78" i="2" s="1"/>
  <c r="L102" i="2" a="1"/>
  <c r="L102" i="2" s="1"/>
  <c r="L126" i="2" a="1"/>
  <c r="L126" i="2" s="1"/>
  <c r="L150" i="2" a="1"/>
  <c r="L150" i="2" s="1"/>
  <c r="L186" i="2" a="1"/>
  <c r="L186" i="2" s="1"/>
  <c r="L210" i="2" a="1"/>
  <c r="L210" i="2" s="1"/>
  <c r="J28" i="2" a="1"/>
  <c r="J28" i="2" s="1"/>
  <c r="J52" i="2" a="1"/>
  <c r="J52" i="2" s="1"/>
  <c r="J76" i="2" a="1"/>
  <c r="J76" i="2" s="1"/>
  <c r="J112" i="2" a="1"/>
  <c r="J112" i="2" s="1"/>
  <c r="J136" i="2" a="1"/>
  <c r="J136" i="2" s="1"/>
  <c r="J160" i="2" a="1"/>
  <c r="J160" i="2" s="1"/>
  <c r="J184" i="2" a="1"/>
  <c r="J184" i="2" s="1"/>
  <c r="J208" i="2" a="1"/>
  <c r="J208" i="2" s="1"/>
  <c r="Q207" i="2" a="1"/>
  <c r="Q207" i="2" s="1"/>
  <c r="P34" i="2" a="1"/>
  <c r="P34" i="2" s="1"/>
  <c r="P58" i="2" a="1"/>
  <c r="P58" i="2" s="1"/>
  <c r="P82" i="2" a="1"/>
  <c r="P82" i="2" s="1"/>
  <c r="P106" i="2" a="1"/>
  <c r="P106" i="2" s="1"/>
  <c r="P130" i="2" a="1"/>
  <c r="P130" i="2" s="1"/>
  <c r="P154" i="2" a="1"/>
  <c r="P154" i="2" s="1"/>
  <c r="P190" i="2" a="1"/>
  <c r="P190" i="2" s="1"/>
  <c r="M25" i="2" a="1"/>
  <c r="M25" i="2" s="1"/>
  <c r="M49" i="2" a="1"/>
  <c r="M49" i="2" s="1"/>
  <c r="M145" i="2" a="1"/>
  <c r="M145" i="2" s="1"/>
  <c r="K79" i="2" a="1"/>
  <c r="K79" i="2" s="1"/>
  <c r="K179" i="2" a="1"/>
  <c r="K179" i="2" s="1"/>
  <c r="U41" i="2" a="1"/>
  <c r="U41" i="2" s="1"/>
  <c r="U121" i="2" a="1"/>
  <c r="U121" i="2" s="1"/>
  <c r="T7" i="2" a="1"/>
  <c r="T7" i="2" s="1"/>
  <c r="T88" i="2" a="1"/>
  <c r="T88" i="2" s="1"/>
  <c r="T188" i="2" a="1"/>
  <c r="T188" i="2" s="1"/>
  <c r="S38" i="2" a="1"/>
  <c r="S38" i="2" s="1"/>
  <c r="S96" i="2" a="1"/>
  <c r="S96" i="2" s="1"/>
  <c r="S169" i="2" a="1"/>
  <c r="S169" i="2" s="1"/>
  <c r="N18" i="2" a="1"/>
  <c r="N18" i="2" s="1"/>
  <c r="N88" i="2" a="1"/>
  <c r="N88" i="2" s="1"/>
  <c r="N138" i="2" a="1"/>
  <c r="N138" i="2" s="1"/>
  <c r="N179" i="2" a="1"/>
  <c r="N179" i="2" s="1"/>
  <c r="O5" i="2" a="1"/>
  <c r="O5" i="2" s="1"/>
  <c r="O41" i="2" a="1"/>
  <c r="O41" i="2" s="1"/>
  <c r="O70" i="2" a="1"/>
  <c r="O70" i="2" s="1"/>
  <c r="O96" i="2" a="1"/>
  <c r="O96" i="2" s="1"/>
  <c r="O123" i="2" a="1"/>
  <c r="O123" i="2" s="1"/>
  <c r="O149" i="2" a="1"/>
  <c r="O149" i="2" s="1"/>
  <c r="O174" i="2" a="1"/>
  <c r="O174" i="2" s="1"/>
  <c r="O193" i="2" a="1"/>
  <c r="O193" i="2" s="1"/>
  <c r="R22" i="2" a="1"/>
  <c r="R22" i="2" s="1"/>
  <c r="R42" i="2" a="1"/>
  <c r="R42" i="2" s="1"/>
  <c r="R61" i="2" a="1"/>
  <c r="R61" i="2" s="1"/>
  <c r="R82" i="2" a="1"/>
  <c r="R82" i="2" s="1"/>
  <c r="R99" i="2" a="1"/>
  <c r="R99" i="2" s="1"/>
  <c r="R118" i="2" a="1"/>
  <c r="R118" i="2" s="1"/>
  <c r="R134" i="2" a="1"/>
  <c r="R134" i="2" s="1"/>
  <c r="R152" i="2" a="1"/>
  <c r="R152" i="2" s="1"/>
  <c r="R170" i="2" a="1"/>
  <c r="R170" i="2" s="1"/>
  <c r="R185" i="2" a="1"/>
  <c r="R185" i="2" s="1"/>
  <c r="R200" i="2" a="1"/>
  <c r="R200" i="2" s="1"/>
  <c r="Q12" i="2" a="1"/>
  <c r="Q12" i="2" s="1"/>
  <c r="Q28" i="2" a="1"/>
  <c r="Q28" i="2" s="1"/>
  <c r="Q42" i="2" a="1"/>
  <c r="Q42" i="2" s="1"/>
  <c r="Q56" i="2" a="1"/>
  <c r="Q56" i="2" s="1"/>
  <c r="Q70" i="2" a="1"/>
  <c r="Q70" i="2" s="1"/>
  <c r="Q84" i="2" a="1"/>
  <c r="Q84" i="2" s="1"/>
  <c r="Q100" i="2" a="1"/>
  <c r="Q100" i="2" s="1"/>
  <c r="Q114" i="2" a="1"/>
  <c r="Q114" i="2" s="1"/>
  <c r="Q128" i="2" a="1"/>
  <c r="Q128" i="2" s="1"/>
  <c r="Q141" i="2" a="1"/>
  <c r="Q141" i="2" s="1"/>
  <c r="Q154" i="2" a="1"/>
  <c r="Q154" i="2" s="1"/>
  <c r="Q167" i="2" a="1"/>
  <c r="Q167" i="2" s="1"/>
  <c r="Q180" i="2" a="1"/>
  <c r="Q180" i="2" s="1"/>
  <c r="K83" i="2" a="1"/>
  <c r="K83" i="2" s="1"/>
  <c r="K180" i="2" a="1"/>
  <c r="K180" i="2" s="1"/>
  <c r="U47" i="2" a="1"/>
  <c r="U47" i="2" s="1"/>
  <c r="U145" i="2" a="1"/>
  <c r="U145" i="2" s="1"/>
  <c r="T8" i="2" a="1"/>
  <c r="T8" i="2" s="1"/>
  <c r="T92" i="2" a="1"/>
  <c r="T92" i="2" s="1"/>
  <c r="T189" i="2" a="1"/>
  <c r="T189" i="2" s="1"/>
  <c r="S39" i="2" a="1"/>
  <c r="S39" i="2" s="1"/>
  <c r="S116" i="2" a="1"/>
  <c r="S116" i="2" s="1"/>
  <c r="S170" i="2" a="1"/>
  <c r="S170" i="2" s="1"/>
  <c r="N25" i="2" a="1"/>
  <c r="N25" i="2" s="1"/>
  <c r="N89" i="2" a="1"/>
  <c r="N89" i="2" s="1"/>
  <c r="N139" i="2" a="1"/>
  <c r="N139" i="2" s="1"/>
  <c r="N180" i="2" a="1"/>
  <c r="N180" i="2" s="1"/>
  <c r="O6" i="2" a="1"/>
  <c r="O6" i="2" s="1"/>
  <c r="O42" i="2" a="1"/>
  <c r="O42" i="2" s="1"/>
  <c r="O71" i="2" a="1"/>
  <c r="O71" i="2" s="1"/>
  <c r="O97" i="2" a="1"/>
  <c r="O97" i="2" s="1"/>
  <c r="O124" i="2" a="1"/>
  <c r="O124" i="2" s="1"/>
  <c r="O150" i="2" a="1"/>
  <c r="O150" i="2" s="1"/>
  <c r="O175" i="2" a="1"/>
  <c r="O175" i="2" s="1"/>
  <c r="O198" i="2" a="1"/>
  <c r="O198" i="2" s="1"/>
  <c r="R4" i="2" a="1"/>
  <c r="R4" i="2" s="1"/>
  <c r="R26" i="2" a="1"/>
  <c r="R26" i="2" s="1"/>
  <c r="R44" i="2" a="1"/>
  <c r="R44" i="2" s="1"/>
  <c r="R65" i="2" a="1"/>
  <c r="R65" i="2" s="1"/>
  <c r="R83" i="2" a="1"/>
  <c r="R83" i="2" s="1"/>
  <c r="R100" i="2" a="1"/>
  <c r="R100" i="2" s="1"/>
  <c r="R119" i="2" a="1"/>
  <c r="R119" i="2" s="1"/>
  <c r="R135" i="2" a="1"/>
  <c r="R135" i="2" s="1"/>
  <c r="R153" i="2" a="1"/>
  <c r="R153" i="2" s="1"/>
  <c r="R171" i="2" a="1"/>
  <c r="R171" i="2" s="1"/>
  <c r="R186" i="2" a="1"/>
  <c r="R186" i="2" s="1"/>
  <c r="R201" i="2" a="1"/>
  <c r="R201" i="2" s="1"/>
  <c r="Q14" i="2" a="1"/>
  <c r="Q14" i="2" s="1"/>
  <c r="Q29" i="2" a="1"/>
  <c r="Q29" i="2" s="1"/>
  <c r="Q43" i="2" a="1"/>
  <c r="Q43" i="2" s="1"/>
  <c r="Q57" i="2" a="1"/>
  <c r="Q57" i="2" s="1"/>
  <c r="Q71" i="2" a="1"/>
  <c r="Q71" i="2" s="1"/>
  <c r="Q86" i="2" a="1"/>
  <c r="Q86" i="2" s="1"/>
  <c r="Q101" i="2" a="1"/>
  <c r="Q101" i="2" s="1"/>
  <c r="Q115" i="2" a="1"/>
  <c r="Q115" i="2" s="1"/>
  <c r="Q129" i="2" a="1"/>
  <c r="Q129" i="2" s="1"/>
  <c r="Q142" i="2" a="1"/>
  <c r="Q142" i="2" s="1"/>
  <c r="Q155" i="2" a="1"/>
  <c r="Q155" i="2" s="1"/>
  <c r="Q168" i="2" a="1"/>
  <c r="Q168" i="2" s="1"/>
  <c r="Q182" i="2" a="1"/>
  <c r="Q182" i="2" s="1"/>
  <c r="Q195" i="2" a="1"/>
  <c r="Q195" i="2" s="1"/>
  <c r="Q208" i="2" a="1"/>
  <c r="Q208" i="2" s="1"/>
  <c r="P11" i="2" a="1"/>
  <c r="P11" i="2" s="1"/>
  <c r="P23" i="2" a="1"/>
  <c r="P23" i="2" s="1"/>
  <c r="P35" i="2" a="1"/>
  <c r="P35" i="2" s="1"/>
  <c r="P47" i="2" a="1"/>
  <c r="P47" i="2" s="1"/>
  <c r="P59" i="2" a="1"/>
  <c r="P59" i="2" s="1"/>
  <c r="P71" i="2" a="1"/>
  <c r="P71" i="2" s="1"/>
  <c r="P83" i="2" a="1"/>
  <c r="P83" i="2" s="1"/>
  <c r="P95" i="2" a="1"/>
  <c r="P95" i="2" s="1"/>
  <c r="P107" i="2" a="1"/>
  <c r="P107" i="2" s="1"/>
  <c r="P119" i="2" a="1"/>
  <c r="P119" i="2" s="1"/>
  <c r="P131" i="2" a="1"/>
  <c r="P131" i="2" s="1"/>
  <c r="P143" i="2" a="1"/>
  <c r="P143" i="2" s="1"/>
  <c r="P155" i="2" a="1"/>
  <c r="P155" i="2" s="1"/>
  <c r="P167" i="2" a="1"/>
  <c r="P167" i="2" s="1"/>
  <c r="P179" i="2" a="1"/>
  <c r="P179" i="2" s="1"/>
  <c r="P191" i="2" a="1"/>
  <c r="P191" i="2" s="1"/>
  <c r="P203" i="2" a="1"/>
  <c r="P203" i="2" s="1"/>
  <c r="M14" i="2" a="1"/>
  <c r="M14" i="2" s="1"/>
  <c r="M26" i="2" a="1"/>
  <c r="M26" i="2" s="1"/>
  <c r="M38" i="2" a="1"/>
  <c r="M38" i="2" s="1"/>
  <c r="M50" i="2" a="1"/>
  <c r="M50" i="2" s="1"/>
  <c r="M62" i="2" a="1"/>
  <c r="M62" i="2" s="1"/>
  <c r="M74" i="2" a="1"/>
  <c r="M74" i="2" s="1"/>
  <c r="M86" i="2" a="1"/>
  <c r="M86" i="2" s="1"/>
  <c r="M98" i="2" a="1"/>
  <c r="M98" i="2" s="1"/>
  <c r="M110" i="2" a="1"/>
  <c r="M110" i="2" s="1"/>
  <c r="M122" i="2" a="1"/>
  <c r="M122" i="2" s="1"/>
  <c r="M134" i="2" a="1"/>
  <c r="M134" i="2" s="1"/>
  <c r="M146" i="2" a="1"/>
  <c r="M146" i="2" s="1"/>
  <c r="M158" i="2" a="1"/>
  <c r="M158" i="2" s="1"/>
  <c r="M170" i="2" a="1"/>
  <c r="M170" i="2" s="1"/>
  <c r="M182" i="2" a="1"/>
  <c r="M182" i="2" s="1"/>
  <c r="M194" i="2" a="1"/>
  <c r="M194" i="2" s="1"/>
  <c r="M206" i="2" a="1"/>
  <c r="M206" i="2" s="1"/>
  <c r="L8" i="2" a="1"/>
  <c r="L8" i="2" s="1"/>
  <c r="L20" i="2" a="1"/>
  <c r="L20" i="2" s="1"/>
  <c r="L32" i="2" a="1"/>
  <c r="L32" i="2" s="1"/>
  <c r="L44" i="2" a="1"/>
  <c r="L44" i="2" s="1"/>
  <c r="L56" i="2" a="1"/>
  <c r="L56" i="2" s="1"/>
  <c r="L68" i="2" a="1"/>
  <c r="L68" i="2" s="1"/>
  <c r="L80" i="2" a="1"/>
  <c r="L80" i="2" s="1"/>
  <c r="L92" i="2" a="1"/>
  <c r="L92" i="2" s="1"/>
  <c r="L104" i="2" a="1"/>
  <c r="L104" i="2" s="1"/>
  <c r="L116" i="2" a="1"/>
  <c r="L116" i="2" s="1"/>
  <c r="L128" i="2" a="1"/>
  <c r="L128" i="2" s="1"/>
  <c r="L140" i="2" a="1"/>
  <c r="L140" i="2" s="1"/>
  <c r="L152" i="2" a="1"/>
  <c r="L152" i="2" s="1"/>
  <c r="L164" i="2" a="1"/>
  <c r="L164" i="2" s="1"/>
  <c r="L176" i="2" a="1"/>
  <c r="L176" i="2" s="1"/>
  <c r="L188" i="2" a="1"/>
  <c r="L188" i="2" s="1"/>
  <c r="L200" i="2" a="1"/>
  <c r="L200" i="2" s="1"/>
  <c r="L212" i="2" a="1"/>
  <c r="L212" i="2" s="1"/>
  <c r="J18" i="2" a="1"/>
  <c r="J18" i="2" s="1"/>
  <c r="J30" i="2" a="1"/>
  <c r="J30" i="2" s="1"/>
  <c r="J42" i="2" a="1"/>
  <c r="J42" i="2" s="1"/>
  <c r="J54" i="2" a="1"/>
  <c r="J54" i="2" s="1"/>
  <c r="J66" i="2" a="1"/>
  <c r="J66" i="2" s="1"/>
  <c r="J78" i="2" a="1"/>
  <c r="J78" i="2" s="1"/>
  <c r="J90" i="2" a="1"/>
  <c r="J90" i="2" s="1"/>
  <c r="J102" i="2" a="1"/>
  <c r="J102" i="2" s="1"/>
  <c r="J114" i="2" a="1"/>
  <c r="J114" i="2" s="1"/>
  <c r="J126" i="2" a="1"/>
  <c r="J126" i="2" s="1"/>
  <c r="J138" i="2" a="1"/>
  <c r="J138" i="2" s="1"/>
  <c r="J150" i="2" a="1"/>
  <c r="J150" i="2" s="1"/>
  <c r="J162" i="2" a="1"/>
  <c r="J162" i="2" s="1"/>
  <c r="J174" i="2" a="1"/>
  <c r="J174" i="2" s="1"/>
  <c r="J186" i="2" a="1"/>
  <c r="J186" i="2" s="1"/>
  <c r="J198" i="2" a="1"/>
  <c r="J198" i="2" s="1"/>
  <c r="J210" i="2" a="1"/>
  <c r="J210" i="2" s="1"/>
  <c r="P181" i="2" a="1"/>
  <c r="P181" i="2" s="1"/>
  <c r="M4" i="2" a="1"/>
  <c r="M4" i="2" s="1"/>
  <c r="M40" i="2" a="1"/>
  <c r="M40" i="2" s="1"/>
  <c r="M76" i="2" a="1"/>
  <c r="M76" i="2" s="1"/>
  <c r="M112" i="2" a="1"/>
  <c r="M112" i="2" s="1"/>
  <c r="M160" i="2" a="1"/>
  <c r="M160" i="2" s="1"/>
  <c r="M196" i="2" a="1"/>
  <c r="M196" i="2" s="1"/>
  <c r="L22" i="2" a="1"/>
  <c r="L22" i="2" s="1"/>
  <c r="L58" i="2" a="1"/>
  <c r="L58" i="2" s="1"/>
  <c r="L94" i="2" a="1"/>
  <c r="L94" i="2" s="1"/>
  <c r="L130" i="2" a="1"/>
  <c r="L130" i="2" s="1"/>
  <c r="L166" i="2" a="1"/>
  <c r="L166" i="2" s="1"/>
  <c r="L202" i="2" a="1"/>
  <c r="L202" i="2" s="1"/>
  <c r="J32" i="2" a="1"/>
  <c r="J32" i="2" s="1"/>
  <c r="J68" i="2" a="1"/>
  <c r="J68" i="2" s="1"/>
  <c r="J104" i="2" a="1"/>
  <c r="J104" i="2" s="1"/>
  <c r="J152" i="2" a="1"/>
  <c r="J152" i="2" s="1"/>
  <c r="J188" i="2" a="1"/>
  <c r="J188" i="2" s="1"/>
  <c r="K35" i="2" a="1"/>
  <c r="K35" i="2" s="1"/>
  <c r="U74" i="2" a="1"/>
  <c r="U74" i="2" s="1"/>
  <c r="T118" i="2" a="1"/>
  <c r="T118" i="2" s="1"/>
  <c r="S121" i="2" a="1"/>
  <c r="S121" i="2" s="1"/>
  <c r="N92" i="2" a="1"/>
  <c r="N92" i="2" s="1"/>
  <c r="O19" i="2" a="1"/>
  <c r="O19" i="2" s="1"/>
  <c r="O107" i="2" a="1"/>
  <c r="O107" i="2" s="1"/>
  <c r="O160" i="2" a="1"/>
  <c r="O160" i="2" s="1"/>
  <c r="R9" i="2" a="1"/>
  <c r="R9" i="2" s="1"/>
  <c r="R87" i="2" a="1"/>
  <c r="R87" i="2" s="1"/>
  <c r="R140" i="2" a="1"/>
  <c r="R140" i="2" s="1"/>
  <c r="R190" i="2" a="1"/>
  <c r="R190" i="2" s="1"/>
  <c r="Q18" i="2" a="1"/>
  <c r="Q18" i="2" s="1"/>
  <c r="K7" i="2" a="1"/>
  <c r="K7" i="2" s="1"/>
  <c r="K107" i="2" a="1"/>
  <c r="K107" i="2" s="1"/>
  <c r="K181" i="2" a="1"/>
  <c r="K181" i="2" s="1"/>
  <c r="U49" i="2" a="1"/>
  <c r="U49" i="2" s="1"/>
  <c r="U146" i="2" a="1"/>
  <c r="U146" i="2" s="1"/>
  <c r="T16" i="2" a="1"/>
  <c r="T16" i="2" s="1"/>
  <c r="T116" i="2" a="1"/>
  <c r="T116" i="2" s="1"/>
  <c r="T190" i="2" a="1"/>
  <c r="T190" i="2" s="1"/>
  <c r="S44" i="2" a="1"/>
  <c r="S44" i="2" s="1"/>
  <c r="S117" i="2" a="1"/>
  <c r="S117" i="2" s="1"/>
  <c r="S177" i="2" a="1"/>
  <c r="S177" i="2" s="1"/>
  <c r="N40" i="2" a="1"/>
  <c r="N40" i="2" s="1"/>
  <c r="N90" i="2" a="1"/>
  <c r="N90" i="2" s="1"/>
  <c r="N140" i="2" a="1"/>
  <c r="N140" i="2" s="1"/>
  <c r="N181" i="2" a="1"/>
  <c r="N181" i="2" s="1"/>
  <c r="O7" i="2" a="1"/>
  <c r="O7" i="2" s="1"/>
  <c r="O43" i="2" a="1"/>
  <c r="O43" i="2" s="1"/>
  <c r="O72" i="2" a="1"/>
  <c r="O72" i="2" s="1"/>
  <c r="O99" i="2" a="1"/>
  <c r="O99" i="2" s="1"/>
  <c r="O125" i="2" a="1"/>
  <c r="O125" i="2" s="1"/>
  <c r="O151" i="2" a="1"/>
  <c r="O151" i="2" s="1"/>
  <c r="O176" i="2" a="1"/>
  <c r="O176" i="2" s="1"/>
  <c r="O199" i="2" a="1"/>
  <c r="O199" i="2" s="1"/>
  <c r="R5" i="2" a="1"/>
  <c r="R5" i="2" s="1"/>
  <c r="R27" i="2" a="1"/>
  <c r="R27" i="2" s="1"/>
  <c r="R45" i="2" a="1"/>
  <c r="R45" i="2" s="1"/>
  <c r="R66" i="2" a="1"/>
  <c r="R66" i="2" s="1"/>
  <c r="R84" i="2" a="1"/>
  <c r="R84" i="2" s="1"/>
  <c r="R102" i="2" a="1"/>
  <c r="R102" i="2" s="1"/>
  <c r="R120" i="2" a="1"/>
  <c r="R120" i="2" s="1"/>
  <c r="R136" i="2" a="1"/>
  <c r="R136" i="2" s="1"/>
  <c r="R155" i="2" a="1"/>
  <c r="R155" i="2" s="1"/>
  <c r="R172" i="2" a="1"/>
  <c r="R172" i="2" s="1"/>
  <c r="R187" i="2" a="1"/>
  <c r="R187" i="2" s="1"/>
  <c r="R202" i="2" a="1"/>
  <c r="R202" i="2" s="1"/>
  <c r="Q16" i="2" a="1"/>
  <c r="Q16" i="2" s="1"/>
  <c r="Q30" i="2" a="1"/>
  <c r="Q30" i="2" s="1"/>
  <c r="Q44" i="2" a="1"/>
  <c r="Q44" i="2" s="1"/>
  <c r="Q58" i="2" a="1"/>
  <c r="Q58" i="2" s="1"/>
  <c r="Q72" i="2" a="1"/>
  <c r="Q72" i="2" s="1"/>
  <c r="Q88" i="2" a="1"/>
  <c r="Q88" i="2" s="1"/>
  <c r="Q102" i="2" a="1"/>
  <c r="Q102" i="2" s="1"/>
  <c r="Q116" i="2" a="1"/>
  <c r="Q116" i="2" s="1"/>
  <c r="Q130" i="2" a="1"/>
  <c r="Q130" i="2" s="1"/>
  <c r="Q143" i="2" a="1"/>
  <c r="Q143" i="2" s="1"/>
  <c r="Q156" i="2" a="1"/>
  <c r="Q156" i="2" s="1"/>
  <c r="Q170" i="2" a="1"/>
  <c r="Q170" i="2" s="1"/>
  <c r="Q183" i="2" a="1"/>
  <c r="Q183" i="2" s="1"/>
  <c r="Q196" i="2" a="1"/>
  <c r="Q196" i="2" s="1"/>
  <c r="Q209" i="2" a="1"/>
  <c r="Q209" i="2" s="1"/>
  <c r="P12" i="2" a="1"/>
  <c r="P12" i="2" s="1"/>
  <c r="P24" i="2" a="1"/>
  <c r="P24" i="2" s="1"/>
  <c r="P36" i="2" a="1"/>
  <c r="P36" i="2" s="1"/>
  <c r="P48" i="2" a="1"/>
  <c r="P48" i="2" s="1"/>
  <c r="P60" i="2" a="1"/>
  <c r="P60" i="2" s="1"/>
  <c r="P72" i="2" a="1"/>
  <c r="P72" i="2" s="1"/>
  <c r="P84" i="2" a="1"/>
  <c r="P84" i="2" s="1"/>
  <c r="P96" i="2" a="1"/>
  <c r="P96" i="2" s="1"/>
  <c r="P108" i="2" a="1"/>
  <c r="P108" i="2" s="1"/>
  <c r="P120" i="2" a="1"/>
  <c r="P120" i="2" s="1"/>
  <c r="P132" i="2" a="1"/>
  <c r="P132" i="2" s="1"/>
  <c r="P144" i="2" a="1"/>
  <c r="P144" i="2" s="1"/>
  <c r="P156" i="2" a="1"/>
  <c r="P156" i="2" s="1"/>
  <c r="P168" i="2" a="1"/>
  <c r="P168" i="2" s="1"/>
  <c r="P180" i="2" a="1"/>
  <c r="P180" i="2" s="1"/>
  <c r="P192" i="2" a="1"/>
  <c r="P192" i="2" s="1"/>
  <c r="P204" i="2" a="1"/>
  <c r="P204" i="2" s="1"/>
  <c r="M15" i="2" a="1"/>
  <c r="M15" i="2" s="1"/>
  <c r="M27" i="2" a="1"/>
  <c r="M27" i="2" s="1"/>
  <c r="M39" i="2" a="1"/>
  <c r="M39" i="2" s="1"/>
  <c r="M51" i="2" a="1"/>
  <c r="M51" i="2" s="1"/>
  <c r="M63" i="2" a="1"/>
  <c r="M63" i="2" s="1"/>
  <c r="M75" i="2" a="1"/>
  <c r="M75" i="2" s="1"/>
  <c r="M87" i="2" a="1"/>
  <c r="M87" i="2" s="1"/>
  <c r="M99" i="2" a="1"/>
  <c r="M99" i="2" s="1"/>
  <c r="M111" i="2" a="1"/>
  <c r="M111" i="2" s="1"/>
  <c r="M123" i="2" a="1"/>
  <c r="M123" i="2" s="1"/>
  <c r="M135" i="2" a="1"/>
  <c r="M135" i="2" s="1"/>
  <c r="M147" i="2" a="1"/>
  <c r="M147" i="2" s="1"/>
  <c r="M159" i="2" a="1"/>
  <c r="M159" i="2" s="1"/>
  <c r="M171" i="2" a="1"/>
  <c r="M171" i="2" s="1"/>
  <c r="M183" i="2" a="1"/>
  <c r="M183" i="2" s="1"/>
  <c r="M195" i="2" a="1"/>
  <c r="M195" i="2" s="1"/>
  <c r="M207" i="2" a="1"/>
  <c r="M207" i="2" s="1"/>
  <c r="L9" i="2" a="1"/>
  <c r="L9" i="2" s="1"/>
  <c r="L21" i="2" a="1"/>
  <c r="L21" i="2" s="1"/>
  <c r="L33" i="2" a="1"/>
  <c r="L33" i="2" s="1"/>
  <c r="L45" i="2" a="1"/>
  <c r="L45" i="2" s="1"/>
  <c r="L57" i="2" a="1"/>
  <c r="L57" i="2" s="1"/>
  <c r="L69" i="2" a="1"/>
  <c r="L69" i="2" s="1"/>
  <c r="L81" i="2" a="1"/>
  <c r="L81" i="2" s="1"/>
  <c r="L93" i="2" a="1"/>
  <c r="L93" i="2" s="1"/>
  <c r="L105" i="2" a="1"/>
  <c r="L105" i="2" s="1"/>
  <c r="L117" i="2" a="1"/>
  <c r="L117" i="2" s="1"/>
  <c r="L129" i="2" a="1"/>
  <c r="L129" i="2" s="1"/>
  <c r="L141" i="2" a="1"/>
  <c r="L141" i="2" s="1"/>
  <c r="L153" i="2" a="1"/>
  <c r="L153" i="2" s="1"/>
  <c r="L165" i="2" a="1"/>
  <c r="L165" i="2" s="1"/>
  <c r="L177" i="2" a="1"/>
  <c r="L177" i="2" s="1"/>
  <c r="L189" i="2" a="1"/>
  <c r="L189" i="2" s="1"/>
  <c r="L201" i="2" a="1"/>
  <c r="L201" i="2" s="1"/>
  <c r="L213" i="2" a="1"/>
  <c r="L213" i="2" s="1"/>
  <c r="J19" i="2" a="1"/>
  <c r="J19" i="2" s="1"/>
  <c r="J31" i="2" a="1"/>
  <c r="J31" i="2" s="1"/>
  <c r="J43" i="2" a="1"/>
  <c r="J43" i="2" s="1"/>
  <c r="J55" i="2" a="1"/>
  <c r="J55" i="2" s="1"/>
  <c r="J67" i="2" a="1"/>
  <c r="J67" i="2" s="1"/>
  <c r="J79" i="2" a="1"/>
  <c r="J79" i="2" s="1"/>
  <c r="J91" i="2" a="1"/>
  <c r="J91" i="2" s="1"/>
  <c r="J103" i="2" a="1"/>
  <c r="J103" i="2" s="1"/>
  <c r="J115" i="2" a="1"/>
  <c r="J115" i="2" s="1"/>
  <c r="J127" i="2" a="1"/>
  <c r="J127" i="2" s="1"/>
  <c r="J139" i="2" a="1"/>
  <c r="J139" i="2" s="1"/>
  <c r="J151" i="2" a="1"/>
  <c r="J151" i="2" s="1"/>
  <c r="J163" i="2" a="1"/>
  <c r="J163" i="2" s="1"/>
  <c r="J175" i="2" a="1"/>
  <c r="J175" i="2" s="1"/>
  <c r="J187" i="2" a="1"/>
  <c r="J187" i="2" s="1"/>
  <c r="J199" i="2" a="1"/>
  <c r="J199" i="2" s="1"/>
  <c r="J211" i="2" a="1"/>
  <c r="J211" i="2" s="1"/>
  <c r="Q184" i="2" a="1"/>
  <c r="Q184" i="2" s="1"/>
  <c r="Q210" i="2" a="1"/>
  <c r="Q210" i="2" s="1"/>
  <c r="P13" i="2" a="1"/>
  <c r="P13" i="2" s="1"/>
  <c r="P37" i="2" a="1"/>
  <c r="P37" i="2" s="1"/>
  <c r="P61" i="2" a="1"/>
  <c r="P61" i="2" s="1"/>
  <c r="P85" i="2" a="1"/>
  <c r="P85" i="2" s="1"/>
  <c r="P109" i="2" a="1"/>
  <c r="P109" i="2" s="1"/>
  <c r="P133" i="2" a="1"/>
  <c r="P133" i="2" s="1"/>
  <c r="P157" i="2" a="1"/>
  <c r="P157" i="2" s="1"/>
  <c r="P193" i="2" a="1"/>
  <c r="P193" i="2" s="1"/>
  <c r="M16" i="2" a="1"/>
  <c r="M16" i="2" s="1"/>
  <c r="M52" i="2" a="1"/>
  <c r="M52" i="2" s="1"/>
  <c r="M88" i="2" a="1"/>
  <c r="M88" i="2" s="1"/>
  <c r="M124" i="2" a="1"/>
  <c r="M124" i="2" s="1"/>
  <c r="M148" i="2" a="1"/>
  <c r="M148" i="2" s="1"/>
  <c r="M184" i="2" a="1"/>
  <c r="M184" i="2" s="1"/>
  <c r="M208" i="2" a="1"/>
  <c r="M208" i="2" s="1"/>
  <c r="L34" i="2" a="1"/>
  <c r="L34" i="2" s="1"/>
  <c r="L70" i="2" a="1"/>
  <c r="L70" i="2" s="1"/>
  <c r="L106" i="2" a="1"/>
  <c r="L106" i="2" s="1"/>
  <c r="L142" i="2" a="1"/>
  <c r="L142" i="2" s="1"/>
  <c r="L178" i="2" a="1"/>
  <c r="L178" i="2" s="1"/>
  <c r="J8" i="2" a="1"/>
  <c r="J8" i="2" s="1"/>
  <c r="J44" i="2" a="1"/>
  <c r="J44" i="2" s="1"/>
  <c r="J80" i="2" a="1"/>
  <c r="J80" i="2" s="1"/>
  <c r="J116" i="2" a="1"/>
  <c r="J116" i="2" s="1"/>
  <c r="J140" i="2" a="1"/>
  <c r="J140" i="2" s="1"/>
  <c r="J176" i="2" a="1"/>
  <c r="J176" i="2" s="1"/>
  <c r="J212" i="2" a="1"/>
  <c r="J212" i="2" s="1"/>
  <c r="K189" i="2" a="1"/>
  <c r="K189" i="2" s="1"/>
  <c r="U155" i="2" a="1"/>
  <c r="U155" i="2" s="1"/>
  <c r="S61" i="2" a="1"/>
  <c r="S61" i="2" s="1"/>
  <c r="N42" i="2" a="1"/>
  <c r="N42" i="2" s="1"/>
  <c r="N193" i="2" a="1"/>
  <c r="N193" i="2" s="1"/>
  <c r="O54" i="2" a="1"/>
  <c r="O54" i="2" s="1"/>
  <c r="O179" i="2" a="1"/>
  <c r="O179" i="2" s="1"/>
  <c r="R29" i="2" a="1"/>
  <c r="R29" i="2" s="1"/>
  <c r="R69" i="2" a="1"/>
  <c r="R69" i="2" s="1"/>
  <c r="R122" i="2" a="1"/>
  <c r="R122" i="2" s="1"/>
  <c r="R174" i="2" a="1"/>
  <c r="R174" i="2" s="1"/>
  <c r="Q4" i="2" a="1"/>
  <c r="Q4" i="2" s="1"/>
  <c r="Q32" i="2" a="1"/>
  <c r="Q32" i="2" s="1"/>
  <c r="K11" i="2" a="1"/>
  <c r="K11" i="2" s="1"/>
  <c r="K108" i="2" a="1"/>
  <c r="K108" i="2" s="1"/>
  <c r="K187" i="2" a="1"/>
  <c r="K187" i="2" s="1"/>
  <c r="U73" i="2" a="1"/>
  <c r="U73" i="2" s="1"/>
  <c r="U147" i="2" a="1"/>
  <c r="U147" i="2" s="1"/>
  <c r="T20" i="2" a="1"/>
  <c r="T20" i="2" s="1"/>
  <c r="T117" i="2" a="1"/>
  <c r="T117" i="2" s="1"/>
  <c r="T196" i="2" a="1"/>
  <c r="T196" i="2" s="1"/>
  <c r="S60" i="2" a="1"/>
  <c r="S60" i="2" s="1"/>
  <c r="S118" i="2" a="1"/>
  <c r="S118" i="2" s="1"/>
  <c r="S180" i="2" a="1"/>
  <c r="S180" i="2" s="1"/>
  <c r="N41" i="2" a="1"/>
  <c r="N41" i="2" s="1"/>
  <c r="N91" i="2" a="1"/>
  <c r="N91" i="2" s="1"/>
  <c r="N145" i="2" a="1"/>
  <c r="N145" i="2" s="1"/>
  <c r="N183" i="2" a="1"/>
  <c r="N183" i="2" s="1"/>
  <c r="O9" i="2" a="1"/>
  <c r="O9" i="2" s="1"/>
  <c r="O45" i="2" a="1"/>
  <c r="O45" i="2" s="1"/>
  <c r="O75" i="2" a="1"/>
  <c r="O75" i="2" s="1"/>
  <c r="O101" i="2" a="1"/>
  <c r="O101" i="2" s="1"/>
  <c r="O127" i="2" a="1"/>
  <c r="O127" i="2" s="1"/>
  <c r="O153" i="2" a="1"/>
  <c r="O153" i="2" s="1"/>
  <c r="O177" i="2" a="1"/>
  <c r="O177" i="2" s="1"/>
  <c r="O200" i="2" a="1"/>
  <c r="O200" i="2" s="1"/>
  <c r="R8" i="2" a="1"/>
  <c r="R8" i="2" s="1"/>
  <c r="R28" i="2" a="1"/>
  <c r="R28" i="2" s="1"/>
  <c r="R47" i="2" a="1"/>
  <c r="R47" i="2" s="1"/>
  <c r="R68" i="2" a="1"/>
  <c r="R68" i="2" s="1"/>
  <c r="R86" i="2" a="1"/>
  <c r="R86" i="2" s="1"/>
  <c r="R105" i="2" a="1"/>
  <c r="R105" i="2" s="1"/>
  <c r="R121" i="2" a="1"/>
  <c r="R121" i="2" s="1"/>
  <c r="R138" i="2" a="1"/>
  <c r="R138" i="2" s="1"/>
  <c r="R157" i="2" a="1"/>
  <c r="R157" i="2" s="1"/>
  <c r="R173" i="2" a="1"/>
  <c r="R173" i="2" s="1"/>
  <c r="R189" i="2" a="1"/>
  <c r="R189" i="2" s="1"/>
  <c r="R204" i="2" a="1"/>
  <c r="R204" i="2" s="1"/>
  <c r="Q17" i="2" a="1"/>
  <c r="Q17" i="2" s="1"/>
  <c r="Q31" i="2" a="1"/>
  <c r="Q31" i="2" s="1"/>
  <c r="Q45" i="2" a="1"/>
  <c r="Q45" i="2" s="1"/>
  <c r="Q59" i="2" a="1"/>
  <c r="Q59" i="2" s="1"/>
  <c r="Q74" i="2" a="1"/>
  <c r="Q74" i="2" s="1"/>
  <c r="Q89" i="2" a="1"/>
  <c r="Q89" i="2" s="1"/>
  <c r="Q103" i="2" a="1"/>
  <c r="Q103" i="2" s="1"/>
  <c r="Q117" i="2" a="1"/>
  <c r="Q117" i="2" s="1"/>
  <c r="Q131" i="2" a="1"/>
  <c r="Q131" i="2" s="1"/>
  <c r="Q144" i="2" a="1"/>
  <c r="Q144" i="2" s="1"/>
  <c r="Q158" i="2" a="1"/>
  <c r="Q158" i="2" s="1"/>
  <c r="Q171" i="2" a="1"/>
  <c r="Q171" i="2" s="1"/>
  <c r="Q197" i="2" a="1"/>
  <c r="Q197" i="2" s="1"/>
  <c r="P25" i="2" a="1"/>
  <c r="P25" i="2" s="1"/>
  <c r="P49" i="2" a="1"/>
  <c r="P49" i="2" s="1"/>
  <c r="P73" i="2" a="1"/>
  <c r="P73" i="2" s="1"/>
  <c r="P97" i="2" a="1"/>
  <c r="P97" i="2" s="1"/>
  <c r="P121" i="2" a="1"/>
  <c r="P121" i="2" s="1"/>
  <c r="P145" i="2" a="1"/>
  <c r="P145" i="2" s="1"/>
  <c r="P169" i="2" a="1"/>
  <c r="P169" i="2" s="1"/>
  <c r="P205" i="2" a="1"/>
  <c r="P205" i="2" s="1"/>
  <c r="M28" i="2" a="1"/>
  <c r="M28" i="2" s="1"/>
  <c r="M64" i="2" a="1"/>
  <c r="M64" i="2" s="1"/>
  <c r="M100" i="2" a="1"/>
  <c r="M100" i="2" s="1"/>
  <c r="M136" i="2" a="1"/>
  <c r="M136" i="2" s="1"/>
  <c r="M172" i="2" a="1"/>
  <c r="M172" i="2" s="1"/>
  <c r="L10" i="2" a="1"/>
  <c r="L10" i="2" s="1"/>
  <c r="L46" i="2" a="1"/>
  <c r="L46" i="2" s="1"/>
  <c r="L82" i="2" a="1"/>
  <c r="L82" i="2" s="1"/>
  <c r="L118" i="2" a="1"/>
  <c r="L118" i="2" s="1"/>
  <c r="L154" i="2" a="1"/>
  <c r="L154" i="2" s="1"/>
  <c r="L190" i="2" a="1"/>
  <c r="L190" i="2" s="1"/>
  <c r="J20" i="2" a="1"/>
  <c r="J20" i="2" s="1"/>
  <c r="J56" i="2" a="1"/>
  <c r="J56" i="2" s="1"/>
  <c r="J92" i="2" a="1"/>
  <c r="J92" i="2" s="1"/>
  <c r="J128" i="2" a="1"/>
  <c r="J128" i="2" s="1"/>
  <c r="J164" i="2" a="1"/>
  <c r="J164" i="2" s="1"/>
  <c r="J200" i="2" a="1"/>
  <c r="J200" i="2" s="1"/>
  <c r="K109" i="2" a="1"/>
  <c r="K109" i="2" s="1"/>
  <c r="T44" i="2" a="1"/>
  <c r="T44" i="2" s="1"/>
  <c r="T198" i="2" a="1"/>
  <c r="T198" i="2" s="1"/>
  <c r="S200" i="2" a="1"/>
  <c r="S200" i="2" s="1"/>
  <c r="N157" i="2" a="1"/>
  <c r="N157" i="2" s="1"/>
  <c r="O81" i="2" a="1"/>
  <c r="O81" i="2" s="1"/>
  <c r="O133" i="2" a="1"/>
  <c r="O133" i="2" s="1"/>
  <c r="O201" i="2" a="1"/>
  <c r="O201" i="2" s="1"/>
  <c r="R48" i="2" a="1"/>
  <c r="R48" i="2" s="1"/>
  <c r="R106" i="2" a="1"/>
  <c r="R106" i="2" s="1"/>
  <c r="R158" i="2" a="1"/>
  <c r="R158" i="2" s="1"/>
  <c r="R206" i="2" a="1"/>
  <c r="R206" i="2" s="1"/>
  <c r="K69" i="2" a="1"/>
  <c r="K69" i="2" s="1"/>
  <c r="K143" i="2" a="1"/>
  <c r="K143" i="2" s="1"/>
  <c r="U15" i="2" a="1"/>
  <c r="U15" i="2" s="1"/>
  <c r="U112" i="2" a="1"/>
  <c r="U112" i="2" s="1"/>
  <c r="U191" i="2" a="1"/>
  <c r="U191" i="2" s="1"/>
  <c r="T78" i="2" a="1"/>
  <c r="T78" i="2" s="1"/>
  <c r="T152" i="2" a="1"/>
  <c r="T152" i="2" s="1"/>
  <c r="J193" i="2" a="1"/>
  <c r="J193" i="2" s="1"/>
  <c r="J154" i="2" a="1"/>
  <c r="J154" i="2" s="1"/>
  <c r="J132" i="2" a="1"/>
  <c r="J132" i="2" s="1"/>
  <c r="J93" i="2" a="1"/>
  <c r="J93" i="2" s="1"/>
  <c r="J71" i="2" a="1"/>
  <c r="J71" i="2" s="1"/>
  <c r="J29" i="2" a="1"/>
  <c r="J29" i="2" s="1"/>
  <c r="J10" i="2" a="1"/>
  <c r="J10" i="2" s="1"/>
  <c r="L155" i="2" a="1"/>
  <c r="L155" i="2" s="1"/>
  <c r="L133" i="2" a="1"/>
  <c r="L133" i="2" s="1"/>
  <c r="L72" i="2" a="1"/>
  <c r="L72" i="2" s="1"/>
  <c r="L50" i="2" a="1"/>
  <c r="L50" i="2" s="1"/>
  <c r="M199" i="2" a="1"/>
  <c r="M199" i="2" s="1"/>
  <c r="M177" i="2" a="1"/>
  <c r="M177" i="2" s="1"/>
  <c r="M106" i="2" a="1"/>
  <c r="M106" i="2" s="1"/>
  <c r="M82" i="2" a="1"/>
  <c r="M82" i="2" s="1"/>
  <c r="M10" i="2" a="1"/>
  <c r="M10" i="2" s="1"/>
  <c r="J153" i="2" a="1"/>
  <c r="J153" i="2" s="1"/>
  <c r="J89" i="2" a="1"/>
  <c r="J89" i="2" s="1"/>
  <c r="J70" i="2" a="1"/>
  <c r="J70" i="2" s="1"/>
  <c r="J213" i="2" a="1"/>
  <c r="J213" i="2" s="1"/>
  <c r="J191" i="2" a="1"/>
  <c r="J191" i="2" s="1"/>
  <c r="J149" i="2" a="1"/>
  <c r="J149" i="2" s="1"/>
  <c r="J130" i="2" a="1"/>
  <c r="J130" i="2" s="1"/>
  <c r="J86" i="2" a="1"/>
  <c r="J86" i="2" s="1"/>
  <c r="J69" i="2" a="1"/>
  <c r="J69" i="2" s="1"/>
  <c r="J25" i="2" a="1"/>
  <c r="J25" i="2" s="1"/>
  <c r="L211" i="2" a="1"/>
  <c r="L211" i="2" s="1"/>
  <c r="L170" i="2" a="1"/>
  <c r="L170" i="2" s="1"/>
  <c r="L148" i="2" a="1"/>
  <c r="L148" i="2" s="1"/>
  <c r="J209" i="2" a="1"/>
  <c r="J209" i="2" s="1"/>
  <c r="J190" i="2" a="1"/>
  <c r="J190" i="2" s="1"/>
  <c r="J168" i="2" a="1"/>
  <c r="J168" i="2" s="1"/>
  <c r="J146" i="2" a="1"/>
  <c r="J146" i="2" s="1"/>
  <c r="J129" i="2" a="1"/>
  <c r="J129" i="2" s="1"/>
  <c r="J107" i="2" a="1"/>
  <c r="J107" i="2" s="1"/>
  <c r="J85" i="2" a="1"/>
  <c r="J85" i="2" s="1"/>
  <c r="J65" i="2" a="1"/>
  <c r="J65" i="2" s="1"/>
  <c r="J46" i="2" a="1"/>
  <c r="J46" i="2" s="1"/>
  <c r="J24" i="2" a="1"/>
  <c r="J24" i="2" s="1"/>
  <c r="L208" i="2" a="1"/>
  <c r="L208" i="2" s="1"/>
  <c r="L191" i="2" a="1"/>
  <c r="L191" i="2" s="1"/>
  <c r="L169" i="2" a="1"/>
  <c r="L169" i="2" s="1"/>
  <c r="L147" i="2" a="1"/>
  <c r="L147" i="2" s="1"/>
  <c r="L127" i="2" a="1"/>
  <c r="L127" i="2" s="1"/>
  <c r="L108" i="2" a="1"/>
  <c r="L108" i="2" s="1"/>
  <c r="L86" i="2" a="1"/>
  <c r="L86" i="2" s="1"/>
  <c r="L64" i="2" a="1"/>
  <c r="L64" i="2" s="1"/>
  <c r="L47" i="2" a="1"/>
  <c r="L47" i="2" s="1"/>
  <c r="L25" i="2" a="1"/>
  <c r="L25" i="2" s="1"/>
  <c r="M213" i="2" a="1"/>
  <c r="M213" i="2" s="1"/>
  <c r="M193" i="2" a="1"/>
  <c r="M193" i="2" s="1"/>
  <c r="M174" i="2" a="1"/>
  <c r="M174" i="2" s="1"/>
  <c r="M151" i="2" a="1"/>
  <c r="M151" i="2" s="1"/>
  <c r="M127" i="2" a="1"/>
  <c r="M127" i="2" s="1"/>
  <c r="M103" i="2" a="1"/>
  <c r="M103" i="2" s="1"/>
  <c r="M79" i="2" a="1"/>
  <c r="M79" i="2" s="1"/>
  <c r="M55" i="2" a="1"/>
  <c r="M55" i="2" s="1"/>
  <c r="M31" i="2" a="1"/>
  <c r="M31" i="2" s="1"/>
  <c r="M7" i="2" a="1"/>
  <c r="M7" i="2" s="1"/>
  <c r="P196" i="2" a="1"/>
  <c r="P196" i="2" s="1"/>
  <c r="P172" i="2" a="1"/>
  <c r="P172" i="2" s="1"/>
  <c r="P148" i="2" a="1"/>
  <c r="P148" i="2" s="1"/>
  <c r="P124" i="2" a="1"/>
  <c r="P124" i="2" s="1"/>
  <c r="P100" i="2" a="1"/>
  <c r="P100" i="2" s="1"/>
  <c r="P76" i="2" a="1"/>
  <c r="P76" i="2" s="1"/>
  <c r="P52" i="2" a="1"/>
  <c r="P52" i="2" s="1"/>
  <c r="P28" i="2" a="1"/>
  <c r="P28" i="2" s="1"/>
  <c r="Q213" i="2" a="1"/>
  <c r="Q213" i="2" s="1"/>
  <c r="Q187" i="2" a="1"/>
  <c r="Q187" i="2" s="1"/>
  <c r="Q161" i="2" a="1"/>
  <c r="Q161" i="2" s="1"/>
  <c r="Q135" i="2" a="1"/>
  <c r="Q135" i="2" s="1"/>
  <c r="Q106" i="2" a="1"/>
  <c r="Q106" i="2" s="1"/>
  <c r="Q78" i="2" a="1"/>
  <c r="Q78" i="2" s="1"/>
  <c r="Q48" i="2" a="1"/>
  <c r="Q48" i="2" s="1"/>
  <c r="Q19" i="2" a="1"/>
  <c r="Q19" i="2" s="1"/>
  <c r="R208" i="2" a="1"/>
  <c r="R208" i="2" s="1"/>
  <c r="R165" i="2" a="1"/>
  <c r="R165" i="2" s="1"/>
  <c r="R126" i="2" a="1"/>
  <c r="R126" i="2" s="1"/>
  <c r="R89" i="2" a="1"/>
  <c r="R89" i="2" s="1"/>
  <c r="R35" i="2" a="1"/>
  <c r="R35" i="2" s="1"/>
  <c r="O203" i="2" a="1"/>
  <c r="O203" i="2" s="1"/>
  <c r="O140" i="2" a="1"/>
  <c r="O140" i="2" s="1"/>
  <c r="O84" i="2" a="1"/>
  <c r="O84" i="2" s="1"/>
  <c r="O20" i="2" a="1"/>
  <c r="O20" i="2" s="1"/>
  <c r="N115" i="2" a="1"/>
  <c r="N115" i="2" s="1"/>
  <c r="S202" i="2" a="1"/>
  <c r="S202" i="2" s="1"/>
  <c r="S20" i="2" a="1"/>
  <c r="S20" i="2" s="1"/>
  <c r="T45" i="2" a="1"/>
  <c r="T45" i="2" s="1"/>
  <c r="K213" i="2" a="1"/>
  <c r="K213" i="2" s="1"/>
  <c r="B14" i="2" l="1"/>
  <c r="B13" i="2"/>
  <c r="E14" i="2"/>
  <c r="J3" i="2" a="1"/>
  <c r="J3" i="2" s="1"/>
  <c r="E15" i="2"/>
  <c r="E28" i="2" s="1"/>
  <c r="E13" i="2"/>
  <c r="U3" i="2" a="1"/>
  <c r="U3" i="2" s="1"/>
  <c r="D14" i="2"/>
  <c r="D15" i="2"/>
  <c r="D13" i="2"/>
  <c r="C14" i="2"/>
  <c r="S3" i="2" a="1"/>
  <c r="S3" i="2" s="1"/>
  <c r="C13" i="2"/>
  <c r="C15" i="2"/>
  <c r="B15" i="2"/>
  <c r="B28" i="2" s="1"/>
  <c r="T3" i="2" a="1"/>
  <c r="T3" i="2" s="1"/>
  <c r="Q3" i="2" a="1"/>
  <c r="Q3" i="2" s="1"/>
  <c r="O3" i="2" a="1"/>
  <c r="O3" i="2" s="1"/>
  <c r="R3" i="2" a="1"/>
  <c r="R3" i="2" s="1"/>
  <c r="P3" i="2" a="1"/>
  <c r="P3" i="2" s="1"/>
  <c r="N3" i="2" a="1"/>
  <c r="N3" i="2" s="1"/>
  <c r="M3" i="2" a="1"/>
  <c r="M3" i="2" s="1"/>
  <c r="K3" i="2" a="1"/>
  <c r="K3" i="2" s="1"/>
  <c r="L3" i="2" a="1"/>
  <c r="L3" i="2" s="1"/>
  <c r="D28" i="2" l="1"/>
  <c r="C28" i="2"/>
  <c r="B18" i="2"/>
  <c r="C1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<sst xmlns="http://schemas.openxmlformats.org/spreadsheetml/2006/main" count="49820" uniqueCount="456">
  <si>
    <t>Country Name</t>
  </si>
  <si>
    <t>Country Code</t>
  </si>
  <si>
    <t>Year</t>
  </si>
  <si>
    <t>Birth rate, crude (per 1,000 people)</t>
  </si>
  <si>
    <t>Population density (people per sq. km of land area)</t>
  </si>
  <si>
    <t>Individuals using the Internet (% of population)</t>
  </si>
  <si>
    <t>Electric power consumption (kWh per capita)</t>
  </si>
  <si>
    <t>Death rate, crude (per 1,000 people)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</si>
  <si>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</si>
  <si>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</si>
  <si>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</si>
  <si>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</si>
  <si>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</si>
  <si>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</si>
  <si>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</si>
  <si>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</si>
  <si>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</si>
  <si>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</si>
  <si>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</si>
  <si>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</si>
  <si>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</si>
  <si>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</si>
  <si>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</si>
  <si>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</si>
  <si>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</si>
  <si>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</si>
  <si>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</si>
  <si>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</si>
  <si>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</si>
  <si>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</si>
  <si>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</si>
  <si>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</si>
  <si>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</si>
  <si>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</si>
  <si>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</si>
  <si>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</si>
  <si>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</si>
  <si>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</si>
  <si>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</si>
  <si>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</si>
  <si>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</si>
  <si>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</si>
  <si>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</si>
  <si>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</si>
  <si>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</si>
  <si>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</si>
  <si>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</si>
  <si>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</si>
  <si>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</si>
  <si>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</si>
  <si>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</si>
  <si>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</si>
  <si>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</si>
  <si>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</si>
  <si>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</si>
  <si>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</si>
  <si>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</si>
  <si>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</si>
  <si>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</si>
  <si>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</si>
  <si>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</si>
  <si>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</si>
  <si>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</si>
  <si>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</si>
  <si>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</si>
  <si>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</si>
  <si>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</si>
  <si>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</si>
  <si>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</si>
  <si>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</si>
  <si>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</si>
  <si>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</si>
  <si>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</si>
  <si>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</si>
  <si>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</si>
  <si>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</si>
  <si>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</si>
  <si>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</si>
  <si>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</si>
  <si>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</si>
  <si>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</si>
  <si>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</si>
  <si>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</si>
  <si>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</si>
  <si>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</si>
  <si>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</si>
  <si>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</si>
  <si>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</si>
  <si>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</si>
  <si>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</si>
  <si>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</si>
  <si>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</si>
  <si>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</si>
  <si>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</si>
  <si>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</si>
  <si>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</si>
  <si>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</si>
  <si>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</si>
  <si>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</si>
  <si>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</si>
  <si>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</si>
  <si>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</si>
  <si>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</si>
  <si>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</si>
  <si>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</si>
  <si>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</si>
  <si>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</si>
  <si>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</si>
  <si>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</si>
  <si>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</si>
  <si>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</si>
  <si>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</si>
  <si>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</si>
  <si>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</si>
  <si>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</si>
  <si>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</si>
  <si>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</si>
  <si>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</si>
  <si>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</si>
  <si>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</si>
  <si>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</si>
  <si>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</si>
  <si>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</si>
  <si>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</si>
  <si>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</si>
  <si>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</si>
  <si>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</si>
  <si>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</si>
  <si>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</si>
  <si>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</si>
  <si>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</si>
  <si>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</si>
  <si>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</si>
  <si>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</si>
  <si>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</si>
  <si>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</si>
  <si>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</si>
  <si>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</si>
  <si>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</si>
  <si>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</si>
  <si>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</si>
  <si>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</si>
  <si>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</si>
  <si>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</si>
  <si>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</si>
  <si>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</si>
  <si>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</si>
  <si>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</si>
  <si>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</si>
  <si>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</si>
  <si>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</si>
  <si>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</si>
  <si>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</si>
  <si>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</si>
  <si>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</si>
  <si>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</si>
  <si>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</si>
  <si>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</si>
  <si>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</si>
  <si>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</si>
  <si>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</si>
  <si>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</si>
  <si>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</si>
  <si>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</si>
  <si>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</si>
  <si>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</si>
  <si>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</si>
  <si>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</si>
  <si>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</si>
  <si>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</si>
  <si>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</si>
  <si>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</si>
  <si>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</si>
  <si>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</si>
  <si>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</si>
  <si>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</si>
  <si>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</si>
  <si>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</si>
  <si>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</si>
  <si>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</si>
  <si>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</si>
  <si>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</si>
  <si>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</si>
  <si>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</si>
  <si>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</si>
  <si>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</si>
  <si>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</si>
  <si>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</si>
  <si>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</si>
  <si>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</si>
  <si>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</si>
  <si>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</si>
  <si>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</si>
  <si>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</si>
  <si>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</si>
  <si>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</si>
  <si>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</si>
  <si>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</si>
  <si>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</si>
  <si>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</si>
  <si>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</si>
  <si>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</si>
  <si>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</si>
  <si>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</si>
  <si>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</si>
  <si>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</si>
  <si>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</si>
  <si>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</si>
  <si>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</si>
  <si>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</si>
  <si>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North Korea</t>
  </si>
  <si>
    <t>PRK</t>
  </si>
  <si>
    <t>Korea, Rep.</t>
  </si>
  <si>
    <t>KOR</t>
  </si>
  <si>
    <t>Kuwait</t>
  </si>
  <si>
    <t>KWT</t>
  </si>
  <si>
    <t>Kyrgyz Republic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</si>
  <si>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</si>
  <si>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</si>
  <si>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</si>
  <si>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</si>
  <si>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</si>
  <si>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</si>
  <si>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</si>
  <si>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</si>
  <si>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</si>
  <si>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</si>
  <si>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</si>
  <si>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</si>
  <si>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</si>
  <si>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</si>
  <si>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</si>
  <si>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</si>
  <si>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</si>
  <si>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</si>
  <si>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</si>
  <si>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</si>
  <si>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</si>
  <si>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</si>
  <si>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</si>
  <si>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</si>
  <si>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</si>
  <si>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</si>
  <si>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</si>
  <si>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</si>
  <si>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</si>
  <si>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</si>
  <si>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</si>
  <si>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</si>
  <si>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</si>
  <si>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</si>
  <si>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</si>
  <si>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</si>
  <si>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</si>
  <si>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</si>
  <si>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</si>
  <si>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</si>
  <si>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</si>
  <si>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</si>
  <si>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</si>
  <si>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</si>
  <si>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</si>
  <si>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</si>
  <si>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</si>
  <si>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</si>
  <si>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</si>
  <si>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</si>
  <si>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</si>
  <si>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</si>
  <si>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</si>
  <si>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</si>
  <si>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</si>
  <si>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</si>
  <si>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</si>
  <si>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</si>
  <si>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</si>
  <si>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</si>
  <si>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</si>
  <si>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</si>
  <si>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</si>
  <si>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</si>
  <si>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</si>
  <si>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</si>
  <si>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</si>
  <si>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</si>
  <si>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</si>
  <si>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</si>
  <si>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</si>
  <si>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</si>
  <si>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</si>
  <si>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</si>
  <si>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</si>
  <si>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</si>
  <si>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</si>
  <si>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</si>
  <si>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</si>
  <si>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</si>
  <si>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</si>
  <si>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</si>
  <si>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</si>
  <si>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</si>
  <si>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</si>
  <si>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</si>
  <si>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</si>
  <si>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</si>
  <si>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</si>
  <si>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</si>
  <si>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</si>
  <si>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</si>
  <si>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</si>
  <si>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</si>
  <si>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</si>
  <si>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</si>
  <si>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</si>
  <si>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</si>
  <si>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</si>
  <si>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</si>
  <si>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</si>
  <si>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</si>
  <si>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</si>
  <si>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</si>
  <si>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</si>
  <si>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</si>
  <si>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</si>
  <si>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</si>
  <si>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</si>
  <si>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</si>
  <si>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</si>
  <si>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</si>
  <si>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</si>
  <si>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</si>
  <si>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</si>
  <si>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</si>
  <si>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</si>
  <si>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</si>
  <si>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</si>
  <si>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</si>
  <si>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</si>
  <si>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</si>
  <si>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</si>
  <si>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</si>
  <si>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</si>
  <si>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</si>
  <si>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</si>
  <si>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</si>
  <si>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</si>
  <si>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</si>
  <si>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</si>
  <si>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</si>
  <si>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</si>
  <si>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</si>
  <si>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</si>
  <si>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</si>
  <si>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</si>
  <si>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</si>
  <si>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</si>
  <si>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</si>
  <si>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</si>
  <si>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</si>
  <si>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</si>
  <si>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</si>
  <si>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</si>
  <si>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</si>
  <si>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</si>
  <si>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</si>
  <si>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</si>
  <si>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</si>
  <si>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</si>
  <si>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</si>
  <si>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</si>
  <si>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</si>
  <si>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</si>
  <si>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</si>
  <si>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</si>
  <si>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</si>
  <si>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</si>
  <si>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</si>
  <si>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</si>
  <si>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</si>
  <si>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</si>
  <si>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</si>
  <si>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</si>
  <si>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</si>
  <si>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</si>
  <si>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</si>
  <si>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</si>
  <si>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</si>
  <si>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</si>
  <si>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</si>
  <si>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</si>
  <si>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</si>
  <si>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</si>
  <si>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</si>
  <si>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</si>
  <si>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</si>
  <si>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</si>
  <si>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</si>
  <si>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</si>
  <si>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</si>
  <si>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</si>
  <si>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</si>
  <si>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</si>
  <si>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</si>
  <si>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</si>
  <si>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</si>
  <si>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</si>
  <si>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</si>
  <si>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</si>
  <si>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</si>
  <si>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</si>
  <si>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</si>
  <si>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</si>
  <si>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</si>
  <si>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</si>
  <si>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</si>
  <si>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</si>
  <si>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</si>
  <si>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</si>
  <si>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</si>
  <si>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</si>
  <si>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</si>
  <si>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</si>
  <si>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</si>
  <si>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</si>
  <si>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</si>
  <si>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</si>
  <si>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</si>
  <si>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</si>
  <si>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</si>
  <si>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</si>
  <si>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Low income</t>
  </si>
  <si>
    <t>Sub-Saharan Africa</t>
  </si>
  <si>
    <t>Lower middle income</t>
  </si>
  <si>
    <t>Upper middle income</t>
  </si>
  <si>
    <t>Middle East &amp; North Africa</t>
  </si>
  <si>
    <t>East Asia &amp; Pacific</t>
  </si>
  <si>
    <t>High income: nonOECD</t>
  </si>
  <si>
    <t>Latin America &amp; Caribbean</t>
  </si>
  <si>
    <t>Europe &amp; Central Asia</t>
  </si>
  <si>
    <t>High income: OECD</t>
  </si>
  <si>
    <t>North America</t>
  </si>
  <si>
    <t>South Asia</t>
  </si>
  <si>
    <t>IncomeGroup</t>
  </si>
  <si>
    <t>Region</t>
  </si>
  <si>
    <t>Life expectancy at birth (years)</t>
  </si>
  <si>
    <t>GDP per capita (USD)</t>
  </si>
  <si>
    <t>Unemployment (% of total labor force) (modeled ILO estimate)</t>
  </si>
  <si>
    <t>GDP (USD)</t>
  </si>
  <si>
    <t>Infant mortality rate (per 1,000 live births)</t>
  </si>
  <si>
    <t>Total</t>
  </si>
  <si>
    <t>Country</t>
  </si>
  <si>
    <t>Infant Mortality Rate over Years</t>
  </si>
  <si>
    <t>Unemployment Rate over Years</t>
  </si>
  <si>
    <t>Global</t>
  </si>
  <si>
    <t>Life Expectancy over Years</t>
  </si>
  <si>
    <t>GDP per Capita Trend over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</si>
</sst>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0.0"/>
    <numFmt numFmtId="165" formatCode="_-[$$-409]* #,##0.00_ ;_-[$$-409]* \-#,##0.00\ ;_-[$$-409]* &quot;-&quot;??_ ;_-@_ "/>
    <numFmt numFmtId="166" formatCode="_-[$$-409]* #,##0_ ;_-[$$-409]* \-#,##0\ ;_-[$$-409]* &quot;-&quot;??_ ;_-@_ 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4" tint="-0.499984740745262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43" applyNumberFormat="1" applyFont="1"/>
    <xf numFmtId="165" fontId="0" fillId="0" borderId="0" xfId="0" applyNumberFormat="1"/>
    <xf numFmtId="0" fontId="0" fillId="0" borderId="0" xfId="44" applyNumberFormat="1" applyFont="1"/>
    <xf numFmtId="166" fontId="0" fillId="0" borderId="0" xfId="0" applyNumberFormat="1"/>
    <xf numFmtId="0" fontId="20" fillId="0" borderId="0" xfId="0" applyFont="1"/>
    <xf numFmtId="0" fontId="14" fillId="0" borderId="0" xfId="14" applyAlignment="1" applyProtection="1"/>
    <xf numFmtId="0" fontId="21" fillId="0" borderId="0" xfId="0" applyFont="1" applyAlignment="1">
      <alignment horizontal="center"/>
    </xf>
    <xf numFmtId="0" fontId="19" fillId="0" borderId="1" xfId="2" applyFont="1" applyAlignment="1" applyProtection="1">
      <alignment horizontal="center"/>
    </xf>
    <xf numFmtId="0" fontId="20" fillId="0" borderId="0" xfId="0" applyFont="1" applyAlignment="1">
      <alignment horizontal="center"/>
    </xf>
    <xf numFmtId="10" fontId="0" fillId="0" borderId="0" xfId="44" applyNumberFormat="1" applyFont="1"/>
    <xf numFmtId="0" fontId="22" fillId="5" borderId="4" xfId="9" applyFont="1" applyProtection="1">
      <protection locked="0"/>
    </xf>
    <xf numFmtId="0" fontId="23" fillId="8" borderId="8" xfId="15" applyFont="1" applyAlignment="1" applyProtection="1">
      <alignment horizontal="center"/>
    </xf>
    <xf numFmtId="0" fontId="24" fillId="8" borderId="8" xfId="15" applyFont="1" applyAlignment="1" applyProtection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DF2-45CB-AE90-2DEAF48FC09E}"/>
              </c:ext>
            </c:extLst>
          </c:dPt>
          <c:cat>
            <c:numRef>
              <c:f>'Data Validation'!$A$13:$A$15</c:f>
              <c:numCache>
                <c:formatCode>General</c:formatCode>
                <c:ptCount val="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</c:numCache>
            </c:numRef>
          </c:cat>
          <c:val>
            <c:numRef>
              <c:f>'Data Validation'!$B$13:$B$15</c:f>
              <c:numCache>
                <c:formatCode>0.0</c:formatCode>
                <c:ptCount val="3"/>
                <c:pt idx="0">
                  <c:v>26.45</c:v>
                </c:pt>
                <c:pt idx="1">
                  <c:v>25.549999999999997</c:v>
                </c:pt>
                <c:pt idx="2">
                  <c:v>25.15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5-4210-B3AE-44E9C1B7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618928"/>
        <c:axId val="1440665712"/>
      </c:barChart>
      <c:catAx>
        <c:axId val="20156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65712"/>
        <c:crosses val="autoZero"/>
        <c:auto val="1"/>
        <c:lblAlgn val="ctr"/>
        <c:lblOffset val="100"/>
        <c:noMultiLvlLbl val="0"/>
      </c:catAx>
      <c:valAx>
        <c:axId val="144066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 1,000 live births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61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328-4744-9CA1-312BCADB6B76}"/>
              </c:ext>
            </c:extLst>
          </c:dPt>
          <c:cat>
            <c:numRef>
              <c:f>'Data Validation'!$A$13:$A$15</c:f>
              <c:numCache>
                <c:formatCode>General</c:formatCode>
                <c:ptCount val="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</c:numCache>
            </c:numRef>
          </c:cat>
          <c:val>
            <c:numRef>
              <c:f>'Data Validation'!$C$13:$C$15</c:f>
              <c:numCache>
                <c:formatCode>0.0</c:formatCode>
                <c:ptCount val="3"/>
                <c:pt idx="0">
                  <c:v>69.769000000000005</c:v>
                </c:pt>
                <c:pt idx="1">
                  <c:v>70.365849999999995</c:v>
                </c:pt>
                <c:pt idx="2">
                  <c:v>70.773499999999999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0-4712-A23F-71415B6AE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548400"/>
        <c:axId val="1440658992"/>
      </c:barChart>
      <c:catAx>
        <c:axId val="20155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58992"/>
        <c:crosses val="autoZero"/>
        <c:auto val="1"/>
        <c:lblAlgn val="ctr"/>
        <c:lblOffset val="100"/>
        <c:noMultiLvlLbl val="0"/>
      </c:catAx>
      <c:valAx>
        <c:axId val="14406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54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EC-4580-ADFD-998EE43FFD54}"/>
              </c:ext>
            </c:extLst>
          </c:dPt>
          <c:cat>
            <c:numRef>
              <c:f>'Data Validation'!$A$13:$A$15</c:f>
              <c:numCache>
                <c:formatCode>General</c:formatCode>
                <c:ptCount val="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</c:numCache>
            </c:numRef>
          </c:cat>
          <c:val>
            <c:numRef>
              <c:f>'Data Validation'!$D$13:$D$15</c:f>
              <c:numCache>
                <c:formatCode>_-[$$-409]* #,##0_ ;_-[$$-409]* \-#,##0\ ;_-[$$-409]* "-"??_ ;_-@_ </c:formatCode>
                <c:ptCount val="3"/>
                <c:pt idx="0">
                  <c:v>2141.46</c:v>
                </c:pt>
                <c:pt idx="1">
                  <c:v>2010</c:v>
                </c:pt>
                <c:pt idx="2">
                  <c:v>1925.54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E-4463-BB39-B619E8E80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836992"/>
        <c:axId val="1440694992"/>
      </c:barChart>
      <c:catAx>
        <c:axId val="202683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94992"/>
        <c:crosses val="autoZero"/>
        <c:auto val="1"/>
        <c:lblAlgn val="ctr"/>
        <c:lblOffset val="100"/>
        <c:noMultiLvlLbl val="0"/>
      </c:catAx>
      <c:valAx>
        <c:axId val="14406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3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D28-45D2-BA2A-C74B8577EB4C}"/>
              </c:ext>
            </c:extLst>
          </c:dPt>
          <c:cat>
            <c:numRef>
              <c:f>'Data Validation'!$A$13:$A$15</c:f>
              <c:numCache>
                <c:formatCode>General</c:formatCode>
                <c:ptCount val="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</c:numCache>
            </c:numRef>
          </c:cat>
          <c:val>
            <c:numRef>
              <c:f>'Data Validation'!$E$13:$E$15</c:f>
              <c:numCache>
                <c:formatCode>0.00%</c:formatCode>
                <c:ptCount val="3"/>
                <c:pt idx="0">
                  <c:v>7.516500000000001E-2</c:v>
                </c:pt>
                <c:pt idx="1">
                  <c:v>6.9635000000000002E-2</c:v>
                </c:pt>
                <c:pt idx="2">
                  <c:v>7.2404999999999997E-2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B-4B6F-B13D-2A6CA60C4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237712"/>
        <c:axId val="1440666192"/>
      </c:barChart>
      <c:catAx>
        <c:axId val="140923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66192"/>
        <c:crosses val="autoZero"/>
        <c:auto val="1"/>
        <c:lblAlgn val="ctr"/>
        <c:lblOffset val="100"/>
        <c:noMultiLvlLbl val="0"/>
      </c:catAx>
      <c:valAx>
        <c:axId val="144066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% of total labor 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3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457199</xdr:colOff>
      <xdr:row>3</xdr:row>
      <xdr:rowOff>0</xdr:rowOff>
    </xdr:from>
    <xdr:to>
      <xdr:col>13</xdr:col>
      <xdr:colOff>211666</xdr:colOff>
      <xdr:row>6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1595FF3-30FC-4252-A359-92A982F7A140}"/>
            </a:ext>
          </a:extLst>
        </xdr:cNvPr>
        <xdr:cNvSpPr/>
      </xdr:nvSpPr>
      <xdr:spPr>
        <a:xfrm>
          <a:off x="9135532" y="770467"/>
          <a:ext cx="2269067" cy="82126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327890</xdr:colOff>
      <xdr:row>21</xdr:row>
      <xdr:rowOff>85437</xdr:rowOff>
    </xdr:from>
    <xdr:to>
      <xdr:col>8</xdr:col>
      <xdr:colOff>285557</xdr:colOff>
      <xdr:row>26</xdr:row>
      <xdr:rowOff>160867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0675999-3514-4B3E-A25D-918A59C22159}"/>
            </a:ext>
          </a:extLst>
        </xdr:cNvPr>
        <xdr:cNvSpPr/>
      </xdr:nvSpPr>
      <xdr:spPr>
        <a:xfrm>
          <a:off x="4942223" y="4665904"/>
          <a:ext cx="2243667" cy="104909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 baseline="0"/>
            <a:t> </a:t>
          </a:r>
          <a:endParaRPr lang="en-IN" sz="1200" b="1"/>
        </a:p>
      </xdr:txBody>
    </xdr:sp>
    <xdr:clientData/>
  </xdr:twoCellAnchor>
  <xdr:twoCellAnchor>
    <xdr:from>
      <xdr:col>1</xdr:col>
      <xdr:colOff>294795</xdr:colOff>
      <xdr:row>21</xdr:row>
      <xdr:rowOff>74660</xdr:rowOff>
    </xdr:from>
    <xdr:to>
      <xdr:col>3</xdr:col>
      <xdr:colOff>1008304</xdr:colOff>
      <xdr:row>26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A0DAF92-EA7B-7B07-7CAA-664BF41A7B58}"/>
            </a:ext>
          </a:extLst>
        </xdr:cNvPr>
        <xdr:cNvSpPr/>
      </xdr:nvSpPr>
      <xdr:spPr>
        <a:xfrm>
          <a:off x="963662" y="4655127"/>
          <a:ext cx="2085109" cy="105140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 baseline="0"/>
            <a:t> </a:t>
          </a:r>
          <a:endParaRPr lang="en-IN" sz="1200" b="1"/>
        </a:p>
      </xdr:txBody>
    </xdr:sp>
    <xdr:clientData/>
  </xdr:twoCellAnchor>
  <xdr:twoCellAnchor editAs="absolute">
    <xdr:from>
      <xdr:col>0</xdr:col>
      <xdr:colOff>272473</xdr:colOff>
      <xdr:row>8</xdr:row>
      <xdr:rowOff>76201</xdr:rowOff>
    </xdr:from>
    <xdr:to>
      <xdr:col>4</xdr:col>
      <xdr:colOff>333278</xdr:colOff>
      <xdr:row>20</xdr:row>
      <xdr:rowOff>110838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7ADCE-A22E-40BE-95D4-2E9515844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650396</xdr:colOff>
      <xdr:row>8</xdr:row>
      <xdr:rowOff>93134</xdr:rowOff>
    </xdr:from>
    <xdr:to>
      <xdr:col>9</xdr:col>
      <xdr:colOff>211666</xdr:colOff>
      <xdr:row>20</xdr:row>
      <xdr:rowOff>136238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97104B-D1E6-4E80-B85A-31287C301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544175</xdr:colOff>
      <xdr:row>8</xdr:row>
      <xdr:rowOff>93134</xdr:rowOff>
    </xdr:from>
    <xdr:to>
      <xdr:col>13</xdr:col>
      <xdr:colOff>228600</xdr:colOff>
      <xdr:row>20</xdr:row>
      <xdr:rowOff>143165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6D99B3-31A3-4C6A-8886-08B3EEF82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13</xdr:col>
      <xdr:colOff>436033</xdr:colOff>
      <xdr:row>8</xdr:row>
      <xdr:rowOff>84668</xdr:rowOff>
    </xdr:from>
    <xdr:to>
      <xdr:col>19</xdr:col>
      <xdr:colOff>499533</xdr:colOff>
      <xdr:row>20</xdr:row>
      <xdr:rowOff>122768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DE7EB1-4E05-4E80-AE67-7EA3149EE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448734</xdr:colOff>
      <xdr:row>24</xdr:row>
      <xdr:rowOff>13083</xdr:rowOff>
    </xdr:from>
    <xdr:to>
      <xdr:col>3</xdr:col>
      <xdr:colOff>872067</xdr:colOff>
      <xdr:row>25</xdr:row>
      <xdr:rowOff>96212</xdr:rowOff>
    </xdr:to>
    <xdr:sp macro="" textlink="'Data Validation'!B18">
      <xdr:nvSpPr>
        <xdr:cNvPr id="6" name="TextBox 5">
          <a:extLst>
            <a:ext uri="{FF2B5EF4-FFF2-40B4-BE49-F238E27FC236}">
              <a16:creationId xmlns:a16="http://schemas.microsoft.com/office/drawing/2014/main" id="{FA3EE567-65F3-9A01-2AD5-0FA1DB7F8C80}"/>
            </a:ext>
          </a:extLst>
        </xdr:cNvPr>
        <xdr:cNvSpPr txBox="1"/>
      </xdr:nvSpPr>
      <xdr:spPr>
        <a:xfrm>
          <a:off x="1117601" y="5177750"/>
          <a:ext cx="1794933" cy="2778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E6714D8-E49D-4B6F-AA54-4BA21FCC3641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25.2 deaths</a:t>
          </a:fld>
          <a:endParaRPr lang="en-IN" sz="2000" b="1"/>
        </a:p>
      </xdr:txBody>
    </xdr:sp>
    <xdr:clientData/>
  </xdr:twoCellAnchor>
  <xdr:oneCellAnchor>
    <xdr:from>
      <xdr:col>1</xdr:col>
      <xdr:colOff>516466</xdr:colOff>
      <xdr:row>21</xdr:row>
      <xdr:rowOff>84666</xdr:rowOff>
    </xdr:from>
    <xdr:ext cx="1684868" cy="550334"/>
    <xdr:sp macro="" textlink="'Data Validation'!E20">
      <xdr:nvSpPr>
        <xdr:cNvPr id="8" name="TextBox 7">
          <a:extLst>
            <a:ext uri="{FF2B5EF4-FFF2-40B4-BE49-F238E27FC236}">
              <a16:creationId xmlns:a16="http://schemas.microsoft.com/office/drawing/2014/main" id="{EC4150CA-ACB0-F386-8DEB-CF253F5E41DA}"/>
            </a:ext>
          </a:extLst>
        </xdr:cNvPr>
        <xdr:cNvSpPr txBox="1"/>
      </xdr:nvSpPr>
      <xdr:spPr>
        <a:xfrm>
          <a:off x="1185333" y="4665133"/>
          <a:ext cx="1684868" cy="550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80F0AC4C-86B4-4D37-BB1A-B8F0A78BB47A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Infant Mortality rate in 2001|Global</a:t>
          </a:fld>
          <a:endParaRPr lang="en-IN" sz="1100" b="1"/>
        </a:p>
      </xdr:txBody>
    </xdr:sp>
    <xdr:clientData/>
  </xdr:oneCellAnchor>
  <xdr:twoCellAnchor>
    <xdr:from>
      <xdr:col>6</xdr:col>
      <xdr:colOff>279400</xdr:colOff>
      <xdr:row>24</xdr:row>
      <xdr:rowOff>13855</xdr:rowOff>
    </xdr:from>
    <xdr:to>
      <xdr:col>7</xdr:col>
      <xdr:colOff>787401</xdr:colOff>
      <xdr:row>25</xdr:row>
      <xdr:rowOff>96984</xdr:rowOff>
    </xdr:to>
    <xdr:sp macro="" textlink="'Data Validation'!C18">
      <xdr:nvSpPr>
        <xdr:cNvPr id="9" name="TextBox 8">
          <a:extLst>
            <a:ext uri="{FF2B5EF4-FFF2-40B4-BE49-F238E27FC236}">
              <a16:creationId xmlns:a16="http://schemas.microsoft.com/office/drawing/2014/main" id="{6C28FF44-FFEC-4DF0-B68C-619144E48C66}"/>
            </a:ext>
          </a:extLst>
        </xdr:cNvPr>
        <xdr:cNvSpPr txBox="1"/>
      </xdr:nvSpPr>
      <xdr:spPr>
        <a:xfrm>
          <a:off x="5393267" y="5178522"/>
          <a:ext cx="1439334" cy="2778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5381B78-D59F-4C13-A4EF-EADC60014D87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70.8 years</a:t>
          </a:fld>
          <a:endParaRPr lang="en-IN" sz="2000" b="1"/>
        </a:p>
      </xdr:txBody>
    </xdr:sp>
    <xdr:clientData/>
  </xdr:twoCellAnchor>
  <xdr:oneCellAnchor>
    <xdr:from>
      <xdr:col>6</xdr:col>
      <xdr:colOff>122381</xdr:colOff>
      <xdr:row>21</xdr:row>
      <xdr:rowOff>97751</xdr:rowOff>
    </xdr:from>
    <xdr:ext cx="1672551" cy="562649"/>
    <xdr:sp macro="" textlink="'Data Validation'!E21">
      <xdr:nvSpPr>
        <xdr:cNvPr id="11" name="TextBox 10">
          <a:extLst>
            <a:ext uri="{FF2B5EF4-FFF2-40B4-BE49-F238E27FC236}">
              <a16:creationId xmlns:a16="http://schemas.microsoft.com/office/drawing/2014/main" id="{BA351157-2C68-4F3F-9E1F-3D4E803E4676}"/>
            </a:ext>
          </a:extLst>
        </xdr:cNvPr>
        <xdr:cNvSpPr txBox="1"/>
      </xdr:nvSpPr>
      <xdr:spPr>
        <a:xfrm>
          <a:off x="5236248" y="4678218"/>
          <a:ext cx="1672551" cy="5626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7B875DB0-95EA-4419-B08E-B14ABD20A0C5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Life Expectancy in 2001|Global</a:t>
          </a:fld>
          <a:endParaRPr lang="en-IN" sz="1100" b="1"/>
        </a:p>
      </xdr:txBody>
    </xdr:sp>
    <xdr:clientData/>
  </xdr:oneCellAnchor>
  <xdr:twoCellAnchor>
    <xdr:from>
      <xdr:col>11</xdr:col>
      <xdr:colOff>238607</xdr:colOff>
      <xdr:row>21</xdr:row>
      <xdr:rowOff>66965</xdr:rowOff>
    </xdr:from>
    <xdr:to>
      <xdr:col>12</xdr:col>
      <xdr:colOff>1718734</xdr:colOff>
      <xdr:row>26</xdr:row>
      <xdr:rowOff>135467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28F9F3D-B45D-4EEE-97C7-9AFB0A1FC111}"/>
            </a:ext>
          </a:extLst>
        </xdr:cNvPr>
        <xdr:cNvSpPr/>
      </xdr:nvSpPr>
      <xdr:spPr>
        <a:xfrm>
          <a:off x="8781474" y="4647432"/>
          <a:ext cx="2148993" cy="104216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 baseline="0"/>
            <a:t> </a:t>
          </a:r>
          <a:endParaRPr lang="en-IN" sz="1200" b="1"/>
        </a:p>
      </xdr:txBody>
    </xdr:sp>
    <xdr:clientData/>
  </xdr:twoCellAnchor>
  <xdr:oneCellAnchor>
    <xdr:from>
      <xdr:col>11</xdr:col>
      <xdr:colOff>490296</xdr:colOff>
      <xdr:row>21</xdr:row>
      <xdr:rowOff>102369</xdr:rowOff>
    </xdr:from>
    <xdr:ext cx="1694103" cy="608830"/>
    <xdr:sp macro="" textlink="'Data Validation'!E22">
      <xdr:nvSpPr>
        <xdr:cNvPr id="15" name="TextBox 14">
          <a:extLst>
            <a:ext uri="{FF2B5EF4-FFF2-40B4-BE49-F238E27FC236}">
              <a16:creationId xmlns:a16="http://schemas.microsoft.com/office/drawing/2014/main" id="{5B982FDA-C4D9-4668-AAD9-89B2623D3574}"/>
            </a:ext>
          </a:extLst>
        </xdr:cNvPr>
        <xdr:cNvSpPr txBox="1"/>
      </xdr:nvSpPr>
      <xdr:spPr>
        <a:xfrm>
          <a:off x="9033163" y="4682836"/>
          <a:ext cx="1694103" cy="608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86A84E80-8724-4B4C-8DD0-324D224362B7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GDP per capita 2001|Global</a:t>
          </a:fld>
          <a:endParaRPr lang="en-IN" sz="1100" b="1"/>
        </a:p>
      </xdr:txBody>
    </xdr:sp>
    <xdr:clientData/>
  </xdr:oneCellAnchor>
  <xdr:twoCellAnchor>
    <xdr:from>
      <xdr:col>11</xdr:col>
      <xdr:colOff>499533</xdr:colOff>
      <xdr:row>23</xdr:row>
      <xdr:rowOff>126999</xdr:rowOff>
    </xdr:from>
    <xdr:to>
      <xdr:col>12</xdr:col>
      <xdr:colOff>1397000</xdr:colOff>
      <xdr:row>25</xdr:row>
      <xdr:rowOff>127001</xdr:rowOff>
    </xdr:to>
    <xdr:sp macro="" textlink="'Data Validation'!D15">
      <xdr:nvSpPr>
        <xdr:cNvPr id="16" name="TextBox 15">
          <a:extLst>
            <a:ext uri="{FF2B5EF4-FFF2-40B4-BE49-F238E27FC236}">
              <a16:creationId xmlns:a16="http://schemas.microsoft.com/office/drawing/2014/main" id="{7D774C41-8F80-4C23-851B-0643A8F5E506}"/>
            </a:ext>
          </a:extLst>
        </xdr:cNvPr>
        <xdr:cNvSpPr txBox="1"/>
      </xdr:nvSpPr>
      <xdr:spPr>
        <a:xfrm>
          <a:off x="9042400" y="5096932"/>
          <a:ext cx="1566333" cy="389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257216D-5C77-4124-BAC3-376BF3DE5C57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$1,926 </a:t>
          </a:fld>
          <a:endParaRPr lang="en-IN" sz="2000" b="1"/>
        </a:p>
      </xdr:txBody>
    </xdr:sp>
    <xdr:clientData/>
  </xdr:twoCellAnchor>
  <xdr:twoCellAnchor>
    <xdr:from>
      <xdr:col>15</xdr:col>
      <xdr:colOff>602674</xdr:colOff>
      <xdr:row>21</xdr:row>
      <xdr:rowOff>58497</xdr:rowOff>
    </xdr:from>
    <xdr:to>
      <xdr:col>18</xdr:col>
      <xdr:colOff>653474</xdr:colOff>
      <xdr:row>26</xdr:row>
      <xdr:rowOff>135467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7EB8BB5-770C-48CE-BB20-D670FF9E817E}"/>
            </a:ext>
          </a:extLst>
        </xdr:cNvPr>
        <xdr:cNvSpPr/>
      </xdr:nvSpPr>
      <xdr:spPr>
        <a:xfrm>
          <a:off x="13057141" y="4638964"/>
          <a:ext cx="2057400" cy="105063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1200" b="1"/>
        </a:p>
      </xdr:txBody>
    </xdr:sp>
    <xdr:clientData/>
  </xdr:twoCellAnchor>
  <xdr:oneCellAnchor>
    <xdr:from>
      <xdr:col>16</xdr:col>
      <xdr:colOff>109296</xdr:colOff>
      <xdr:row>21</xdr:row>
      <xdr:rowOff>101600</xdr:rowOff>
    </xdr:from>
    <xdr:ext cx="1711038" cy="508000"/>
    <xdr:sp macro="" textlink="'Data Validation'!E23">
      <xdr:nvSpPr>
        <xdr:cNvPr id="18" name="TextBox 17">
          <a:extLst>
            <a:ext uri="{FF2B5EF4-FFF2-40B4-BE49-F238E27FC236}">
              <a16:creationId xmlns:a16="http://schemas.microsoft.com/office/drawing/2014/main" id="{0315B577-8526-4F02-BB33-86285FF0686C}"/>
            </a:ext>
          </a:extLst>
        </xdr:cNvPr>
        <xdr:cNvSpPr txBox="1"/>
      </xdr:nvSpPr>
      <xdr:spPr>
        <a:xfrm>
          <a:off x="13368096" y="4682067"/>
          <a:ext cx="1711038" cy="508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DC38F8DA-562E-4FC3-B283-EAAFD1464F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Unemployment Rate 2001|Global</a:t>
          </a:fld>
          <a:endParaRPr lang="en-IN" sz="1100" b="1"/>
        </a:p>
      </xdr:txBody>
    </xdr:sp>
    <xdr:clientData/>
  </xdr:oneCellAnchor>
  <xdr:twoCellAnchor>
    <xdr:from>
      <xdr:col>16</xdr:col>
      <xdr:colOff>423333</xdr:colOff>
      <xdr:row>23</xdr:row>
      <xdr:rowOff>174719</xdr:rowOff>
    </xdr:from>
    <xdr:to>
      <xdr:col>18</xdr:col>
      <xdr:colOff>169332</xdr:colOff>
      <xdr:row>25</xdr:row>
      <xdr:rowOff>63114</xdr:rowOff>
    </xdr:to>
    <xdr:sp macro="" textlink="'Data Validation'!E15">
      <xdr:nvSpPr>
        <xdr:cNvPr id="19" name="TextBox 18">
          <a:extLst>
            <a:ext uri="{FF2B5EF4-FFF2-40B4-BE49-F238E27FC236}">
              <a16:creationId xmlns:a16="http://schemas.microsoft.com/office/drawing/2014/main" id="{5428C7F7-DEB0-4F85-82D7-F06FE0A37FDF}"/>
            </a:ext>
          </a:extLst>
        </xdr:cNvPr>
        <xdr:cNvSpPr txBox="1"/>
      </xdr:nvSpPr>
      <xdr:spPr>
        <a:xfrm>
          <a:off x="13622866" y="5144652"/>
          <a:ext cx="1083733" cy="2778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9E054F9-BB0C-43D7-95D0-01364C9338E9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7.24%</a:t>
          </a:fld>
          <a:endParaRPr lang="en-IN" sz="2000" b="1"/>
        </a:p>
      </xdr:txBody>
    </xdr:sp>
    <xdr:clientData/>
  </xdr:twoCellAnchor>
  <xdr:twoCellAnchor>
    <xdr:from>
      <xdr:col>5</xdr:col>
      <xdr:colOff>270934</xdr:colOff>
      <xdr:row>3</xdr:row>
      <xdr:rowOff>8466</xdr:rowOff>
    </xdr:from>
    <xdr:to>
      <xdr:col>7</xdr:col>
      <xdr:colOff>254000</xdr:colOff>
      <xdr:row>6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D3EFB10-98C4-6F65-FE15-A57394DEAC80}"/>
            </a:ext>
          </a:extLst>
        </xdr:cNvPr>
        <xdr:cNvSpPr/>
      </xdr:nvSpPr>
      <xdr:spPr>
        <a:xfrm>
          <a:off x="4885267" y="778933"/>
          <a:ext cx="1413933" cy="812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474134</xdr:colOff>
      <xdr:row>25</xdr:row>
      <xdr:rowOff>76200</xdr:rowOff>
    </xdr:from>
    <xdr:ext cx="1701800" cy="248851"/>
    <xdr:sp macro="" textlink="'Data Validation'!B28">
      <xdr:nvSpPr>
        <xdr:cNvPr id="25" name="TextBox 24">
          <a:extLst>
            <a:ext uri="{FF2B5EF4-FFF2-40B4-BE49-F238E27FC236}">
              <a16:creationId xmlns:a16="http://schemas.microsoft.com/office/drawing/2014/main" id="{32839FF7-CDCB-C9D1-AAD5-4D596AF29D92}"/>
            </a:ext>
          </a:extLst>
        </xdr:cNvPr>
        <xdr:cNvSpPr txBox="1"/>
      </xdr:nvSpPr>
      <xdr:spPr>
        <a:xfrm>
          <a:off x="1143001" y="5435600"/>
          <a:ext cx="170180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745793B7-5C36-4299-8084-D1FD4E1210B0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0.4↓ than previous year</a:t>
          </a:fld>
          <a:endParaRPr lang="en-IN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135468</xdr:colOff>
      <xdr:row>25</xdr:row>
      <xdr:rowOff>93133</xdr:rowOff>
    </xdr:from>
    <xdr:ext cx="1701800" cy="248851"/>
    <xdr:sp macro="" textlink="'Data Validation'!C28">
      <xdr:nvSpPr>
        <xdr:cNvPr id="26" name="TextBox 25">
          <a:extLst>
            <a:ext uri="{FF2B5EF4-FFF2-40B4-BE49-F238E27FC236}">
              <a16:creationId xmlns:a16="http://schemas.microsoft.com/office/drawing/2014/main" id="{2311FBAE-D72F-48DD-A908-4A5E23ADB128}"/>
            </a:ext>
          </a:extLst>
        </xdr:cNvPr>
        <xdr:cNvSpPr txBox="1"/>
      </xdr:nvSpPr>
      <xdr:spPr>
        <a:xfrm>
          <a:off x="5249335" y="5452533"/>
          <a:ext cx="170180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F8156634-1FEA-4977-B912-62F0B3E6B5E0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0.4↑ than previous year</a:t>
          </a:fld>
          <a:endParaRPr lang="en-IN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11</xdr:col>
      <xdr:colOff>499535</xdr:colOff>
      <xdr:row>25</xdr:row>
      <xdr:rowOff>84666</xdr:rowOff>
    </xdr:from>
    <xdr:ext cx="1701800" cy="248851"/>
    <xdr:sp macro="" textlink="'Data Validation'!D28">
      <xdr:nvSpPr>
        <xdr:cNvPr id="27" name="TextBox 26">
          <a:extLst>
            <a:ext uri="{FF2B5EF4-FFF2-40B4-BE49-F238E27FC236}">
              <a16:creationId xmlns:a16="http://schemas.microsoft.com/office/drawing/2014/main" id="{7EE03227-54E7-4BAF-9F1F-B4F9F8FFF5C3}"/>
            </a:ext>
          </a:extLst>
        </xdr:cNvPr>
        <xdr:cNvSpPr txBox="1"/>
      </xdr:nvSpPr>
      <xdr:spPr>
        <a:xfrm>
          <a:off x="9042402" y="5444066"/>
          <a:ext cx="170180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551D1980-2D9A-4791-AC88-C38DAB1B00FA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$84.5↓ than previous year</a:t>
          </a:fld>
          <a:endParaRPr lang="en-IN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16</xdr:col>
      <xdr:colOff>127002</xdr:colOff>
      <xdr:row>25</xdr:row>
      <xdr:rowOff>42333</xdr:rowOff>
    </xdr:from>
    <xdr:ext cx="1701800" cy="248851"/>
    <xdr:sp macro="" textlink="'Data Validation'!E28">
      <xdr:nvSpPr>
        <xdr:cNvPr id="28" name="TextBox 27">
          <a:extLst>
            <a:ext uri="{FF2B5EF4-FFF2-40B4-BE49-F238E27FC236}">
              <a16:creationId xmlns:a16="http://schemas.microsoft.com/office/drawing/2014/main" id="{550E88B2-2586-4733-81EE-9C9BF26A6CBC}"/>
            </a:ext>
          </a:extLst>
        </xdr:cNvPr>
        <xdr:cNvSpPr txBox="1"/>
      </xdr:nvSpPr>
      <xdr:spPr>
        <a:xfrm>
          <a:off x="13250335" y="5401733"/>
          <a:ext cx="170180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AC093547-EBB7-44C2-A936-A77DF881703D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4.0%↑ than previous year</a:t>
          </a:fld>
          <a:endParaRPr lang="en-IN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56A79-37CB-48B7-937B-E5BAD726B091}" name="World" displayName="World" ref="A1:O12451" totalsRowCount="1">
  <autoFilter ref="A1:O12450" xr:uid="{1E756A79-37CB-48B7-937B-E5BAD726B091}"/>
  <tableColumns count="15">
    <tableColumn id="1" xr3:uid="{86681562-5D23-43F0-A03E-91EC280DBA21}" name="Country Name" totalsRowLabel="Total"/>
    <tableColumn id="2" xr3:uid="{76ADAEA3-495B-42DD-A5CB-D0B984FD0AC2}" name="Country Code"/>
    <tableColumn id="3" xr3:uid="{18076795-F40F-4FE3-AC2C-6CB9C1C16723}" name="Region"/>
    <tableColumn id="4" xr3:uid="{E6328935-C0AE-4F6A-A259-4944096D5DB6}" name="IncomeGroup"/>
    <tableColumn id="5" xr3:uid="{76A31F14-A413-4529-A2E6-430930A24C65}" name="Year"/>
    <tableColumn id="6" xr3:uid="{24AD7C1C-8C99-48D1-B0F8-8C617B38BB61}" name="Birth rate, crude (per 1,000 people)"/>
    <tableColumn id="7" xr3:uid="{369C36E6-3342-47DA-A0C9-9286C57CD254}" name="Death rate, crude (per 1,000 people)"/>
    <tableColumn id="8" xr3:uid="{25504B74-FFA9-451A-BAA3-1518FAEC693B}" name="Electric power consumption (kWh per capita)"/>
    <tableColumn id="9" xr3:uid="{50FB5039-DD46-42E4-B724-CE24FDE03979}" name="GDP (USD)"/>
    <tableColumn id="10" xr3:uid="{09E50D6C-1FC7-4A26-8444-BB310AD7A955}" name="GDP per capita (USD)"/>
    <tableColumn id="11" xr3:uid="{6E476DC0-6D44-492B-B58A-D6837EE9FA43}" name="Individuals using the Internet (% of population)"/>
    <tableColumn id="12" xr3:uid="{6F6D1AAE-4A14-46AA-AE3A-289C976427E9}" name="Infant mortality rate (per 1,000 live births)"/>
    <tableColumn id="13" xr3:uid="{B119C750-C7AF-4987-8DB4-2CC74939DA7C}" name="Life expectancy at birth (years)"/>
    <tableColumn id="14" xr3:uid="{8211C17B-60A5-4CEF-A98E-3906F0344F13}" name="Population density (people per sq. km of land area)"/>
    <tableColumn id="15" xr3:uid="{3B607C53-1E28-4D2F-82E6-2C687D6781EC}" name="Unemployment (% of total labor force) (modeled ILO estimate)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51"/>
  <sheetViews>
    <sheetView workbookViewId="0">
      <selection activeCell="K7" sqref="K7"/>
    </sheetView>
  </sheetViews>
  <sheetFormatPr defaultColWidth="11.19921875" defaultRowHeight="15.6" x14ac:dyDescent="0.3"/>
  <cols>
    <col min="1" max="1" width="21.69921875" customWidth="1"/>
    <col min="2" max="2" width="14.09765625" customWidth="1"/>
    <col min="4" max="4" width="14" customWidth="1"/>
    <col min="6" max="6" width="32.09765625" customWidth="1"/>
    <col min="7" max="7" width="33.09765625" customWidth="1"/>
    <col min="8" max="8" width="40.5" hidden="1" customWidth="1"/>
    <col min="9" max="9" width="11.5" customWidth="1"/>
    <col min="10" max="10" width="20.3984375" customWidth="1"/>
    <col min="11" max="11" width="42.3984375" customWidth="1"/>
    <col min="12" max="12" width="38" customWidth="1"/>
    <col min="13" max="13" width="28.19921875" customWidth="1"/>
    <col min="14" max="14" width="45.8984375" customWidth="1"/>
    <col min="15" max="15" width="51.3984375" customWidth="1"/>
  </cols>
  <sheetData>
    <row r="1" spans="1:15" x14ac:dyDescent="0.3">
      <c r="A1" t="s">
        <v>0</v>
      </c>
      <c r="B1" t="s">
        <v>1</v>
      </c>
      <c r="C1" t="s">
        <v>443</v>
      </c>
      <c r="D1" t="s">
        <v>442</v>
      </c>
      <c r="E1" t="s">
        <v>2</v>
      </c>
      <c r="F1" t="s">
        <v>3</v>
      </c>
      <c r="G1" t="s">
        <v>7</v>
      </c>
      <c r="H1" t="s">
        <v>6</v>
      </c>
      <c r="I1" t="s">
        <v>447</v>
      </c>
      <c r="J1" t="s">
        <v>445</v>
      </c>
      <c r="K1" t="s">
        <v>5</v>
      </c>
      <c r="L1" t="s">
        <v>448</v>
      </c>
      <c r="M1" t="s">
        <v>444</v>
      </c>
      <c r="N1" t="s">
        <v>4</v>
      </c>
      <c r="O1" t="s">
        <v>446</v>
      </c>
    </row>
    <row r="2" spans="1:15" x14ac:dyDescent="0.3">
      <c r="A2" t="s">
        <v>8</v>
      </c>
      <c r="B2" t="s">
        <v>9</v>
      </c>
      <c r="C2" t="s">
        <v>441</v>
      </c>
      <c r="D2" t="s">
        <v>430</v>
      </c>
      <c r="E2">
        <v>2018</v>
      </c>
      <c r="I2">
        <v>19363000000</v>
      </c>
      <c r="J2">
        <v>520.89700000000005</v>
      </c>
      <c r="L2">
        <v>47.9</v>
      </c>
      <c r="N2">
        <v>56.937800000000003</v>
      </c>
      <c r="O2">
        <v>1.542</v>
      </c>
    </row>
    <row r="3" spans="1:15" x14ac:dyDescent="0.3">
      <c r="A3" t="s">
        <v>8</v>
      </c>
      <c r="B3" t="s">
        <v>9</v>
      </c>
      <c r="C3" t="s">
        <v>441</v>
      </c>
      <c r="D3" t="s">
        <v>430</v>
      </c>
      <c r="E3">
        <v>2017</v>
      </c>
      <c r="F3">
        <v>33.210999999999999</v>
      </c>
      <c r="G3">
        <v>6.5750000000000002</v>
      </c>
      <c r="I3">
        <v>20191800000</v>
      </c>
      <c r="J3">
        <v>556.30200000000002</v>
      </c>
      <c r="K3">
        <v>13.5</v>
      </c>
      <c r="L3">
        <v>49.5</v>
      </c>
      <c r="M3">
        <v>64.13</v>
      </c>
      <c r="N3">
        <v>55.595999999999997</v>
      </c>
      <c r="O3">
        <v>1.5589999999999999</v>
      </c>
    </row>
    <row r="4" spans="1:15" x14ac:dyDescent="0.3">
      <c r="A4" t="s">
        <v>8</v>
      </c>
      <c r="B4" t="s">
        <v>9</v>
      </c>
      <c r="C4" t="s">
        <v>441</v>
      </c>
      <c r="D4" t="s">
        <v>430</v>
      </c>
      <c r="E4">
        <v>2016</v>
      </c>
      <c r="F4">
        <v>33.981000000000002</v>
      </c>
      <c r="G4">
        <v>6.742</v>
      </c>
      <c r="I4">
        <v>19362600000</v>
      </c>
      <c r="J4">
        <v>547.22799999999995</v>
      </c>
      <c r="K4">
        <v>11.2</v>
      </c>
      <c r="L4">
        <v>51.2</v>
      </c>
      <c r="M4">
        <v>63.762999999999998</v>
      </c>
      <c r="N4">
        <v>54.197099999999999</v>
      </c>
      <c r="O4">
        <v>1.6339999999999999</v>
      </c>
    </row>
    <row r="5" spans="1:15" x14ac:dyDescent="0.3">
      <c r="A5" t="s">
        <v>8</v>
      </c>
      <c r="B5" t="s">
        <v>9</v>
      </c>
      <c r="C5" t="s">
        <v>441</v>
      </c>
      <c r="D5" t="s">
        <v>430</v>
      </c>
      <c r="E5">
        <v>2015</v>
      </c>
      <c r="F5">
        <v>34.808999999999997</v>
      </c>
      <c r="G5">
        <v>6.9290000000000003</v>
      </c>
      <c r="I5">
        <v>19907100000</v>
      </c>
      <c r="J5">
        <v>578.46600000000001</v>
      </c>
      <c r="K5">
        <v>8.26</v>
      </c>
      <c r="L5">
        <v>53.1</v>
      </c>
      <c r="M5">
        <v>63.377000000000002</v>
      </c>
      <c r="N5">
        <v>52.7121</v>
      </c>
      <c r="O5">
        <v>1.679</v>
      </c>
    </row>
    <row r="6" spans="1:15" x14ac:dyDescent="0.3">
      <c r="A6" t="s">
        <v>8</v>
      </c>
      <c r="B6" t="s">
        <v>9</v>
      </c>
      <c r="C6" t="s">
        <v>441</v>
      </c>
      <c r="D6" t="s">
        <v>430</v>
      </c>
      <c r="E6">
        <v>2014</v>
      </c>
      <c r="F6">
        <v>35.706000000000003</v>
      </c>
      <c r="G6">
        <v>7.141</v>
      </c>
      <c r="I6">
        <v>20484900000</v>
      </c>
      <c r="J6">
        <v>613.85599999999999</v>
      </c>
      <c r="K6">
        <v>7</v>
      </c>
      <c r="L6">
        <v>55.1</v>
      </c>
      <c r="M6">
        <v>62.966000000000001</v>
      </c>
      <c r="N6">
        <v>51.114800000000002</v>
      </c>
      <c r="O6">
        <v>1.7350000000000001</v>
      </c>
    </row>
    <row r="7" spans="1:15" x14ac:dyDescent="0.3">
      <c r="A7" t="s">
        <v>8</v>
      </c>
      <c r="B7" t="s">
        <v>9</v>
      </c>
      <c r="C7" t="s">
        <v>441</v>
      </c>
      <c r="D7" t="s">
        <v>430</v>
      </c>
      <c r="E7">
        <v>2013</v>
      </c>
      <c r="F7">
        <v>36.67</v>
      </c>
      <c r="G7">
        <v>7.38</v>
      </c>
      <c r="I7">
        <v>20561100000</v>
      </c>
      <c r="J7">
        <v>637.16499999999996</v>
      </c>
      <c r="K7">
        <v>5.9</v>
      </c>
      <c r="L7">
        <v>57.3</v>
      </c>
      <c r="M7">
        <v>62.524999999999999</v>
      </c>
      <c r="N7">
        <v>49.427999999999997</v>
      </c>
      <c r="O7">
        <v>1.7250000000000001</v>
      </c>
    </row>
    <row r="8" spans="1:15" x14ac:dyDescent="0.3">
      <c r="A8" t="s">
        <v>8</v>
      </c>
      <c r="B8" t="s">
        <v>9</v>
      </c>
      <c r="C8" t="s">
        <v>441</v>
      </c>
      <c r="D8" t="s">
        <v>430</v>
      </c>
      <c r="E8">
        <v>2012</v>
      </c>
      <c r="F8">
        <v>37.69</v>
      </c>
      <c r="G8">
        <v>7.6449999999999996</v>
      </c>
      <c r="I8">
        <v>20001600000</v>
      </c>
      <c r="J8">
        <v>641.87199999999996</v>
      </c>
      <c r="K8">
        <v>5.4545500000000002</v>
      </c>
      <c r="L8">
        <v>59.5</v>
      </c>
      <c r="M8">
        <v>62.054000000000002</v>
      </c>
      <c r="N8">
        <v>47.730600000000003</v>
      </c>
      <c r="O8">
        <v>1.6919999999999999</v>
      </c>
    </row>
    <row r="9" spans="1:15" x14ac:dyDescent="0.3">
      <c r="A9" t="s">
        <v>8</v>
      </c>
      <c r="B9" t="s">
        <v>9</v>
      </c>
      <c r="C9" t="s">
        <v>441</v>
      </c>
      <c r="D9" t="s">
        <v>430</v>
      </c>
      <c r="E9">
        <v>2011</v>
      </c>
      <c r="F9">
        <v>38.75</v>
      </c>
      <c r="G9">
        <v>7.9359999999999999</v>
      </c>
      <c r="I9">
        <v>17804300000</v>
      </c>
      <c r="J9">
        <v>591.16200000000003</v>
      </c>
      <c r="K9">
        <v>5</v>
      </c>
      <c r="L9">
        <v>61.9</v>
      </c>
      <c r="M9">
        <v>61.552999999999997</v>
      </c>
      <c r="N9">
        <v>46.131500000000003</v>
      </c>
      <c r="O9">
        <v>1.984</v>
      </c>
    </row>
    <row r="10" spans="1:15" x14ac:dyDescent="0.3">
      <c r="A10" t="s">
        <v>8</v>
      </c>
      <c r="B10" t="s">
        <v>9</v>
      </c>
      <c r="C10" t="s">
        <v>441</v>
      </c>
      <c r="D10" t="s">
        <v>430</v>
      </c>
      <c r="E10">
        <v>2010</v>
      </c>
      <c r="F10">
        <v>39.829000000000001</v>
      </c>
      <c r="G10">
        <v>8.25</v>
      </c>
      <c r="I10">
        <v>15856600000</v>
      </c>
      <c r="J10">
        <v>543.303</v>
      </c>
      <c r="K10">
        <v>4</v>
      </c>
      <c r="L10">
        <v>64.3</v>
      </c>
      <c r="M10">
        <v>61.027999999999999</v>
      </c>
      <c r="N10">
        <v>44.704099999999997</v>
      </c>
      <c r="O10">
        <v>2.2749999999999999</v>
      </c>
    </row>
    <row r="11" spans="1:15" x14ac:dyDescent="0.3">
      <c r="A11" t="s">
        <v>8</v>
      </c>
      <c r="B11" t="s">
        <v>9</v>
      </c>
      <c r="C11" t="s">
        <v>441</v>
      </c>
      <c r="D11" t="s">
        <v>430</v>
      </c>
      <c r="E11">
        <v>2009</v>
      </c>
      <c r="F11">
        <v>40.902999999999999</v>
      </c>
      <c r="G11">
        <v>8.5839999999999996</v>
      </c>
      <c r="I11">
        <v>12439100000</v>
      </c>
      <c r="J11">
        <v>438.07600000000002</v>
      </c>
      <c r="K11">
        <v>3.55</v>
      </c>
      <c r="L11">
        <v>66.8</v>
      </c>
      <c r="M11">
        <v>60.484000000000002</v>
      </c>
      <c r="N11">
        <v>43.493000000000002</v>
      </c>
      <c r="O11">
        <v>2.4700000000000002</v>
      </c>
    </row>
    <row r="12" spans="1:15" x14ac:dyDescent="0.3">
      <c r="A12" t="s">
        <v>8</v>
      </c>
      <c r="B12" t="s">
        <v>9</v>
      </c>
      <c r="C12" t="s">
        <v>441</v>
      </c>
      <c r="D12" t="s">
        <v>430</v>
      </c>
      <c r="E12">
        <v>2008</v>
      </c>
      <c r="F12">
        <v>41.948999999999998</v>
      </c>
      <c r="G12">
        <v>8.9320000000000004</v>
      </c>
      <c r="I12">
        <v>10109200000</v>
      </c>
      <c r="J12">
        <v>364.66</v>
      </c>
      <c r="K12">
        <v>1.84</v>
      </c>
      <c r="L12">
        <v>69.400000000000006</v>
      </c>
      <c r="M12">
        <v>59.93</v>
      </c>
      <c r="N12">
        <v>42.462800000000001</v>
      </c>
      <c r="O12">
        <v>2.4940000000000002</v>
      </c>
    </row>
    <row r="13" spans="1:15" x14ac:dyDescent="0.3">
      <c r="A13" t="s">
        <v>8</v>
      </c>
      <c r="B13" t="s">
        <v>9</v>
      </c>
      <c r="C13" t="s">
        <v>441</v>
      </c>
      <c r="D13" t="s">
        <v>430</v>
      </c>
      <c r="E13">
        <v>2007</v>
      </c>
      <c r="F13">
        <v>42.944000000000003</v>
      </c>
      <c r="G13">
        <v>9.2870000000000008</v>
      </c>
      <c r="I13">
        <v>9747890000</v>
      </c>
      <c r="J13">
        <v>359.69299999999998</v>
      </c>
      <c r="K13">
        <v>1.9</v>
      </c>
      <c r="L13">
        <v>72</v>
      </c>
      <c r="M13">
        <v>59.375</v>
      </c>
      <c r="N13">
        <v>41.5105</v>
      </c>
      <c r="O13">
        <v>2.1280000000000001</v>
      </c>
    </row>
    <row r="14" spans="1:15" x14ac:dyDescent="0.3">
      <c r="A14" t="s">
        <v>8</v>
      </c>
      <c r="B14" t="s">
        <v>9</v>
      </c>
      <c r="C14" t="s">
        <v>441</v>
      </c>
      <c r="D14" t="s">
        <v>430</v>
      </c>
      <c r="E14">
        <v>2006</v>
      </c>
      <c r="F14">
        <v>43.87</v>
      </c>
      <c r="G14">
        <v>9.6449999999999996</v>
      </c>
      <c r="I14">
        <v>6971290000</v>
      </c>
      <c r="J14">
        <v>263.73399999999998</v>
      </c>
      <c r="K14">
        <v>2.1071200000000001</v>
      </c>
      <c r="L14">
        <v>74.7</v>
      </c>
      <c r="M14">
        <v>58.826000000000001</v>
      </c>
      <c r="N14">
        <v>40.488100000000003</v>
      </c>
      <c r="O14">
        <v>2.8250000000000002</v>
      </c>
    </row>
    <row r="15" spans="1:15" x14ac:dyDescent="0.3">
      <c r="A15" t="s">
        <v>8</v>
      </c>
      <c r="B15" t="s">
        <v>9</v>
      </c>
      <c r="C15" t="s">
        <v>441</v>
      </c>
      <c r="D15" t="s">
        <v>430</v>
      </c>
      <c r="E15">
        <v>2005</v>
      </c>
      <c r="F15">
        <v>44.722999999999999</v>
      </c>
      <c r="G15">
        <v>10.003</v>
      </c>
      <c r="I15">
        <v>6209140000</v>
      </c>
      <c r="J15">
        <v>242.03100000000001</v>
      </c>
      <c r="K15">
        <v>1.2241500000000001</v>
      </c>
      <c r="L15">
        <v>77.400000000000006</v>
      </c>
      <c r="M15">
        <v>58.29</v>
      </c>
      <c r="N15">
        <v>39.295200000000001</v>
      </c>
      <c r="O15">
        <v>2.9420000000000002</v>
      </c>
    </row>
    <row r="16" spans="1:15" x14ac:dyDescent="0.3">
      <c r="A16" t="s">
        <v>8</v>
      </c>
      <c r="B16" t="s">
        <v>9</v>
      </c>
      <c r="C16" t="s">
        <v>441</v>
      </c>
      <c r="D16" t="s">
        <v>430</v>
      </c>
      <c r="E16">
        <v>2004</v>
      </c>
      <c r="F16">
        <v>45.506999999999998</v>
      </c>
      <c r="G16">
        <v>10.356</v>
      </c>
      <c r="I16">
        <v>5226780000</v>
      </c>
      <c r="J16">
        <v>211.38200000000001</v>
      </c>
      <c r="K16">
        <v>0.105809</v>
      </c>
      <c r="L16">
        <v>80.099999999999994</v>
      </c>
      <c r="M16">
        <v>57.771999999999998</v>
      </c>
      <c r="N16">
        <v>37.874400000000001</v>
      </c>
      <c r="O16">
        <v>3.0870000000000002</v>
      </c>
    </row>
    <row r="17" spans="1:15" x14ac:dyDescent="0.3">
      <c r="A17" t="s">
        <v>8</v>
      </c>
      <c r="B17" t="s">
        <v>9</v>
      </c>
      <c r="C17" t="s">
        <v>441</v>
      </c>
      <c r="D17" t="s">
        <v>430</v>
      </c>
      <c r="E17">
        <v>2003</v>
      </c>
      <c r="F17">
        <v>46.231000000000002</v>
      </c>
      <c r="G17">
        <v>10.704000000000001</v>
      </c>
      <c r="I17">
        <v>4515560000</v>
      </c>
      <c r="J17">
        <v>190.684</v>
      </c>
      <c r="K17">
        <v>8.7891300000000006E-2</v>
      </c>
      <c r="L17">
        <v>82.8</v>
      </c>
      <c r="M17">
        <v>57.271000000000001</v>
      </c>
      <c r="N17">
        <v>36.272500000000001</v>
      </c>
      <c r="O17">
        <v>3.419</v>
      </c>
    </row>
    <row r="18" spans="1:15" x14ac:dyDescent="0.3">
      <c r="A18" t="s">
        <v>8</v>
      </c>
      <c r="B18" t="s">
        <v>9</v>
      </c>
      <c r="C18" t="s">
        <v>441</v>
      </c>
      <c r="D18" t="s">
        <v>430</v>
      </c>
      <c r="E18">
        <v>2002</v>
      </c>
      <c r="F18">
        <v>46.901000000000003</v>
      </c>
      <c r="G18">
        <v>11.048</v>
      </c>
      <c r="I18">
        <v>4055180000</v>
      </c>
      <c r="J18">
        <v>179.42599999999999</v>
      </c>
      <c r="K18">
        <v>4.5614000000000002E-3</v>
      </c>
      <c r="L18">
        <v>85.4</v>
      </c>
      <c r="M18">
        <v>56.783999999999999</v>
      </c>
      <c r="N18">
        <v>34.618099999999998</v>
      </c>
      <c r="O18">
        <v>3.55</v>
      </c>
    </row>
    <row r="19" spans="1:15" x14ac:dyDescent="0.3">
      <c r="A19" t="s">
        <v>8</v>
      </c>
      <c r="B19" t="s">
        <v>9</v>
      </c>
      <c r="C19" t="s">
        <v>441</v>
      </c>
      <c r="D19" t="s">
        <v>430</v>
      </c>
      <c r="E19">
        <v>2001</v>
      </c>
      <c r="F19">
        <v>47.505000000000003</v>
      </c>
      <c r="G19">
        <v>11.387</v>
      </c>
      <c r="K19">
        <v>4.7225699999999997E-3</v>
      </c>
      <c r="L19">
        <v>88</v>
      </c>
      <c r="M19">
        <v>56.308</v>
      </c>
      <c r="N19">
        <v>33.0959</v>
      </c>
      <c r="O19">
        <v>3.4260000000000002</v>
      </c>
    </row>
    <row r="20" spans="1:15" x14ac:dyDescent="0.3">
      <c r="A20" t="s">
        <v>8</v>
      </c>
      <c r="B20" t="s">
        <v>9</v>
      </c>
      <c r="C20" t="s">
        <v>441</v>
      </c>
      <c r="D20" t="s">
        <v>430</v>
      </c>
      <c r="E20">
        <v>2000</v>
      </c>
      <c r="F20">
        <v>48.021000000000001</v>
      </c>
      <c r="G20">
        <v>11.718</v>
      </c>
      <c r="L20">
        <v>90.6</v>
      </c>
      <c r="M20">
        <v>55.841000000000001</v>
      </c>
      <c r="N20">
        <v>31.8291</v>
      </c>
      <c r="O20">
        <v>3.5169999999999999</v>
      </c>
    </row>
    <row r="21" spans="1:15" x14ac:dyDescent="0.3">
      <c r="A21" t="s">
        <v>8</v>
      </c>
      <c r="B21" t="s">
        <v>9</v>
      </c>
      <c r="C21" t="s">
        <v>441</v>
      </c>
      <c r="D21" t="s">
        <v>430</v>
      </c>
      <c r="E21">
        <v>1999</v>
      </c>
      <c r="F21">
        <v>48.418999999999997</v>
      </c>
      <c r="G21">
        <v>12.037000000000001</v>
      </c>
      <c r="L21">
        <v>93.1</v>
      </c>
      <c r="M21">
        <v>55.375999999999998</v>
      </c>
      <c r="N21">
        <v>30.896100000000001</v>
      </c>
      <c r="O21">
        <v>3.6059999999999999</v>
      </c>
    </row>
    <row r="22" spans="1:15" x14ac:dyDescent="0.3">
      <c r="A22" t="s">
        <v>8</v>
      </c>
      <c r="B22" t="s">
        <v>9</v>
      </c>
      <c r="C22" t="s">
        <v>441</v>
      </c>
      <c r="D22" t="s">
        <v>430</v>
      </c>
      <c r="E22">
        <v>1998</v>
      </c>
      <c r="F22">
        <v>48.688000000000002</v>
      </c>
      <c r="G22">
        <v>12.348000000000001</v>
      </c>
      <c r="L22">
        <v>95.7</v>
      </c>
      <c r="M22">
        <v>54.905999999999999</v>
      </c>
      <c r="N22">
        <v>30.232800000000001</v>
      </c>
      <c r="O22">
        <v>3.536</v>
      </c>
    </row>
    <row r="23" spans="1:15" x14ac:dyDescent="0.3">
      <c r="A23" t="s">
        <v>8</v>
      </c>
      <c r="B23" t="s">
        <v>9</v>
      </c>
      <c r="C23" t="s">
        <v>441</v>
      </c>
      <c r="D23" t="s">
        <v>430</v>
      </c>
      <c r="E23">
        <v>1997</v>
      </c>
      <c r="F23">
        <v>48.832999999999998</v>
      </c>
      <c r="G23">
        <v>12.654999999999999</v>
      </c>
      <c r="L23">
        <v>98.4</v>
      </c>
      <c r="M23">
        <v>54.423999999999999</v>
      </c>
      <c r="N23">
        <v>29.649699999999999</v>
      </c>
      <c r="O23">
        <v>3.6030000000000002</v>
      </c>
    </row>
    <row r="24" spans="1:15" x14ac:dyDescent="0.3">
      <c r="A24" t="s">
        <v>8</v>
      </c>
      <c r="B24" t="s">
        <v>9</v>
      </c>
      <c r="C24" t="s">
        <v>441</v>
      </c>
      <c r="D24" t="s">
        <v>430</v>
      </c>
      <c r="E24">
        <v>1996</v>
      </c>
      <c r="F24">
        <v>48.87</v>
      </c>
      <c r="G24">
        <v>12.964</v>
      </c>
      <c r="L24">
        <v>101.1</v>
      </c>
      <c r="M24">
        <v>53.923999999999999</v>
      </c>
      <c r="N24">
        <v>28.8782</v>
      </c>
      <c r="O24">
        <v>3.621</v>
      </c>
    </row>
    <row r="25" spans="1:15" x14ac:dyDescent="0.3">
      <c r="A25" t="s">
        <v>8</v>
      </c>
      <c r="B25" t="s">
        <v>9</v>
      </c>
      <c r="C25" t="s">
        <v>441</v>
      </c>
      <c r="D25" t="s">
        <v>430</v>
      </c>
      <c r="E25">
        <v>1995</v>
      </c>
      <c r="F25">
        <v>48.835000000000001</v>
      </c>
      <c r="G25">
        <v>13.282</v>
      </c>
      <c r="L25">
        <v>104</v>
      </c>
      <c r="M25">
        <v>53.398000000000003</v>
      </c>
      <c r="N25">
        <v>27.740500000000001</v>
      </c>
      <c r="O25">
        <v>3.653</v>
      </c>
    </row>
    <row r="26" spans="1:15" x14ac:dyDescent="0.3">
      <c r="A26" t="s">
        <v>8</v>
      </c>
      <c r="B26" t="s">
        <v>9</v>
      </c>
      <c r="C26" t="s">
        <v>441</v>
      </c>
      <c r="D26" t="s">
        <v>430</v>
      </c>
      <c r="E26">
        <v>1994</v>
      </c>
      <c r="F26">
        <v>48.77</v>
      </c>
      <c r="G26">
        <v>13.616</v>
      </c>
      <c r="L26">
        <v>107.1</v>
      </c>
      <c r="M26">
        <v>52.841999999999999</v>
      </c>
      <c r="N26">
        <v>26.1553</v>
      </c>
      <c r="O26">
        <v>3.6120000000000001</v>
      </c>
    </row>
    <row r="27" spans="1:15" x14ac:dyDescent="0.3">
      <c r="A27" t="s">
        <v>8</v>
      </c>
      <c r="B27" t="s">
        <v>9</v>
      </c>
      <c r="C27" t="s">
        <v>441</v>
      </c>
      <c r="D27" t="s">
        <v>430</v>
      </c>
      <c r="E27">
        <v>1993</v>
      </c>
      <c r="F27">
        <v>48.716999999999999</v>
      </c>
      <c r="G27">
        <v>13.974</v>
      </c>
      <c r="L27">
        <v>110.4</v>
      </c>
      <c r="M27">
        <v>52.256</v>
      </c>
      <c r="N27">
        <v>24.226600000000001</v>
      </c>
      <c r="O27">
        <v>3.4630000000000001</v>
      </c>
    </row>
    <row r="28" spans="1:15" x14ac:dyDescent="0.3">
      <c r="A28" t="s">
        <v>8</v>
      </c>
      <c r="B28" t="s">
        <v>9</v>
      </c>
      <c r="C28" t="s">
        <v>441</v>
      </c>
      <c r="D28" t="s">
        <v>430</v>
      </c>
      <c r="E28">
        <v>1992</v>
      </c>
      <c r="F28">
        <v>48.709000000000003</v>
      </c>
      <c r="G28">
        <v>14.362</v>
      </c>
      <c r="L28">
        <v>113.7</v>
      </c>
      <c r="M28">
        <v>51.640999999999998</v>
      </c>
      <c r="N28">
        <v>22.187799999999999</v>
      </c>
      <c r="O28">
        <v>3.173</v>
      </c>
    </row>
    <row r="29" spans="1:15" x14ac:dyDescent="0.3">
      <c r="A29" t="s">
        <v>8</v>
      </c>
      <c r="B29" t="s">
        <v>9</v>
      </c>
      <c r="C29" t="s">
        <v>441</v>
      </c>
      <c r="D29" t="s">
        <v>430</v>
      </c>
      <c r="E29">
        <v>1991</v>
      </c>
      <c r="F29">
        <v>48.762999999999998</v>
      </c>
      <c r="G29">
        <v>14.782999999999999</v>
      </c>
      <c r="L29">
        <v>117.3</v>
      </c>
      <c r="M29">
        <v>50.999000000000002</v>
      </c>
      <c r="N29">
        <v>20.3704</v>
      </c>
      <c r="O29">
        <v>2.976</v>
      </c>
    </row>
    <row r="30" spans="1:15" x14ac:dyDescent="0.3">
      <c r="A30" t="s">
        <v>8</v>
      </c>
      <c r="B30" t="s">
        <v>9</v>
      </c>
      <c r="C30" t="s">
        <v>441</v>
      </c>
      <c r="D30" t="s">
        <v>430</v>
      </c>
      <c r="E30">
        <v>1990</v>
      </c>
      <c r="F30">
        <v>48.88</v>
      </c>
      <c r="G30">
        <v>15.241</v>
      </c>
      <c r="K30">
        <v>0</v>
      </c>
      <c r="L30">
        <v>121.1</v>
      </c>
      <c r="M30">
        <v>50.331000000000003</v>
      </c>
      <c r="N30">
        <v>19.0122</v>
      </c>
    </row>
    <row r="31" spans="1:15" x14ac:dyDescent="0.3">
      <c r="A31" t="s">
        <v>8</v>
      </c>
      <c r="B31" t="s">
        <v>9</v>
      </c>
      <c r="C31" t="s">
        <v>441</v>
      </c>
      <c r="D31" t="s">
        <v>430</v>
      </c>
      <c r="E31">
        <v>1989</v>
      </c>
      <c r="F31">
        <v>49.048000000000002</v>
      </c>
      <c r="G31">
        <v>15.738</v>
      </c>
      <c r="L31">
        <v>125.1</v>
      </c>
      <c r="M31">
        <v>49.64</v>
      </c>
      <c r="N31">
        <v>18.1798</v>
      </c>
    </row>
    <row r="32" spans="1:15" x14ac:dyDescent="0.3">
      <c r="A32" t="s">
        <v>8</v>
      </c>
      <c r="B32" t="s">
        <v>9</v>
      </c>
      <c r="C32" t="s">
        <v>441</v>
      </c>
      <c r="D32" t="s">
        <v>430</v>
      </c>
      <c r="E32">
        <v>1988</v>
      </c>
      <c r="F32">
        <v>49.235999999999997</v>
      </c>
      <c r="G32">
        <v>16.268000000000001</v>
      </c>
      <c r="L32">
        <v>129.19999999999999</v>
      </c>
      <c r="M32">
        <v>48.93</v>
      </c>
      <c r="N32">
        <v>17.7956</v>
      </c>
    </row>
    <row r="33" spans="1:14" x14ac:dyDescent="0.3">
      <c r="A33" t="s">
        <v>8</v>
      </c>
      <c r="B33" t="s">
        <v>9</v>
      </c>
      <c r="C33" t="s">
        <v>441</v>
      </c>
      <c r="D33" t="s">
        <v>430</v>
      </c>
      <c r="E33">
        <v>1987</v>
      </c>
      <c r="F33">
        <v>49.417999999999999</v>
      </c>
      <c r="G33">
        <v>16.826000000000001</v>
      </c>
      <c r="L33">
        <v>133.30000000000001</v>
      </c>
      <c r="M33">
        <v>48.210999999999999</v>
      </c>
      <c r="N33">
        <v>17.774899999999999</v>
      </c>
    </row>
    <row r="34" spans="1:14" x14ac:dyDescent="0.3">
      <c r="A34" t="s">
        <v>8</v>
      </c>
      <c r="B34" t="s">
        <v>9</v>
      </c>
      <c r="C34" t="s">
        <v>441</v>
      </c>
      <c r="D34" t="s">
        <v>430</v>
      </c>
      <c r="E34">
        <v>1986</v>
      </c>
      <c r="F34">
        <v>49.585999999999999</v>
      </c>
      <c r="G34">
        <v>17.405999999999999</v>
      </c>
      <c r="L34">
        <v>137.5</v>
      </c>
      <c r="M34">
        <v>47.485999999999997</v>
      </c>
      <c r="N34">
        <v>17.976600000000001</v>
      </c>
    </row>
    <row r="35" spans="1:14" x14ac:dyDescent="0.3">
      <c r="A35" t="s">
        <v>8</v>
      </c>
      <c r="B35" t="s">
        <v>9</v>
      </c>
      <c r="C35" t="s">
        <v>441</v>
      </c>
      <c r="D35" t="s">
        <v>430</v>
      </c>
      <c r="E35">
        <v>1985</v>
      </c>
      <c r="F35">
        <v>49.734999999999999</v>
      </c>
      <c r="G35">
        <v>18.004999999999999</v>
      </c>
      <c r="L35">
        <v>141.6</v>
      </c>
      <c r="M35">
        <v>46.761000000000003</v>
      </c>
      <c r="N35">
        <v>18.286000000000001</v>
      </c>
    </row>
    <row r="36" spans="1:14" x14ac:dyDescent="0.3">
      <c r="A36" t="s">
        <v>8</v>
      </c>
      <c r="B36" t="s">
        <v>9</v>
      </c>
      <c r="C36" t="s">
        <v>441</v>
      </c>
      <c r="D36" t="s">
        <v>430</v>
      </c>
      <c r="E36">
        <v>1984</v>
      </c>
      <c r="F36">
        <v>49.865000000000002</v>
      </c>
      <c r="G36">
        <v>18.617999999999999</v>
      </c>
      <c r="L36">
        <v>145.69999999999999</v>
      </c>
      <c r="M36">
        <v>46.04</v>
      </c>
      <c r="N36">
        <v>18.6936</v>
      </c>
    </row>
    <row r="37" spans="1:14" x14ac:dyDescent="0.3">
      <c r="A37" t="s">
        <v>8</v>
      </c>
      <c r="B37" t="s">
        <v>9</v>
      </c>
      <c r="C37" t="s">
        <v>441</v>
      </c>
      <c r="D37" t="s">
        <v>430</v>
      </c>
      <c r="E37">
        <v>1983</v>
      </c>
      <c r="F37">
        <v>49.984000000000002</v>
      </c>
      <c r="G37">
        <v>19.239999999999998</v>
      </c>
      <c r="L37">
        <v>149.80000000000001</v>
      </c>
      <c r="M37">
        <v>45.323999999999998</v>
      </c>
      <c r="N37">
        <v>19.2043</v>
      </c>
    </row>
    <row r="38" spans="1:14" x14ac:dyDescent="0.3">
      <c r="A38" t="s">
        <v>8</v>
      </c>
      <c r="B38" t="s">
        <v>9</v>
      </c>
      <c r="C38" t="s">
        <v>441</v>
      </c>
      <c r="D38" t="s">
        <v>430</v>
      </c>
      <c r="E38">
        <v>1982</v>
      </c>
      <c r="F38">
        <v>50.097999999999999</v>
      </c>
      <c r="G38">
        <v>19.864999999999998</v>
      </c>
      <c r="L38">
        <v>154.1</v>
      </c>
      <c r="M38">
        <v>44.616999999999997</v>
      </c>
      <c r="N38">
        <v>19.732500000000002</v>
      </c>
    </row>
    <row r="39" spans="1:14" x14ac:dyDescent="0.3">
      <c r="A39" t="s">
        <v>8</v>
      </c>
      <c r="B39" t="s">
        <v>9</v>
      </c>
      <c r="C39" t="s">
        <v>441</v>
      </c>
      <c r="D39" t="s">
        <v>430</v>
      </c>
      <c r="E39">
        <v>1981</v>
      </c>
      <c r="F39">
        <v>50.21</v>
      </c>
      <c r="G39">
        <v>20.49</v>
      </c>
      <c r="I39">
        <v>3478790000</v>
      </c>
      <c r="J39">
        <v>264.11099999999999</v>
      </c>
      <c r="L39">
        <v>158.4</v>
      </c>
      <c r="M39">
        <v>43.923000000000002</v>
      </c>
      <c r="N39">
        <v>20.1753</v>
      </c>
    </row>
    <row r="40" spans="1:14" x14ac:dyDescent="0.3">
      <c r="A40" t="s">
        <v>8</v>
      </c>
      <c r="B40" t="s">
        <v>9</v>
      </c>
      <c r="C40" t="s">
        <v>441</v>
      </c>
      <c r="D40" t="s">
        <v>430</v>
      </c>
      <c r="E40">
        <v>1980</v>
      </c>
      <c r="F40">
        <v>50.320999999999998</v>
      </c>
      <c r="G40">
        <v>21.109000000000002</v>
      </c>
      <c r="I40">
        <v>3641720000</v>
      </c>
      <c r="J40">
        <v>272.65499999999997</v>
      </c>
      <c r="L40">
        <v>162.69999999999999</v>
      </c>
      <c r="M40">
        <v>43.244</v>
      </c>
      <c r="N40">
        <v>20.458500000000001</v>
      </c>
    </row>
    <row r="41" spans="1:14" x14ac:dyDescent="0.3">
      <c r="A41" t="s">
        <v>8</v>
      </c>
      <c r="B41" t="s">
        <v>9</v>
      </c>
      <c r="C41" t="s">
        <v>441</v>
      </c>
      <c r="D41" t="s">
        <v>430</v>
      </c>
      <c r="E41">
        <v>1979</v>
      </c>
      <c r="F41">
        <v>50.436</v>
      </c>
      <c r="G41">
        <v>21.72</v>
      </c>
      <c r="I41">
        <v>3697940000</v>
      </c>
      <c r="J41">
        <v>275.738</v>
      </c>
      <c r="L41">
        <v>167</v>
      </c>
      <c r="M41">
        <v>42.585000000000001</v>
      </c>
      <c r="N41">
        <v>20.542000000000002</v>
      </c>
    </row>
    <row r="42" spans="1:14" x14ac:dyDescent="0.3">
      <c r="A42" t="s">
        <v>8</v>
      </c>
      <c r="B42" t="s">
        <v>9</v>
      </c>
      <c r="C42" t="s">
        <v>441</v>
      </c>
      <c r="D42" t="s">
        <v>430</v>
      </c>
      <c r="E42">
        <v>1978</v>
      </c>
      <c r="F42">
        <v>50.555</v>
      </c>
      <c r="G42">
        <v>22.324000000000002</v>
      </c>
      <c r="I42">
        <v>3300000000</v>
      </c>
      <c r="J42">
        <v>247.35400000000001</v>
      </c>
      <c r="L42">
        <v>171.2</v>
      </c>
      <c r="M42">
        <v>41.944000000000003</v>
      </c>
      <c r="N42">
        <v>20.434999999999999</v>
      </c>
    </row>
    <row r="43" spans="1:14" x14ac:dyDescent="0.3">
      <c r="A43" t="s">
        <v>8</v>
      </c>
      <c r="B43" t="s">
        <v>9</v>
      </c>
      <c r="C43" t="s">
        <v>441</v>
      </c>
      <c r="D43" t="s">
        <v>430</v>
      </c>
      <c r="E43">
        <v>1977</v>
      </c>
      <c r="F43">
        <v>50.677999999999997</v>
      </c>
      <c r="G43">
        <v>22.92</v>
      </c>
      <c r="I43">
        <v>2953330000</v>
      </c>
      <c r="J43">
        <v>224.22499999999999</v>
      </c>
      <c r="L43">
        <v>175.4</v>
      </c>
      <c r="M43">
        <v>41.32</v>
      </c>
      <c r="N43">
        <v>20.174800000000001</v>
      </c>
    </row>
    <row r="44" spans="1:14" x14ac:dyDescent="0.3">
      <c r="A44" t="s">
        <v>8</v>
      </c>
      <c r="B44" t="s">
        <v>9</v>
      </c>
      <c r="C44" t="s">
        <v>441</v>
      </c>
      <c r="D44" t="s">
        <v>430</v>
      </c>
      <c r="E44">
        <v>1976</v>
      </c>
      <c r="F44">
        <v>50.802999999999997</v>
      </c>
      <c r="G44">
        <v>23.507999999999999</v>
      </c>
      <c r="I44">
        <v>2555560000</v>
      </c>
      <c r="J44">
        <v>197.446</v>
      </c>
      <c r="L44">
        <v>179.3</v>
      </c>
      <c r="M44">
        <v>40.715000000000003</v>
      </c>
      <c r="N44">
        <v>19.825199999999999</v>
      </c>
    </row>
    <row r="45" spans="1:14" x14ac:dyDescent="0.3">
      <c r="A45" t="s">
        <v>8</v>
      </c>
      <c r="B45" t="s">
        <v>9</v>
      </c>
      <c r="C45" t="s">
        <v>441</v>
      </c>
      <c r="D45" t="s">
        <v>430</v>
      </c>
      <c r="E45">
        <v>1975</v>
      </c>
      <c r="F45">
        <v>50.93</v>
      </c>
      <c r="G45">
        <v>24.087</v>
      </c>
      <c r="I45">
        <v>2366670000</v>
      </c>
      <c r="J45">
        <v>186.511</v>
      </c>
      <c r="L45">
        <v>183.2</v>
      </c>
      <c r="M45">
        <v>40.128</v>
      </c>
      <c r="N45">
        <v>19.436299999999999</v>
      </c>
    </row>
    <row r="46" spans="1:14" x14ac:dyDescent="0.3">
      <c r="A46" t="s">
        <v>8</v>
      </c>
      <c r="B46" t="s">
        <v>9</v>
      </c>
      <c r="C46" t="s">
        <v>441</v>
      </c>
      <c r="D46" t="s">
        <v>430</v>
      </c>
      <c r="E46">
        <v>1974</v>
      </c>
      <c r="F46">
        <v>51.058</v>
      </c>
      <c r="G46">
        <v>24.658000000000001</v>
      </c>
      <c r="I46">
        <v>2155560000</v>
      </c>
      <c r="J46">
        <v>173.654</v>
      </c>
      <c r="L46">
        <v>187.2</v>
      </c>
      <c r="M46">
        <v>39.558</v>
      </c>
      <c r="N46">
        <v>19.013200000000001</v>
      </c>
    </row>
    <row r="47" spans="1:14" x14ac:dyDescent="0.3">
      <c r="A47" t="s">
        <v>8</v>
      </c>
      <c r="B47" t="s">
        <v>9</v>
      </c>
      <c r="C47" t="s">
        <v>441</v>
      </c>
      <c r="D47" t="s">
        <v>430</v>
      </c>
      <c r="E47">
        <v>1973</v>
      </c>
      <c r="F47">
        <v>51.183999999999997</v>
      </c>
      <c r="G47">
        <v>25.222000000000001</v>
      </c>
      <c r="I47">
        <v>1733330000</v>
      </c>
      <c r="J47">
        <v>143.14500000000001</v>
      </c>
      <c r="L47">
        <v>191</v>
      </c>
      <c r="M47">
        <v>39.003</v>
      </c>
      <c r="N47">
        <v>18.547599999999999</v>
      </c>
    </row>
    <row r="48" spans="1:14" x14ac:dyDescent="0.3">
      <c r="A48" t="s">
        <v>8</v>
      </c>
      <c r="B48" t="s">
        <v>9</v>
      </c>
      <c r="C48" t="s">
        <v>441</v>
      </c>
      <c r="D48" t="s">
        <v>430</v>
      </c>
      <c r="E48">
        <v>1972</v>
      </c>
      <c r="F48">
        <v>51.302999999999997</v>
      </c>
      <c r="G48">
        <v>25.780999999999999</v>
      </c>
      <c r="I48">
        <v>1595560000</v>
      </c>
      <c r="J48">
        <v>135.31700000000001</v>
      </c>
      <c r="L48">
        <v>195</v>
      </c>
      <c r="M48">
        <v>38.460999999999999</v>
      </c>
      <c r="N48">
        <v>18.0609</v>
      </c>
    </row>
    <row r="49" spans="1:15" x14ac:dyDescent="0.3">
      <c r="A49" t="s">
        <v>8</v>
      </c>
      <c r="B49" t="s">
        <v>9</v>
      </c>
      <c r="C49" t="s">
        <v>441</v>
      </c>
      <c r="D49" t="s">
        <v>430</v>
      </c>
      <c r="E49">
        <v>1971</v>
      </c>
      <c r="F49">
        <v>51.411000000000001</v>
      </c>
      <c r="G49">
        <v>26.334</v>
      </c>
      <c r="I49">
        <v>1831110000</v>
      </c>
      <c r="J49">
        <v>159.56800000000001</v>
      </c>
      <c r="L49">
        <v>198.8</v>
      </c>
      <c r="M49">
        <v>37.93</v>
      </c>
      <c r="N49">
        <v>17.577200000000001</v>
      </c>
    </row>
    <row r="50" spans="1:15" x14ac:dyDescent="0.3">
      <c r="A50" t="s">
        <v>8</v>
      </c>
      <c r="B50" t="s">
        <v>9</v>
      </c>
      <c r="C50" t="s">
        <v>441</v>
      </c>
      <c r="D50" t="s">
        <v>430</v>
      </c>
      <c r="E50">
        <v>1970</v>
      </c>
      <c r="F50">
        <v>51.502000000000002</v>
      </c>
      <c r="G50">
        <v>26.88</v>
      </c>
      <c r="I50">
        <v>1748890000</v>
      </c>
      <c r="J50">
        <v>156.51900000000001</v>
      </c>
      <c r="L50">
        <v>202.6</v>
      </c>
      <c r="M50">
        <v>37.408999999999999</v>
      </c>
      <c r="N50">
        <v>17.114899999999999</v>
      </c>
    </row>
    <row r="51" spans="1:15" x14ac:dyDescent="0.3">
      <c r="A51" t="s">
        <v>8</v>
      </c>
      <c r="B51" t="s">
        <v>9</v>
      </c>
      <c r="C51" t="s">
        <v>441</v>
      </c>
      <c r="D51" t="s">
        <v>430</v>
      </c>
      <c r="E51">
        <v>1969</v>
      </c>
      <c r="F51">
        <v>51.573999999999998</v>
      </c>
      <c r="G51">
        <v>27.417999999999999</v>
      </c>
      <c r="I51">
        <v>1408890000</v>
      </c>
      <c r="J51">
        <v>129.33000000000001</v>
      </c>
      <c r="L51">
        <v>206.3</v>
      </c>
      <c r="M51">
        <v>36.9</v>
      </c>
      <c r="N51">
        <v>16.686199999999999</v>
      </c>
    </row>
    <row r="52" spans="1:15" x14ac:dyDescent="0.3">
      <c r="A52" t="s">
        <v>8</v>
      </c>
      <c r="B52" t="s">
        <v>9</v>
      </c>
      <c r="C52" t="s">
        <v>441</v>
      </c>
      <c r="D52" t="s">
        <v>430</v>
      </c>
      <c r="E52">
        <v>1968</v>
      </c>
      <c r="F52">
        <v>51.622999999999998</v>
      </c>
      <c r="G52">
        <v>27.946000000000002</v>
      </c>
      <c r="I52">
        <v>1373330000</v>
      </c>
      <c r="J52">
        <v>129.108</v>
      </c>
      <c r="L52">
        <v>210.1</v>
      </c>
      <c r="M52">
        <v>36.402999999999999</v>
      </c>
      <c r="N52">
        <v>16.292999999999999</v>
      </c>
    </row>
    <row r="53" spans="1:15" x14ac:dyDescent="0.3">
      <c r="A53" t="s">
        <v>8</v>
      </c>
      <c r="B53" t="s">
        <v>9</v>
      </c>
      <c r="C53" t="s">
        <v>441</v>
      </c>
      <c r="D53" t="s">
        <v>430</v>
      </c>
      <c r="E53">
        <v>1967</v>
      </c>
      <c r="F53">
        <v>51.65</v>
      </c>
      <c r="G53">
        <v>28.468</v>
      </c>
      <c r="I53">
        <v>1673330000</v>
      </c>
      <c r="J53">
        <v>160.899</v>
      </c>
      <c r="L53">
        <v>213.9</v>
      </c>
      <c r="M53">
        <v>35.914000000000001</v>
      </c>
      <c r="N53">
        <v>15.9298</v>
      </c>
    </row>
    <row r="54" spans="1:15" x14ac:dyDescent="0.3">
      <c r="A54" t="s">
        <v>8</v>
      </c>
      <c r="B54" t="s">
        <v>9</v>
      </c>
      <c r="C54" t="s">
        <v>441</v>
      </c>
      <c r="D54" t="s">
        <v>430</v>
      </c>
      <c r="E54">
        <v>1966</v>
      </c>
      <c r="F54">
        <v>51.652000000000001</v>
      </c>
      <c r="G54">
        <v>28.984999999999999</v>
      </c>
      <c r="I54">
        <v>1400000000</v>
      </c>
      <c r="J54">
        <v>137.59399999999999</v>
      </c>
      <c r="L54">
        <v>217.7</v>
      </c>
      <c r="M54">
        <v>35.43</v>
      </c>
      <c r="N54">
        <v>15.585000000000001</v>
      </c>
    </row>
    <row r="55" spans="1:15" x14ac:dyDescent="0.3">
      <c r="A55" t="s">
        <v>8</v>
      </c>
      <c r="B55" t="s">
        <v>9</v>
      </c>
      <c r="C55" t="s">
        <v>441</v>
      </c>
      <c r="D55" t="s">
        <v>430</v>
      </c>
      <c r="E55">
        <v>1965</v>
      </c>
      <c r="F55">
        <v>51.631</v>
      </c>
      <c r="G55">
        <v>29.501000000000001</v>
      </c>
      <c r="I55">
        <v>1006670000</v>
      </c>
      <c r="J55">
        <v>101.108</v>
      </c>
      <c r="L55">
        <v>221.4</v>
      </c>
      <c r="M55">
        <v>34.948</v>
      </c>
      <c r="N55">
        <v>15.250299999999999</v>
      </c>
    </row>
    <row r="56" spans="1:15" x14ac:dyDescent="0.3">
      <c r="A56" t="s">
        <v>8</v>
      </c>
      <c r="B56" t="s">
        <v>9</v>
      </c>
      <c r="C56" t="s">
        <v>441</v>
      </c>
      <c r="D56" t="s">
        <v>430</v>
      </c>
      <c r="E56">
        <v>1964</v>
      </c>
      <c r="F56">
        <v>51.588999999999999</v>
      </c>
      <c r="G56">
        <v>30.021999999999998</v>
      </c>
      <c r="I56">
        <v>800000000</v>
      </c>
      <c r="J56">
        <v>82.095200000000006</v>
      </c>
      <c r="L56">
        <v>225.1</v>
      </c>
      <c r="M56">
        <v>34.463000000000001</v>
      </c>
      <c r="N56">
        <v>14.926299999999999</v>
      </c>
    </row>
    <row r="57" spans="1:15" x14ac:dyDescent="0.3">
      <c r="A57" t="s">
        <v>8</v>
      </c>
      <c r="B57" t="s">
        <v>9</v>
      </c>
      <c r="C57" t="s">
        <v>441</v>
      </c>
      <c r="D57" t="s">
        <v>430</v>
      </c>
      <c r="E57">
        <v>1963</v>
      </c>
      <c r="F57">
        <v>51.53</v>
      </c>
      <c r="G57">
        <v>30.550999999999998</v>
      </c>
      <c r="I57">
        <v>751111000</v>
      </c>
      <c r="J57">
        <v>78.706400000000002</v>
      </c>
      <c r="L57">
        <v>228.9</v>
      </c>
      <c r="M57">
        <v>33.970999999999997</v>
      </c>
      <c r="N57">
        <v>14.6175</v>
      </c>
    </row>
    <row r="58" spans="1:15" x14ac:dyDescent="0.3">
      <c r="A58" t="s">
        <v>8</v>
      </c>
      <c r="B58" t="s">
        <v>9</v>
      </c>
      <c r="C58" t="s">
        <v>441</v>
      </c>
      <c r="D58" t="s">
        <v>430</v>
      </c>
      <c r="E58">
        <v>1962</v>
      </c>
      <c r="F58">
        <v>51.457000000000001</v>
      </c>
      <c r="G58">
        <v>31.093</v>
      </c>
      <c r="I58">
        <v>546667000</v>
      </c>
      <c r="J58">
        <v>58.457999999999998</v>
      </c>
      <c r="L58">
        <v>232.6</v>
      </c>
      <c r="M58">
        <v>33.470999999999997</v>
      </c>
      <c r="N58">
        <v>14.3238</v>
      </c>
    </row>
    <row r="59" spans="1:15" x14ac:dyDescent="0.3">
      <c r="A59" t="s">
        <v>8</v>
      </c>
      <c r="B59" t="s">
        <v>9</v>
      </c>
      <c r="C59" t="s">
        <v>441</v>
      </c>
      <c r="D59" t="s">
        <v>430</v>
      </c>
      <c r="E59">
        <v>1961</v>
      </c>
      <c r="F59">
        <v>51.372999999999998</v>
      </c>
      <c r="G59">
        <v>31.649000000000001</v>
      </c>
      <c r="I59">
        <v>548889000</v>
      </c>
      <c r="J59">
        <v>59.860900000000001</v>
      </c>
      <c r="L59">
        <v>236.5</v>
      </c>
      <c r="M59">
        <v>32.962000000000003</v>
      </c>
      <c r="N59">
        <v>14.045</v>
      </c>
    </row>
    <row r="60" spans="1:15" x14ac:dyDescent="0.3">
      <c r="A60" t="s">
        <v>8</v>
      </c>
      <c r="B60" t="s">
        <v>9</v>
      </c>
      <c r="C60" t="s">
        <v>441</v>
      </c>
      <c r="D60" t="s">
        <v>430</v>
      </c>
      <c r="E60">
        <v>1960</v>
      </c>
      <c r="F60">
        <v>51.279000000000003</v>
      </c>
      <c r="G60">
        <v>32.219000000000001</v>
      </c>
      <c r="I60">
        <v>537778000</v>
      </c>
      <c r="J60">
        <v>59.773200000000003</v>
      </c>
      <c r="M60">
        <v>32.445999999999998</v>
      </c>
    </row>
    <row r="61" spans="1:15" x14ac:dyDescent="0.3">
      <c r="A61" t="s">
        <v>10</v>
      </c>
      <c r="B61" t="s">
        <v>11</v>
      </c>
      <c r="C61" t="s">
        <v>438</v>
      </c>
      <c r="D61" t="s">
        <v>433</v>
      </c>
      <c r="E61">
        <v>2018</v>
      </c>
      <c r="I61">
        <v>15058900000</v>
      </c>
      <c r="J61">
        <v>5253.63</v>
      </c>
      <c r="L61">
        <v>7.8</v>
      </c>
      <c r="N61">
        <v>104.61199999999999</v>
      </c>
      <c r="O61">
        <v>13.898</v>
      </c>
    </row>
    <row r="62" spans="1:15" x14ac:dyDescent="0.3">
      <c r="A62" t="s">
        <v>10</v>
      </c>
      <c r="B62" t="s">
        <v>11</v>
      </c>
      <c r="C62" t="s">
        <v>438</v>
      </c>
      <c r="D62" t="s">
        <v>433</v>
      </c>
      <c r="E62">
        <v>2017</v>
      </c>
      <c r="F62">
        <v>11.933999999999999</v>
      </c>
      <c r="G62">
        <v>7.7140000000000004</v>
      </c>
      <c r="I62">
        <v>13025100000</v>
      </c>
      <c r="J62">
        <v>4532.8900000000003</v>
      </c>
      <c r="K62">
        <v>71.846999999999994</v>
      </c>
      <c r="L62">
        <v>8</v>
      </c>
      <c r="M62">
        <v>78.332999999999998</v>
      </c>
      <c r="N62">
        <v>104.871</v>
      </c>
      <c r="O62">
        <v>13.75</v>
      </c>
    </row>
    <row r="63" spans="1:15" x14ac:dyDescent="0.3">
      <c r="A63" t="s">
        <v>10</v>
      </c>
      <c r="B63" t="s">
        <v>11</v>
      </c>
      <c r="C63" t="s">
        <v>438</v>
      </c>
      <c r="D63" t="s">
        <v>433</v>
      </c>
      <c r="E63">
        <v>2016</v>
      </c>
      <c r="F63">
        <v>12.08</v>
      </c>
      <c r="G63">
        <v>7.5339999999999998</v>
      </c>
      <c r="I63">
        <v>11861400000</v>
      </c>
      <c r="J63">
        <v>4124.1099999999997</v>
      </c>
      <c r="K63">
        <v>66.363399999999999</v>
      </c>
      <c r="L63">
        <v>8.1999999999999993</v>
      </c>
      <c r="M63">
        <v>78.194000000000003</v>
      </c>
      <c r="N63">
        <v>104.967</v>
      </c>
      <c r="O63">
        <v>15.22</v>
      </c>
    </row>
    <row r="64" spans="1:15" x14ac:dyDescent="0.3">
      <c r="A64" t="s">
        <v>10</v>
      </c>
      <c r="B64" t="s">
        <v>11</v>
      </c>
      <c r="C64" t="s">
        <v>438</v>
      </c>
      <c r="D64" t="s">
        <v>433</v>
      </c>
      <c r="E64">
        <v>2015</v>
      </c>
      <c r="F64">
        <v>12.196999999999999</v>
      </c>
      <c r="G64">
        <v>7.367</v>
      </c>
      <c r="I64">
        <v>11386900000</v>
      </c>
      <c r="J64">
        <v>3952.83</v>
      </c>
      <c r="K64">
        <v>63.252899999999997</v>
      </c>
      <c r="L64">
        <v>8.5</v>
      </c>
      <c r="M64">
        <v>78.025000000000006</v>
      </c>
      <c r="N64">
        <v>105.13500000000001</v>
      </c>
      <c r="O64">
        <v>17.079999999999998</v>
      </c>
    </row>
    <row r="65" spans="1:15" x14ac:dyDescent="0.3">
      <c r="A65" t="s">
        <v>10</v>
      </c>
      <c r="B65" t="s">
        <v>11</v>
      </c>
      <c r="C65" t="s">
        <v>438</v>
      </c>
      <c r="D65" t="s">
        <v>433</v>
      </c>
      <c r="E65">
        <v>2014</v>
      </c>
      <c r="F65">
        <v>12.259</v>
      </c>
      <c r="G65">
        <v>7.2190000000000003</v>
      </c>
      <c r="H65">
        <v>2309.37</v>
      </c>
      <c r="I65">
        <v>13228200000</v>
      </c>
      <c r="J65">
        <v>4578.67</v>
      </c>
      <c r="K65">
        <v>60.1</v>
      </c>
      <c r="L65">
        <v>8.9</v>
      </c>
      <c r="M65">
        <v>77.813000000000002</v>
      </c>
      <c r="N65">
        <v>105.44199999999999</v>
      </c>
      <c r="O65">
        <v>17.489999999999998</v>
      </c>
    </row>
    <row r="66" spans="1:15" x14ac:dyDescent="0.3">
      <c r="A66" t="s">
        <v>10</v>
      </c>
      <c r="B66" t="s">
        <v>11</v>
      </c>
      <c r="C66" t="s">
        <v>438</v>
      </c>
      <c r="D66" t="s">
        <v>433</v>
      </c>
      <c r="E66">
        <v>2013</v>
      </c>
      <c r="F66">
        <v>12.257</v>
      </c>
      <c r="G66">
        <v>7.0960000000000001</v>
      </c>
      <c r="H66">
        <v>2533.25</v>
      </c>
      <c r="I66">
        <v>12776300000</v>
      </c>
      <c r="J66">
        <v>4413.08</v>
      </c>
      <c r="K66">
        <v>57.2</v>
      </c>
      <c r="L66">
        <v>9.5</v>
      </c>
      <c r="M66">
        <v>77.554000000000002</v>
      </c>
      <c r="N66">
        <v>105.66</v>
      </c>
      <c r="O66">
        <v>15.866</v>
      </c>
    </row>
    <row r="67" spans="1:15" x14ac:dyDescent="0.3">
      <c r="A67" t="s">
        <v>10</v>
      </c>
      <c r="B67" t="s">
        <v>11</v>
      </c>
      <c r="C67" t="s">
        <v>438</v>
      </c>
      <c r="D67" t="s">
        <v>433</v>
      </c>
      <c r="E67">
        <v>2012</v>
      </c>
      <c r="F67">
        <v>12.196999999999999</v>
      </c>
      <c r="G67">
        <v>6.9960000000000004</v>
      </c>
      <c r="H67">
        <v>2118.33</v>
      </c>
      <c r="I67">
        <v>12319800000</v>
      </c>
      <c r="J67">
        <v>4247.6099999999997</v>
      </c>
      <c r="K67">
        <v>54.655999999999999</v>
      </c>
      <c r="L67">
        <v>10.199999999999999</v>
      </c>
      <c r="M67">
        <v>77.251999999999995</v>
      </c>
      <c r="N67">
        <v>105.854</v>
      </c>
      <c r="O67">
        <v>13.375999999999999</v>
      </c>
    </row>
    <row r="68" spans="1:15" x14ac:dyDescent="0.3">
      <c r="A68" t="s">
        <v>10</v>
      </c>
      <c r="B68" t="s">
        <v>11</v>
      </c>
      <c r="C68" t="s">
        <v>438</v>
      </c>
      <c r="D68" t="s">
        <v>433</v>
      </c>
      <c r="E68">
        <v>2011</v>
      </c>
      <c r="F68">
        <v>12.1</v>
      </c>
      <c r="G68">
        <v>6.915</v>
      </c>
      <c r="H68">
        <v>2205.6999999999998</v>
      </c>
      <c r="I68">
        <v>12890900000</v>
      </c>
      <c r="J68">
        <v>4437.18</v>
      </c>
      <c r="K68">
        <v>49</v>
      </c>
      <c r="L68">
        <v>11</v>
      </c>
      <c r="M68">
        <v>76.914000000000001</v>
      </c>
      <c r="N68">
        <v>106.029</v>
      </c>
      <c r="O68">
        <v>13.481</v>
      </c>
    </row>
    <row r="69" spans="1:15" x14ac:dyDescent="0.3">
      <c r="A69" t="s">
        <v>10</v>
      </c>
      <c r="B69" t="s">
        <v>11</v>
      </c>
      <c r="C69" t="s">
        <v>438</v>
      </c>
      <c r="D69" t="s">
        <v>433</v>
      </c>
      <c r="E69">
        <v>2010</v>
      </c>
      <c r="F69">
        <v>12.000999999999999</v>
      </c>
      <c r="G69">
        <v>6.8410000000000002</v>
      </c>
      <c r="H69">
        <v>1943.34</v>
      </c>
      <c r="I69">
        <v>11927000000</v>
      </c>
      <c r="J69">
        <v>4094.36</v>
      </c>
      <c r="K69">
        <v>45</v>
      </c>
      <c r="L69">
        <v>11.9</v>
      </c>
      <c r="M69">
        <v>76.561999999999998</v>
      </c>
      <c r="N69">
        <v>106.315</v>
      </c>
      <c r="O69">
        <v>14.086</v>
      </c>
    </row>
    <row r="70" spans="1:15" x14ac:dyDescent="0.3">
      <c r="A70" t="s">
        <v>10</v>
      </c>
      <c r="B70" t="s">
        <v>11</v>
      </c>
      <c r="C70" t="s">
        <v>438</v>
      </c>
      <c r="D70" t="s">
        <v>433</v>
      </c>
      <c r="E70">
        <v>2009</v>
      </c>
      <c r="F70">
        <v>11.945</v>
      </c>
      <c r="G70">
        <v>6.7560000000000002</v>
      </c>
      <c r="H70">
        <v>1835.68</v>
      </c>
      <c r="I70">
        <v>12044200000</v>
      </c>
      <c r="J70">
        <v>4114.13</v>
      </c>
      <c r="K70">
        <v>41.2</v>
      </c>
      <c r="L70">
        <v>12.9</v>
      </c>
      <c r="M70">
        <v>76.221000000000004</v>
      </c>
      <c r="N70">
        <v>106.84399999999999</v>
      </c>
      <c r="O70">
        <v>13.673999999999999</v>
      </c>
    </row>
    <row r="71" spans="1:15" x14ac:dyDescent="0.3">
      <c r="A71" t="s">
        <v>10</v>
      </c>
      <c r="B71" t="s">
        <v>11</v>
      </c>
      <c r="C71" t="s">
        <v>438</v>
      </c>
      <c r="D71" t="s">
        <v>433</v>
      </c>
      <c r="E71">
        <v>2008</v>
      </c>
      <c r="F71">
        <v>11.973000000000001</v>
      </c>
      <c r="G71">
        <v>6.65</v>
      </c>
      <c r="H71">
        <v>1617.74</v>
      </c>
      <c r="I71">
        <v>12881400000</v>
      </c>
      <c r="J71">
        <v>4370.54</v>
      </c>
      <c r="K71">
        <v>23.86</v>
      </c>
      <c r="L71">
        <v>13.9</v>
      </c>
      <c r="M71">
        <v>75.912000000000006</v>
      </c>
      <c r="N71">
        <v>107.566</v>
      </c>
      <c r="O71">
        <v>13.06</v>
      </c>
    </row>
    <row r="72" spans="1:15" x14ac:dyDescent="0.3">
      <c r="A72" t="s">
        <v>10</v>
      </c>
      <c r="B72" t="s">
        <v>11</v>
      </c>
      <c r="C72" t="s">
        <v>438</v>
      </c>
      <c r="D72" t="s">
        <v>433</v>
      </c>
      <c r="E72">
        <v>2007</v>
      </c>
      <c r="F72">
        <v>12.118</v>
      </c>
      <c r="G72">
        <v>6.5179999999999998</v>
      </c>
      <c r="H72">
        <v>1213.1199999999999</v>
      </c>
      <c r="I72">
        <v>10677300000</v>
      </c>
      <c r="J72">
        <v>3595.04</v>
      </c>
      <c r="K72">
        <v>15.036099999999999</v>
      </c>
      <c r="L72">
        <v>14.9</v>
      </c>
      <c r="M72">
        <v>75.646000000000001</v>
      </c>
      <c r="N72">
        <v>108.395</v>
      </c>
      <c r="O72">
        <v>15.965999999999999</v>
      </c>
    </row>
    <row r="73" spans="1:15" x14ac:dyDescent="0.3">
      <c r="A73" t="s">
        <v>10</v>
      </c>
      <c r="B73" t="s">
        <v>11</v>
      </c>
      <c r="C73" t="s">
        <v>438</v>
      </c>
      <c r="D73" t="s">
        <v>433</v>
      </c>
      <c r="E73">
        <v>2006</v>
      </c>
      <c r="F73">
        <v>12.398</v>
      </c>
      <c r="G73">
        <v>6.3650000000000002</v>
      </c>
      <c r="H73">
        <v>1218.3599999999999</v>
      </c>
      <c r="I73">
        <v>8896070000</v>
      </c>
      <c r="J73">
        <v>2972.74</v>
      </c>
      <c r="K73">
        <v>9.6099899999999998</v>
      </c>
      <c r="L73">
        <v>16</v>
      </c>
      <c r="M73">
        <v>75.423000000000002</v>
      </c>
      <c r="N73">
        <v>109.217</v>
      </c>
      <c r="O73">
        <v>16.393999999999998</v>
      </c>
    </row>
    <row r="74" spans="1:15" x14ac:dyDescent="0.3">
      <c r="A74" t="s">
        <v>10</v>
      </c>
      <c r="B74" t="s">
        <v>11</v>
      </c>
      <c r="C74" t="s">
        <v>438</v>
      </c>
      <c r="D74" t="s">
        <v>433</v>
      </c>
      <c r="E74">
        <v>2005</v>
      </c>
      <c r="F74">
        <v>12.821</v>
      </c>
      <c r="G74">
        <v>6.2060000000000004</v>
      </c>
      <c r="H74">
        <v>1722.07</v>
      </c>
      <c r="I74">
        <v>8052080000</v>
      </c>
      <c r="J74">
        <v>2673.79</v>
      </c>
      <c r="K74">
        <v>6.0438900000000002</v>
      </c>
      <c r="L74">
        <v>17.100000000000001</v>
      </c>
      <c r="M74">
        <v>75.227999999999994</v>
      </c>
      <c r="N74">
        <v>109.908</v>
      </c>
      <c r="O74">
        <v>16.873999999999999</v>
      </c>
    </row>
    <row r="75" spans="1:15" x14ac:dyDescent="0.3">
      <c r="A75" t="s">
        <v>10</v>
      </c>
      <c r="B75" t="s">
        <v>11</v>
      </c>
      <c r="C75" t="s">
        <v>438</v>
      </c>
      <c r="D75" t="s">
        <v>433</v>
      </c>
      <c r="E75">
        <v>2004</v>
      </c>
      <c r="F75">
        <v>13.381</v>
      </c>
      <c r="G75">
        <v>6.0609999999999999</v>
      </c>
      <c r="H75">
        <v>1797.53</v>
      </c>
      <c r="I75">
        <v>7184680000</v>
      </c>
      <c r="J75">
        <v>2373.58</v>
      </c>
      <c r="K75">
        <v>2.4203899999999998</v>
      </c>
      <c r="L75">
        <v>18.3</v>
      </c>
      <c r="M75">
        <v>75.039000000000001</v>
      </c>
      <c r="N75">
        <v>110.47199999999999</v>
      </c>
      <c r="O75">
        <v>17.271999999999998</v>
      </c>
    </row>
    <row r="76" spans="1:15" x14ac:dyDescent="0.3">
      <c r="A76" t="s">
        <v>10</v>
      </c>
      <c r="B76" t="s">
        <v>11</v>
      </c>
      <c r="C76" t="s">
        <v>438</v>
      </c>
      <c r="D76" t="s">
        <v>433</v>
      </c>
      <c r="E76">
        <v>2003</v>
      </c>
      <c r="F76">
        <v>14.048</v>
      </c>
      <c r="G76">
        <v>5.952</v>
      </c>
      <c r="H76">
        <v>1469.26</v>
      </c>
      <c r="I76">
        <v>5611490000</v>
      </c>
      <c r="J76">
        <v>1846.12</v>
      </c>
      <c r="K76">
        <v>0.97189999999999999</v>
      </c>
      <c r="L76">
        <v>19.399999999999999</v>
      </c>
      <c r="M76">
        <v>74.828000000000003</v>
      </c>
      <c r="N76">
        <v>110.935</v>
      </c>
      <c r="O76">
        <v>17.495999999999999</v>
      </c>
    </row>
    <row r="77" spans="1:15" x14ac:dyDescent="0.3">
      <c r="A77" t="s">
        <v>10</v>
      </c>
      <c r="B77" t="s">
        <v>11</v>
      </c>
      <c r="C77" t="s">
        <v>438</v>
      </c>
      <c r="D77" t="s">
        <v>433</v>
      </c>
      <c r="E77">
        <v>2002</v>
      </c>
      <c r="F77">
        <v>14.79</v>
      </c>
      <c r="G77">
        <v>5.891</v>
      </c>
      <c r="H77">
        <v>1578.17</v>
      </c>
      <c r="I77">
        <v>4348070000</v>
      </c>
      <c r="J77">
        <v>1425.12</v>
      </c>
      <c r="K77">
        <v>0.39008100000000001</v>
      </c>
      <c r="L77">
        <v>20.6</v>
      </c>
      <c r="M77">
        <v>74.578999999999994</v>
      </c>
      <c r="N77">
        <v>111.351</v>
      </c>
      <c r="O77">
        <v>17.510000000000002</v>
      </c>
    </row>
    <row r="78" spans="1:15" x14ac:dyDescent="0.3">
      <c r="A78" t="s">
        <v>10</v>
      </c>
      <c r="B78" t="s">
        <v>11</v>
      </c>
      <c r="C78" t="s">
        <v>438</v>
      </c>
      <c r="D78" t="s">
        <v>433</v>
      </c>
      <c r="E78">
        <v>2001</v>
      </c>
      <c r="F78">
        <v>15.59</v>
      </c>
      <c r="G78">
        <v>5.8789999999999996</v>
      </c>
      <c r="H78">
        <v>1351.23</v>
      </c>
      <c r="I78">
        <v>3922100000</v>
      </c>
      <c r="J78">
        <v>1281.6600000000001</v>
      </c>
      <c r="K78">
        <v>0.32579799999999998</v>
      </c>
      <c r="L78">
        <v>21.8</v>
      </c>
      <c r="M78">
        <v>74.287999999999997</v>
      </c>
      <c r="N78">
        <v>111.685</v>
      </c>
      <c r="O78">
        <v>17.411000000000001</v>
      </c>
    </row>
    <row r="79" spans="1:15" x14ac:dyDescent="0.3">
      <c r="A79" t="s">
        <v>10</v>
      </c>
      <c r="B79" t="s">
        <v>11</v>
      </c>
      <c r="C79" t="s">
        <v>438</v>
      </c>
      <c r="D79" t="s">
        <v>433</v>
      </c>
      <c r="E79">
        <v>2000</v>
      </c>
      <c r="F79">
        <v>16.436</v>
      </c>
      <c r="G79">
        <v>5.9139999999999997</v>
      </c>
      <c r="H79">
        <v>1449.65</v>
      </c>
      <c r="I79">
        <v>3480360000</v>
      </c>
      <c r="J79">
        <v>1126.68</v>
      </c>
      <c r="K79">
        <v>0.114097</v>
      </c>
      <c r="L79">
        <v>23</v>
      </c>
      <c r="M79">
        <v>73.954999999999998</v>
      </c>
      <c r="N79">
        <v>112.738</v>
      </c>
      <c r="O79">
        <v>17.766999999999999</v>
      </c>
    </row>
    <row r="80" spans="1:15" x14ac:dyDescent="0.3">
      <c r="A80" t="s">
        <v>10</v>
      </c>
      <c r="B80" t="s">
        <v>11</v>
      </c>
      <c r="C80" t="s">
        <v>438</v>
      </c>
      <c r="D80" t="s">
        <v>433</v>
      </c>
      <c r="E80">
        <v>1999</v>
      </c>
      <c r="F80">
        <v>17.321000000000002</v>
      </c>
      <c r="G80">
        <v>5.9829999999999997</v>
      </c>
      <c r="H80">
        <v>1414.7</v>
      </c>
      <c r="I80">
        <v>3212120000</v>
      </c>
      <c r="J80">
        <v>1033.24</v>
      </c>
      <c r="K80">
        <v>8.1436999999999996E-2</v>
      </c>
      <c r="L80">
        <v>24.2</v>
      </c>
      <c r="M80">
        <v>73.587000000000003</v>
      </c>
      <c r="N80">
        <v>113.459</v>
      </c>
      <c r="O80">
        <v>18.568999999999999</v>
      </c>
    </row>
    <row r="81" spans="1:15" x14ac:dyDescent="0.3">
      <c r="A81" t="s">
        <v>10</v>
      </c>
      <c r="B81" t="s">
        <v>11</v>
      </c>
      <c r="C81" t="s">
        <v>438</v>
      </c>
      <c r="D81" t="s">
        <v>433</v>
      </c>
      <c r="E81">
        <v>1998</v>
      </c>
      <c r="F81">
        <v>18.238</v>
      </c>
      <c r="G81">
        <v>6.0670000000000002</v>
      </c>
      <c r="H81">
        <v>734.85</v>
      </c>
      <c r="I81">
        <v>2545970000</v>
      </c>
      <c r="J81">
        <v>813.79</v>
      </c>
      <c r="K81">
        <v>6.5027399999999999E-2</v>
      </c>
      <c r="L81">
        <v>25.4</v>
      </c>
      <c r="M81">
        <v>73.207999999999998</v>
      </c>
      <c r="N81">
        <v>114.18</v>
      </c>
      <c r="O81">
        <v>18.323</v>
      </c>
    </row>
    <row r="82" spans="1:15" x14ac:dyDescent="0.3">
      <c r="A82" t="s">
        <v>10</v>
      </c>
      <c r="B82" t="s">
        <v>11</v>
      </c>
      <c r="C82" t="s">
        <v>438</v>
      </c>
      <c r="D82" t="s">
        <v>433</v>
      </c>
      <c r="E82">
        <v>1997</v>
      </c>
      <c r="F82">
        <v>19.172999999999998</v>
      </c>
      <c r="G82">
        <v>6.1470000000000002</v>
      </c>
      <c r="H82">
        <v>694.66499999999996</v>
      </c>
      <c r="I82">
        <v>2258520000</v>
      </c>
      <c r="J82">
        <v>717.38099999999997</v>
      </c>
      <c r="K82">
        <v>4.8593900000000002E-2</v>
      </c>
      <c r="L82">
        <v>26.7</v>
      </c>
      <c r="M82">
        <v>72.837999999999994</v>
      </c>
      <c r="N82">
        <v>114.901</v>
      </c>
      <c r="O82">
        <v>18.311</v>
      </c>
    </row>
    <row r="83" spans="1:15" x14ac:dyDescent="0.3">
      <c r="A83" t="s">
        <v>10</v>
      </c>
      <c r="B83" t="s">
        <v>11</v>
      </c>
      <c r="C83" t="s">
        <v>438</v>
      </c>
      <c r="D83" t="s">
        <v>433</v>
      </c>
      <c r="E83">
        <v>1996</v>
      </c>
      <c r="F83">
        <v>20.106000000000002</v>
      </c>
      <c r="G83">
        <v>6.2130000000000001</v>
      </c>
      <c r="H83">
        <v>904.34699999999998</v>
      </c>
      <c r="I83">
        <v>3199640000</v>
      </c>
      <c r="J83">
        <v>1009.98</v>
      </c>
      <c r="K83">
        <v>3.2196799999999998E-2</v>
      </c>
      <c r="L83">
        <v>27.9</v>
      </c>
      <c r="M83">
        <v>72.495000000000005</v>
      </c>
      <c r="N83">
        <v>115.622</v>
      </c>
      <c r="O83">
        <v>18.358000000000001</v>
      </c>
    </row>
    <row r="84" spans="1:15" x14ac:dyDescent="0.3">
      <c r="A84" t="s">
        <v>10</v>
      </c>
      <c r="B84" t="s">
        <v>11</v>
      </c>
      <c r="C84" t="s">
        <v>438</v>
      </c>
      <c r="D84" t="s">
        <v>433</v>
      </c>
      <c r="E84">
        <v>1995</v>
      </c>
      <c r="F84">
        <v>21.02</v>
      </c>
      <c r="G84">
        <v>6.25</v>
      </c>
      <c r="H84">
        <v>663.78399999999999</v>
      </c>
      <c r="I84">
        <v>2392760000</v>
      </c>
      <c r="J84">
        <v>750.60400000000004</v>
      </c>
      <c r="K84">
        <v>1.11687E-2</v>
      </c>
      <c r="L84">
        <v>29.1</v>
      </c>
      <c r="M84">
        <v>72.204999999999998</v>
      </c>
      <c r="N84">
        <v>116.342</v>
      </c>
      <c r="O84">
        <v>17.606999999999999</v>
      </c>
    </row>
    <row r="85" spans="1:15" x14ac:dyDescent="0.3">
      <c r="A85" t="s">
        <v>10</v>
      </c>
      <c r="B85" t="s">
        <v>11</v>
      </c>
      <c r="C85" t="s">
        <v>438</v>
      </c>
      <c r="D85" t="s">
        <v>433</v>
      </c>
      <c r="E85">
        <v>1994</v>
      </c>
      <c r="F85">
        <v>21.902000000000001</v>
      </c>
      <c r="G85">
        <v>6.25</v>
      </c>
      <c r="H85">
        <v>596.40800000000002</v>
      </c>
      <c r="I85">
        <v>1880950000</v>
      </c>
      <c r="J85">
        <v>586.41600000000005</v>
      </c>
      <c r="L85">
        <v>30.2</v>
      </c>
      <c r="M85">
        <v>71.992000000000004</v>
      </c>
      <c r="N85">
        <v>117.063</v>
      </c>
      <c r="O85">
        <v>17.527000000000001</v>
      </c>
    </row>
    <row r="86" spans="1:15" x14ac:dyDescent="0.3">
      <c r="A86" t="s">
        <v>10</v>
      </c>
      <c r="B86" t="s">
        <v>11</v>
      </c>
      <c r="C86" t="s">
        <v>438</v>
      </c>
      <c r="D86" t="s">
        <v>433</v>
      </c>
      <c r="E86">
        <v>1993</v>
      </c>
      <c r="F86">
        <v>22.742000000000001</v>
      </c>
      <c r="G86">
        <v>6.2160000000000002</v>
      </c>
      <c r="H86">
        <v>536.36400000000003</v>
      </c>
      <c r="I86">
        <v>1185320000</v>
      </c>
      <c r="J86">
        <v>367.279</v>
      </c>
      <c r="L86">
        <v>31.4</v>
      </c>
      <c r="M86">
        <v>71.86</v>
      </c>
      <c r="N86">
        <v>117.78400000000001</v>
      </c>
      <c r="O86">
        <v>17.681000000000001</v>
      </c>
    </row>
    <row r="87" spans="1:15" x14ac:dyDescent="0.3">
      <c r="A87" t="s">
        <v>10</v>
      </c>
      <c r="B87" t="s">
        <v>11</v>
      </c>
      <c r="C87" t="s">
        <v>438</v>
      </c>
      <c r="D87" t="s">
        <v>433</v>
      </c>
      <c r="E87">
        <v>1992</v>
      </c>
      <c r="F87">
        <v>23.529</v>
      </c>
      <c r="G87">
        <v>6.1550000000000002</v>
      </c>
      <c r="H87">
        <v>453.64400000000001</v>
      </c>
      <c r="I87">
        <v>652175000</v>
      </c>
      <c r="J87">
        <v>200.852</v>
      </c>
      <c r="L87">
        <v>32.5</v>
      </c>
      <c r="M87">
        <v>71.802000000000007</v>
      </c>
      <c r="N87">
        <v>118.505</v>
      </c>
      <c r="O87">
        <v>17.652999999999999</v>
      </c>
    </row>
    <row r="88" spans="1:15" x14ac:dyDescent="0.3">
      <c r="A88" t="s">
        <v>10</v>
      </c>
      <c r="B88" t="s">
        <v>11</v>
      </c>
      <c r="C88" t="s">
        <v>438</v>
      </c>
      <c r="D88" t="s">
        <v>433</v>
      </c>
      <c r="E88">
        <v>1991</v>
      </c>
      <c r="F88">
        <v>24.245000000000001</v>
      </c>
      <c r="G88">
        <v>6.0730000000000004</v>
      </c>
      <c r="H88">
        <v>418.45400000000001</v>
      </c>
      <c r="I88">
        <v>1099560000</v>
      </c>
      <c r="J88">
        <v>336.58699999999999</v>
      </c>
      <c r="L88">
        <v>33.799999999999997</v>
      </c>
      <c r="M88">
        <v>71.802999999999997</v>
      </c>
      <c r="N88">
        <v>119.226</v>
      </c>
      <c r="O88">
        <v>16.780999999999999</v>
      </c>
    </row>
    <row r="89" spans="1:15" x14ac:dyDescent="0.3">
      <c r="A89" t="s">
        <v>10</v>
      </c>
      <c r="B89" t="s">
        <v>11</v>
      </c>
      <c r="C89" t="s">
        <v>438</v>
      </c>
      <c r="D89" t="s">
        <v>433</v>
      </c>
      <c r="E89">
        <v>1990</v>
      </c>
      <c r="F89">
        <v>24.867000000000001</v>
      </c>
      <c r="G89">
        <v>5.9850000000000003</v>
      </c>
      <c r="H89">
        <v>552.25199999999995</v>
      </c>
      <c r="I89">
        <v>2028553750</v>
      </c>
      <c r="J89">
        <v>617.23</v>
      </c>
      <c r="K89">
        <v>0</v>
      </c>
      <c r="L89">
        <v>35.200000000000003</v>
      </c>
      <c r="M89">
        <v>71.835999999999999</v>
      </c>
      <c r="N89">
        <v>119.947</v>
      </c>
    </row>
    <row r="90" spans="1:15" x14ac:dyDescent="0.3">
      <c r="A90" t="s">
        <v>10</v>
      </c>
      <c r="B90" t="s">
        <v>11</v>
      </c>
      <c r="C90" t="s">
        <v>438</v>
      </c>
      <c r="D90" t="s">
        <v>433</v>
      </c>
      <c r="E90">
        <v>1989</v>
      </c>
      <c r="F90">
        <v>25.372</v>
      </c>
      <c r="G90">
        <v>5.9080000000000004</v>
      </c>
      <c r="H90">
        <v>1021.39</v>
      </c>
      <c r="I90">
        <v>2253090000</v>
      </c>
      <c r="J90">
        <v>697.99599999999998</v>
      </c>
      <c r="L90">
        <v>36.9</v>
      </c>
      <c r="M90">
        <v>71.86</v>
      </c>
      <c r="N90">
        <v>117.80800000000001</v>
      </c>
    </row>
    <row r="91" spans="1:15" x14ac:dyDescent="0.3">
      <c r="A91" t="s">
        <v>10</v>
      </c>
      <c r="B91" t="s">
        <v>11</v>
      </c>
      <c r="C91" t="s">
        <v>438</v>
      </c>
      <c r="D91" t="s">
        <v>433</v>
      </c>
      <c r="E91">
        <v>1988</v>
      </c>
      <c r="F91">
        <v>25.762</v>
      </c>
      <c r="G91">
        <v>5.8550000000000004</v>
      </c>
      <c r="H91">
        <v>1005.94</v>
      </c>
      <c r="I91">
        <v>2051236249</v>
      </c>
      <c r="J91">
        <v>652.774</v>
      </c>
      <c r="L91">
        <v>38.799999999999997</v>
      </c>
      <c r="M91">
        <v>71.843000000000004</v>
      </c>
      <c r="N91">
        <v>114.684</v>
      </c>
    </row>
    <row r="92" spans="1:15" x14ac:dyDescent="0.3">
      <c r="A92" t="s">
        <v>10</v>
      </c>
      <c r="B92" t="s">
        <v>11</v>
      </c>
      <c r="C92" t="s">
        <v>438</v>
      </c>
      <c r="D92" t="s">
        <v>433</v>
      </c>
      <c r="E92">
        <v>1987</v>
      </c>
      <c r="F92">
        <v>26.047000000000001</v>
      </c>
      <c r="G92">
        <v>5.8360000000000003</v>
      </c>
      <c r="H92">
        <v>1161.95</v>
      </c>
      <c r="I92">
        <v>2080796249</v>
      </c>
      <c r="J92">
        <v>674.79300000000001</v>
      </c>
      <c r="L92">
        <v>41</v>
      </c>
      <c r="M92">
        <v>71.760000000000005</v>
      </c>
      <c r="N92">
        <v>112.54</v>
      </c>
    </row>
    <row r="93" spans="1:15" x14ac:dyDescent="0.3">
      <c r="A93" t="s">
        <v>10</v>
      </c>
      <c r="B93" t="s">
        <v>11</v>
      </c>
      <c r="C93" t="s">
        <v>438</v>
      </c>
      <c r="D93" t="s">
        <v>433</v>
      </c>
      <c r="E93">
        <v>1986</v>
      </c>
      <c r="F93">
        <v>26.241</v>
      </c>
      <c r="G93">
        <v>5.8550000000000004</v>
      </c>
      <c r="H93">
        <v>1420.61</v>
      </c>
      <c r="I93">
        <v>2097326250</v>
      </c>
      <c r="J93">
        <v>693.87300000000005</v>
      </c>
      <c r="L93">
        <v>43.4</v>
      </c>
      <c r="M93">
        <v>71.605000000000004</v>
      </c>
      <c r="N93">
        <v>110.315</v>
      </c>
    </row>
    <row r="94" spans="1:15" x14ac:dyDescent="0.3">
      <c r="A94" t="s">
        <v>10</v>
      </c>
      <c r="B94" t="s">
        <v>11</v>
      </c>
      <c r="C94" t="s">
        <v>438</v>
      </c>
      <c r="D94" t="s">
        <v>433</v>
      </c>
      <c r="E94">
        <v>1985</v>
      </c>
      <c r="F94">
        <v>26.367000000000001</v>
      </c>
      <c r="G94">
        <v>5.907</v>
      </c>
      <c r="H94">
        <v>796.35400000000004</v>
      </c>
      <c r="I94">
        <v>1897050000</v>
      </c>
      <c r="J94">
        <v>639.86599999999999</v>
      </c>
      <c r="L94">
        <v>46.2</v>
      </c>
      <c r="M94">
        <v>71.388000000000005</v>
      </c>
      <c r="N94">
        <v>108.203</v>
      </c>
    </row>
    <row r="95" spans="1:15" x14ac:dyDescent="0.3">
      <c r="A95" t="s">
        <v>10</v>
      </c>
      <c r="B95" t="s">
        <v>11</v>
      </c>
      <c r="C95" t="s">
        <v>438</v>
      </c>
      <c r="D95" t="s">
        <v>433</v>
      </c>
      <c r="E95">
        <v>1984</v>
      </c>
      <c r="F95">
        <v>26.452000000000002</v>
      </c>
      <c r="G95">
        <v>5.98</v>
      </c>
      <c r="H95">
        <v>1018.1</v>
      </c>
      <c r="I95">
        <v>1857340000</v>
      </c>
      <c r="J95">
        <v>639.48500000000001</v>
      </c>
      <c r="L95">
        <v>49.4</v>
      </c>
      <c r="M95">
        <v>71.134</v>
      </c>
      <c r="N95">
        <v>106.001</v>
      </c>
    </row>
    <row r="96" spans="1:15" x14ac:dyDescent="0.3">
      <c r="A96" t="s">
        <v>10</v>
      </c>
      <c r="B96" t="s">
        <v>11</v>
      </c>
      <c r="C96" t="s">
        <v>438</v>
      </c>
      <c r="D96" t="s">
        <v>433</v>
      </c>
      <c r="E96">
        <v>1983</v>
      </c>
      <c r="F96">
        <v>26.527999999999999</v>
      </c>
      <c r="G96">
        <v>6.0609999999999999</v>
      </c>
      <c r="H96">
        <v>1070.69</v>
      </c>
      <c r="L96">
        <v>52.8</v>
      </c>
      <c r="M96">
        <v>70.876000000000005</v>
      </c>
      <c r="N96">
        <v>103.794</v>
      </c>
    </row>
    <row r="97" spans="1:14" x14ac:dyDescent="0.3">
      <c r="A97" t="s">
        <v>10</v>
      </c>
      <c r="B97" t="s">
        <v>11</v>
      </c>
      <c r="C97" t="s">
        <v>438</v>
      </c>
      <c r="D97" t="s">
        <v>433</v>
      </c>
      <c r="E97">
        <v>1982</v>
      </c>
      <c r="F97">
        <v>26.626999999999999</v>
      </c>
      <c r="G97">
        <v>6.14</v>
      </c>
      <c r="H97">
        <v>1096.8699999999999</v>
      </c>
      <c r="L97">
        <v>56.6</v>
      </c>
      <c r="M97">
        <v>70.635000000000005</v>
      </c>
      <c r="N97">
        <v>101.616</v>
      </c>
    </row>
    <row r="98" spans="1:14" x14ac:dyDescent="0.3">
      <c r="A98" t="s">
        <v>10</v>
      </c>
      <c r="B98" t="s">
        <v>11</v>
      </c>
      <c r="C98" t="s">
        <v>438</v>
      </c>
      <c r="D98" t="s">
        <v>433</v>
      </c>
      <c r="E98">
        <v>1981</v>
      </c>
      <c r="F98">
        <v>26.771999999999998</v>
      </c>
      <c r="G98">
        <v>6.2149999999999999</v>
      </c>
      <c r="H98">
        <v>1123.97</v>
      </c>
      <c r="L98">
        <v>61</v>
      </c>
      <c r="M98">
        <v>70.415999999999997</v>
      </c>
      <c r="N98">
        <v>99.491100000000003</v>
      </c>
    </row>
    <row r="99" spans="1:14" x14ac:dyDescent="0.3">
      <c r="A99" t="s">
        <v>10</v>
      </c>
      <c r="B99" t="s">
        <v>11</v>
      </c>
      <c r="C99" t="s">
        <v>438</v>
      </c>
      <c r="D99" t="s">
        <v>433</v>
      </c>
      <c r="E99">
        <v>1980</v>
      </c>
      <c r="F99">
        <v>26.981000000000002</v>
      </c>
      <c r="G99">
        <v>6.2910000000000004</v>
      </c>
      <c r="H99">
        <v>1142.97</v>
      </c>
      <c r="L99">
        <v>65.599999999999994</v>
      </c>
      <c r="M99">
        <v>70.207999999999998</v>
      </c>
      <c r="N99">
        <v>97.518100000000004</v>
      </c>
    </row>
    <row r="100" spans="1:14" x14ac:dyDescent="0.3">
      <c r="A100" t="s">
        <v>10</v>
      </c>
      <c r="B100" t="s">
        <v>11</v>
      </c>
      <c r="C100" t="s">
        <v>438</v>
      </c>
      <c r="D100" t="s">
        <v>433</v>
      </c>
      <c r="E100">
        <v>1979</v>
      </c>
      <c r="F100">
        <v>27.262</v>
      </c>
      <c r="G100">
        <v>6.3780000000000001</v>
      </c>
      <c r="H100">
        <v>1065.77</v>
      </c>
      <c r="L100">
        <v>70.5</v>
      </c>
      <c r="M100">
        <v>69.991</v>
      </c>
      <c r="N100">
        <v>95.541300000000007</v>
      </c>
    </row>
    <row r="101" spans="1:14" x14ac:dyDescent="0.3">
      <c r="A101" t="s">
        <v>10</v>
      </c>
      <c r="B101" t="s">
        <v>11</v>
      </c>
      <c r="C101" t="s">
        <v>438</v>
      </c>
      <c r="D101" t="s">
        <v>433</v>
      </c>
      <c r="E101">
        <v>1978</v>
      </c>
      <c r="F101">
        <v>27.606000000000002</v>
      </c>
      <c r="G101">
        <v>6.4850000000000003</v>
      </c>
      <c r="H101">
        <v>1098.48</v>
      </c>
      <c r="L101">
        <v>75.900000000000006</v>
      </c>
      <c r="M101">
        <v>69.742000000000004</v>
      </c>
      <c r="N101">
        <v>93.659300000000002</v>
      </c>
    </row>
    <row r="102" spans="1:14" x14ac:dyDescent="0.3">
      <c r="A102" t="s">
        <v>10</v>
      </c>
      <c r="B102" t="s">
        <v>11</v>
      </c>
      <c r="C102" t="s">
        <v>438</v>
      </c>
      <c r="D102" t="s">
        <v>433</v>
      </c>
      <c r="E102">
        <v>1977</v>
      </c>
      <c r="F102">
        <v>28.004000000000001</v>
      </c>
      <c r="G102">
        <v>6.6210000000000004</v>
      </c>
      <c r="H102">
        <v>1067.81</v>
      </c>
      <c r="M102">
        <v>69.447999999999993</v>
      </c>
      <c r="N102">
        <v>91.735299999999995</v>
      </c>
    </row>
    <row r="103" spans="1:14" x14ac:dyDescent="0.3">
      <c r="A103" t="s">
        <v>10</v>
      </c>
      <c r="B103" t="s">
        <v>11</v>
      </c>
      <c r="C103" t="s">
        <v>438</v>
      </c>
      <c r="D103" t="s">
        <v>433</v>
      </c>
      <c r="E103">
        <v>1976</v>
      </c>
      <c r="F103">
        <v>28.454999999999998</v>
      </c>
      <c r="G103">
        <v>6.7839999999999998</v>
      </c>
      <c r="H103">
        <v>908.67499999999995</v>
      </c>
      <c r="M103">
        <v>69.11</v>
      </c>
      <c r="N103">
        <v>89.727199999999996</v>
      </c>
    </row>
    <row r="104" spans="1:14" x14ac:dyDescent="0.3">
      <c r="A104" t="s">
        <v>10</v>
      </c>
      <c r="B104" t="s">
        <v>11</v>
      </c>
      <c r="C104" t="s">
        <v>438</v>
      </c>
      <c r="D104" t="s">
        <v>433</v>
      </c>
      <c r="E104">
        <v>1975</v>
      </c>
      <c r="F104">
        <v>28.949000000000002</v>
      </c>
      <c r="G104">
        <v>6.9710000000000001</v>
      </c>
      <c r="H104">
        <v>739.34500000000003</v>
      </c>
      <c r="M104">
        <v>68.736000000000004</v>
      </c>
      <c r="N104">
        <v>87.767600000000002</v>
      </c>
    </row>
    <row r="105" spans="1:14" x14ac:dyDescent="0.3">
      <c r="A105" t="s">
        <v>10</v>
      </c>
      <c r="B105" t="s">
        <v>11</v>
      </c>
      <c r="C105" t="s">
        <v>438</v>
      </c>
      <c r="D105" t="s">
        <v>433</v>
      </c>
      <c r="E105">
        <v>1974</v>
      </c>
      <c r="F105">
        <v>29.472999999999999</v>
      </c>
      <c r="G105">
        <v>7.173</v>
      </c>
      <c r="H105">
        <v>591.03300000000002</v>
      </c>
      <c r="M105">
        <v>68.343000000000004</v>
      </c>
      <c r="N105">
        <v>85.770899999999997</v>
      </c>
    </row>
    <row r="106" spans="1:14" x14ac:dyDescent="0.3">
      <c r="A106" t="s">
        <v>10</v>
      </c>
      <c r="B106" t="s">
        <v>11</v>
      </c>
      <c r="C106" t="s">
        <v>438</v>
      </c>
      <c r="D106" t="s">
        <v>433</v>
      </c>
      <c r="E106">
        <v>1973</v>
      </c>
      <c r="F106">
        <v>30.018999999999998</v>
      </c>
      <c r="G106">
        <v>7.3819999999999997</v>
      </c>
      <c r="H106">
        <v>593.447</v>
      </c>
      <c r="M106">
        <v>67.953000000000003</v>
      </c>
      <c r="N106">
        <v>83.823099999999997</v>
      </c>
    </row>
    <row r="107" spans="1:14" x14ac:dyDescent="0.3">
      <c r="A107" t="s">
        <v>10</v>
      </c>
      <c r="B107" t="s">
        <v>11</v>
      </c>
      <c r="C107" t="s">
        <v>438</v>
      </c>
      <c r="D107" t="s">
        <v>433</v>
      </c>
      <c r="E107">
        <v>1972</v>
      </c>
      <c r="F107">
        <v>30.587</v>
      </c>
      <c r="G107">
        <v>7.5910000000000002</v>
      </c>
      <c r="H107">
        <v>568.40300000000002</v>
      </c>
      <c r="M107">
        <v>67.581999999999994</v>
      </c>
      <c r="N107">
        <v>81.865899999999996</v>
      </c>
    </row>
    <row r="108" spans="1:14" x14ac:dyDescent="0.3">
      <c r="A108" t="s">
        <v>10</v>
      </c>
      <c r="B108" t="s">
        <v>11</v>
      </c>
      <c r="C108" t="s">
        <v>438</v>
      </c>
      <c r="D108" t="s">
        <v>433</v>
      </c>
      <c r="E108">
        <v>1971</v>
      </c>
      <c r="F108">
        <v>31.183</v>
      </c>
      <c r="G108">
        <v>7.798</v>
      </c>
      <c r="H108">
        <v>532.02800000000002</v>
      </c>
      <c r="M108">
        <v>67.236999999999995</v>
      </c>
      <c r="N108">
        <v>79.848600000000005</v>
      </c>
    </row>
    <row r="109" spans="1:14" x14ac:dyDescent="0.3">
      <c r="A109" t="s">
        <v>10</v>
      </c>
      <c r="B109" t="s">
        <v>11</v>
      </c>
      <c r="C109" t="s">
        <v>438</v>
      </c>
      <c r="D109" t="s">
        <v>433</v>
      </c>
      <c r="E109">
        <v>1970</v>
      </c>
      <c r="F109">
        <v>31.837</v>
      </c>
      <c r="G109">
        <v>7.9960000000000004</v>
      </c>
      <c r="M109">
        <v>66.935000000000002</v>
      </c>
      <c r="N109">
        <v>77.937200000000004</v>
      </c>
    </row>
    <row r="110" spans="1:14" x14ac:dyDescent="0.3">
      <c r="A110" t="s">
        <v>10</v>
      </c>
      <c r="B110" t="s">
        <v>11</v>
      </c>
      <c r="C110" t="s">
        <v>438</v>
      </c>
      <c r="D110" t="s">
        <v>433</v>
      </c>
      <c r="E110">
        <v>1969</v>
      </c>
      <c r="F110">
        <v>32.590000000000003</v>
      </c>
      <c r="G110">
        <v>8.1839999999999993</v>
      </c>
      <c r="M110">
        <v>66.688999999999993</v>
      </c>
      <c r="N110">
        <v>75.974299999999999</v>
      </c>
    </row>
    <row r="111" spans="1:14" x14ac:dyDescent="0.3">
      <c r="A111" t="s">
        <v>10</v>
      </c>
      <c r="B111" t="s">
        <v>11</v>
      </c>
      <c r="C111" t="s">
        <v>438</v>
      </c>
      <c r="D111" t="s">
        <v>433</v>
      </c>
      <c r="E111">
        <v>1968</v>
      </c>
      <c r="F111">
        <v>33.457999999999998</v>
      </c>
      <c r="G111">
        <v>8.3659999999999997</v>
      </c>
      <c r="M111">
        <v>66.486999999999995</v>
      </c>
      <c r="N111">
        <v>73.805499999999995</v>
      </c>
    </row>
    <row r="112" spans="1:14" x14ac:dyDescent="0.3">
      <c r="A112" t="s">
        <v>10</v>
      </c>
      <c r="B112" t="s">
        <v>11</v>
      </c>
      <c r="C112" t="s">
        <v>438</v>
      </c>
      <c r="D112" t="s">
        <v>433</v>
      </c>
      <c r="E112">
        <v>1967</v>
      </c>
      <c r="F112">
        <v>34.435000000000002</v>
      </c>
      <c r="G112">
        <v>8.5549999999999997</v>
      </c>
      <c r="M112">
        <v>66.304000000000002</v>
      </c>
      <c r="N112">
        <v>71.737200000000001</v>
      </c>
    </row>
    <row r="113" spans="1:15" x14ac:dyDescent="0.3">
      <c r="A113" t="s">
        <v>10</v>
      </c>
      <c r="B113" t="s">
        <v>11</v>
      </c>
      <c r="C113" t="s">
        <v>438</v>
      </c>
      <c r="D113" t="s">
        <v>433</v>
      </c>
      <c r="E113">
        <v>1966</v>
      </c>
      <c r="F113">
        <v>35.496000000000002</v>
      </c>
      <c r="G113">
        <v>8.7620000000000005</v>
      </c>
      <c r="M113">
        <v>66.11</v>
      </c>
      <c r="N113">
        <v>69.874899999999997</v>
      </c>
    </row>
    <row r="114" spans="1:15" x14ac:dyDescent="0.3">
      <c r="A114" t="s">
        <v>10</v>
      </c>
      <c r="B114" t="s">
        <v>11</v>
      </c>
      <c r="C114" t="s">
        <v>438</v>
      </c>
      <c r="D114" t="s">
        <v>433</v>
      </c>
      <c r="E114">
        <v>1965</v>
      </c>
      <c r="F114">
        <v>36.598999999999997</v>
      </c>
      <c r="G114">
        <v>9.0090000000000003</v>
      </c>
      <c r="M114">
        <v>65.849999999999994</v>
      </c>
      <c r="N114">
        <v>68.058099999999996</v>
      </c>
    </row>
    <row r="115" spans="1:15" x14ac:dyDescent="0.3">
      <c r="A115" t="s">
        <v>10</v>
      </c>
      <c r="B115" t="s">
        <v>11</v>
      </c>
      <c r="C115" t="s">
        <v>438</v>
      </c>
      <c r="D115" t="s">
        <v>433</v>
      </c>
      <c r="E115">
        <v>1964</v>
      </c>
      <c r="F115">
        <v>37.695</v>
      </c>
      <c r="G115">
        <v>9.32</v>
      </c>
      <c r="M115">
        <v>65.462999999999994</v>
      </c>
      <c r="N115">
        <v>66.209299999999999</v>
      </c>
    </row>
    <row r="116" spans="1:15" x14ac:dyDescent="0.3">
      <c r="A116" t="s">
        <v>10</v>
      </c>
      <c r="B116" t="s">
        <v>11</v>
      </c>
      <c r="C116" t="s">
        <v>438</v>
      </c>
      <c r="D116" t="s">
        <v>433</v>
      </c>
      <c r="E116">
        <v>1963</v>
      </c>
      <c r="F116">
        <v>38.722999999999999</v>
      </c>
      <c r="G116">
        <v>9.7070000000000007</v>
      </c>
      <c r="M116">
        <v>64.914000000000001</v>
      </c>
      <c r="N116">
        <v>64.3292</v>
      </c>
    </row>
    <row r="117" spans="1:15" x14ac:dyDescent="0.3">
      <c r="A117" t="s">
        <v>10</v>
      </c>
      <c r="B117" t="s">
        <v>11</v>
      </c>
      <c r="C117" t="s">
        <v>438</v>
      </c>
      <c r="D117" t="s">
        <v>433</v>
      </c>
      <c r="E117">
        <v>1962</v>
      </c>
      <c r="F117">
        <v>39.627000000000002</v>
      </c>
      <c r="G117">
        <v>10.175000000000001</v>
      </c>
      <c r="M117">
        <v>64.19</v>
      </c>
      <c r="N117">
        <v>62.456899999999997</v>
      </c>
    </row>
    <row r="118" spans="1:15" x14ac:dyDescent="0.3">
      <c r="A118" t="s">
        <v>10</v>
      </c>
      <c r="B118" t="s">
        <v>11</v>
      </c>
      <c r="C118" t="s">
        <v>438</v>
      </c>
      <c r="D118" t="s">
        <v>433</v>
      </c>
      <c r="E118">
        <v>1961</v>
      </c>
      <c r="F118">
        <v>40.368000000000002</v>
      </c>
      <c r="G118">
        <v>10.718999999999999</v>
      </c>
      <c r="M118">
        <v>63.301000000000002</v>
      </c>
      <c r="N118">
        <v>60.576599999999999</v>
      </c>
    </row>
    <row r="119" spans="1:15" x14ac:dyDescent="0.3">
      <c r="A119" t="s">
        <v>10</v>
      </c>
      <c r="B119" t="s">
        <v>11</v>
      </c>
      <c r="C119" t="s">
        <v>438</v>
      </c>
      <c r="D119" t="s">
        <v>433</v>
      </c>
      <c r="E119">
        <v>1960</v>
      </c>
      <c r="F119">
        <v>40.923999999999999</v>
      </c>
      <c r="G119">
        <v>11.326000000000001</v>
      </c>
      <c r="M119">
        <v>62.283000000000001</v>
      </c>
    </row>
    <row r="120" spans="1:15" x14ac:dyDescent="0.3">
      <c r="A120" t="s">
        <v>12</v>
      </c>
      <c r="B120" t="s">
        <v>13</v>
      </c>
      <c r="C120" t="s">
        <v>434</v>
      </c>
      <c r="D120" t="s">
        <v>433</v>
      </c>
      <c r="E120">
        <v>2018</v>
      </c>
      <c r="I120" s="1">
        <v>181000000000</v>
      </c>
      <c r="J120">
        <v>4278.8500000000004</v>
      </c>
      <c r="K120">
        <v>59.579700000000003</v>
      </c>
      <c r="L120">
        <v>20.100000000000001</v>
      </c>
      <c r="N120">
        <v>17.7301</v>
      </c>
      <c r="O120">
        <v>12.145</v>
      </c>
    </row>
    <row r="121" spans="1:15" x14ac:dyDescent="0.3">
      <c r="A121" t="s">
        <v>12</v>
      </c>
      <c r="B121" t="s">
        <v>13</v>
      </c>
      <c r="C121" t="s">
        <v>434</v>
      </c>
      <c r="D121" t="s">
        <v>433</v>
      </c>
      <c r="E121">
        <v>2017</v>
      </c>
      <c r="F121">
        <v>24.846</v>
      </c>
      <c r="G121">
        <v>4.7169999999999996</v>
      </c>
      <c r="I121" s="1">
        <v>168000000000</v>
      </c>
      <c r="J121">
        <v>4048.29</v>
      </c>
      <c r="K121">
        <v>47.691099999999999</v>
      </c>
      <c r="L121">
        <v>20.6</v>
      </c>
      <c r="M121">
        <v>76.498999999999995</v>
      </c>
      <c r="N121">
        <v>17.377700000000001</v>
      </c>
      <c r="O121">
        <v>11.996</v>
      </c>
    </row>
    <row r="122" spans="1:15" x14ac:dyDescent="0.3">
      <c r="A122" t="s">
        <v>12</v>
      </c>
      <c r="B122" t="s">
        <v>13</v>
      </c>
      <c r="C122" t="s">
        <v>434</v>
      </c>
      <c r="D122" t="s">
        <v>433</v>
      </c>
      <c r="E122">
        <v>2016</v>
      </c>
      <c r="F122">
        <v>25.25</v>
      </c>
      <c r="G122">
        <v>4.7169999999999996</v>
      </c>
      <c r="I122" s="1">
        <v>160000000000</v>
      </c>
      <c r="J122">
        <v>3948.81</v>
      </c>
      <c r="K122">
        <v>42.945500000000003</v>
      </c>
      <c r="L122">
        <v>21</v>
      </c>
      <c r="M122">
        <v>76.298000000000002</v>
      </c>
      <c r="N122">
        <v>17.026</v>
      </c>
      <c r="O122">
        <v>10.202</v>
      </c>
    </row>
    <row r="123" spans="1:15" x14ac:dyDescent="0.3">
      <c r="A123" t="s">
        <v>12</v>
      </c>
      <c r="B123" t="s">
        <v>13</v>
      </c>
      <c r="C123" t="s">
        <v>434</v>
      </c>
      <c r="D123" t="s">
        <v>433</v>
      </c>
      <c r="E123">
        <v>2015</v>
      </c>
      <c r="F123">
        <v>25.481000000000002</v>
      </c>
      <c r="G123">
        <v>4.7149999999999999</v>
      </c>
      <c r="I123" s="1">
        <v>166000000000</v>
      </c>
      <c r="J123">
        <v>4177.8900000000003</v>
      </c>
      <c r="K123">
        <v>38.200000000000003</v>
      </c>
      <c r="L123">
        <v>21.4</v>
      </c>
      <c r="M123">
        <v>76.09</v>
      </c>
      <c r="N123">
        <v>16.680299999999999</v>
      </c>
      <c r="O123">
        <v>11.206</v>
      </c>
    </row>
    <row r="124" spans="1:15" x14ac:dyDescent="0.3">
      <c r="A124" t="s">
        <v>12</v>
      </c>
      <c r="B124" t="s">
        <v>13</v>
      </c>
      <c r="C124" t="s">
        <v>434</v>
      </c>
      <c r="D124" t="s">
        <v>433</v>
      </c>
      <c r="E124">
        <v>2014</v>
      </c>
      <c r="F124">
        <v>25.538</v>
      </c>
      <c r="G124">
        <v>4.7089999999999996</v>
      </c>
      <c r="H124">
        <v>1362.87</v>
      </c>
      <c r="I124" s="1">
        <v>214000000000</v>
      </c>
      <c r="J124">
        <v>5493.06</v>
      </c>
      <c r="K124">
        <v>29.5</v>
      </c>
      <c r="L124">
        <v>21.8</v>
      </c>
      <c r="M124">
        <v>75.878</v>
      </c>
      <c r="N124">
        <v>16.342500000000001</v>
      </c>
      <c r="O124">
        <v>10.207000000000001</v>
      </c>
    </row>
    <row r="125" spans="1:15" x14ac:dyDescent="0.3">
      <c r="A125" t="s">
        <v>12</v>
      </c>
      <c r="B125" t="s">
        <v>13</v>
      </c>
      <c r="C125" t="s">
        <v>434</v>
      </c>
      <c r="D125" t="s">
        <v>433</v>
      </c>
      <c r="E125">
        <v>2013</v>
      </c>
      <c r="F125">
        <v>25.451000000000001</v>
      </c>
      <c r="G125">
        <v>4.6989999999999998</v>
      </c>
      <c r="H125">
        <v>1278.92</v>
      </c>
      <c r="I125" s="1">
        <v>210000000000</v>
      </c>
      <c r="J125">
        <v>5499.59</v>
      </c>
      <c r="K125">
        <v>22.5</v>
      </c>
      <c r="L125">
        <v>22.1</v>
      </c>
      <c r="M125">
        <v>75.661000000000001</v>
      </c>
      <c r="N125">
        <v>16.0136</v>
      </c>
      <c r="O125">
        <v>9.82</v>
      </c>
    </row>
    <row r="126" spans="1:15" x14ac:dyDescent="0.3">
      <c r="A126" t="s">
        <v>12</v>
      </c>
      <c r="B126" t="s">
        <v>13</v>
      </c>
      <c r="C126" t="s">
        <v>434</v>
      </c>
      <c r="D126" t="s">
        <v>433</v>
      </c>
      <c r="E126">
        <v>2012</v>
      </c>
      <c r="F126">
        <v>25.245999999999999</v>
      </c>
      <c r="G126">
        <v>4.6849999999999996</v>
      </c>
      <c r="H126">
        <v>1237.97</v>
      </c>
      <c r="I126" s="1">
        <v>209000000000</v>
      </c>
      <c r="J126">
        <v>5592.22</v>
      </c>
      <c r="K126">
        <v>18.2</v>
      </c>
      <c r="L126">
        <v>22.4</v>
      </c>
      <c r="M126">
        <v>75.436000000000007</v>
      </c>
      <c r="N126">
        <v>15.696</v>
      </c>
      <c r="O126">
        <v>10.97</v>
      </c>
    </row>
    <row r="127" spans="1:15" x14ac:dyDescent="0.3">
      <c r="A127" t="s">
        <v>12</v>
      </c>
      <c r="B127" t="s">
        <v>13</v>
      </c>
      <c r="C127" t="s">
        <v>434</v>
      </c>
      <c r="D127" t="s">
        <v>433</v>
      </c>
      <c r="E127">
        <v>2011</v>
      </c>
      <c r="F127">
        <v>24.934000000000001</v>
      </c>
      <c r="G127">
        <v>4.67</v>
      </c>
      <c r="H127">
        <v>1123.33</v>
      </c>
      <c r="I127" s="1">
        <v>200000000000</v>
      </c>
      <c r="J127">
        <v>5455.84</v>
      </c>
      <c r="K127">
        <v>14.9</v>
      </c>
      <c r="L127">
        <v>22.9</v>
      </c>
      <c r="M127">
        <v>75.198999999999998</v>
      </c>
      <c r="N127">
        <v>15.3927</v>
      </c>
      <c r="O127">
        <v>9.9600000000000009</v>
      </c>
    </row>
    <row r="128" spans="1:15" x14ac:dyDescent="0.3">
      <c r="A128" t="s">
        <v>12</v>
      </c>
      <c r="B128" t="s">
        <v>13</v>
      </c>
      <c r="C128" t="s">
        <v>434</v>
      </c>
      <c r="D128" t="s">
        <v>433</v>
      </c>
      <c r="E128">
        <v>2010</v>
      </c>
      <c r="F128">
        <v>24.504000000000001</v>
      </c>
      <c r="G128">
        <v>4.6559999999999997</v>
      </c>
      <c r="H128">
        <v>1016.64</v>
      </c>
      <c r="I128" s="1">
        <v>161000000000</v>
      </c>
      <c r="J128">
        <v>4480.79</v>
      </c>
      <c r="K128">
        <v>12.5</v>
      </c>
      <c r="L128">
        <v>23.5</v>
      </c>
      <c r="M128">
        <v>74.938000000000002</v>
      </c>
      <c r="N128">
        <v>15.105499999999999</v>
      </c>
      <c r="O128">
        <v>9.9600000000000009</v>
      </c>
    </row>
    <row r="129" spans="1:15" x14ac:dyDescent="0.3">
      <c r="A129" t="s">
        <v>12</v>
      </c>
      <c r="B129" t="s">
        <v>13</v>
      </c>
      <c r="C129" t="s">
        <v>434</v>
      </c>
      <c r="D129" t="s">
        <v>433</v>
      </c>
      <c r="E129">
        <v>2009</v>
      </c>
      <c r="F129">
        <v>23.931999999999999</v>
      </c>
      <c r="G129">
        <v>4.6429999999999998</v>
      </c>
      <c r="H129">
        <v>866.30700000000002</v>
      </c>
      <c r="I129" s="1">
        <v>137000000000</v>
      </c>
      <c r="J129">
        <v>3883.27</v>
      </c>
      <c r="K129">
        <v>11.23</v>
      </c>
      <c r="L129">
        <v>24.3</v>
      </c>
      <c r="M129">
        <v>74.644000000000005</v>
      </c>
      <c r="N129">
        <v>14.8353</v>
      </c>
      <c r="O129">
        <v>10.16</v>
      </c>
    </row>
    <row r="130" spans="1:15" x14ac:dyDescent="0.3">
      <c r="A130" t="s">
        <v>12</v>
      </c>
      <c r="B130" t="s">
        <v>13</v>
      </c>
      <c r="C130" t="s">
        <v>434</v>
      </c>
      <c r="D130" t="s">
        <v>433</v>
      </c>
      <c r="E130">
        <v>2008</v>
      </c>
      <c r="F130">
        <v>23.225999999999999</v>
      </c>
      <c r="G130">
        <v>4.6369999999999996</v>
      </c>
      <c r="H130">
        <v>947.29100000000005</v>
      </c>
      <c r="I130" s="1">
        <v>171000000000</v>
      </c>
      <c r="J130">
        <v>4923.63</v>
      </c>
      <c r="K130">
        <v>10.18</v>
      </c>
      <c r="L130">
        <v>25.3</v>
      </c>
      <c r="M130">
        <v>74.311000000000007</v>
      </c>
      <c r="N130">
        <v>14.582000000000001</v>
      </c>
      <c r="O130">
        <v>11.33</v>
      </c>
    </row>
    <row r="131" spans="1:15" x14ac:dyDescent="0.3">
      <c r="A131" t="s">
        <v>12</v>
      </c>
      <c r="B131" t="s">
        <v>13</v>
      </c>
      <c r="C131" t="s">
        <v>434</v>
      </c>
      <c r="D131" t="s">
        <v>433</v>
      </c>
      <c r="E131">
        <v>2007</v>
      </c>
      <c r="F131">
        <v>22.423999999999999</v>
      </c>
      <c r="G131">
        <v>4.6390000000000002</v>
      </c>
      <c r="H131">
        <v>894.28499999999997</v>
      </c>
      <c r="I131" s="1">
        <v>135000000000</v>
      </c>
      <c r="J131">
        <v>3950.51</v>
      </c>
      <c r="K131">
        <v>9.4511900000000004</v>
      </c>
      <c r="L131">
        <v>26.4</v>
      </c>
      <c r="M131">
        <v>73.936000000000007</v>
      </c>
      <c r="N131">
        <v>14.3454</v>
      </c>
      <c r="O131">
        <v>13.79</v>
      </c>
    </row>
    <row r="132" spans="1:15" x14ac:dyDescent="0.3">
      <c r="A132" t="s">
        <v>12</v>
      </c>
      <c r="B132" t="s">
        <v>13</v>
      </c>
      <c r="C132" t="s">
        <v>434</v>
      </c>
      <c r="D132" t="s">
        <v>433</v>
      </c>
      <c r="E132">
        <v>2006</v>
      </c>
      <c r="F132">
        <v>21.582000000000001</v>
      </c>
      <c r="G132">
        <v>4.6509999999999998</v>
      </c>
      <c r="H132">
        <v>862.43</v>
      </c>
      <c r="I132" s="1">
        <v>117000000000</v>
      </c>
      <c r="J132">
        <v>3478.71</v>
      </c>
      <c r="K132">
        <v>7.3759800000000002</v>
      </c>
      <c r="L132">
        <v>27.5</v>
      </c>
      <c r="M132">
        <v>73.521000000000001</v>
      </c>
      <c r="N132">
        <v>14.124499999999999</v>
      </c>
      <c r="O132">
        <v>12.27</v>
      </c>
    </row>
    <row r="133" spans="1:15" x14ac:dyDescent="0.3">
      <c r="A133" t="s">
        <v>12</v>
      </c>
      <c r="B133" t="s">
        <v>13</v>
      </c>
      <c r="C133" t="s">
        <v>434</v>
      </c>
      <c r="D133" t="s">
        <v>433</v>
      </c>
      <c r="E133">
        <v>2005</v>
      </c>
      <c r="F133">
        <v>20.774000000000001</v>
      </c>
      <c r="G133">
        <v>4.6740000000000004</v>
      </c>
      <c r="H133">
        <v>890.62599999999998</v>
      </c>
      <c r="I133" s="1">
        <v>103000000000</v>
      </c>
      <c r="J133">
        <v>3113.09</v>
      </c>
      <c r="K133">
        <v>5.8439399999999999</v>
      </c>
      <c r="L133">
        <v>28.8</v>
      </c>
      <c r="M133">
        <v>73.072000000000003</v>
      </c>
      <c r="N133">
        <v>13.9183</v>
      </c>
      <c r="O133">
        <v>15.27</v>
      </c>
    </row>
    <row r="134" spans="1:15" x14ac:dyDescent="0.3">
      <c r="A134" t="s">
        <v>12</v>
      </c>
      <c r="B134" t="s">
        <v>13</v>
      </c>
      <c r="C134" t="s">
        <v>434</v>
      </c>
      <c r="D134" t="s">
        <v>433</v>
      </c>
      <c r="E134">
        <v>2004</v>
      </c>
      <c r="F134">
        <v>20.077000000000002</v>
      </c>
      <c r="G134">
        <v>4.71</v>
      </c>
      <c r="H134">
        <v>804.10699999999997</v>
      </c>
      <c r="I134">
        <v>85325000000</v>
      </c>
      <c r="J134">
        <v>2609.9499999999998</v>
      </c>
      <c r="K134">
        <v>4.6344799999999999</v>
      </c>
      <c r="L134">
        <v>30.1</v>
      </c>
      <c r="M134">
        <v>72.593999999999994</v>
      </c>
      <c r="N134">
        <v>13.7262</v>
      </c>
      <c r="O134">
        <v>17.649999999999999</v>
      </c>
    </row>
    <row r="135" spans="1:15" x14ac:dyDescent="0.3">
      <c r="A135" t="s">
        <v>12</v>
      </c>
      <c r="B135" t="s">
        <v>13</v>
      </c>
      <c r="C135" t="s">
        <v>434</v>
      </c>
      <c r="D135" t="s">
        <v>433</v>
      </c>
      <c r="E135">
        <v>2003</v>
      </c>
      <c r="F135">
        <v>19.556999999999999</v>
      </c>
      <c r="G135">
        <v>4.7569999999999997</v>
      </c>
      <c r="H135">
        <v>786.41399999999999</v>
      </c>
      <c r="I135">
        <v>67863800000</v>
      </c>
      <c r="J135">
        <v>2103.38</v>
      </c>
      <c r="K135">
        <v>2.19536</v>
      </c>
      <c r="L135">
        <v>31.3</v>
      </c>
      <c r="M135">
        <v>72.100999999999999</v>
      </c>
      <c r="N135">
        <v>13.5465</v>
      </c>
      <c r="O135">
        <v>23.72</v>
      </c>
    </row>
    <row r="136" spans="1:15" x14ac:dyDescent="0.3">
      <c r="A136" t="s">
        <v>12</v>
      </c>
      <c r="B136" t="s">
        <v>13</v>
      </c>
      <c r="C136" t="s">
        <v>434</v>
      </c>
      <c r="D136" t="s">
        <v>433</v>
      </c>
      <c r="E136">
        <v>2002</v>
      </c>
      <c r="F136">
        <v>19.27</v>
      </c>
      <c r="G136">
        <v>4.8140000000000001</v>
      </c>
      <c r="H136">
        <v>730.80899999999997</v>
      </c>
      <c r="I136">
        <v>56760300000</v>
      </c>
      <c r="J136">
        <v>1781.83</v>
      </c>
      <c r="K136">
        <v>1.5916399999999999</v>
      </c>
      <c r="L136">
        <v>32.4</v>
      </c>
      <c r="M136">
        <v>71.605000000000004</v>
      </c>
      <c r="N136">
        <v>13.374700000000001</v>
      </c>
      <c r="O136">
        <v>25.9</v>
      </c>
    </row>
    <row r="137" spans="1:15" x14ac:dyDescent="0.3">
      <c r="A137" t="s">
        <v>12</v>
      </c>
      <c r="B137" t="s">
        <v>13</v>
      </c>
      <c r="C137" t="s">
        <v>434</v>
      </c>
      <c r="D137" t="s">
        <v>433</v>
      </c>
      <c r="E137">
        <v>2001</v>
      </c>
      <c r="F137">
        <v>19.257000000000001</v>
      </c>
      <c r="G137">
        <v>4.8819999999999997</v>
      </c>
      <c r="H137">
        <v>709.09100000000001</v>
      </c>
      <c r="I137">
        <v>54744700000</v>
      </c>
      <c r="J137">
        <v>1740.61</v>
      </c>
      <c r="K137">
        <v>0.64611399999999997</v>
      </c>
      <c r="L137">
        <v>33.299999999999997</v>
      </c>
      <c r="M137">
        <v>71.116</v>
      </c>
      <c r="N137">
        <v>13.205299999999999</v>
      </c>
      <c r="O137">
        <v>27.3</v>
      </c>
    </row>
    <row r="138" spans="1:15" x14ac:dyDescent="0.3">
      <c r="A138" t="s">
        <v>12</v>
      </c>
      <c r="B138" t="s">
        <v>13</v>
      </c>
      <c r="C138" t="s">
        <v>434</v>
      </c>
      <c r="D138" t="s">
        <v>433</v>
      </c>
      <c r="E138">
        <v>2000</v>
      </c>
      <c r="F138">
        <v>19.553999999999998</v>
      </c>
      <c r="G138">
        <v>4.9610000000000003</v>
      </c>
      <c r="H138">
        <v>683.29499999999996</v>
      </c>
      <c r="I138">
        <v>54790200000</v>
      </c>
      <c r="J138">
        <v>1765.02</v>
      </c>
      <c r="K138">
        <v>0.49170599999999998</v>
      </c>
      <c r="L138">
        <v>33.9</v>
      </c>
      <c r="M138">
        <v>70.64</v>
      </c>
      <c r="N138">
        <v>13.0334</v>
      </c>
      <c r="O138">
        <v>29.77</v>
      </c>
    </row>
    <row r="139" spans="1:15" x14ac:dyDescent="0.3">
      <c r="A139" t="s">
        <v>12</v>
      </c>
      <c r="B139" t="s">
        <v>13</v>
      </c>
      <c r="C139" t="s">
        <v>434</v>
      </c>
      <c r="D139" t="s">
        <v>433</v>
      </c>
      <c r="E139">
        <v>1999</v>
      </c>
      <c r="F139">
        <v>20.175000000000001</v>
      </c>
      <c r="G139">
        <v>5.05</v>
      </c>
      <c r="H139">
        <v>652.80100000000004</v>
      </c>
      <c r="I139">
        <v>48640600000</v>
      </c>
      <c r="J139">
        <v>1588.35</v>
      </c>
      <c r="K139">
        <v>0.19952400000000001</v>
      </c>
      <c r="L139">
        <v>34.4</v>
      </c>
      <c r="M139">
        <v>70.183000000000007</v>
      </c>
      <c r="N139">
        <v>12.8576</v>
      </c>
      <c r="O139">
        <v>28.448</v>
      </c>
    </row>
    <row r="140" spans="1:15" x14ac:dyDescent="0.3">
      <c r="A140" t="s">
        <v>12</v>
      </c>
      <c r="B140" t="s">
        <v>13</v>
      </c>
      <c r="C140" t="s">
        <v>434</v>
      </c>
      <c r="D140" t="s">
        <v>433</v>
      </c>
      <c r="E140">
        <v>1998</v>
      </c>
      <c r="F140">
        <v>21.073</v>
      </c>
      <c r="G140">
        <v>5.1479999999999997</v>
      </c>
      <c r="H140">
        <v>618.49300000000005</v>
      </c>
      <c r="I140">
        <v>48187700000</v>
      </c>
      <c r="J140">
        <v>1596</v>
      </c>
      <c r="K140">
        <v>2.0238599999999999E-2</v>
      </c>
      <c r="L140">
        <v>34.9</v>
      </c>
      <c r="M140">
        <v>69.745000000000005</v>
      </c>
      <c r="N140">
        <v>12.6768</v>
      </c>
      <c r="O140">
        <v>26.919</v>
      </c>
    </row>
    <row r="141" spans="1:15" x14ac:dyDescent="0.3">
      <c r="A141" t="s">
        <v>12</v>
      </c>
      <c r="B141" t="s">
        <v>13</v>
      </c>
      <c r="C141" t="s">
        <v>434</v>
      </c>
      <c r="D141" t="s">
        <v>433</v>
      </c>
      <c r="E141">
        <v>1997</v>
      </c>
      <c r="F141">
        <v>22.187000000000001</v>
      </c>
      <c r="G141">
        <v>5.2569999999999997</v>
      </c>
      <c r="H141">
        <v>575.69899999999996</v>
      </c>
      <c r="I141">
        <v>48177900000</v>
      </c>
      <c r="J141">
        <v>1619.81</v>
      </c>
      <c r="K141">
        <v>1.02685E-2</v>
      </c>
      <c r="L141">
        <v>35.5</v>
      </c>
      <c r="M141">
        <v>69.322999999999993</v>
      </c>
      <c r="N141">
        <v>12.4879</v>
      </c>
      <c r="O141">
        <v>25.43</v>
      </c>
    </row>
    <row r="142" spans="1:15" x14ac:dyDescent="0.3">
      <c r="A142" t="s">
        <v>12</v>
      </c>
      <c r="B142" t="s">
        <v>13</v>
      </c>
      <c r="C142" t="s">
        <v>434</v>
      </c>
      <c r="D142" t="s">
        <v>433</v>
      </c>
      <c r="E142">
        <v>1996</v>
      </c>
      <c r="F142">
        <v>23.475000000000001</v>
      </c>
      <c r="G142">
        <v>5.375</v>
      </c>
      <c r="H142">
        <v>570.51800000000003</v>
      </c>
      <c r="I142">
        <v>46941500000</v>
      </c>
      <c r="J142">
        <v>1603.94</v>
      </c>
      <c r="K142">
        <v>1.7385300000000001E-3</v>
      </c>
      <c r="L142">
        <v>36.200000000000003</v>
      </c>
      <c r="M142">
        <v>68.918999999999997</v>
      </c>
      <c r="N142">
        <v>12.287800000000001</v>
      </c>
      <c r="O142">
        <v>28.617999999999999</v>
      </c>
    </row>
    <row r="143" spans="1:15" x14ac:dyDescent="0.3">
      <c r="A143" t="s">
        <v>12</v>
      </c>
      <c r="B143" t="s">
        <v>13</v>
      </c>
      <c r="C143" t="s">
        <v>434</v>
      </c>
      <c r="D143" t="s">
        <v>433</v>
      </c>
      <c r="E143">
        <v>1995</v>
      </c>
      <c r="F143">
        <v>24.884</v>
      </c>
      <c r="G143">
        <v>5.4989999999999997</v>
      </c>
      <c r="H143">
        <v>559.91800000000001</v>
      </c>
      <c r="I143">
        <v>41764100000</v>
      </c>
      <c r="J143">
        <v>1452.27</v>
      </c>
      <c r="K143">
        <v>1.76895E-3</v>
      </c>
      <c r="L143">
        <v>37.1</v>
      </c>
      <c r="M143">
        <v>68.540000000000006</v>
      </c>
      <c r="N143">
        <v>12.074299999999999</v>
      </c>
      <c r="O143">
        <v>31.84</v>
      </c>
    </row>
    <row r="144" spans="1:15" x14ac:dyDescent="0.3">
      <c r="A144" t="s">
        <v>12</v>
      </c>
      <c r="B144" t="s">
        <v>13</v>
      </c>
      <c r="C144" t="s">
        <v>434</v>
      </c>
      <c r="D144" t="s">
        <v>433</v>
      </c>
      <c r="E144">
        <v>1994</v>
      </c>
      <c r="F144">
        <v>26.361000000000001</v>
      </c>
      <c r="G144">
        <v>5.6239999999999997</v>
      </c>
      <c r="H144">
        <v>550.97199999999998</v>
      </c>
      <c r="I144">
        <v>42542600000</v>
      </c>
      <c r="J144">
        <v>1507.87</v>
      </c>
      <c r="K144">
        <v>3.6067400000000001E-4</v>
      </c>
      <c r="L144">
        <v>38.1</v>
      </c>
      <c r="M144">
        <v>68.194000000000003</v>
      </c>
      <c r="N144">
        <v>11.8459</v>
      </c>
      <c r="O144">
        <v>27.74</v>
      </c>
    </row>
    <row r="145" spans="1:15" x14ac:dyDescent="0.3">
      <c r="A145" t="s">
        <v>12</v>
      </c>
      <c r="B145" t="s">
        <v>13</v>
      </c>
      <c r="C145" t="s">
        <v>434</v>
      </c>
      <c r="D145" t="s">
        <v>433</v>
      </c>
      <c r="E145">
        <v>1993</v>
      </c>
      <c r="F145">
        <v>27.863</v>
      </c>
      <c r="G145">
        <v>5.7519999999999998</v>
      </c>
      <c r="H145">
        <v>547.99099999999999</v>
      </c>
      <c r="I145">
        <v>49946500000</v>
      </c>
      <c r="J145">
        <v>1807.33</v>
      </c>
      <c r="L145">
        <v>39</v>
      </c>
      <c r="M145">
        <v>67.876999999999995</v>
      </c>
      <c r="N145">
        <v>11.6031</v>
      </c>
      <c r="O145">
        <v>26.23</v>
      </c>
    </row>
    <row r="146" spans="1:15" x14ac:dyDescent="0.3">
      <c r="A146" t="s">
        <v>12</v>
      </c>
      <c r="B146" t="s">
        <v>13</v>
      </c>
      <c r="C146" t="s">
        <v>434</v>
      </c>
      <c r="D146" t="s">
        <v>433</v>
      </c>
      <c r="E146">
        <v>1992</v>
      </c>
      <c r="F146">
        <v>29.344999999999999</v>
      </c>
      <c r="G146">
        <v>5.8869999999999996</v>
      </c>
      <c r="H146">
        <v>559.78300000000002</v>
      </c>
      <c r="I146">
        <v>48003300000</v>
      </c>
      <c r="J146">
        <v>1776.04</v>
      </c>
      <c r="L146">
        <v>39.9</v>
      </c>
      <c r="M146">
        <v>67.575000000000003</v>
      </c>
      <c r="N146">
        <v>11.348100000000001</v>
      </c>
      <c r="O146">
        <v>24.38</v>
      </c>
    </row>
    <row r="147" spans="1:15" x14ac:dyDescent="0.3">
      <c r="A147" t="s">
        <v>12</v>
      </c>
      <c r="B147" t="s">
        <v>13</v>
      </c>
      <c r="C147" t="s">
        <v>434</v>
      </c>
      <c r="D147" t="s">
        <v>433</v>
      </c>
      <c r="E147">
        <v>1991</v>
      </c>
      <c r="F147">
        <v>30.774000000000001</v>
      </c>
      <c r="G147">
        <v>6.0350000000000001</v>
      </c>
      <c r="H147">
        <v>532.49</v>
      </c>
      <c r="I147">
        <v>45715400000</v>
      </c>
      <c r="J147">
        <v>1731.61</v>
      </c>
      <c r="L147">
        <v>40.700000000000003</v>
      </c>
      <c r="M147">
        <v>67.27</v>
      </c>
      <c r="N147">
        <v>11.0845</v>
      </c>
      <c r="O147">
        <v>20.6</v>
      </c>
    </row>
    <row r="148" spans="1:15" x14ac:dyDescent="0.3">
      <c r="A148" t="s">
        <v>12</v>
      </c>
      <c r="B148" t="s">
        <v>13</v>
      </c>
      <c r="C148" t="s">
        <v>434</v>
      </c>
      <c r="D148" t="s">
        <v>433</v>
      </c>
      <c r="E148">
        <v>1990</v>
      </c>
      <c r="F148">
        <v>32.130000000000003</v>
      </c>
      <c r="G148">
        <v>6.2069999999999999</v>
      </c>
      <c r="H148">
        <v>531.58399999999995</v>
      </c>
      <c r="I148">
        <v>62045100000</v>
      </c>
      <c r="J148">
        <v>2408.69</v>
      </c>
      <c r="K148">
        <v>0</v>
      </c>
      <c r="L148">
        <v>41.8</v>
      </c>
      <c r="M148">
        <v>66.938000000000002</v>
      </c>
      <c r="N148">
        <v>10.815099999999999</v>
      </c>
    </row>
    <row r="149" spans="1:15" x14ac:dyDescent="0.3">
      <c r="A149" t="s">
        <v>12</v>
      </c>
      <c r="B149" t="s">
        <v>13</v>
      </c>
      <c r="C149" t="s">
        <v>434</v>
      </c>
      <c r="D149" t="s">
        <v>433</v>
      </c>
      <c r="E149">
        <v>1989</v>
      </c>
      <c r="F149">
        <v>33.414999999999999</v>
      </c>
      <c r="G149">
        <v>6.4109999999999996</v>
      </c>
      <c r="H149">
        <v>522.14200000000005</v>
      </c>
      <c r="I149">
        <v>55631500000</v>
      </c>
      <c r="J149">
        <v>2215.85</v>
      </c>
      <c r="L149">
        <v>43.2</v>
      </c>
      <c r="M149">
        <v>66.554000000000002</v>
      </c>
      <c r="N149">
        <v>10.5411</v>
      </c>
    </row>
    <row r="150" spans="1:15" x14ac:dyDescent="0.3">
      <c r="A150" t="s">
        <v>12</v>
      </c>
      <c r="B150" t="s">
        <v>13</v>
      </c>
      <c r="C150" t="s">
        <v>434</v>
      </c>
      <c r="D150" t="s">
        <v>433</v>
      </c>
      <c r="E150">
        <v>1988</v>
      </c>
      <c r="F150">
        <v>34.652999999999999</v>
      </c>
      <c r="G150">
        <v>6.657</v>
      </c>
      <c r="H150">
        <v>481.887</v>
      </c>
      <c r="I150">
        <v>59089100000</v>
      </c>
      <c r="J150">
        <v>2417.38</v>
      </c>
      <c r="L150">
        <v>45.3</v>
      </c>
      <c r="M150">
        <v>66.096999999999994</v>
      </c>
      <c r="N150">
        <v>10.2629</v>
      </c>
    </row>
    <row r="151" spans="1:15" x14ac:dyDescent="0.3">
      <c r="A151" t="s">
        <v>12</v>
      </c>
      <c r="B151" t="s">
        <v>13</v>
      </c>
      <c r="C151" t="s">
        <v>434</v>
      </c>
      <c r="D151" t="s">
        <v>433</v>
      </c>
      <c r="E151">
        <v>1987</v>
      </c>
      <c r="F151">
        <v>35.86</v>
      </c>
      <c r="G151">
        <v>6.9560000000000004</v>
      </c>
      <c r="H151">
        <v>455.40800000000002</v>
      </c>
      <c r="I151">
        <v>66742300000</v>
      </c>
      <c r="J151">
        <v>2807.33</v>
      </c>
      <c r="L151">
        <v>48.5</v>
      </c>
      <c r="M151">
        <v>65.545000000000002</v>
      </c>
      <c r="N151">
        <v>9.9818999999999996</v>
      </c>
    </row>
    <row r="152" spans="1:15" x14ac:dyDescent="0.3">
      <c r="A152" t="s">
        <v>12</v>
      </c>
      <c r="B152" t="s">
        <v>13</v>
      </c>
      <c r="C152" t="s">
        <v>434</v>
      </c>
      <c r="D152" t="s">
        <v>433</v>
      </c>
      <c r="E152">
        <v>1986</v>
      </c>
      <c r="F152">
        <v>37.033999999999999</v>
      </c>
      <c r="G152">
        <v>7.3170000000000002</v>
      </c>
      <c r="H152">
        <v>485.274</v>
      </c>
      <c r="I152">
        <v>63696300000</v>
      </c>
      <c r="J152">
        <v>2757.13</v>
      </c>
      <c r="L152">
        <v>53</v>
      </c>
      <c r="M152">
        <v>64.884</v>
      </c>
      <c r="N152">
        <v>9.6997900000000001</v>
      </c>
    </row>
    <row r="153" spans="1:15" x14ac:dyDescent="0.3">
      <c r="A153" t="s">
        <v>12</v>
      </c>
      <c r="B153" t="s">
        <v>13</v>
      </c>
      <c r="C153" t="s">
        <v>434</v>
      </c>
      <c r="D153" t="s">
        <v>433</v>
      </c>
      <c r="E153">
        <v>1985</v>
      </c>
      <c r="F153">
        <v>38.174999999999997</v>
      </c>
      <c r="G153">
        <v>7.76</v>
      </c>
      <c r="H153">
        <v>466.48700000000002</v>
      </c>
      <c r="I153">
        <v>57937900000</v>
      </c>
      <c r="J153">
        <v>2582.88</v>
      </c>
      <c r="L153">
        <v>59.4</v>
      </c>
      <c r="M153">
        <v>64.087000000000003</v>
      </c>
      <c r="N153">
        <v>9.41812</v>
      </c>
    </row>
    <row r="154" spans="1:15" x14ac:dyDescent="0.3">
      <c r="A154" t="s">
        <v>12</v>
      </c>
      <c r="B154" t="s">
        <v>13</v>
      </c>
      <c r="C154" t="s">
        <v>434</v>
      </c>
      <c r="D154" t="s">
        <v>433</v>
      </c>
      <c r="E154">
        <v>1984</v>
      </c>
      <c r="F154">
        <v>39.283999999999999</v>
      </c>
      <c r="G154">
        <v>8.3019999999999996</v>
      </c>
      <c r="H154">
        <v>441.28800000000001</v>
      </c>
      <c r="I154">
        <v>53698300000</v>
      </c>
      <c r="J154">
        <v>2467.35</v>
      </c>
      <c r="L154">
        <v>67.5</v>
      </c>
      <c r="M154">
        <v>63.13</v>
      </c>
      <c r="N154">
        <v>9.1376799999999996</v>
      </c>
    </row>
    <row r="155" spans="1:15" x14ac:dyDescent="0.3">
      <c r="A155" t="s">
        <v>12</v>
      </c>
      <c r="B155" t="s">
        <v>13</v>
      </c>
      <c r="C155" t="s">
        <v>434</v>
      </c>
      <c r="D155" t="s">
        <v>433</v>
      </c>
      <c r="E155">
        <v>1983</v>
      </c>
      <c r="F155">
        <v>40.353999999999999</v>
      </c>
      <c r="G155">
        <v>8.94</v>
      </c>
      <c r="H155">
        <v>417.49799999999999</v>
      </c>
      <c r="I155">
        <v>48801400000</v>
      </c>
      <c r="J155">
        <v>2312.66</v>
      </c>
      <c r="L155">
        <v>76.599999999999994</v>
      </c>
      <c r="M155">
        <v>62.029000000000003</v>
      </c>
      <c r="N155">
        <v>8.8598599999999994</v>
      </c>
    </row>
    <row r="156" spans="1:15" x14ac:dyDescent="0.3">
      <c r="A156" t="s">
        <v>12</v>
      </c>
      <c r="B156" t="s">
        <v>13</v>
      </c>
      <c r="C156" t="s">
        <v>434</v>
      </c>
      <c r="D156" t="s">
        <v>433</v>
      </c>
      <c r="E156">
        <v>1982</v>
      </c>
      <c r="F156">
        <v>41.377000000000002</v>
      </c>
      <c r="G156">
        <v>9.6609999999999996</v>
      </c>
      <c r="H156">
        <v>406.05500000000001</v>
      </c>
      <c r="I156">
        <v>45207100000</v>
      </c>
      <c r="J156">
        <v>2210.3000000000002</v>
      </c>
      <c r="L156">
        <v>85.8</v>
      </c>
      <c r="M156">
        <v>60.813000000000002</v>
      </c>
      <c r="N156">
        <v>8.5873799999999996</v>
      </c>
    </row>
    <row r="157" spans="1:15" x14ac:dyDescent="0.3">
      <c r="A157" t="s">
        <v>12</v>
      </c>
      <c r="B157" t="s">
        <v>13</v>
      </c>
      <c r="C157" t="s">
        <v>434</v>
      </c>
      <c r="D157" t="s">
        <v>433</v>
      </c>
      <c r="E157">
        <v>1981</v>
      </c>
      <c r="F157">
        <v>42.34</v>
      </c>
      <c r="G157">
        <v>10.445</v>
      </c>
      <c r="H157">
        <v>363.44299999999998</v>
      </c>
      <c r="I157">
        <v>44348700000</v>
      </c>
      <c r="J157">
        <v>2237.09</v>
      </c>
      <c r="L157">
        <v>94.2</v>
      </c>
      <c r="M157">
        <v>59.518999999999998</v>
      </c>
      <c r="N157">
        <v>8.3234499999999993</v>
      </c>
    </row>
    <row r="158" spans="1:15" x14ac:dyDescent="0.3">
      <c r="A158" t="s">
        <v>12</v>
      </c>
      <c r="B158" t="s">
        <v>13</v>
      </c>
      <c r="C158" t="s">
        <v>434</v>
      </c>
      <c r="D158" t="s">
        <v>433</v>
      </c>
      <c r="E158">
        <v>1980</v>
      </c>
      <c r="F158">
        <v>43.225999999999999</v>
      </c>
      <c r="G158">
        <v>11.260999999999999</v>
      </c>
      <c r="H158">
        <v>330.30399999999997</v>
      </c>
      <c r="I158">
        <v>42345300000</v>
      </c>
      <c r="J158">
        <v>2203</v>
      </c>
      <c r="L158">
        <v>101.5</v>
      </c>
      <c r="M158">
        <v>58.198</v>
      </c>
      <c r="N158">
        <v>8.07043</v>
      </c>
    </row>
    <row r="159" spans="1:15" x14ac:dyDescent="0.3">
      <c r="A159" t="s">
        <v>12</v>
      </c>
      <c r="B159" t="s">
        <v>13</v>
      </c>
      <c r="C159" t="s">
        <v>434</v>
      </c>
      <c r="D159" t="s">
        <v>433</v>
      </c>
      <c r="E159">
        <v>1979</v>
      </c>
      <c r="F159">
        <v>44.014000000000003</v>
      </c>
      <c r="G159">
        <v>12.074999999999999</v>
      </c>
      <c r="H159">
        <v>314.56799999999998</v>
      </c>
      <c r="I159">
        <v>33243400000</v>
      </c>
      <c r="J159">
        <v>1782.7</v>
      </c>
      <c r="L159">
        <v>107.8</v>
      </c>
      <c r="M159">
        <v>56.908999999999999</v>
      </c>
      <c r="N159">
        <v>7.8294899999999998</v>
      </c>
    </row>
    <row r="160" spans="1:15" x14ac:dyDescent="0.3">
      <c r="A160" t="s">
        <v>12</v>
      </c>
      <c r="B160" t="s">
        <v>13</v>
      </c>
      <c r="C160" t="s">
        <v>434</v>
      </c>
      <c r="D160" t="s">
        <v>433</v>
      </c>
      <c r="E160">
        <v>1978</v>
      </c>
      <c r="F160">
        <v>44.694000000000003</v>
      </c>
      <c r="G160">
        <v>12.853999999999999</v>
      </c>
      <c r="H160">
        <v>278.971</v>
      </c>
      <c r="I160">
        <v>26364500000</v>
      </c>
      <c r="J160">
        <v>1456.42</v>
      </c>
      <c r="L160">
        <v>113.4</v>
      </c>
      <c r="M160">
        <v>55.7</v>
      </c>
      <c r="N160">
        <v>7.6004399999999999</v>
      </c>
    </row>
    <row r="161" spans="1:14" x14ac:dyDescent="0.3">
      <c r="A161" t="s">
        <v>12</v>
      </c>
      <c r="B161" t="s">
        <v>13</v>
      </c>
      <c r="C161" t="s">
        <v>434</v>
      </c>
      <c r="D161" t="s">
        <v>433</v>
      </c>
      <c r="E161">
        <v>1977</v>
      </c>
      <c r="F161">
        <v>45.265999999999998</v>
      </c>
      <c r="G161">
        <v>13.571999999999999</v>
      </c>
      <c r="H161">
        <v>233.124</v>
      </c>
      <c r="I161">
        <v>20971900000</v>
      </c>
      <c r="J161">
        <v>1192.74</v>
      </c>
      <c r="L161">
        <v>118.6</v>
      </c>
      <c r="M161">
        <v>54.609000000000002</v>
      </c>
      <c r="N161">
        <v>7.3823800000000004</v>
      </c>
    </row>
    <row r="162" spans="1:14" x14ac:dyDescent="0.3">
      <c r="A162" t="s">
        <v>12</v>
      </c>
      <c r="B162" t="s">
        <v>13</v>
      </c>
      <c r="C162" t="s">
        <v>434</v>
      </c>
      <c r="D162" t="s">
        <v>433</v>
      </c>
      <c r="E162">
        <v>1976</v>
      </c>
      <c r="F162">
        <v>45.734000000000002</v>
      </c>
      <c r="G162">
        <v>14.212</v>
      </c>
      <c r="H162">
        <v>220.066</v>
      </c>
      <c r="I162">
        <v>17728300000</v>
      </c>
      <c r="J162">
        <v>1037.6099999999999</v>
      </c>
      <c r="L162">
        <v>123.5</v>
      </c>
      <c r="M162">
        <v>53.661000000000001</v>
      </c>
      <c r="N162">
        <v>7.1736599999999999</v>
      </c>
    </row>
    <row r="163" spans="1:14" x14ac:dyDescent="0.3">
      <c r="A163" t="s">
        <v>12</v>
      </c>
      <c r="B163" t="s">
        <v>13</v>
      </c>
      <c r="C163" t="s">
        <v>434</v>
      </c>
      <c r="D163" t="s">
        <v>433</v>
      </c>
      <c r="E163">
        <v>1975</v>
      </c>
      <c r="F163">
        <v>46.101999999999997</v>
      </c>
      <c r="G163">
        <v>14.763999999999999</v>
      </c>
      <c r="H163">
        <v>195.69200000000001</v>
      </c>
      <c r="I163">
        <v>15557900000</v>
      </c>
      <c r="J163">
        <v>936.79</v>
      </c>
      <c r="L163">
        <v>128.1</v>
      </c>
      <c r="M163">
        <v>52.866</v>
      </c>
      <c r="N163">
        <v>6.9729299999999999</v>
      </c>
    </row>
    <row r="164" spans="1:14" x14ac:dyDescent="0.3">
      <c r="A164" t="s">
        <v>12</v>
      </c>
      <c r="B164" t="s">
        <v>13</v>
      </c>
      <c r="C164" t="s">
        <v>434</v>
      </c>
      <c r="D164" t="s">
        <v>433</v>
      </c>
      <c r="E164">
        <v>1974</v>
      </c>
      <c r="F164">
        <v>46.381</v>
      </c>
      <c r="G164">
        <v>15.23</v>
      </c>
      <c r="H164">
        <v>170.66</v>
      </c>
      <c r="I164">
        <v>13209700000</v>
      </c>
      <c r="J164">
        <v>817.98800000000006</v>
      </c>
      <c r="L164">
        <v>132.5</v>
      </c>
      <c r="M164">
        <v>52.218000000000004</v>
      </c>
      <c r="N164">
        <v>6.7803500000000003</v>
      </c>
    </row>
    <row r="165" spans="1:14" x14ac:dyDescent="0.3">
      <c r="A165" t="s">
        <v>12</v>
      </c>
      <c r="B165" t="s">
        <v>13</v>
      </c>
      <c r="C165" t="s">
        <v>434</v>
      </c>
      <c r="D165" t="s">
        <v>433</v>
      </c>
      <c r="E165">
        <v>1973</v>
      </c>
      <c r="F165">
        <v>46.593000000000004</v>
      </c>
      <c r="G165">
        <v>15.632999999999999</v>
      </c>
      <c r="H165">
        <v>158.75399999999999</v>
      </c>
      <c r="I165">
        <v>8715110000</v>
      </c>
      <c r="J165">
        <v>554.755</v>
      </c>
      <c r="L165">
        <v>136.69999999999999</v>
      </c>
      <c r="M165">
        <v>51.676000000000002</v>
      </c>
      <c r="N165">
        <v>6.5959399999999997</v>
      </c>
    </row>
    <row r="166" spans="1:14" x14ac:dyDescent="0.3">
      <c r="A166" t="s">
        <v>12</v>
      </c>
      <c r="B166" t="s">
        <v>13</v>
      </c>
      <c r="C166" t="s">
        <v>434</v>
      </c>
      <c r="D166" t="s">
        <v>433</v>
      </c>
      <c r="E166">
        <v>1972</v>
      </c>
      <c r="F166">
        <v>46.765999999999998</v>
      </c>
      <c r="G166">
        <v>15.996</v>
      </c>
      <c r="H166">
        <v>142.876</v>
      </c>
      <c r="I166">
        <v>6761790000</v>
      </c>
      <c r="J166">
        <v>442.35199999999998</v>
      </c>
      <c r="L166">
        <v>140.19999999999999</v>
      </c>
      <c r="M166">
        <v>51.201000000000001</v>
      </c>
      <c r="N166">
        <v>6.4179899999999996</v>
      </c>
    </row>
    <row r="167" spans="1:14" x14ac:dyDescent="0.3">
      <c r="A167" t="s">
        <v>12</v>
      </c>
      <c r="B167" t="s">
        <v>13</v>
      </c>
      <c r="C167" t="s">
        <v>434</v>
      </c>
      <c r="D167" t="s">
        <v>433</v>
      </c>
      <c r="E167">
        <v>1971</v>
      </c>
      <c r="F167">
        <v>46.921999999999997</v>
      </c>
      <c r="G167">
        <v>16.331</v>
      </c>
      <c r="H167">
        <v>133.87299999999999</v>
      </c>
      <c r="I167">
        <v>5077220000</v>
      </c>
      <c r="J167">
        <v>341.38900000000001</v>
      </c>
      <c r="L167">
        <v>143.1</v>
      </c>
      <c r="M167">
        <v>50.773000000000003</v>
      </c>
      <c r="N167">
        <v>6.2442799999999998</v>
      </c>
    </row>
    <row r="168" spans="1:14" x14ac:dyDescent="0.3">
      <c r="A168" t="s">
        <v>12</v>
      </c>
      <c r="B168" t="s">
        <v>13</v>
      </c>
      <c r="C168" t="s">
        <v>434</v>
      </c>
      <c r="D168" t="s">
        <v>433</v>
      </c>
      <c r="E168">
        <v>1970</v>
      </c>
      <c r="F168">
        <v>47.091999999999999</v>
      </c>
      <c r="G168">
        <v>16.652999999999999</v>
      </c>
      <c r="I168">
        <v>4863490000</v>
      </c>
      <c r="J168">
        <v>336.22500000000002</v>
      </c>
      <c r="L168">
        <v>145.5</v>
      </c>
      <c r="M168">
        <v>50.372</v>
      </c>
      <c r="N168">
        <v>6.0732799999999996</v>
      </c>
    </row>
    <row r="169" spans="1:14" x14ac:dyDescent="0.3">
      <c r="A169" t="s">
        <v>12</v>
      </c>
      <c r="B169" t="s">
        <v>13</v>
      </c>
      <c r="C169" t="s">
        <v>434</v>
      </c>
      <c r="D169" t="s">
        <v>433</v>
      </c>
      <c r="E169">
        <v>1969</v>
      </c>
      <c r="F169">
        <v>47.302999999999997</v>
      </c>
      <c r="G169">
        <v>16.975000000000001</v>
      </c>
      <c r="I169">
        <v>4257220000</v>
      </c>
      <c r="J169">
        <v>302.75200000000001</v>
      </c>
      <c r="L169">
        <v>147.1</v>
      </c>
      <c r="M169">
        <v>49.981999999999999</v>
      </c>
      <c r="N169">
        <v>5.9039700000000002</v>
      </c>
    </row>
    <row r="170" spans="1:14" x14ac:dyDescent="0.3">
      <c r="A170" t="s">
        <v>12</v>
      </c>
      <c r="B170" t="s">
        <v>13</v>
      </c>
      <c r="C170" t="s">
        <v>434</v>
      </c>
      <c r="D170" t="s">
        <v>433</v>
      </c>
      <c r="E170">
        <v>1968</v>
      </c>
      <c r="F170">
        <v>47.563000000000002</v>
      </c>
      <c r="G170">
        <v>17.303999999999998</v>
      </c>
      <c r="I170">
        <v>3852120000</v>
      </c>
      <c r="J170">
        <v>281.92599999999999</v>
      </c>
      <c r="L170">
        <v>148.19999999999999</v>
      </c>
      <c r="M170">
        <v>49.597000000000001</v>
      </c>
      <c r="N170">
        <v>5.7368100000000002</v>
      </c>
    </row>
    <row r="171" spans="1:14" x14ac:dyDescent="0.3">
      <c r="A171" t="s">
        <v>12</v>
      </c>
      <c r="B171" t="s">
        <v>13</v>
      </c>
      <c r="C171" t="s">
        <v>434</v>
      </c>
      <c r="D171" t="s">
        <v>433</v>
      </c>
      <c r="E171">
        <v>1967</v>
      </c>
      <c r="F171">
        <v>47.869</v>
      </c>
      <c r="G171">
        <v>17.646000000000001</v>
      </c>
      <c r="I171">
        <v>3370840000</v>
      </c>
      <c r="J171">
        <v>253.92400000000001</v>
      </c>
      <c r="L171">
        <v>148.6</v>
      </c>
      <c r="M171">
        <v>49.21</v>
      </c>
      <c r="N171">
        <v>5.5736699999999999</v>
      </c>
    </row>
    <row r="172" spans="1:14" x14ac:dyDescent="0.3">
      <c r="A172" t="s">
        <v>12</v>
      </c>
      <c r="B172" t="s">
        <v>13</v>
      </c>
      <c r="C172" t="s">
        <v>434</v>
      </c>
      <c r="D172" t="s">
        <v>433</v>
      </c>
      <c r="E172">
        <v>1966</v>
      </c>
      <c r="F172">
        <v>48.215000000000003</v>
      </c>
      <c r="G172">
        <v>18.004999999999999</v>
      </c>
      <c r="I172">
        <v>3039830000</v>
      </c>
      <c r="J172">
        <v>235.59800000000001</v>
      </c>
      <c r="L172">
        <v>148.6</v>
      </c>
      <c r="M172">
        <v>48.811</v>
      </c>
      <c r="N172">
        <v>5.4173099999999996</v>
      </c>
    </row>
    <row r="173" spans="1:14" x14ac:dyDescent="0.3">
      <c r="A173" t="s">
        <v>12</v>
      </c>
      <c r="B173" t="s">
        <v>13</v>
      </c>
      <c r="C173" t="s">
        <v>434</v>
      </c>
      <c r="D173" t="s">
        <v>433</v>
      </c>
      <c r="E173">
        <v>1965</v>
      </c>
      <c r="F173">
        <v>48.575000000000003</v>
      </c>
      <c r="G173">
        <v>18.382999999999999</v>
      </c>
      <c r="I173">
        <v>3136260000</v>
      </c>
      <c r="J173">
        <v>249.88300000000001</v>
      </c>
      <c r="L173">
        <v>148.30000000000001</v>
      </c>
      <c r="M173">
        <v>48.393999999999998</v>
      </c>
      <c r="N173">
        <v>5.2696300000000003</v>
      </c>
    </row>
    <row r="174" spans="1:14" x14ac:dyDescent="0.3">
      <c r="A174" t="s">
        <v>12</v>
      </c>
      <c r="B174" t="s">
        <v>13</v>
      </c>
      <c r="C174" t="s">
        <v>434</v>
      </c>
      <c r="D174" t="s">
        <v>433</v>
      </c>
      <c r="E174">
        <v>1964</v>
      </c>
      <c r="F174">
        <v>48.917999999999999</v>
      </c>
      <c r="G174">
        <v>18.776</v>
      </c>
      <c r="I174">
        <v>2909350000</v>
      </c>
      <c r="J174">
        <v>238.04900000000001</v>
      </c>
      <c r="L174">
        <v>147.9</v>
      </c>
      <c r="M174">
        <v>47.957999999999998</v>
      </c>
      <c r="N174">
        <v>5.1314099999999998</v>
      </c>
    </row>
    <row r="175" spans="1:14" x14ac:dyDescent="0.3">
      <c r="A175" t="s">
        <v>12</v>
      </c>
      <c r="B175" t="s">
        <v>13</v>
      </c>
      <c r="C175" t="s">
        <v>434</v>
      </c>
      <c r="D175" t="s">
        <v>433</v>
      </c>
      <c r="E175">
        <v>1963</v>
      </c>
      <c r="F175">
        <v>49.21</v>
      </c>
      <c r="G175">
        <v>19.175999999999998</v>
      </c>
      <c r="I175">
        <v>2703010000</v>
      </c>
      <c r="J175">
        <v>226.9</v>
      </c>
      <c r="L175">
        <v>147.4</v>
      </c>
      <c r="M175">
        <v>47.509</v>
      </c>
      <c r="N175">
        <v>5.0017199999999997</v>
      </c>
    </row>
    <row r="176" spans="1:14" x14ac:dyDescent="0.3">
      <c r="A176" t="s">
        <v>12</v>
      </c>
      <c r="B176" t="s">
        <v>13</v>
      </c>
      <c r="C176" t="s">
        <v>434</v>
      </c>
      <c r="D176" t="s">
        <v>433</v>
      </c>
      <c r="E176">
        <v>1962</v>
      </c>
      <c r="F176">
        <v>49.43</v>
      </c>
      <c r="G176">
        <v>19.574000000000002</v>
      </c>
      <c r="I176">
        <v>2001470000</v>
      </c>
      <c r="J176">
        <v>172.24600000000001</v>
      </c>
      <c r="L176">
        <v>146.9</v>
      </c>
      <c r="M176">
        <v>47.055999999999997</v>
      </c>
      <c r="N176">
        <v>4.8787099999999999</v>
      </c>
    </row>
    <row r="177" spans="1:14" x14ac:dyDescent="0.3">
      <c r="A177" t="s">
        <v>12</v>
      </c>
      <c r="B177" t="s">
        <v>13</v>
      </c>
      <c r="C177" t="s">
        <v>434</v>
      </c>
      <c r="D177" t="s">
        <v>433</v>
      </c>
      <c r="E177">
        <v>1961</v>
      </c>
      <c r="F177">
        <v>49.576000000000001</v>
      </c>
      <c r="G177">
        <v>19.966999999999999</v>
      </c>
      <c r="I177">
        <v>2434780000</v>
      </c>
      <c r="J177">
        <v>214.77600000000001</v>
      </c>
      <c r="L177">
        <v>146.6</v>
      </c>
      <c r="M177">
        <v>46.598999999999997</v>
      </c>
      <c r="N177">
        <v>4.75969</v>
      </c>
    </row>
    <row r="178" spans="1:14" x14ac:dyDescent="0.3">
      <c r="A178" t="s">
        <v>12</v>
      </c>
      <c r="B178" t="s">
        <v>13</v>
      </c>
      <c r="C178" t="s">
        <v>434</v>
      </c>
      <c r="D178" t="s">
        <v>433</v>
      </c>
      <c r="E178">
        <v>1960</v>
      </c>
      <c r="F178">
        <v>49.655999999999999</v>
      </c>
      <c r="G178">
        <v>20.355</v>
      </c>
      <c r="I178">
        <v>2723650000</v>
      </c>
      <c r="J178">
        <v>246.309</v>
      </c>
      <c r="L178">
        <v>146.5</v>
      </c>
      <c r="M178">
        <v>46.140999999999998</v>
      </c>
    </row>
    <row r="179" spans="1:14" x14ac:dyDescent="0.3">
      <c r="A179" t="s">
        <v>14</v>
      </c>
      <c r="B179" t="s">
        <v>15</v>
      </c>
      <c r="C179" t="s">
        <v>435</v>
      </c>
      <c r="D179" t="s">
        <v>433</v>
      </c>
      <c r="E179">
        <v>2018</v>
      </c>
      <c r="N179">
        <v>277.32499999999999</v>
      </c>
    </row>
    <row r="180" spans="1:14" x14ac:dyDescent="0.3">
      <c r="A180" t="s">
        <v>14</v>
      </c>
      <c r="B180" t="s">
        <v>15</v>
      </c>
      <c r="C180" t="s">
        <v>435</v>
      </c>
      <c r="D180" t="s">
        <v>433</v>
      </c>
      <c r="E180">
        <v>2017</v>
      </c>
      <c r="I180">
        <v>634000000</v>
      </c>
      <c r="J180">
        <v>11398.8</v>
      </c>
      <c r="N180">
        <v>278.10000000000002</v>
      </c>
    </row>
    <row r="181" spans="1:14" x14ac:dyDescent="0.3">
      <c r="A181" t="s">
        <v>14</v>
      </c>
      <c r="B181" t="s">
        <v>15</v>
      </c>
      <c r="C181" t="s">
        <v>435</v>
      </c>
      <c r="D181" t="s">
        <v>433</v>
      </c>
      <c r="E181">
        <v>2016</v>
      </c>
      <c r="I181">
        <v>653000000</v>
      </c>
      <c r="J181">
        <v>11714.9</v>
      </c>
      <c r="N181">
        <v>278.70499999999998</v>
      </c>
    </row>
    <row r="182" spans="1:14" x14ac:dyDescent="0.3">
      <c r="A182" t="s">
        <v>14</v>
      </c>
      <c r="B182" t="s">
        <v>15</v>
      </c>
      <c r="C182" t="s">
        <v>435</v>
      </c>
      <c r="D182" t="s">
        <v>433</v>
      </c>
      <c r="E182">
        <v>2015</v>
      </c>
      <c r="I182">
        <v>661000000</v>
      </c>
      <c r="J182">
        <v>11843.3</v>
      </c>
      <c r="N182">
        <v>279.06</v>
      </c>
    </row>
    <row r="183" spans="1:14" x14ac:dyDescent="0.3">
      <c r="A183" t="s">
        <v>14</v>
      </c>
      <c r="B183" t="s">
        <v>15</v>
      </c>
      <c r="C183" t="s">
        <v>435</v>
      </c>
      <c r="D183" t="s">
        <v>433</v>
      </c>
      <c r="E183">
        <v>2014</v>
      </c>
      <c r="F183">
        <v>17.5</v>
      </c>
      <c r="G183">
        <v>4.2</v>
      </c>
      <c r="I183">
        <v>643000000</v>
      </c>
      <c r="J183">
        <v>11525.2</v>
      </c>
      <c r="N183">
        <v>278.95499999999998</v>
      </c>
    </row>
    <row r="184" spans="1:14" x14ac:dyDescent="0.3">
      <c r="A184" t="s">
        <v>14</v>
      </c>
      <c r="B184" t="s">
        <v>15</v>
      </c>
      <c r="C184" t="s">
        <v>435</v>
      </c>
      <c r="D184" t="s">
        <v>433</v>
      </c>
      <c r="E184">
        <v>2013</v>
      </c>
      <c r="I184">
        <v>641000000</v>
      </c>
      <c r="J184">
        <v>11505.4</v>
      </c>
      <c r="N184">
        <v>278.565</v>
      </c>
    </row>
    <row r="185" spans="1:14" x14ac:dyDescent="0.3">
      <c r="A185" t="s">
        <v>14</v>
      </c>
      <c r="B185" t="s">
        <v>15</v>
      </c>
      <c r="C185" t="s">
        <v>435</v>
      </c>
      <c r="D185" t="s">
        <v>433</v>
      </c>
      <c r="E185">
        <v>2012</v>
      </c>
      <c r="I185">
        <v>644000000</v>
      </c>
      <c r="J185">
        <v>11568.8</v>
      </c>
      <c r="N185">
        <v>278.33499999999998</v>
      </c>
    </row>
    <row r="186" spans="1:14" x14ac:dyDescent="0.3">
      <c r="A186" t="s">
        <v>14</v>
      </c>
      <c r="B186" t="s">
        <v>15</v>
      </c>
      <c r="C186" t="s">
        <v>435</v>
      </c>
      <c r="D186" t="s">
        <v>433</v>
      </c>
      <c r="E186">
        <v>2011</v>
      </c>
      <c r="I186">
        <v>574000000</v>
      </c>
      <c r="J186">
        <v>10294.299999999999</v>
      </c>
      <c r="N186">
        <v>278.79500000000002</v>
      </c>
    </row>
    <row r="187" spans="1:14" x14ac:dyDescent="0.3">
      <c r="A187" t="s">
        <v>14</v>
      </c>
      <c r="B187" t="s">
        <v>15</v>
      </c>
      <c r="C187" t="s">
        <v>435</v>
      </c>
      <c r="D187" t="s">
        <v>433</v>
      </c>
      <c r="E187">
        <v>2010</v>
      </c>
      <c r="F187">
        <v>18.7</v>
      </c>
      <c r="I187">
        <v>576000000</v>
      </c>
      <c r="J187">
        <v>10271.200000000001</v>
      </c>
      <c r="N187">
        <v>280.39499999999998</v>
      </c>
    </row>
    <row r="188" spans="1:14" x14ac:dyDescent="0.3">
      <c r="A188" t="s">
        <v>14</v>
      </c>
      <c r="B188" t="s">
        <v>15</v>
      </c>
      <c r="C188" t="s">
        <v>435</v>
      </c>
      <c r="D188" t="s">
        <v>433</v>
      </c>
      <c r="E188">
        <v>2009</v>
      </c>
      <c r="I188">
        <v>678000000</v>
      </c>
      <c r="J188">
        <v>11961.3</v>
      </c>
      <c r="N188">
        <v>283.41500000000002</v>
      </c>
    </row>
    <row r="189" spans="1:14" x14ac:dyDescent="0.3">
      <c r="A189" t="s">
        <v>14</v>
      </c>
      <c r="B189" t="s">
        <v>15</v>
      </c>
      <c r="C189" t="s">
        <v>435</v>
      </c>
      <c r="D189" t="s">
        <v>433</v>
      </c>
      <c r="E189">
        <v>2008</v>
      </c>
      <c r="I189">
        <v>563000000</v>
      </c>
      <c r="J189">
        <v>9792.67</v>
      </c>
      <c r="N189">
        <v>287.45999999999998</v>
      </c>
    </row>
    <row r="190" spans="1:14" x14ac:dyDescent="0.3">
      <c r="A190" t="s">
        <v>14</v>
      </c>
      <c r="B190" t="s">
        <v>15</v>
      </c>
      <c r="C190" t="s">
        <v>435</v>
      </c>
      <c r="D190" t="s">
        <v>433</v>
      </c>
      <c r="E190">
        <v>2007</v>
      </c>
      <c r="I190">
        <v>520000000</v>
      </c>
      <c r="J190">
        <v>8909.4500000000007</v>
      </c>
      <c r="N190">
        <v>291.82499999999999</v>
      </c>
    </row>
    <row r="191" spans="1:14" x14ac:dyDescent="0.3">
      <c r="A191" t="s">
        <v>14</v>
      </c>
      <c r="B191" t="s">
        <v>15</v>
      </c>
      <c r="C191" t="s">
        <v>435</v>
      </c>
      <c r="D191" t="s">
        <v>433</v>
      </c>
      <c r="E191">
        <v>2006</v>
      </c>
      <c r="F191">
        <v>21.6</v>
      </c>
      <c r="G191">
        <v>4</v>
      </c>
      <c r="I191">
        <v>496000000</v>
      </c>
      <c r="J191">
        <v>8391.56</v>
      </c>
      <c r="N191">
        <v>295.53500000000003</v>
      </c>
    </row>
    <row r="192" spans="1:14" x14ac:dyDescent="0.3">
      <c r="A192" t="s">
        <v>14</v>
      </c>
      <c r="B192" t="s">
        <v>15</v>
      </c>
      <c r="C192" t="s">
        <v>435</v>
      </c>
      <c r="D192" t="s">
        <v>433</v>
      </c>
      <c r="E192">
        <v>2005</v>
      </c>
      <c r="I192">
        <v>503000000</v>
      </c>
      <c r="J192">
        <v>8444.98</v>
      </c>
      <c r="N192">
        <v>297.81</v>
      </c>
    </row>
    <row r="193" spans="1:14" x14ac:dyDescent="0.3">
      <c r="A193" t="s">
        <v>14</v>
      </c>
      <c r="B193" t="s">
        <v>15</v>
      </c>
      <c r="C193" t="s">
        <v>435</v>
      </c>
      <c r="D193" t="s">
        <v>433</v>
      </c>
      <c r="E193">
        <v>2004</v>
      </c>
      <c r="I193">
        <v>512000000</v>
      </c>
      <c r="J193">
        <v>8578.94</v>
      </c>
      <c r="N193">
        <v>298.40499999999997</v>
      </c>
    </row>
    <row r="194" spans="1:14" x14ac:dyDescent="0.3">
      <c r="A194" t="s">
        <v>14</v>
      </c>
      <c r="B194" t="s">
        <v>15</v>
      </c>
      <c r="C194" t="s">
        <v>435</v>
      </c>
      <c r="D194" t="s">
        <v>433</v>
      </c>
      <c r="E194">
        <v>2003</v>
      </c>
      <c r="I194">
        <v>527000000</v>
      </c>
      <c r="J194">
        <v>8856.5499999999993</v>
      </c>
      <c r="N194">
        <v>297.52</v>
      </c>
    </row>
    <row r="195" spans="1:14" x14ac:dyDescent="0.3">
      <c r="A195" t="s">
        <v>14</v>
      </c>
      <c r="B195" t="s">
        <v>15</v>
      </c>
      <c r="C195" t="s">
        <v>435</v>
      </c>
      <c r="D195" t="s">
        <v>433</v>
      </c>
      <c r="E195">
        <v>2002</v>
      </c>
      <c r="I195">
        <v>514000000</v>
      </c>
      <c r="J195">
        <v>8700.07</v>
      </c>
      <c r="N195">
        <v>295.39999999999998</v>
      </c>
    </row>
    <row r="196" spans="1:14" x14ac:dyDescent="0.3">
      <c r="A196" t="s">
        <v>14</v>
      </c>
      <c r="B196" t="s">
        <v>15</v>
      </c>
      <c r="C196" t="s">
        <v>435</v>
      </c>
      <c r="D196" t="s">
        <v>433</v>
      </c>
      <c r="E196">
        <v>2001</v>
      </c>
      <c r="N196">
        <v>292.47000000000003</v>
      </c>
    </row>
    <row r="197" spans="1:14" x14ac:dyDescent="0.3">
      <c r="A197" t="s">
        <v>14</v>
      </c>
      <c r="B197" t="s">
        <v>15</v>
      </c>
      <c r="C197" t="s">
        <v>435</v>
      </c>
      <c r="D197" t="s">
        <v>433</v>
      </c>
      <c r="E197">
        <v>2000</v>
      </c>
      <c r="N197">
        <v>289.10500000000002</v>
      </c>
    </row>
    <row r="198" spans="1:14" x14ac:dyDescent="0.3">
      <c r="A198" t="s">
        <v>14</v>
      </c>
      <c r="B198" t="s">
        <v>15</v>
      </c>
      <c r="C198" t="s">
        <v>435</v>
      </c>
      <c r="D198" t="s">
        <v>433</v>
      </c>
      <c r="E198">
        <v>1999</v>
      </c>
      <c r="N198">
        <v>285.26499999999999</v>
      </c>
    </row>
    <row r="199" spans="1:14" x14ac:dyDescent="0.3">
      <c r="A199" t="s">
        <v>14</v>
      </c>
      <c r="B199" t="s">
        <v>15</v>
      </c>
      <c r="C199" t="s">
        <v>435</v>
      </c>
      <c r="D199" t="s">
        <v>433</v>
      </c>
      <c r="E199">
        <v>1998</v>
      </c>
      <c r="N199">
        <v>280.85500000000002</v>
      </c>
    </row>
    <row r="200" spans="1:14" x14ac:dyDescent="0.3">
      <c r="A200" t="s">
        <v>14</v>
      </c>
      <c r="B200" t="s">
        <v>15</v>
      </c>
      <c r="C200" t="s">
        <v>435</v>
      </c>
      <c r="D200" t="s">
        <v>433</v>
      </c>
      <c r="E200">
        <v>1997</v>
      </c>
      <c r="N200">
        <v>276.10500000000002</v>
      </c>
    </row>
    <row r="201" spans="1:14" x14ac:dyDescent="0.3">
      <c r="A201" t="s">
        <v>14</v>
      </c>
      <c r="B201" t="s">
        <v>15</v>
      </c>
      <c r="C201" t="s">
        <v>435</v>
      </c>
      <c r="D201" t="s">
        <v>433</v>
      </c>
      <c r="E201">
        <v>1996</v>
      </c>
      <c r="N201">
        <v>271.05500000000001</v>
      </c>
    </row>
    <row r="202" spans="1:14" x14ac:dyDescent="0.3">
      <c r="A202" t="s">
        <v>14</v>
      </c>
      <c r="B202" t="s">
        <v>15</v>
      </c>
      <c r="C202" t="s">
        <v>435</v>
      </c>
      <c r="D202" t="s">
        <v>433</v>
      </c>
      <c r="E202">
        <v>1995</v>
      </c>
      <c r="N202">
        <v>265.80500000000001</v>
      </c>
    </row>
    <row r="203" spans="1:14" x14ac:dyDescent="0.3">
      <c r="A203" t="s">
        <v>14</v>
      </c>
      <c r="B203" t="s">
        <v>15</v>
      </c>
      <c r="C203" t="s">
        <v>435</v>
      </c>
      <c r="D203" t="s">
        <v>433</v>
      </c>
      <c r="E203">
        <v>1994</v>
      </c>
      <c r="N203">
        <v>260.47500000000002</v>
      </c>
    </row>
    <row r="204" spans="1:14" x14ac:dyDescent="0.3">
      <c r="A204" t="s">
        <v>14</v>
      </c>
      <c r="B204" t="s">
        <v>15</v>
      </c>
      <c r="C204" t="s">
        <v>435</v>
      </c>
      <c r="D204" t="s">
        <v>433</v>
      </c>
      <c r="E204">
        <v>1993</v>
      </c>
      <c r="N204">
        <v>255.1</v>
      </c>
    </row>
    <row r="205" spans="1:14" x14ac:dyDescent="0.3">
      <c r="A205" t="s">
        <v>14</v>
      </c>
      <c r="B205" t="s">
        <v>15</v>
      </c>
      <c r="C205" t="s">
        <v>435</v>
      </c>
      <c r="D205" t="s">
        <v>433</v>
      </c>
      <c r="E205">
        <v>1992</v>
      </c>
      <c r="N205">
        <v>249.48</v>
      </c>
    </row>
    <row r="206" spans="1:14" x14ac:dyDescent="0.3">
      <c r="A206" t="s">
        <v>14</v>
      </c>
      <c r="B206" t="s">
        <v>15</v>
      </c>
      <c r="C206" t="s">
        <v>435</v>
      </c>
      <c r="D206" t="s">
        <v>433</v>
      </c>
      <c r="E206">
        <v>1991</v>
      </c>
      <c r="N206">
        <v>243.42500000000001</v>
      </c>
    </row>
    <row r="207" spans="1:14" x14ac:dyDescent="0.3">
      <c r="A207" t="s">
        <v>14</v>
      </c>
      <c r="B207" t="s">
        <v>15</v>
      </c>
      <c r="C207" t="s">
        <v>435</v>
      </c>
      <c r="D207" t="s">
        <v>433</v>
      </c>
      <c r="E207">
        <v>1990</v>
      </c>
      <c r="K207">
        <v>0</v>
      </c>
      <c r="N207">
        <v>236.73500000000001</v>
      </c>
    </row>
    <row r="208" spans="1:14" x14ac:dyDescent="0.3">
      <c r="A208" t="s">
        <v>14</v>
      </c>
      <c r="B208" t="s">
        <v>15</v>
      </c>
      <c r="C208" t="s">
        <v>435</v>
      </c>
      <c r="D208" t="s">
        <v>433</v>
      </c>
      <c r="E208">
        <v>1989</v>
      </c>
      <c r="N208">
        <v>229.47</v>
      </c>
    </row>
    <row r="209" spans="1:14" x14ac:dyDescent="0.3">
      <c r="A209" t="s">
        <v>14</v>
      </c>
      <c r="B209" t="s">
        <v>15</v>
      </c>
      <c r="C209" t="s">
        <v>435</v>
      </c>
      <c r="D209" t="s">
        <v>433</v>
      </c>
      <c r="E209">
        <v>1988</v>
      </c>
      <c r="N209">
        <v>221.715</v>
      </c>
    </row>
    <row r="210" spans="1:14" x14ac:dyDescent="0.3">
      <c r="A210" t="s">
        <v>14</v>
      </c>
      <c r="B210" t="s">
        <v>15</v>
      </c>
      <c r="C210" t="s">
        <v>435</v>
      </c>
      <c r="D210" t="s">
        <v>433</v>
      </c>
      <c r="E210">
        <v>1987</v>
      </c>
      <c r="N210">
        <v>213.7</v>
      </c>
    </row>
    <row r="211" spans="1:14" x14ac:dyDescent="0.3">
      <c r="A211" t="s">
        <v>14</v>
      </c>
      <c r="B211" t="s">
        <v>15</v>
      </c>
      <c r="C211" t="s">
        <v>435</v>
      </c>
      <c r="D211" t="s">
        <v>433</v>
      </c>
      <c r="E211">
        <v>1986</v>
      </c>
      <c r="N211">
        <v>205.595</v>
      </c>
    </row>
    <row r="212" spans="1:14" x14ac:dyDescent="0.3">
      <c r="A212" t="s">
        <v>14</v>
      </c>
      <c r="B212" t="s">
        <v>15</v>
      </c>
      <c r="C212" t="s">
        <v>435</v>
      </c>
      <c r="D212" t="s">
        <v>433</v>
      </c>
      <c r="E212">
        <v>1985</v>
      </c>
      <c r="N212">
        <v>197.595</v>
      </c>
    </row>
    <row r="213" spans="1:14" x14ac:dyDescent="0.3">
      <c r="A213" t="s">
        <v>14</v>
      </c>
      <c r="B213" t="s">
        <v>15</v>
      </c>
      <c r="C213" t="s">
        <v>435</v>
      </c>
      <c r="D213" t="s">
        <v>433</v>
      </c>
      <c r="E213">
        <v>1984</v>
      </c>
      <c r="N213">
        <v>189.73</v>
      </c>
    </row>
    <row r="214" spans="1:14" x14ac:dyDescent="0.3">
      <c r="A214" t="s">
        <v>14</v>
      </c>
      <c r="B214" t="s">
        <v>15</v>
      </c>
      <c r="C214" t="s">
        <v>435</v>
      </c>
      <c r="D214" t="s">
        <v>433</v>
      </c>
      <c r="E214">
        <v>1983</v>
      </c>
      <c r="N214">
        <v>182.06</v>
      </c>
    </row>
    <row r="215" spans="1:14" x14ac:dyDescent="0.3">
      <c r="A215" t="s">
        <v>14</v>
      </c>
      <c r="B215" t="s">
        <v>15</v>
      </c>
      <c r="C215" t="s">
        <v>435</v>
      </c>
      <c r="D215" t="s">
        <v>433</v>
      </c>
      <c r="E215">
        <v>1982</v>
      </c>
      <c r="N215">
        <v>174.84</v>
      </c>
    </row>
    <row r="216" spans="1:14" x14ac:dyDescent="0.3">
      <c r="A216" t="s">
        <v>14</v>
      </c>
      <c r="B216" t="s">
        <v>15</v>
      </c>
      <c r="C216" t="s">
        <v>435</v>
      </c>
      <c r="D216" t="s">
        <v>433</v>
      </c>
      <c r="E216">
        <v>1981</v>
      </c>
      <c r="N216">
        <v>168.505</v>
      </c>
    </row>
    <row r="217" spans="1:14" x14ac:dyDescent="0.3">
      <c r="A217" t="s">
        <v>14</v>
      </c>
      <c r="B217" t="s">
        <v>15</v>
      </c>
      <c r="C217" t="s">
        <v>435</v>
      </c>
      <c r="D217" t="s">
        <v>433</v>
      </c>
      <c r="E217">
        <v>1980</v>
      </c>
      <c r="N217">
        <v>163.22999999999999</v>
      </c>
    </row>
    <row r="218" spans="1:14" x14ac:dyDescent="0.3">
      <c r="A218" t="s">
        <v>14</v>
      </c>
      <c r="B218" t="s">
        <v>15</v>
      </c>
      <c r="C218" t="s">
        <v>435</v>
      </c>
      <c r="D218" t="s">
        <v>433</v>
      </c>
      <c r="E218">
        <v>1979</v>
      </c>
      <c r="N218">
        <v>159.22499999999999</v>
      </c>
    </row>
    <row r="219" spans="1:14" x14ac:dyDescent="0.3">
      <c r="A219" t="s">
        <v>14</v>
      </c>
      <c r="B219" t="s">
        <v>15</v>
      </c>
      <c r="C219" t="s">
        <v>435</v>
      </c>
      <c r="D219" t="s">
        <v>433</v>
      </c>
      <c r="E219">
        <v>1978</v>
      </c>
      <c r="N219">
        <v>156.345</v>
      </c>
    </row>
    <row r="220" spans="1:14" x14ac:dyDescent="0.3">
      <c r="A220" t="s">
        <v>14</v>
      </c>
      <c r="B220" t="s">
        <v>15</v>
      </c>
      <c r="C220" t="s">
        <v>435</v>
      </c>
      <c r="D220" t="s">
        <v>433</v>
      </c>
      <c r="E220">
        <v>1977</v>
      </c>
      <c r="N220">
        <v>154.19</v>
      </c>
    </row>
    <row r="221" spans="1:14" x14ac:dyDescent="0.3">
      <c r="A221" t="s">
        <v>14</v>
      </c>
      <c r="B221" t="s">
        <v>15</v>
      </c>
      <c r="C221" t="s">
        <v>435</v>
      </c>
      <c r="D221" t="s">
        <v>433</v>
      </c>
      <c r="E221">
        <v>1976</v>
      </c>
      <c r="N221">
        <v>152.28</v>
      </c>
    </row>
    <row r="222" spans="1:14" x14ac:dyDescent="0.3">
      <c r="A222" t="s">
        <v>14</v>
      </c>
      <c r="B222" t="s">
        <v>15</v>
      </c>
      <c r="C222" t="s">
        <v>435</v>
      </c>
      <c r="D222" t="s">
        <v>433</v>
      </c>
      <c r="E222">
        <v>1975</v>
      </c>
      <c r="N222">
        <v>150.26</v>
      </c>
    </row>
    <row r="223" spans="1:14" x14ac:dyDescent="0.3">
      <c r="A223" t="s">
        <v>14</v>
      </c>
      <c r="B223" t="s">
        <v>15</v>
      </c>
      <c r="C223" t="s">
        <v>435</v>
      </c>
      <c r="D223" t="s">
        <v>433</v>
      </c>
      <c r="E223">
        <v>1974</v>
      </c>
      <c r="N223">
        <v>147.97999999999999</v>
      </c>
    </row>
    <row r="224" spans="1:14" x14ac:dyDescent="0.3">
      <c r="A224" t="s">
        <v>14</v>
      </c>
      <c r="B224" t="s">
        <v>15</v>
      </c>
      <c r="C224" t="s">
        <v>435</v>
      </c>
      <c r="D224" t="s">
        <v>433</v>
      </c>
      <c r="E224">
        <v>1973</v>
      </c>
      <c r="N224">
        <v>145.5</v>
      </c>
    </row>
    <row r="225" spans="1:14" x14ac:dyDescent="0.3">
      <c r="A225" t="s">
        <v>14</v>
      </c>
      <c r="B225" t="s">
        <v>15</v>
      </c>
      <c r="C225" t="s">
        <v>435</v>
      </c>
      <c r="D225" t="s">
        <v>433</v>
      </c>
      <c r="E225">
        <v>1972</v>
      </c>
      <c r="N225">
        <v>142.83500000000001</v>
      </c>
    </row>
    <row r="226" spans="1:14" x14ac:dyDescent="0.3">
      <c r="A226" t="s">
        <v>14</v>
      </c>
      <c r="B226" t="s">
        <v>15</v>
      </c>
      <c r="C226" t="s">
        <v>435</v>
      </c>
      <c r="D226" t="s">
        <v>433</v>
      </c>
      <c r="E226">
        <v>1971</v>
      </c>
      <c r="N226">
        <v>139.91999999999999</v>
      </c>
    </row>
    <row r="227" spans="1:14" x14ac:dyDescent="0.3">
      <c r="A227" t="s">
        <v>14</v>
      </c>
      <c r="B227" t="s">
        <v>15</v>
      </c>
      <c r="C227" t="s">
        <v>435</v>
      </c>
      <c r="D227" t="s">
        <v>433</v>
      </c>
      <c r="E227">
        <v>1970</v>
      </c>
      <c r="N227">
        <v>136.815</v>
      </c>
    </row>
    <row r="228" spans="1:14" x14ac:dyDescent="0.3">
      <c r="A228" t="s">
        <v>14</v>
      </c>
      <c r="B228" t="s">
        <v>15</v>
      </c>
      <c r="C228" t="s">
        <v>435</v>
      </c>
      <c r="D228" t="s">
        <v>433</v>
      </c>
      <c r="E228">
        <v>1969</v>
      </c>
      <c r="N228">
        <v>133.51499999999999</v>
      </c>
    </row>
    <row r="229" spans="1:14" x14ac:dyDescent="0.3">
      <c r="A229" t="s">
        <v>14</v>
      </c>
      <c r="B229" t="s">
        <v>15</v>
      </c>
      <c r="C229" t="s">
        <v>435</v>
      </c>
      <c r="D229" t="s">
        <v>433</v>
      </c>
      <c r="E229">
        <v>1968</v>
      </c>
      <c r="N229">
        <v>129.94499999999999</v>
      </c>
    </row>
    <row r="230" spans="1:14" x14ac:dyDescent="0.3">
      <c r="A230" t="s">
        <v>14</v>
      </c>
      <c r="B230" t="s">
        <v>15</v>
      </c>
      <c r="C230" t="s">
        <v>435</v>
      </c>
      <c r="D230" t="s">
        <v>433</v>
      </c>
      <c r="E230">
        <v>1967</v>
      </c>
      <c r="N230">
        <v>126.24</v>
      </c>
    </row>
    <row r="231" spans="1:14" x14ac:dyDescent="0.3">
      <c r="A231" t="s">
        <v>14</v>
      </c>
      <c r="B231" t="s">
        <v>15</v>
      </c>
      <c r="C231" t="s">
        <v>435</v>
      </c>
      <c r="D231" t="s">
        <v>433</v>
      </c>
      <c r="E231">
        <v>1966</v>
      </c>
      <c r="N231">
        <v>122.31</v>
      </c>
    </row>
    <row r="232" spans="1:14" x14ac:dyDescent="0.3">
      <c r="A232" t="s">
        <v>14</v>
      </c>
      <c r="B232" t="s">
        <v>15</v>
      </c>
      <c r="C232" t="s">
        <v>435</v>
      </c>
      <c r="D232" t="s">
        <v>433</v>
      </c>
      <c r="E232">
        <v>1965</v>
      </c>
      <c r="N232">
        <v>118.36</v>
      </c>
    </row>
    <row r="233" spans="1:14" x14ac:dyDescent="0.3">
      <c r="A233" t="s">
        <v>14</v>
      </c>
      <c r="B233" t="s">
        <v>15</v>
      </c>
      <c r="C233" t="s">
        <v>435</v>
      </c>
      <c r="D233" t="s">
        <v>433</v>
      </c>
      <c r="E233">
        <v>1964</v>
      </c>
      <c r="N233">
        <v>114.27</v>
      </c>
    </row>
    <row r="234" spans="1:14" x14ac:dyDescent="0.3">
      <c r="A234" t="s">
        <v>14</v>
      </c>
      <c r="B234" t="s">
        <v>15</v>
      </c>
      <c r="C234" t="s">
        <v>435</v>
      </c>
      <c r="D234" t="s">
        <v>433</v>
      </c>
      <c r="E234">
        <v>1963</v>
      </c>
      <c r="N234">
        <v>110.17</v>
      </c>
    </row>
    <row r="235" spans="1:14" x14ac:dyDescent="0.3">
      <c r="A235" t="s">
        <v>14</v>
      </c>
      <c r="B235" t="s">
        <v>15</v>
      </c>
      <c r="C235" t="s">
        <v>435</v>
      </c>
      <c r="D235" t="s">
        <v>433</v>
      </c>
      <c r="E235">
        <v>1962</v>
      </c>
      <c r="N235">
        <v>106.265</v>
      </c>
    </row>
    <row r="236" spans="1:14" x14ac:dyDescent="0.3">
      <c r="A236" t="s">
        <v>14</v>
      </c>
      <c r="B236" t="s">
        <v>15</v>
      </c>
      <c r="C236" t="s">
        <v>435</v>
      </c>
      <c r="D236" t="s">
        <v>433</v>
      </c>
      <c r="E236">
        <v>1961</v>
      </c>
      <c r="N236">
        <v>103.01</v>
      </c>
    </row>
    <row r="237" spans="1:14" x14ac:dyDescent="0.3">
      <c r="A237" t="s">
        <v>14</v>
      </c>
      <c r="B237" t="s">
        <v>15</v>
      </c>
      <c r="C237" t="s">
        <v>435</v>
      </c>
      <c r="D237" t="s">
        <v>433</v>
      </c>
      <c r="E237">
        <v>1960</v>
      </c>
    </row>
    <row r="238" spans="1:14" x14ac:dyDescent="0.3">
      <c r="A238" t="s">
        <v>16</v>
      </c>
      <c r="B238" t="s">
        <v>17</v>
      </c>
      <c r="C238" t="s">
        <v>438</v>
      </c>
      <c r="D238" t="s">
        <v>436</v>
      </c>
      <c r="E238">
        <v>2018</v>
      </c>
      <c r="I238">
        <v>3236540000</v>
      </c>
      <c r="J238">
        <v>42029.8</v>
      </c>
      <c r="L238">
        <v>2.7</v>
      </c>
      <c r="N238">
        <v>163.84299999999999</v>
      </c>
    </row>
    <row r="239" spans="1:14" x14ac:dyDescent="0.3">
      <c r="A239" t="s">
        <v>16</v>
      </c>
      <c r="B239" t="s">
        <v>17</v>
      </c>
      <c r="C239" t="s">
        <v>438</v>
      </c>
      <c r="D239" t="s">
        <v>436</v>
      </c>
      <c r="E239">
        <v>2017</v>
      </c>
      <c r="I239">
        <v>3013390000</v>
      </c>
      <c r="J239">
        <v>39134.400000000001</v>
      </c>
      <c r="K239">
        <v>91.567499999999995</v>
      </c>
      <c r="L239">
        <v>2.8</v>
      </c>
      <c r="N239">
        <v>163.83199999999999</v>
      </c>
    </row>
    <row r="240" spans="1:14" x14ac:dyDescent="0.3">
      <c r="A240" t="s">
        <v>16</v>
      </c>
      <c r="B240" t="s">
        <v>17</v>
      </c>
      <c r="C240" t="s">
        <v>438</v>
      </c>
      <c r="D240" t="s">
        <v>436</v>
      </c>
      <c r="E240">
        <v>2016</v>
      </c>
      <c r="F240">
        <v>8.8000000000000007</v>
      </c>
      <c r="G240">
        <v>4.3</v>
      </c>
      <c r="I240">
        <v>2877310000</v>
      </c>
      <c r="J240">
        <v>37224.1</v>
      </c>
      <c r="K240">
        <v>97.930599999999998</v>
      </c>
      <c r="L240">
        <v>3</v>
      </c>
      <c r="N240">
        <v>164.46199999999999</v>
      </c>
    </row>
    <row r="241" spans="1:14" x14ac:dyDescent="0.3">
      <c r="A241" t="s">
        <v>16</v>
      </c>
      <c r="B241" t="s">
        <v>17</v>
      </c>
      <c r="C241" t="s">
        <v>438</v>
      </c>
      <c r="D241" t="s">
        <v>436</v>
      </c>
      <c r="E241">
        <v>2015</v>
      </c>
      <c r="I241">
        <v>2811490000</v>
      </c>
      <c r="J241">
        <v>36039.699999999997</v>
      </c>
      <c r="K241">
        <v>96.91</v>
      </c>
      <c r="L241">
        <v>3.1</v>
      </c>
      <c r="N241">
        <v>165.98099999999999</v>
      </c>
    </row>
    <row r="242" spans="1:14" x14ac:dyDescent="0.3">
      <c r="A242" t="s">
        <v>16</v>
      </c>
      <c r="B242" t="s">
        <v>17</v>
      </c>
      <c r="C242" t="s">
        <v>438</v>
      </c>
      <c r="D242" t="s">
        <v>436</v>
      </c>
      <c r="E242">
        <v>2014</v>
      </c>
      <c r="I242">
        <v>3350740000</v>
      </c>
      <c r="J242">
        <v>42300.3</v>
      </c>
      <c r="K242">
        <v>95.9</v>
      </c>
      <c r="L242">
        <v>3.2</v>
      </c>
      <c r="N242">
        <v>168.53800000000001</v>
      </c>
    </row>
    <row r="243" spans="1:14" x14ac:dyDescent="0.3">
      <c r="A243" t="s">
        <v>16</v>
      </c>
      <c r="B243" t="s">
        <v>17</v>
      </c>
      <c r="C243" t="s">
        <v>438</v>
      </c>
      <c r="D243" t="s">
        <v>436</v>
      </c>
      <c r="E243">
        <v>2013</v>
      </c>
      <c r="I243">
        <v>3281590000</v>
      </c>
      <c r="J243">
        <v>40626.800000000003</v>
      </c>
      <c r="K243">
        <v>94</v>
      </c>
      <c r="L243">
        <v>3.4</v>
      </c>
      <c r="N243">
        <v>171.86</v>
      </c>
    </row>
    <row r="244" spans="1:14" x14ac:dyDescent="0.3">
      <c r="A244" t="s">
        <v>16</v>
      </c>
      <c r="B244" t="s">
        <v>17</v>
      </c>
      <c r="C244" t="s">
        <v>438</v>
      </c>
      <c r="D244" t="s">
        <v>436</v>
      </c>
      <c r="E244">
        <v>2012</v>
      </c>
      <c r="F244">
        <v>9.5</v>
      </c>
      <c r="G244">
        <v>3.9</v>
      </c>
      <c r="I244">
        <v>3164620000</v>
      </c>
      <c r="J244">
        <v>38392.9</v>
      </c>
      <c r="K244">
        <v>86.434399999999997</v>
      </c>
      <c r="L244">
        <v>3.6</v>
      </c>
      <c r="N244">
        <v>175.37700000000001</v>
      </c>
    </row>
    <row r="245" spans="1:14" x14ac:dyDescent="0.3">
      <c r="A245" t="s">
        <v>16</v>
      </c>
      <c r="B245" t="s">
        <v>17</v>
      </c>
      <c r="C245" t="s">
        <v>438</v>
      </c>
      <c r="D245" t="s">
        <v>436</v>
      </c>
      <c r="E245">
        <v>2011</v>
      </c>
      <c r="I245">
        <v>3442060000</v>
      </c>
      <c r="J245">
        <v>41100.699999999997</v>
      </c>
      <c r="K245">
        <v>81</v>
      </c>
      <c r="L245">
        <v>3.7</v>
      </c>
      <c r="N245">
        <v>178.185</v>
      </c>
    </row>
    <row r="246" spans="1:14" x14ac:dyDescent="0.3">
      <c r="A246" t="s">
        <v>16</v>
      </c>
      <c r="B246" t="s">
        <v>17</v>
      </c>
      <c r="C246" t="s">
        <v>438</v>
      </c>
      <c r="D246" t="s">
        <v>436</v>
      </c>
      <c r="E246">
        <v>2010</v>
      </c>
      <c r="F246">
        <v>9.8000000000000007</v>
      </c>
      <c r="G246">
        <v>2.8</v>
      </c>
      <c r="I246">
        <v>3355700000</v>
      </c>
      <c r="J246">
        <v>39736.400000000001</v>
      </c>
      <c r="K246">
        <v>81</v>
      </c>
      <c r="L246">
        <v>3.9</v>
      </c>
      <c r="N246">
        <v>179.679</v>
      </c>
    </row>
    <row r="247" spans="1:14" x14ac:dyDescent="0.3">
      <c r="A247" t="s">
        <v>16</v>
      </c>
      <c r="B247" t="s">
        <v>17</v>
      </c>
      <c r="C247" t="s">
        <v>438</v>
      </c>
      <c r="D247" t="s">
        <v>436</v>
      </c>
      <c r="E247">
        <v>2009</v>
      </c>
      <c r="F247">
        <v>9.9</v>
      </c>
      <c r="G247">
        <v>3.2</v>
      </c>
      <c r="I247">
        <v>3660530000</v>
      </c>
      <c r="J247">
        <v>43338.9</v>
      </c>
      <c r="K247">
        <v>78.53</v>
      </c>
      <c r="L247">
        <v>4.0999999999999996</v>
      </c>
      <c r="N247">
        <v>179.709</v>
      </c>
    </row>
    <row r="248" spans="1:14" x14ac:dyDescent="0.3">
      <c r="A248" t="s">
        <v>16</v>
      </c>
      <c r="B248" t="s">
        <v>17</v>
      </c>
      <c r="C248" t="s">
        <v>438</v>
      </c>
      <c r="D248" t="s">
        <v>436</v>
      </c>
      <c r="E248">
        <v>2008</v>
      </c>
      <c r="F248">
        <v>10.4</v>
      </c>
      <c r="G248">
        <v>2.8</v>
      </c>
      <c r="I248">
        <v>4007350000</v>
      </c>
      <c r="J248">
        <v>47785.1</v>
      </c>
      <c r="K248">
        <v>70.040000000000006</v>
      </c>
      <c r="L248">
        <v>4.3</v>
      </c>
      <c r="N248">
        <v>178.43</v>
      </c>
    </row>
    <row r="249" spans="1:14" x14ac:dyDescent="0.3">
      <c r="A249" t="s">
        <v>16</v>
      </c>
      <c r="B249" t="s">
        <v>17</v>
      </c>
      <c r="C249" t="s">
        <v>438</v>
      </c>
      <c r="D249" t="s">
        <v>436</v>
      </c>
      <c r="E249">
        <v>2007</v>
      </c>
      <c r="F249">
        <v>10.1</v>
      </c>
      <c r="G249">
        <v>2.8</v>
      </c>
      <c r="I249">
        <v>4016970000</v>
      </c>
      <c r="J249">
        <v>48582.2</v>
      </c>
      <c r="K249">
        <v>70.87</v>
      </c>
      <c r="L249">
        <v>4.5</v>
      </c>
      <c r="N249">
        <v>175.923</v>
      </c>
    </row>
    <row r="250" spans="1:14" x14ac:dyDescent="0.3">
      <c r="A250" t="s">
        <v>16</v>
      </c>
      <c r="B250" t="s">
        <v>17</v>
      </c>
      <c r="C250" t="s">
        <v>438</v>
      </c>
      <c r="D250" t="s">
        <v>436</v>
      </c>
      <c r="E250">
        <v>2006</v>
      </c>
      <c r="F250">
        <v>10.6</v>
      </c>
      <c r="G250">
        <v>3.3</v>
      </c>
      <c r="I250">
        <v>3543260000</v>
      </c>
      <c r="J250">
        <v>43747.7</v>
      </c>
      <c r="K250">
        <v>48.936799999999998</v>
      </c>
      <c r="L250">
        <v>4.7</v>
      </c>
      <c r="N250">
        <v>172.32599999999999</v>
      </c>
    </row>
    <row r="251" spans="1:14" x14ac:dyDescent="0.3">
      <c r="A251" t="s">
        <v>16</v>
      </c>
      <c r="B251" t="s">
        <v>17</v>
      </c>
      <c r="C251" t="s">
        <v>438</v>
      </c>
      <c r="D251" t="s">
        <v>436</v>
      </c>
      <c r="E251">
        <v>2005</v>
      </c>
      <c r="F251">
        <v>10.7</v>
      </c>
      <c r="G251">
        <v>3.6</v>
      </c>
      <c r="I251">
        <v>3255790000</v>
      </c>
      <c r="J251">
        <v>41282</v>
      </c>
      <c r="K251">
        <v>37.605800000000002</v>
      </c>
      <c r="L251">
        <v>4.9000000000000004</v>
      </c>
      <c r="N251">
        <v>167.80199999999999</v>
      </c>
    </row>
    <row r="252" spans="1:14" x14ac:dyDescent="0.3">
      <c r="A252" t="s">
        <v>16</v>
      </c>
      <c r="B252" t="s">
        <v>17</v>
      </c>
      <c r="C252" t="s">
        <v>438</v>
      </c>
      <c r="D252" t="s">
        <v>436</v>
      </c>
      <c r="E252">
        <v>2004</v>
      </c>
      <c r="F252">
        <v>10.9</v>
      </c>
      <c r="G252">
        <v>3.8</v>
      </c>
      <c r="I252">
        <v>2935660000</v>
      </c>
      <c r="J252">
        <v>38503.5</v>
      </c>
      <c r="K252">
        <v>26.838000000000001</v>
      </c>
      <c r="L252">
        <v>5.0999999999999996</v>
      </c>
      <c r="N252">
        <v>162.221</v>
      </c>
    </row>
    <row r="253" spans="1:14" x14ac:dyDescent="0.3">
      <c r="A253" t="s">
        <v>16</v>
      </c>
      <c r="B253" t="s">
        <v>17</v>
      </c>
      <c r="C253" t="s">
        <v>438</v>
      </c>
      <c r="D253" t="s">
        <v>436</v>
      </c>
      <c r="E253">
        <v>2003</v>
      </c>
      <c r="F253">
        <v>10.3</v>
      </c>
      <c r="I253">
        <v>2398650000</v>
      </c>
      <c r="J253">
        <v>32776.400000000001</v>
      </c>
      <c r="K253">
        <v>13.5464</v>
      </c>
      <c r="L253">
        <v>5.3</v>
      </c>
      <c r="N253">
        <v>155.70599999999999</v>
      </c>
    </row>
    <row r="254" spans="1:14" x14ac:dyDescent="0.3">
      <c r="A254" t="s">
        <v>16</v>
      </c>
      <c r="B254" t="s">
        <v>17</v>
      </c>
      <c r="C254" t="s">
        <v>438</v>
      </c>
      <c r="D254" t="s">
        <v>436</v>
      </c>
      <c r="E254">
        <v>2002</v>
      </c>
      <c r="F254">
        <v>11.2</v>
      </c>
      <c r="I254">
        <v>1733120000</v>
      </c>
      <c r="J254">
        <v>24741.5</v>
      </c>
      <c r="K254">
        <v>11.2605</v>
      </c>
      <c r="L254">
        <v>5.5</v>
      </c>
      <c r="N254">
        <v>149.04</v>
      </c>
    </row>
    <row r="255" spans="1:14" x14ac:dyDescent="0.3">
      <c r="A255" t="s">
        <v>16</v>
      </c>
      <c r="B255" t="s">
        <v>17</v>
      </c>
      <c r="C255" t="s">
        <v>438</v>
      </c>
      <c r="D255" t="s">
        <v>436</v>
      </c>
      <c r="E255">
        <v>2001</v>
      </c>
      <c r="F255">
        <v>11.8</v>
      </c>
      <c r="I255">
        <v>1496910000</v>
      </c>
      <c r="J255">
        <v>22228.799999999999</v>
      </c>
      <c r="L255">
        <v>5.7</v>
      </c>
      <c r="N255">
        <v>143.279</v>
      </c>
    </row>
    <row r="256" spans="1:14" x14ac:dyDescent="0.3">
      <c r="A256" t="s">
        <v>16</v>
      </c>
      <c r="B256" t="s">
        <v>17</v>
      </c>
      <c r="C256" t="s">
        <v>438</v>
      </c>
      <c r="D256" t="s">
        <v>436</v>
      </c>
      <c r="E256">
        <v>2000</v>
      </c>
      <c r="F256">
        <v>11.3</v>
      </c>
      <c r="I256">
        <v>1434430000</v>
      </c>
      <c r="J256">
        <v>21936.5</v>
      </c>
      <c r="K256">
        <v>10.5388</v>
      </c>
      <c r="L256">
        <v>5.9</v>
      </c>
      <c r="N256">
        <v>139.12799999999999</v>
      </c>
    </row>
    <row r="257" spans="1:14" x14ac:dyDescent="0.3">
      <c r="A257" t="s">
        <v>16</v>
      </c>
      <c r="B257" t="s">
        <v>17</v>
      </c>
      <c r="C257" t="s">
        <v>438</v>
      </c>
      <c r="D257" t="s">
        <v>436</v>
      </c>
      <c r="E257">
        <v>1999</v>
      </c>
      <c r="F257">
        <v>12.6</v>
      </c>
      <c r="I257">
        <v>1239880000</v>
      </c>
      <c r="J257">
        <v>19261.7</v>
      </c>
      <c r="K257">
        <v>7.6356900000000003</v>
      </c>
      <c r="L257">
        <v>6.2</v>
      </c>
      <c r="N257">
        <v>136.95699999999999</v>
      </c>
    </row>
    <row r="258" spans="1:14" x14ac:dyDescent="0.3">
      <c r="A258" t="s">
        <v>16</v>
      </c>
      <c r="B258" t="s">
        <v>17</v>
      </c>
      <c r="C258" t="s">
        <v>438</v>
      </c>
      <c r="D258" t="s">
        <v>436</v>
      </c>
      <c r="E258">
        <v>1998</v>
      </c>
      <c r="F258">
        <v>11.9</v>
      </c>
      <c r="I258">
        <v>1211930000</v>
      </c>
      <c r="J258">
        <v>18894.5</v>
      </c>
      <c r="K258">
        <v>6.8862100000000002</v>
      </c>
      <c r="L258">
        <v>6.4</v>
      </c>
      <c r="N258">
        <v>136.47200000000001</v>
      </c>
    </row>
    <row r="259" spans="1:14" x14ac:dyDescent="0.3">
      <c r="A259" t="s">
        <v>16</v>
      </c>
      <c r="B259" t="s">
        <v>17</v>
      </c>
      <c r="C259" t="s">
        <v>438</v>
      </c>
      <c r="D259" t="s">
        <v>436</v>
      </c>
      <c r="E259">
        <v>1997</v>
      </c>
      <c r="F259">
        <v>11.2</v>
      </c>
      <c r="I259">
        <v>1180600000</v>
      </c>
      <c r="J259">
        <v>18353.099999999999</v>
      </c>
      <c r="K259">
        <v>3.0501800000000001</v>
      </c>
      <c r="L259">
        <v>6.7</v>
      </c>
      <c r="N259">
        <v>136.86600000000001</v>
      </c>
    </row>
    <row r="260" spans="1:14" x14ac:dyDescent="0.3">
      <c r="A260" t="s">
        <v>16</v>
      </c>
      <c r="B260" t="s">
        <v>17</v>
      </c>
      <c r="C260" t="s">
        <v>438</v>
      </c>
      <c r="D260" t="s">
        <v>436</v>
      </c>
      <c r="E260">
        <v>1996</v>
      </c>
      <c r="F260">
        <v>10.9</v>
      </c>
      <c r="I260">
        <v>1223950000</v>
      </c>
      <c r="J260">
        <v>19017.2</v>
      </c>
      <c r="K260">
        <v>1.5266</v>
      </c>
      <c r="L260">
        <v>7</v>
      </c>
      <c r="N260">
        <v>136.93600000000001</v>
      </c>
    </row>
    <row r="261" spans="1:14" x14ac:dyDescent="0.3">
      <c r="A261" t="s">
        <v>16</v>
      </c>
      <c r="B261" t="s">
        <v>17</v>
      </c>
      <c r="C261" t="s">
        <v>438</v>
      </c>
      <c r="D261" t="s">
        <v>436</v>
      </c>
      <c r="E261">
        <v>1995</v>
      </c>
      <c r="F261">
        <v>11</v>
      </c>
      <c r="I261">
        <v>1178740000</v>
      </c>
      <c r="J261">
        <v>18461.099999999999</v>
      </c>
      <c r="L261">
        <v>7.3</v>
      </c>
      <c r="N261">
        <v>135.851</v>
      </c>
    </row>
    <row r="262" spans="1:14" x14ac:dyDescent="0.3">
      <c r="A262" t="s">
        <v>16</v>
      </c>
      <c r="B262" t="s">
        <v>17</v>
      </c>
      <c r="C262" t="s">
        <v>438</v>
      </c>
      <c r="D262" t="s">
        <v>436</v>
      </c>
      <c r="E262">
        <v>1994</v>
      </c>
      <c r="F262">
        <v>10.9</v>
      </c>
      <c r="I262">
        <v>1017550000</v>
      </c>
      <c r="J262">
        <v>16234.8</v>
      </c>
      <c r="L262">
        <v>7.7</v>
      </c>
      <c r="N262">
        <v>133.35499999999999</v>
      </c>
    </row>
    <row r="263" spans="1:14" x14ac:dyDescent="0.3">
      <c r="A263" t="s">
        <v>16</v>
      </c>
      <c r="B263" t="s">
        <v>17</v>
      </c>
      <c r="C263" t="s">
        <v>438</v>
      </c>
      <c r="D263" t="s">
        <v>436</v>
      </c>
      <c r="E263">
        <v>1993</v>
      </c>
      <c r="F263">
        <v>11.4</v>
      </c>
      <c r="I263">
        <v>1007030000</v>
      </c>
      <c r="J263">
        <v>16516.5</v>
      </c>
      <c r="L263">
        <v>8.1</v>
      </c>
      <c r="N263">
        <v>129.726</v>
      </c>
    </row>
    <row r="264" spans="1:14" x14ac:dyDescent="0.3">
      <c r="A264" t="s">
        <v>16</v>
      </c>
      <c r="B264" t="s">
        <v>17</v>
      </c>
      <c r="C264" t="s">
        <v>438</v>
      </c>
      <c r="D264" t="s">
        <v>436</v>
      </c>
      <c r="E264">
        <v>1992</v>
      </c>
      <c r="F264">
        <v>12.1</v>
      </c>
      <c r="I264">
        <v>1210010000</v>
      </c>
      <c r="J264">
        <v>20547.7</v>
      </c>
      <c r="L264">
        <v>8.5</v>
      </c>
      <c r="N264">
        <v>125.294</v>
      </c>
    </row>
    <row r="265" spans="1:14" x14ac:dyDescent="0.3">
      <c r="A265" t="s">
        <v>16</v>
      </c>
      <c r="B265" t="s">
        <v>17</v>
      </c>
      <c r="C265" t="s">
        <v>438</v>
      </c>
      <c r="D265" t="s">
        <v>436</v>
      </c>
      <c r="E265">
        <v>1991</v>
      </c>
      <c r="F265">
        <v>11.9</v>
      </c>
      <c r="I265">
        <v>1106930000</v>
      </c>
      <c r="J265">
        <v>19532.5</v>
      </c>
      <c r="L265">
        <v>8.9</v>
      </c>
      <c r="N265">
        <v>120.577</v>
      </c>
    </row>
    <row r="266" spans="1:14" x14ac:dyDescent="0.3">
      <c r="A266" t="s">
        <v>16</v>
      </c>
      <c r="B266" t="s">
        <v>17</v>
      </c>
      <c r="C266" t="s">
        <v>438</v>
      </c>
      <c r="D266" t="s">
        <v>436</v>
      </c>
      <c r="E266">
        <v>1990</v>
      </c>
      <c r="F266">
        <v>11.9</v>
      </c>
      <c r="I266">
        <v>1029050000</v>
      </c>
      <c r="J266">
        <v>18878.5</v>
      </c>
      <c r="K266">
        <v>0</v>
      </c>
      <c r="L266">
        <v>9.4</v>
      </c>
      <c r="N266">
        <v>115.977</v>
      </c>
    </row>
    <row r="267" spans="1:14" x14ac:dyDescent="0.3">
      <c r="A267" t="s">
        <v>16</v>
      </c>
      <c r="B267" t="s">
        <v>17</v>
      </c>
      <c r="C267" t="s">
        <v>438</v>
      </c>
      <c r="D267" t="s">
        <v>436</v>
      </c>
      <c r="E267">
        <v>1989</v>
      </c>
      <c r="F267">
        <v>12.5</v>
      </c>
      <c r="I267">
        <v>795449000</v>
      </c>
      <c r="J267">
        <v>15166.4</v>
      </c>
      <c r="L267">
        <v>9.9</v>
      </c>
      <c r="N267">
        <v>111.59099999999999</v>
      </c>
    </row>
    <row r="268" spans="1:14" x14ac:dyDescent="0.3">
      <c r="A268" t="s">
        <v>16</v>
      </c>
      <c r="B268" t="s">
        <v>17</v>
      </c>
      <c r="C268" t="s">
        <v>438</v>
      </c>
      <c r="D268" t="s">
        <v>436</v>
      </c>
      <c r="E268">
        <v>1988</v>
      </c>
      <c r="F268">
        <v>11.6</v>
      </c>
      <c r="I268">
        <v>721426000</v>
      </c>
      <c r="J268">
        <v>14304.4</v>
      </c>
      <c r="L268">
        <v>10.4</v>
      </c>
      <c r="N268">
        <v>107.306</v>
      </c>
    </row>
    <row r="269" spans="1:14" x14ac:dyDescent="0.3">
      <c r="A269" t="s">
        <v>16</v>
      </c>
      <c r="B269" t="s">
        <v>17</v>
      </c>
      <c r="C269" t="s">
        <v>438</v>
      </c>
      <c r="D269" t="s">
        <v>436</v>
      </c>
      <c r="E269">
        <v>1987</v>
      </c>
      <c r="F269">
        <v>11</v>
      </c>
      <c r="I269">
        <v>611316000</v>
      </c>
      <c r="J269">
        <v>12616.2</v>
      </c>
      <c r="L269">
        <v>11</v>
      </c>
      <c r="N269">
        <v>103.096</v>
      </c>
    </row>
    <row r="270" spans="1:14" x14ac:dyDescent="0.3">
      <c r="A270" t="s">
        <v>16</v>
      </c>
      <c r="B270" t="s">
        <v>17</v>
      </c>
      <c r="C270" t="s">
        <v>438</v>
      </c>
      <c r="D270" t="s">
        <v>436</v>
      </c>
      <c r="E270">
        <v>1986</v>
      </c>
      <c r="F270">
        <v>11.9</v>
      </c>
      <c r="I270">
        <v>482001000</v>
      </c>
      <c r="J270">
        <v>10361.799999999999</v>
      </c>
      <c r="L270">
        <v>11.6</v>
      </c>
      <c r="N270">
        <v>98.972300000000004</v>
      </c>
    </row>
    <row r="271" spans="1:14" x14ac:dyDescent="0.3">
      <c r="A271" t="s">
        <v>16</v>
      </c>
      <c r="B271" t="s">
        <v>17</v>
      </c>
      <c r="C271" t="s">
        <v>438</v>
      </c>
      <c r="D271" t="s">
        <v>436</v>
      </c>
      <c r="E271">
        <v>1985</v>
      </c>
      <c r="I271">
        <v>346738000</v>
      </c>
      <c r="J271">
        <v>7774.39</v>
      </c>
      <c r="L271">
        <v>12.2</v>
      </c>
      <c r="N271">
        <v>94.893600000000006</v>
      </c>
    </row>
    <row r="272" spans="1:14" x14ac:dyDescent="0.3">
      <c r="A272" t="s">
        <v>16</v>
      </c>
      <c r="B272" t="s">
        <v>17</v>
      </c>
      <c r="C272" t="s">
        <v>438</v>
      </c>
      <c r="D272" t="s">
        <v>436</v>
      </c>
      <c r="E272">
        <v>1984</v>
      </c>
      <c r="I272">
        <v>330071000</v>
      </c>
      <c r="J272">
        <v>7728.91</v>
      </c>
      <c r="N272">
        <v>90.863799999999998</v>
      </c>
    </row>
    <row r="273" spans="1:14" x14ac:dyDescent="0.3">
      <c r="A273" t="s">
        <v>16</v>
      </c>
      <c r="B273" t="s">
        <v>17</v>
      </c>
      <c r="C273" t="s">
        <v>438</v>
      </c>
      <c r="D273" t="s">
        <v>436</v>
      </c>
      <c r="E273">
        <v>1983</v>
      </c>
      <c r="I273">
        <v>327862000</v>
      </c>
      <c r="J273">
        <v>8022.65</v>
      </c>
      <c r="N273">
        <v>86.951099999999997</v>
      </c>
    </row>
    <row r="274" spans="1:14" x14ac:dyDescent="0.3">
      <c r="A274" t="s">
        <v>16</v>
      </c>
      <c r="B274" t="s">
        <v>17</v>
      </c>
      <c r="C274" t="s">
        <v>438</v>
      </c>
      <c r="D274" t="s">
        <v>436</v>
      </c>
      <c r="E274">
        <v>1982</v>
      </c>
      <c r="I274">
        <v>375896000</v>
      </c>
      <c r="J274">
        <v>9610.27</v>
      </c>
      <c r="N274">
        <v>83.221299999999999</v>
      </c>
    </row>
    <row r="275" spans="1:14" x14ac:dyDescent="0.3">
      <c r="A275" t="s">
        <v>16</v>
      </c>
      <c r="B275" t="s">
        <v>17</v>
      </c>
      <c r="C275" t="s">
        <v>438</v>
      </c>
      <c r="D275" t="s">
        <v>436</v>
      </c>
      <c r="E275">
        <v>1981</v>
      </c>
      <c r="I275">
        <v>388959000</v>
      </c>
      <c r="J275">
        <v>10372.200000000001</v>
      </c>
      <c r="N275">
        <v>79.787199999999999</v>
      </c>
    </row>
    <row r="276" spans="1:14" x14ac:dyDescent="0.3">
      <c r="A276" t="s">
        <v>16</v>
      </c>
      <c r="B276" t="s">
        <v>17</v>
      </c>
      <c r="C276" t="s">
        <v>438</v>
      </c>
      <c r="D276" t="s">
        <v>436</v>
      </c>
      <c r="E276">
        <v>1980</v>
      </c>
      <c r="I276">
        <v>446416000</v>
      </c>
      <c r="J276">
        <v>12377.4</v>
      </c>
      <c r="N276">
        <v>76.738299999999995</v>
      </c>
    </row>
    <row r="277" spans="1:14" x14ac:dyDescent="0.3">
      <c r="A277" t="s">
        <v>16</v>
      </c>
      <c r="B277" t="s">
        <v>17</v>
      </c>
      <c r="C277" t="s">
        <v>438</v>
      </c>
      <c r="D277" t="s">
        <v>436</v>
      </c>
      <c r="E277">
        <v>1979</v>
      </c>
      <c r="I277">
        <v>411578000</v>
      </c>
      <c r="J277">
        <v>11820.8</v>
      </c>
      <c r="N277">
        <v>74.0809</v>
      </c>
    </row>
    <row r="278" spans="1:14" x14ac:dyDescent="0.3">
      <c r="A278" t="s">
        <v>16</v>
      </c>
      <c r="B278" t="s">
        <v>17</v>
      </c>
      <c r="C278" t="s">
        <v>438</v>
      </c>
      <c r="D278" t="s">
        <v>436</v>
      </c>
      <c r="E278">
        <v>1978</v>
      </c>
      <c r="I278">
        <v>308009000</v>
      </c>
      <c r="J278">
        <v>9129.7099999999991</v>
      </c>
      <c r="N278">
        <v>71.780900000000003</v>
      </c>
    </row>
    <row r="279" spans="1:14" x14ac:dyDescent="0.3">
      <c r="A279" t="s">
        <v>16</v>
      </c>
      <c r="B279" t="s">
        <v>17</v>
      </c>
      <c r="C279" t="s">
        <v>438</v>
      </c>
      <c r="D279" t="s">
        <v>436</v>
      </c>
      <c r="E279">
        <v>1977</v>
      </c>
      <c r="I279">
        <v>254020000</v>
      </c>
      <c r="J279">
        <v>7751.37</v>
      </c>
      <c r="N279">
        <v>69.725499999999997</v>
      </c>
    </row>
    <row r="280" spans="1:14" x14ac:dyDescent="0.3">
      <c r="A280" t="s">
        <v>16</v>
      </c>
      <c r="B280" t="s">
        <v>17</v>
      </c>
      <c r="C280" t="s">
        <v>438</v>
      </c>
      <c r="D280" t="s">
        <v>436</v>
      </c>
      <c r="E280">
        <v>1976</v>
      </c>
      <c r="I280">
        <v>227281000</v>
      </c>
      <c r="J280">
        <v>7152.38</v>
      </c>
      <c r="N280">
        <v>67.610600000000005</v>
      </c>
    </row>
    <row r="281" spans="1:14" x14ac:dyDescent="0.3">
      <c r="A281" t="s">
        <v>16</v>
      </c>
      <c r="B281" t="s">
        <v>17</v>
      </c>
      <c r="C281" t="s">
        <v>438</v>
      </c>
      <c r="D281" t="s">
        <v>436</v>
      </c>
      <c r="E281">
        <v>1975</v>
      </c>
      <c r="I281">
        <v>220127000</v>
      </c>
      <c r="J281">
        <v>7169.1</v>
      </c>
      <c r="N281">
        <v>65.329800000000006</v>
      </c>
    </row>
    <row r="282" spans="1:14" x14ac:dyDescent="0.3">
      <c r="A282" t="s">
        <v>16</v>
      </c>
      <c r="B282" t="s">
        <v>17</v>
      </c>
      <c r="C282" t="s">
        <v>438</v>
      </c>
      <c r="D282" t="s">
        <v>436</v>
      </c>
      <c r="E282">
        <v>1974</v>
      </c>
      <c r="I282">
        <v>186559000</v>
      </c>
      <c r="J282">
        <v>6319.74</v>
      </c>
      <c r="N282">
        <v>62.808500000000002</v>
      </c>
    </row>
    <row r="283" spans="1:14" x14ac:dyDescent="0.3">
      <c r="A283" t="s">
        <v>16</v>
      </c>
      <c r="B283" t="s">
        <v>17</v>
      </c>
      <c r="C283" t="s">
        <v>438</v>
      </c>
      <c r="D283" t="s">
        <v>436</v>
      </c>
      <c r="E283">
        <v>1973</v>
      </c>
      <c r="I283">
        <v>150820000</v>
      </c>
      <c r="J283">
        <v>5342.17</v>
      </c>
      <c r="N283">
        <v>60.068100000000001</v>
      </c>
    </row>
    <row r="284" spans="1:14" x14ac:dyDescent="0.3">
      <c r="A284" t="s">
        <v>16</v>
      </c>
      <c r="B284" t="s">
        <v>17</v>
      </c>
      <c r="C284" t="s">
        <v>438</v>
      </c>
      <c r="D284" t="s">
        <v>436</v>
      </c>
      <c r="E284">
        <v>1972</v>
      </c>
      <c r="I284">
        <v>113408000</v>
      </c>
      <c r="J284">
        <v>4217.17</v>
      </c>
      <c r="N284">
        <v>57.216999999999999</v>
      </c>
    </row>
    <row r="285" spans="1:14" x14ac:dyDescent="0.3">
      <c r="A285" t="s">
        <v>16</v>
      </c>
      <c r="B285" t="s">
        <v>17</v>
      </c>
      <c r="C285" t="s">
        <v>438</v>
      </c>
      <c r="D285" t="s">
        <v>436</v>
      </c>
      <c r="E285">
        <v>1971</v>
      </c>
      <c r="I285">
        <v>89409800</v>
      </c>
      <c r="J285">
        <v>3498.17</v>
      </c>
      <c r="N285">
        <v>54.380899999999997</v>
      </c>
    </row>
    <row r="286" spans="1:14" x14ac:dyDescent="0.3">
      <c r="A286" t="s">
        <v>16</v>
      </c>
      <c r="B286" t="s">
        <v>17</v>
      </c>
      <c r="C286" t="s">
        <v>438</v>
      </c>
      <c r="D286" t="s">
        <v>436</v>
      </c>
      <c r="E286">
        <v>1970</v>
      </c>
      <c r="I286">
        <v>78619200</v>
      </c>
      <c r="J286">
        <v>3238.56</v>
      </c>
      <c r="N286">
        <v>51.6511</v>
      </c>
    </row>
    <row r="287" spans="1:14" x14ac:dyDescent="0.3">
      <c r="A287" t="s">
        <v>16</v>
      </c>
      <c r="B287" t="s">
        <v>17</v>
      </c>
      <c r="C287" t="s">
        <v>438</v>
      </c>
      <c r="D287" t="s">
        <v>436</v>
      </c>
      <c r="E287">
        <v>1969</v>
      </c>
      <c r="N287">
        <v>49.059600000000003</v>
      </c>
    </row>
    <row r="288" spans="1:14" x14ac:dyDescent="0.3">
      <c r="A288" t="s">
        <v>16</v>
      </c>
      <c r="B288" t="s">
        <v>17</v>
      </c>
      <c r="C288" t="s">
        <v>438</v>
      </c>
      <c r="D288" t="s">
        <v>436</v>
      </c>
      <c r="E288">
        <v>1968</v>
      </c>
      <c r="N288">
        <v>46.5745</v>
      </c>
    </row>
    <row r="289" spans="1:15" x14ac:dyDescent="0.3">
      <c r="A289" t="s">
        <v>16</v>
      </c>
      <c r="B289" t="s">
        <v>17</v>
      </c>
      <c r="C289" t="s">
        <v>438</v>
      </c>
      <c r="D289" t="s">
        <v>436</v>
      </c>
      <c r="E289">
        <v>1967</v>
      </c>
      <c r="N289">
        <v>44.165999999999997</v>
      </c>
    </row>
    <row r="290" spans="1:15" x14ac:dyDescent="0.3">
      <c r="A290" t="s">
        <v>16</v>
      </c>
      <c r="B290" t="s">
        <v>17</v>
      </c>
      <c r="C290" t="s">
        <v>438</v>
      </c>
      <c r="D290" t="s">
        <v>436</v>
      </c>
      <c r="E290">
        <v>1966</v>
      </c>
      <c r="N290">
        <v>41.802100000000003</v>
      </c>
    </row>
    <row r="291" spans="1:15" x14ac:dyDescent="0.3">
      <c r="A291" t="s">
        <v>16</v>
      </c>
      <c r="B291" t="s">
        <v>17</v>
      </c>
      <c r="C291" t="s">
        <v>438</v>
      </c>
      <c r="D291" t="s">
        <v>436</v>
      </c>
      <c r="E291">
        <v>1965</v>
      </c>
      <c r="N291">
        <v>39.466000000000001</v>
      </c>
    </row>
    <row r="292" spans="1:15" x14ac:dyDescent="0.3">
      <c r="A292" t="s">
        <v>16</v>
      </c>
      <c r="B292" t="s">
        <v>17</v>
      </c>
      <c r="C292" t="s">
        <v>438</v>
      </c>
      <c r="D292" t="s">
        <v>436</v>
      </c>
      <c r="E292">
        <v>1964</v>
      </c>
      <c r="N292">
        <v>37.168100000000003</v>
      </c>
    </row>
    <row r="293" spans="1:15" x14ac:dyDescent="0.3">
      <c r="A293" t="s">
        <v>16</v>
      </c>
      <c r="B293" t="s">
        <v>17</v>
      </c>
      <c r="C293" t="s">
        <v>438</v>
      </c>
      <c r="D293" t="s">
        <v>436</v>
      </c>
      <c r="E293">
        <v>1963</v>
      </c>
      <c r="N293">
        <v>34.9191</v>
      </c>
    </row>
    <row r="294" spans="1:15" x14ac:dyDescent="0.3">
      <c r="A294" t="s">
        <v>16</v>
      </c>
      <c r="B294" t="s">
        <v>17</v>
      </c>
      <c r="C294" t="s">
        <v>438</v>
      </c>
      <c r="D294" t="s">
        <v>436</v>
      </c>
      <c r="E294">
        <v>1962</v>
      </c>
      <c r="N294">
        <v>32.702100000000002</v>
      </c>
    </row>
    <row r="295" spans="1:15" x14ac:dyDescent="0.3">
      <c r="A295" t="s">
        <v>16</v>
      </c>
      <c r="B295" t="s">
        <v>17</v>
      </c>
      <c r="C295" t="s">
        <v>438</v>
      </c>
      <c r="D295" t="s">
        <v>436</v>
      </c>
      <c r="E295">
        <v>1961</v>
      </c>
      <c r="N295">
        <v>30.585100000000001</v>
      </c>
    </row>
    <row r="296" spans="1:15" x14ac:dyDescent="0.3">
      <c r="A296" t="s">
        <v>16</v>
      </c>
      <c r="B296" t="s">
        <v>17</v>
      </c>
      <c r="C296" t="s">
        <v>438</v>
      </c>
      <c r="D296" t="s">
        <v>436</v>
      </c>
      <c r="E296">
        <v>1960</v>
      </c>
    </row>
    <row r="297" spans="1:15" x14ac:dyDescent="0.3">
      <c r="A297" t="s">
        <v>18</v>
      </c>
      <c r="B297" t="s">
        <v>19</v>
      </c>
      <c r="C297" t="s">
        <v>431</v>
      </c>
      <c r="D297" t="s">
        <v>433</v>
      </c>
      <c r="E297">
        <v>2018</v>
      </c>
      <c r="I297" s="1">
        <v>106000000000</v>
      </c>
      <c r="J297">
        <v>3432.39</v>
      </c>
      <c r="L297">
        <v>51.6</v>
      </c>
      <c r="N297">
        <v>24.713100000000001</v>
      </c>
      <c r="O297">
        <v>7.2530000000000001</v>
      </c>
    </row>
    <row r="298" spans="1:15" x14ac:dyDescent="0.3">
      <c r="A298" t="s">
        <v>18</v>
      </c>
      <c r="B298" t="s">
        <v>19</v>
      </c>
      <c r="C298" t="s">
        <v>431</v>
      </c>
      <c r="D298" t="s">
        <v>433</v>
      </c>
      <c r="E298">
        <v>2017</v>
      </c>
      <c r="F298">
        <v>41.280999999999999</v>
      </c>
      <c r="G298">
        <v>8.4320000000000004</v>
      </c>
      <c r="I298" s="1">
        <v>122000000000</v>
      </c>
      <c r="J298">
        <v>4095.81</v>
      </c>
      <c r="K298">
        <v>14.3391</v>
      </c>
      <c r="L298">
        <v>53.4</v>
      </c>
      <c r="M298">
        <v>60.378999999999998</v>
      </c>
      <c r="N298">
        <v>23.916499999999999</v>
      </c>
      <c r="O298">
        <v>7.1390000000000002</v>
      </c>
    </row>
    <row r="299" spans="1:15" x14ac:dyDescent="0.3">
      <c r="A299" t="s">
        <v>18</v>
      </c>
      <c r="B299" t="s">
        <v>19</v>
      </c>
      <c r="C299" t="s">
        <v>431</v>
      </c>
      <c r="D299" t="s">
        <v>433</v>
      </c>
      <c r="E299">
        <v>2016</v>
      </c>
      <c r="F299">
        <v>41.881999999999998</v>
      </c>
      <c r="G299">
        <v>8.7159999999999993</v>
      </c>
      <c r="I299" s="1">
        <v>101000000000</v>
      </c>
      <c r="J299">
        <v>3506.07</v>
      </c>
      <c r="K299">
        <v>13</v>
      </c>
      <c r="L299">
        <v>55.5</v>
      </c>
      <c r="M299">
        <v>59.924999999999997</v>
      </c>
      <c r="N299">
        <v>23.135100000000001</v>
      </c>
      <c r="O299">
        <v>7.2809999999999997</v>
      </c>
    </row>
    <row r="300" spans="1:15" x14ac:dyDescent="0.3">
      <c r="A300" t="s">
        <v>18</v>
      </c>
      <c r="B300" t="s">
        <v>19</v>
      </c>
      <c r="C300" t="s">
        <v>431</v>
      </c>
      <c r="D300" t="s">
        <v>433</v>
      </c>
      <c r="E300">
        <v>2015</v>
      </c>
      <c r="F300">
        <v>42.52</v>
      </c>
      <c r="G300">
        <v>9.0519999999999996</v>
      </c>
      <c r="I300" s="1">
        <v>116000000000</v>
      </c>
      <c r="J300">
        <v>4166.9799999999996</v>
      </c>
      <c r="K300">
        <v>12.4</v>
      </c>
      <c r="L300">
        <v>57.8</v>
      </c>
      <c r="M300">
        <v>59.398000000000003</v>
      </c>
      <c r="N300">
        <v>22.366599999999998</v>
      </c>
      <c r="O300">
        <v>7.2789999999999999</v>
      </c>
    </row>
    <row r="301" spans="1:15" x14ac:dyDescent="0.3">
      <c r="A301" t="s">
        <v>18</v>
      </c>
      <c r="B301" t="s">
        <v>19</v>
      </c>
      <c r="C301" t="s">
        <v>431</v>
      </c>
      <c r="D301" t="s">
        <v>433</v>
      </c>
      <c r="E301">
        <v>2014</v>
      </c>
      <c r="F301">
        <v>43.182000000000002</v>
      </c>
      <c r="G301">
        <v>9.4540000000000006</v>
      </c>
      <c r="H301">
        <v>312.22899999999998</v>
      </c>
      <c r="I301" s="1">
        <v>146000000000</v>
      </c>
      <c r="J301">
        <v>5408.41</v>
      </c>
      <c r="K301">
        <v>21.4</v>
      </c>
      <c r="L301">
        <v>60.5</v>
      </c>
      <c r="M301">
        <v>58.776000000000003</v>
      </c>
      <c r="N301">
        <v>21.610499999999998</v>
      </c>
      <c r="O301">
        <v>7.4290000000000003</v>
      </c>
    </row>
    <row r="302" spans="1:15" x14ac:dyDescent="0.3">
      <c r="A302" t="s">
        <v>18</v>
      </c>
      <c r="B302" t="s">
        <v>19</v>
      </c>
      <c r="C302" t="s">
        <v>431</v>
      </c>
      <c r="D302" t="s">
        <v>433</v>
      </c>
      <c r="E302">
        <v>2013</v>
      </c>
      <c r="F302">
        <v>43.847000000000001</v>
      </c>
      <c r="G302">
        <v>9.9209999999999994</v>
      </c>
      <c r="H302">
        <v>280.21499999999997</v>
      </c>
      <c r="I302" s="1">
        <v>137000000000</v>
      </c>
      <c r="J302">
        <v>5254.88</v>
      </c>
      <c r="K302">
        <v>8.9</v>
      </c>
      <c r="L302">
        <v>63.6</v>
      </c>
      <c r="M302">
        <v>58.054000000000002</v>
      </c>
      <c r="N302">
        <v>20.867699999999999</v>
      </c>
      <c r="O302">
        <v>7.4539999999999997</v>
      </c>
    </row>
    <row r="303" spans="1:15" x14ac:dyDescent="0.3">
      <c r="A303" t="s">
        <v>18</v>
      </c>
      <c r="B303" t="s">
        <v>19</v>
      </c>
      <c r="C303" t="s">
        <v>431</v>
      </c>
      <c r="D303" t="s">
        <v>433</v>
      </c>
      <c r="E303">
        <v>2012</v>
      </c>
      <c r="F303">
        <v>44.493000000000002</v>
      </c>
      <c r="G303">
        <v>10.451000000000001</v>
      </c>
      <c r="H303">
        <v>219.25299999999999</v>
      </c>
      <c r="I303" s="1">
        <v>128000000000</v>
      </c>
      <c r="J303">
        <v>5100.1000000000004</v>
      </c>
      <c r="K303">
        <v>6.5</v>
      </c>
      <c r="L303">
        <v>67.3</v>
      </c>
      <c r="M303">
        <v>57.235999999999997</v>
      </c>
      <c r="N303">
        <v>20.139500000000002</v>
      </c>
      <c r="O303">
        <v>7.359</v>
      </c>
    </row>
    <row r="304" spans="1:15" x14ac:dyDescent="0.3">
      <c r="A304" t="s">
        <v>18</v>
      </c>
      <c r="B304" t="s">
        <v>19</v>
      </c>
      <c r="C304" t="s">
        <v>431</v>
      </c>
      <c r="D304" t="s">
        <v>433</v>
      </c>
      <c r="E304">
        <v>2011</v>
      </c>
      <c r="F304">
        <v>45.101999999999997</v>
      </c>
      <c r="G304">
        <v>11.039</v>
      </c>
      <c r="H304">
        <v>207.01300000000001</v>
      </c>
      <c r="I304" s="1">
        <v>112000000000</v>
      </c>
      <c r="J304">
        <v>4615.47</v>
      </c>
      <c r="K304">
        <v>3.1</v>
      </c>
      <c r="L304">
        <v>71.5</v>
      </c>
      <c r="M304">
        <v>56.33</v>
      </c>
      <c r="N304">
        <v>19.427800000000001</v>
      </c>
      <c r="O304">
        <v>7.3620000000000001</v>
      </c>
    </row>
    <row r="305" spans="1:15" x14ac:dyDescent="0.3">
      <c r="A305" t="s">
        <v>18</v>
      </c>
      <c r="B305" t="s">
        <v>19</v>
      </c>
      <c r="C305" t="s">
        <v>431</v>
      </c>
      <c r="D305" t="s">
        <v>433</v>
      </c>
      <c r="E305">
        <v>2010</v>
      </c>
      <c r="F305">
        <v>45.655999999999999</v>
      </c>
      <c r="G305">
        <v>11.68</v>
      </c>
      <c r="H305">
        <v>206.45400000000001</v>
      </c>
      <c r="I305">
        <v>83799500000</v>
      </c>
      <c r="J305">
        <v>3587.88</v>
      </c>
      <c r="K305">
        <v>2.8</v>
      </c>
      <c r="L305">
        <v>76</v>
      </c>
      <c r="M305">
        <v>55.35</v>
      </c>
      <c r="N305">
        <v>18.734500000000001</v>
      </c>
      <c r="O305">
        <v>9.0890000000000004</v>
      </c>
    </row>
    <row r="306" spans="1:15" x14ac:dyDescent="0.3">
      <c r="A306" t="s">
        <v>18</v>
      </c>
      <c r="B306" t="s">
        <v>19</v>
      </c>
      <c r="C306" t="s">
        <v>431</v>
      </c>
      <c r="D306" t="s">
        <v>433</v>
      </c>
      <c r="E306">
        <v>2009</v>
      </c>
      <c r="F306">
        <v>46.143000000000001</v>
      </c>
      <c r="G306">
        <v>12.367000000000001</v>
      </c>
      <c r="H306">
        <v>189.25800000000001</v>
      </c>
      <c r="I306">
        <v>70307200000</v>
      </c>
      <c r="J306">
        <v>3122.78</v>
      </c>
      <c r="K306">
        <v>2.2999999999999998</v>
      </c>
      <c r="L306">
        <v>80.7</v>
      </c>
      <c r="M306">
        <v>54.311</v>
      </c>
      <c r="N306">
        <v>18.059100000000001</v>
      </c>
      <c r="O306">
        <v>10.609</v>
      </c>
    </row>
    <row r="307" spans="1:15" x14ac:dyDescent="0.3">
      <c r="A307" t="s">
        <v>18</v>
      </c>
      <c r="B307" t="s">
        <v>19</v>
      </c>
      <c r="C307" t="s">
        <v>431</v>
      </c>
      <c r="D307" t="s">
        <v>433</v>
      </c>
      <c r="E307">
        <v>2008</v>
      </c>
      <c r="F307">
        <v>46.563000000000002</v>
      </c>
      <c r="G307">
        <v>13.085000000000001</v>
      </c>
      <c r="H307">
        <v>172.38499999999999</v>
      </c>
      <c r="I307">
        <v>88538600000</v>
      </c>
      <c r="J307">
        <v>4080.94</v>
      </c>
      <c r="K307">
        <v>1.9</v>
      </c>
      <c r="L307">
        <v>85.8</v>
      </c>
      <c r="M307">
        <v>53.243000000000002</v>
      </c>
      <c r="N307">
        <v>17.4024</v>
      </c>
      <c r="O307">
        <v>12.044</v>
      </c>
    </row>
    <row r="308" spans="1:15" x14ac:dyDescent="0.3">
      <c r="A308" t="s">
        <v>18</v>
      </c>
      <c r="B308" t="s">
        <v>19</v>
      </c>
      <c r="C308" t="s">
        <v>431</v>
      </c>
      <c r="D308" t="s">
        <v>433</v>
      </c>
      <c r="E308">
        <v>2007</v>
      </c>
      <c r="F308">
        <v>46.92</v>
      </c>
      <c r="G308">
        <v>13.815</v>
      </c>
      <c r="H308">
        <v>133.267</v>
      </c>
      <c r="I308">
        <v>65266500000</v>
      </c>
      <c r="J308">
        <v>3122</v>
      </c>
      <c r="K308">
        <v>1.7</v>
      </c>
      <c r="L308">
        <v>91</v>
      </c>
      <c r="M308">
        <v>52.177</v>
      </c>
      <c r="N308">
        <v>16.768599999999999</v>
      </c>
      <c r="O308">
        <v>14.632999999999999</v>
      </c>
    </row>
    <row r="309" spans="1:15" x14ac:dyDescent="0.3">
      <c r="A309" t="s">
        <v>18</v>
      </c>
      <c r="B309" t="s">
        <v>19</v>
      </c>
      <c r="C309" t="s">
        <v>431</v>
      </c>
      <c r="D309" t="s">
        <v>433</v>
      </c>
      <c r="E309">
        <v>2006</v>
      </c>
      <c r="F309">
        <v>47.215000000000003</v>
      </c>
      <c r="G309">
        <v>14.539</v>
      </c>
      <c r="H309">
        <v>144.715</v>
      </c>
      <c r="I309">
        <v>52381000000</v>
      </c>
      <c r="J309">
        <v>2599.5700000000002</v>
      </c>
      <c r="K309">
        <v>1.5</v>
      </c>
      <c r="L309">
        <v>96.2</v>
      </c>
      <c r="M309">
        <v>51.143000000000001</v>
      </c>
      <c r="N309">
        <v>16.162600000000001</v>
      </c>
      <c r="O309">
        <v>17.673999999999999</v>
      </c>
    </row>
    <row r="310" spans="1:15" x14ac:dyDescent="0.3">
      <c r="A310" t="s">
        <v>18</v>
      </c>
      <c r="B310" t="s">
        <v>19</v>
      </c>
      <c r="C310" t="s">
        <v>431</v>
      </c>
      <c r="D310" t="s">
        <v>433</v>
      </c>
      <c r="E310">
        <v>2005</v>
      </c>
      <c r="F310">
        <v>47.453000000000003</v>
      </c>
      <c r="G310">
        <v>15.24</v>
      </c>
      <c r="H310">
        <v>109.295</v>
      </c>
      <c r="I310">
        <v>36970900000</v>
      </c>
      <c r="J310">
        <v>1902.42</v>
      </c>
      <c r="K310">
        <v>1.14337</v>
      </c>
      <c r="L310">
        <v>101.3</v>
      </c>
      <c r="M310">
        <v>50.164999999999999</v>
      </c>
      <c r="N310">
        <v>15.587999999999999</v>
      </c>
      <c r="O310">
        <v>20.532</v>
      </c>
    </row>
    <row r="311" spans="1:15" x14ac:dyDescent="0.3">
      <c r="A311" t="s">
        <v>18</v>
      </c>
      <c r="B311" t="s">
        <v>19</v>
      </c>
      <c r="C311" t="s">
        <v>431</v>
      </c>
      <c r="D311" t="s">
        <v>433</v>
      </c>
      <c r="E311">
        <v>2004</v>
      </c>
      <c r="F311">
        <v>47.639000000000003</v>
      </c>
      <c r="G311">
        <v>15.903</v>
      </c>
      <c r="H311">
        <v>87.535300000000007</v>
      </c>
      <c r="I311">
        <v>23552100000</v>
      </c>
      <c r="J311">
        <v>1255.56</v>
      </c>
      <c r="K311">
        <v>0.46481499999999998</v>
      </c>
      <c r="L311">
        <v>106.2</v>
      </c>
      <c r="M311">
        <v>49.262999999999998</v>
      </c>
      <c r="N311">
        <v>15.046200000000001</v>
      </c>
      <c r="O311">
        <v>23.643000000000001</v>
      </c>
    </row>
    <row r="312" spans="1:15" x14ac:dyDescent="0.3">
      <c r="A312" t="s">
        <v>18</v>
      </c>
      <c r="B312" t="s">
        <v>19</v>
      </c>
      <c r="C312" t="s">
        <v>431</v>
      </c>
      <c r="D312" t="s">
        <v>433</v>
      </c>
      <c r="E312">
        <v>2003</v>
      </c>
      <c r="F312">
        <v>47.786000000000001</v>
      </c>
      <c r="G312">
        <v>16.521999999999998</v>
      </c>
      <c r="H312">
        <v>95.853099999999998</v>
      </c>
      <c r="I312">
        <v>17812700000</v>
      </c>
      <c r="J312">
        <v>982.96100000000001</v>
      </c>
      <c r="K312">
        <v>0.37068200000000001</v>
      </c>
      <c r="L312">
        <v>110.8</v>
      </c>
      <c r="M312">
        <v>48.44</v>
      </c>
      <c r="N312">
        <v>14.535600000000001</v>
      </c>
      <c r="O312">
        <v>23.925000000000001</v>
      </c>
    </row>
    <row r="313" spans="1:15" x14ac:dyDescent="0.3">
      <c r="A313" t="s">
        <v>18</v>
      </c>
      <c r="B313" t="s">
        <v>19</v>
      </c>
      <c r="C313" t="s">
        <v>431</v>
      </c>
      <c r="D313" t="s">
        <v>433</v>
      </c>
      <c r="E313">
        <v>2002</v>
      </c>
      <c r="F313">
        <v>47.911000000000001</v>
      </c>
      <c r="G313">
        <v>17.09</v>
      </c>
      <c r="H313">
        <v>86.018799999999999</v>
      </c>
      <c r="I313">
        <v>15285600000</v>
      </c>
      <c r="J313">
        <v>872.49400000000003</v>
      </c>
      <c r="K313">
        <v>0.27037699999999998</v>
      </c>
      <c r="L313">
        <v>115.1</v>
      </c>
      <c r="M313">
        <v>47.701999999999998</v>
      </c>
      <c r="N313">
        <v>14.0526</v>
      </c>
      <c r="O313">
        <v>23.896000000000001</v>
      </c>
    </row>
    <row r="314" spans="1:15" x14ac:dyDescent="0.3">
      <c r="A314" t="s">
        <v>18</v>
      </c>
      <c r="B314" t="s">
        <v>19</v>
      </c>
      <c r="C314" t="s">
        <v>431</v>
      </c>
      <c r="D314" t="s">
        <v>433</v>
      </c>
      <c r="E314">
        <v>2001</v>
      </c>
      <c r="F314">
        <v>48.027000000000001</v>
      </c>
      <c r="G314">
        <v>17.597000000000001</v>
      </c>
      <c r="H314">
        <v>82.616600000000005</v>
      </c>
      <c r="I314">
        <v>8936060000</v>
      </c>
      <c r="J314">
        <v>527.33399999999995</v>
      </c>
      <c r="K314">
        <v>0.136014</v>
      </c>
      <c r="L314">
        <v>118.9</v>
      </c>
      <c r="M314">
        <v>47.058999999999997</v>
      </c>
      <c r="N314">
        <v>13.592499999999999</v>
      </c>
      <c r="O314">
        <v>23.114999999999998</v>
      </c>
    </row>
    <row r="315" spans="1:15" x14ac:dyDescent="0.3">
      <c r="A315" t="s">
        <v>18</v>
      </c>
      <c r="B315" t="s">
        <v>19</v>
      </c>
      <c r="C315" t="s">
        <v>431</v>
      </c>
      <c r="D315" t="s">
        <v>433</v>
      </c>
      <c r="E315">
        <v>2000</v>
      </c>
      <c r="F315">
        <v>48.15</v>
      </c>
      <c r="G315">
        <v>18.036000000000001</v>
      </c>
      <c r="H315">
        <v>75.264700000000005</v>
      </c>
      <c r="I315">
        <v>9129590000</v>
      </c>
      <c r="J315">
        <v>556.83600000000001</v>
      </c>
      <c r="K315">
        <v>0.105046</v>
      </c>
      <c r="L315">
        <v>122.2</v>
      </c>
      <c r="M315">
        <v>46.521999999999998</v>
      </c>
      <c r="N315">
        <v>13.1511</v>
      </c>
      <c r="O315">
        <v>22.885000000000002</v>
      </c>
    </row>
    <row r="316" spans="1:15" x14ac:dyDescent="0.3">
      <c r="A316" t="s">
        <v>18</v>
      </c>
      <c r="B316" t="s">
        <v>19</v>
      </c>
      <c r="C316" t="s">
        <v>431</v>
      </c>
      <c r="D316" t="s">
        <v>433</v>
      </c>
      <c r="E316">
        <v>1999</v>
      </c>
      <c r="F316">
        <v>48.292999999999999</v>
      </c>
      <c r="G316">
        <v>18.404</v>
      </c>
      <c r="H316">
        <v>71.910799999999995</v>
      </c>
      <c r="I316">
        <v>6152920000</v>
      </c>
      <c r="J316">
        <v>387.78399999999999</v>
      </c>
      <c r="K316">
        <v>7.1964100000000003E-2</v>
      </c>
      <c r="L316">
        <v>125.1</v>
      </c>
      <c r="M316">
        <v>46.093000000000004</v>
      </c>
      <c r="N316">
        <v>12.7271</v>
      </c>
      <c r="O316">
        <v>20.896999999999998</v>
      </c>
    </row>
    <row r="317" spans="1:15" x14ac:dyDescent="0.3">
      <c r="A317" t="s">
        <v>18</v>
      </c>
      <c r="B317" t="s">
        <v>19</v>
      </c>
      <c r="C317" t="s">
        <v>431</v>
      </c>
      <c r="D317" t="s">
        <v>433</v>
      </c>
      <c r="E317">
        <v>1998</v>
      </c>
      <c r="F317">
        <v>48.46</v>
      </c>
      <c r="G317">
        <v>18.706</v>
      </c>
      <c r="H317">
        <v>73.309200000000004</v>
      </c>
      <c r="I317">
        <v>6506230000</v>
      </c>
      <c r="J317">
        <v>423.59399999999999</v>
      </c>
      <c r="K317">
        <v>1.84537E-2</v>
      </c>
      <c r="L317">
        <v>127.5</v>
      </c>
      <c r="M317">
        <v>45.762999999999998</v>
      </c>
      <c r="N317">
        <v>12.3202</v>
      </c>
      <c r="O317">
        <v>20.437999999999999</v>
      </c>
    </row>
    <row r="318" spans="1:15" x14ac:dyDescent="0.3">
      <c r="A318" t="s">
        <v>18</v>
      </c>
      <c r="B318" t="s">
        <v>19</v>
      </c>
      <c r="C318" t="s">
        <v>431</v>
      </c>
      <c r="D318" t="s">
        <v>433</v>
      </c>
      <c r="E318">
        <v>1997</v>
      </c>
      <c r="F318">
        <v>48.652000000000001</v>
      </c>
      <c r="G318">
        <v>18.952000000000002</v>
      </c>
      <c r="H318">
        <v>69.326899999999995</v>
      </c>
      <c r="I318">
        <v>7648380000</v>
      </c>
      <c r="J318">
        <v>514.29499999999996</v>
      </c>
      <c r="K318">
        <v>5.67375E-3</v>
      </c>
      <c r="L318">
        <v>129.5</v>
      </c>
      <c r="M318">
        <v>45.518999999999998</v>
      </c>
      <c r="N318">
        <v>11.928699999999999</v>
      </c>
      <c r="O318">
        <v>21.465</v>
      </c>
    </row>
    <row r="319" spans="1:15" x14ac:dyDescent="0.3">
      <c r="A319" t="s">
        <v>18</v>
      </c>
      <c r="B319" t="s">
        <v>19</v>
      </c>
      <c r="C319" t="s">
        <v>431</v>
      </c>
      <c r="D319" t="s">
        <v>433</v>
      </c>
      <c r="E319">
        <v>1996</v>
      </c>
      <c r="F319">
        <v>48.87</v>
      </c>
      <c r="G319">
        <v>19.146000000000001</v>
      </c>
      <c r="H319">
        <v>51.108600000000003</v>
      </c>
      <c r="I319">
        <v>7526450000</v>
      </c>
      <c r="J319">
        <v>522.64400000000001</v>
      </c>
      <c r="K319">
        <v>7.7592899999999996E-4</v>
      </c>
      <c r="L319">
        <v>130.80000000000001</v>
      </c>
      <c r="M319">
        <v>45.35</v>
      </c>
      <c r="N319">
        <v>11.5511</v>
      </c>
      <c r="O319">
        <v>20.065999999999999</v>
      </c>
    </row>
    <row r="320" spans="1:15" x14ac:dyDescent="0.3">
      <c r="A320" t="s">
        <v>18</v>
      </c>
      <c r="B320" t="s">
        <v>19</v>
      </c>
      <c r="C320" t="s">
        <v>431</v>
      </c>
      <c r="D320" t="s">
        <v>433</v>
      </c>
      <c r="E320">
        <v>1995</v>
      </c>
      <c r="F320">
        <v>49.113</v>
      </c>
      <c r="G320">
        <v>19.292000000000002</v>
      </c>
      <c r="H320">
        <v>49.264200000000002</v>
      </c>
      <c r="I320">
        <v>5538750000</v>
      </c>
      <c r="J320">
        <v>397.17899999999997</v>
      </c>
      <c r="L320">
        <v>131.69999999999999</v>
      </c>
      <c r="M320">
        <v>45.246000000000002</v>
      </c>
      <c r="N320">
        <v>11.185700000000001</v>
      </c>
      <c r="O320">
        <v>21.148</v>
      </c>
    </row>
    <row r="321" spans="1:15" x14ac:dyDescent="0.3">
      <c r="A321" t="s">
        <v>18</v>
      </c>
      <c r="B321" t="s">
        <v>19</v>
      </c>
      <c r="C321" t="s">
        <v>431</v>
      </c>
      <c r="D321" t="s">
        <v>433</v>
      </c>
      <c r="E321">
        <v>1994</v>
      </c>
      <c r="F321">
        <v>49.378</v>
      </c>
      <c r="G321">
        <v>19.396000000000001</v>
      </c>
      <c r="H321">
        <v>50.6526</v>
      </c>
      <c r="I321">
        <v>4438320000</v>
      </c>
      <c r="J321">
        <v>328.673</v>
      </c>
      <c r="L321">
        <v>132.1</v>
      </c>
      <c r="M321">
        <v>45.201000000000001</v>
      </c>
      <c r="N321">
        <v>10.8316</v>
      </c>
      <c r="O321">
        <v>21.158999999999999</v>
      </c>
    </row>
    <row r="322" spans="1:15" x14ac:dyDescent="0.3">
      <c r="A322" t="s">
        <v>18</v>
      </c>
      <c r="B322" t="s">
        <v>19</v>
      </c>
      <c r="C322" t="s">
        <v>431</v>
      </c>
      <c r="D322" t="s">
        <v>433</v>
      </c>
      <c r="E322">
        <v>1993</v>
      </c>
      <c r="F322">
        <v>49.652000000000001</v>
      </c>
      <c r="G322">
        <v>19.463999999999999</v>
      </c>
      <c r="H322">
        <v>52.0075</v>
      </c>
      <c r="I322">
        <v>5768720000</v>
      </c>
      <c r="J322">
        <v>441.20100000000002</v>
      </c>
      <c r="L322">
        <v>132.19999999999999</v>
      </c>
      <c r="M322">
        <v>45.201000000000001</v>
      </c>
      <c r="N322">
        <v>10.4877</v>
      </c>
      <c r="O322">
        <v>21.25</v>
      </c>
    </row>
    <row r="323" spans="1:15" x14ac:dyDescent="0.3">
      <c r="A323" t="s">
        <v>18</v>
      </c>
      <c r="B323" t="s">
        <v>19</v>
      </c>
      <c r="C323" t="s">
        <v>431</v>
      </c>
      <c r="D323" t="s">
        <v>433</v>
      </c>
      <c r="E323">
        <v>1992</v>
      </c>
      <c r="F323">
        <v>49.918999999999997</v>
      </c>
      <c r="G323">
        <v>19.506</v>
      </c>
      <c r="H323">
        <v>53.486600000000003</v>
      </c>
      <c r="I323">
        <v>8307810000</v>
      </c>
      <c r="J323">
        <v>656.36199999999997</v>
      </c>
      <c r="L323">
        <v>132.1</v>
      </c>
      <c r="M323">
        <v>45.23</v>
      </c>
      <c r="N323">
        <v>10.152699999999999</v>
      </c>
      <c r="O323">
        <v>20.925000000000001</v>
      </c>
    </row>
    <row r="324" spans="1:15" x14ac:dyDescent="0.3">
      <c r="A324" t="s">
        <v>18</v>
      </c>
      <c r="B324" t="s">
        <v>19</v>
      </c>
      <c r="C324" t="s">
        <v>431</v>
      </c>
      <c r="D324" t="s">
        <v>433</v>
      </c>
      <c r="E324">
        <v>1991</v>
      </c>
      <c r="F324">
        <v>50.167999999999999</v>
      </c>
      <c r="G324">
        <v>19.533000000000001</v>
      </c>
      <c r="H324">
        <v>54.453899999999997</v>
      </c>
      <c r="I324">
        <v>10603800000</v>
      </c>
      <c r="J324">
        <v>865.69299999999998</v>
      </c>
      <c r="L324">
        <v>132.1</v>
      </c>
      <c r="M324">
        <v>45.271000000000001</v>
      </c>
      <c r="N324">
        <v>9.8250600000000006</v>
      </c>
      <c r="O324">
        <v>22.602</v>
      </c>
    </row>
    <row r="325" spans="1:15" x14ac:dyDescent="0.3">
      <c r="A325" t="s">
        <v>18</v>
      </c>
      <c r="B325" t="s">
        <v>19</v>
      </c>
      <c r="C325" t="s">
        <v>431</v>
      </c>
      <c r="D325" t="s">
        <v>433</v>
      </c>
      <c r="E325">
        <v>1990</v>
      </c>
      <c r="F325">
        <v>50.383000000000003</v>
      </c>
      <c r="G325">
        <v>19.555</v>
      </c>
      <c r="H325">
        <v>53.171799999999998</v>
      </c>
      <c r="I325">
        <v>11228800000</v>
      </c>
      <c r="J325">
        <v>947.70399999999995</v>
      </c>
      <c r="K325">
        <v>0</v>
      </c>
      <c r="L325">
        <v>132</v>
      </c>
      <c r="M325">
        <v>45.305999999999997</v>
      </c>
      <c r="N325">
        <v>9.5038</v>
      </c>
    </row>
    <row r="326" spans="1:15" x14ac:dyDescent="0.3">
      <c r="A326" t="s">
        <v>18</v>
      </c>
      <c r="B326" t="s">
        <v>19</v>
      </c>
      <c r="C326" t="s">
        <v>431</v>
      </c>
      <c r="D326" t="s">
        <v>433</v>
      </c>
      <c r="E326">
        <v>1989</v>
      </c>
      <c r="F326">
        <v>50.546999999999997</v>
      </c>
      <c r="G326">
        <v>19.579000000000001</v>
      </c>
      <c r="H326">
        <v>53.6021</v>
      </c>
      <c r="I326">
        <v>10201100000</v>
      </c>
      <c r="J326">
        <v>890.55399999999997</v>
      </c>
      <c r="L326">
        <v>131.9</v>
      </c>
      <c r="M326">
        <v>45.323999999999998</v>
      </c>
      <c r="N326">
        <v>9.1880799999999994</v>
      </c>
    </row>
    <row r="327" spans="1:15" x14ac:dyDescent="0.3">
      <c r="A327" t="s">
        <v>18</v>
      </c>
      <c r="B327" t="s">
        <v>19</v>
      </c>
      <c r="C327" t="s">
        <v>431</v>
      </c>
      <c r="D327" t="s">
        <v>433</v>
      </c>
      <c r="E327">
        <v>1988</v>
      </c>
      <c r="F327">
        <v>50.656999999999996</v>
      </c>
      <c r="G327">
        <v>19.61</v>
      </c>
      <c r="H327">
        <v>55.203899999999997</v>
      </c>
      <c r="I327">
        <v>8769250000</v>
      </c>
      <c r="J327">
        <v>792.303</v>
      </c>
      <c r="L327">
        <v>132</v>
      </c>
      <c r="M327">
        <v>45.317</v>
      </c>
      <c r="N327">
        <v>8.8778799999999993</v>
      </c>
    </row>
    <row r="328" spans="1:15" x14ac:dyDescent="0.3">
      <c r="A328" t="s">
        <v>18</v>
      </c>
      <c r="B328" t="s">
        <v>19</v>
      </c>
      <c r="C328" t="s">
        <v>431</v>
      </c>
      <c r="D328" t="s">
        <v>433</v>
      </c>
      <c r="E328">
        <v>1987</v>
      </c>
      <c r="F328">
        <v>50.710999999999999</v>
      </c>
      <c r="G328">
        <v>19.651</v>
      </c>
      <c r="H328">
        <v>56.786000000000001</v>
      </c>
      <c r="I328">
        <v>8083870000</v>
      </c>
      <c r="J328">
        <v>756.26199999999994</v>
      </c>
      <c r="L328">
        <v>132.4</v>
      </c>
      <c r="M328">
        <v>45.283000000000001</v>
      </c>
      <c r="N328">
        <v>8.5740400000000001</v>
      </c>
    </row>
    <row r="329" spans="1:15" x14ac:dyDescent="0.3">
      <c r="A329" t="s">
        <v>18</v>
      </c>
      <c r="B329" t="s">
        <v>19</v>
      </c>
      <c r="C329" t="s">
        <v>431</v>
      </c>
      <c r="D329" t="s">
        <v>433</v>
      </c>
      <c r="E329">
        <v>1986</v>
      </c>
      <c r="F329">
        <v>50.712000000000003</v>
      </c>
      <c r="G329">
        <v>19.71</v>
      </c>
      <c r="H329">
        <v>58.526499999999999</v>
      </c>
      <c r="I329">
        <v>7072060000</v>
      </c>
      <c r="J329">
        <v>685.27</v>
      </c>
      <c r="L329">
        <v>132.9</v>
      </c>
      <c r="M329">
        <v>45.213000000000001</v>
      </c>
      <c r="N329">
        <v>8.2779399999999992</v>
      </c>
    </row>
    <row r="330" spans="1:15" x14ac:dyDescent="0.3">
      <c r="A330" t="s">
        <v>18</v>
      </c>
      <c r="B330" t="s">
        <v>19</v>
      </c>
      <c r="C330" t="s">
        <v>431</v>
      </c>
      <c r="D330" t="s">
        <v>433</v>
      </c>
      <c r="E330">
        <v>1985</v>
      </c>
      <c r="F330">
        <v>50.662999999999997</v>
      </c>
      <c r="G330">
        <v>19.789000000000001</v>
      </c>
      <c r="H330">
        <v>60.630400000000002</v>
      </c>
      <c r="I330">
        <v>7553560000</v>
      </c>
      <c r="J330">
        <v>758.23800000000006</v>
      </c>
      <c r="L330">
        <v>133.6</v>
      </c>
      <c r="M330">
        <v>45.106999999999999</v>
      </c>
      <c r="N330">
        <v>7.9906899999999998</v>
      </c>
    </row>
    <row r="331" spans="1:15" x14ac:dyDescent="0.3">
      <c r="A331" t="s">
        <v>18</v>
      </c>
      <c r="B331" t="s">
        <v>19</v>
      </c>
      <c r="C331" t="s">
        <v>431</v>
      </c>
      <c r="D331" t="s">
        <v>433</v>
      </c>
      <c r="E331">
        <v>1984</v>
      </c>
      <c r="F331">
        <v>50.569000000000003</v>
      </c>
      <c r="G331">
        <v>19.888999999999999</v>
      </c>
      <c r="H331">
        <v>52.211399999999998</v>
      </c>
      <c r="I331">
        <v>6131480000</v>
      </c>
      <c r="J331">
        <v>637.71500000000003</v>
      </c>
      <c r="L331">
        <v>134.69999999999999</v>
      </c>
      <c r="M331">
        <v>44.966000000000001</v>
      </c>
      <c r="N331">
        <v>7.7121599999999999</v>
      </c>
    </row>
    <row r="332" spans="1:15" x14ac:dyDescent="0.3">
      <c r="A332" t="s">
        <v>18</v>
      </c>
      <c r="B332" t="s">
        <v>19</v>
      </c>
      <c r="C332" t="s">
        <v>431</v>
      </c>
      <c r="D332" t="s">
        <v>433</v>
      </c>
      <c r="E332">
        <v>1983</v>
      </c>
      <c r="F332">
        <v>50.448999999999998</v>
      </c>
      <c r="G332">
        <v>20.009</v>
      </c>
      <c r="H332">
        <v>63.267299999999999</v>
      </c>
      <c r="I332">
        <v>5784340000</v>
      </c>
      <c r="J332">
        <v>623.44100000000003</v>
      </c>
      <c r="L332">
        <v>135.9</v>
      </c>
      <c r="M332">
        <v>44.798999999999999</v>
      </c>
      <c r="N332">
        <v>7.4421200000000001</v>
      </c>
    </row>
    <row r="333" spans="1:15" x14ac:dyDescent="0.3">
      <c r="A333" t="s">
        <v>18</v>
      </c>
      <c r="B333" t="s">
        <v>19</v>
      </c>
      <c r="C333" t="s">
        <v>431</v>
      </c>
      <c r="D333" t="s">
        <v>433</v>
      </c>
      <c r="E333">
        <v>1982</v>
      </c>
      <c r="F333">
        <v>50.322000000000003</v>
      </c>
      <c r="G333">
        <v>20.145</v>
      </c>
      <c r="H333">
        <v>60.315300000000001</v>
      </c>
      <c r="I333">
        <v>5550480000</v>
      </c>
      <c r="J333">
        <v>619.96100000000001</v>
      </c>
      <c r="L333">
        <v>137.30000000000001</v>
      </c>
      <c r="M333">
        <v>44.610999999999997</v>
      </c>
      <c r="N333">
        <v>7.1813200000000004</v>
      </c>
    </row>
    <row r="334" spans="1:15" x14ac:dyDescent="0.3">
      <c r="A334" t="s">
        <v>18</v>
      </c>
      <c r="B334" t="s">
        <v>19</v>
      </c>
      <c r="C334" t="s">
        <v>431</v>
      </c>
      <c r="D334" t="s">
        <v>433</v>
      </c>
      <c r="E334">
        <v>1981</v>
      </c>
      <c r="F334">
        <v>50.207000000000001</v>
      </c>
      <c r="G334">
        <v>20.297999999999998</v>
      </c>
      <c r="H334">
        <v>58.561799999999998</v>
      </c>
      <c r="I334">
        <v>5550480000</v>
      </c>
      <c r="J334">
        <v>642.38400000000001</v>
      </c>
      <c r="L334">
        <v>139.19999999999999</v>
      </c>
      <c r="M334">
        <v>44.404000000000003</v>
      </c>
      <c r="N334">
        <v>6.93065</v>
      </c>
    </row>
    <row r="335" spans="1:15" x14ac:dyDescent="0.3">
      <c r="A335" t="s">
        <v>18</v>
      </c>
      <c r="B335" t="s">
        <v>19</v>
      </c>
      <c r="C335" t="s">
        <v>431</v>
      </c>
      <c r="D335" t="s">
        <v>433</v>
      </c>
      <c r="E335">
        <v>1980</v>
      </c>
      <c r="F335">
        <v>50.134</v>
      </c>
      <c r="G335">
        <v>20.466999999999999</v>
      </c>
      <c r="H335">
        <v>60.662100000000002</v>
      </c>
      <c r="I335">
        <v>5930500000</v>
      </c>
      <c r="J335">
        <v>710.98199999999997</v>
      </c>
      <c r="L335">
        <v>140.69999999999999</v>
      </c>
      <c r="M335">
        <v>44.177999999999997</v>
      </c>
      <c r="N335">
        <v>6.69069</v>
      </c>
    </row>
    <row r="336" spans="1:15" x14ac:dyDescent="0.3">
      <c r="A336" t="s">
        <v>18</v>
      </c>
      <c r="B336" t="s">
        <v>19</v>
      </c>
      <c r="C336" t="s">
        <v>431</v>
      </c>
      <c r="D336" t="s">
        <v>433</v>
      </c>
      <c r="E336">
        <v>1979</v>
      </c>
      <c r="F336">
        <v>50.139000000000003</v>
      </c>
      <c r="G336">
        <v>20.646999999999998</v>
      </c>
      <c r="H336">
        <v>58.574800000000003</v>
      </c>
      <c r="M336">
        <v>43.930999999999997</v>
      </c>
      <c r="N336">
        <v>6.4635199999999999</v>
      </c>
    </row>
    <row r="337" spans="1:14" x14ac:dyDescent="0.3">
      <c r="A337" t="s">
        <v>18</v>
      </c>
      <c r="B337" t="s">
        <v>19</v>
      </c>
      <c r="C337" t="s">
        <v>431</v>
      </c>
      <c r="D337" t="s">
        <v>433</v>
      </c>
      <c r="E337">
        <v>1978</v>
      </c>
      <c r="F337">
        <v>50.225999999999999</v>
      </c>
      <c r="G337">
        <v>20.838999999999999</v>
      </c>
      <c r="H337">
        <v>56.349200000000003</v>
      </c>
      <c r="M337">
        <v>43.66</v>
      </c>
      <c r="N337">
        <v>6.2490600000000001</v>
      </c>
    </row>
    <row r="338" spans="1:14" x14ac:dyDescent="0.3">
      <c r="A338" t="s">
        <v>18</v>
      </c>
      <c r="B338" t="s">
        <v>19</v>
      </c>
      <c r="C338" t="s">
        <v>431</v>
      </c>
      <c r="D338" t="s">
        <v>433</v>
      </c>
      <c r="E338">
        <v>1977</v>
      </c>
      <c r="F338">
        <v>50.386000000000003</v>
      </c>
      <c r="G338">
        <v>21.047000000000001</v>
      </c>
      <c r="H338">
        <v>58.2712</v>
      </c>
      <c r="M338">
        <v>43.366999999999997</v>
      </c>
      <c r="N338">
        <v>6.0429399999999998</v>
      </c>
    </row>
    <row r="339" spans="1:14" x14ac:dyDescent="0.3">
      <c r="A339" t="s">
        <v>18</v>
      </c>
      <c r="B339" t="s">
        <v>19</v>
      </c>
      <c r="C339" t="s">
        <v>431</v>
      </c>
      <c r="D339" t="s">
        <v>433</v>
      </c>
      <c r="E339">
        <v>1976</v>
      </c>
      <c r="F339">
        <v>50.6</v>
      </c>
      <c r="G339">
        <v>21.276</v>
      </c>
      <c r="H339">
        <v>60.3063</v>
      </c>
      <c r="M339">
        <v>43.052999999999997</v>
      </c>
      <c r="N339">
        <v>5.8390199999999997</v>
      </c>
    </row>
    <row r="340" spans="1:14" x14ac:dyDescent="0.3">
      <c r="A340" t="s">
        <v>18</v>
      </c>
      <c r="B340" t="s">
        <v>19</v>
      </c>
      <c r="C340" t="s">
        <v>431</v>
      </c>
      <c r="D340" t="s">
        <v>433</v>
      </c>
      <c r="E340">
        <v>1975</v>
      </c>
      <c r="F340">
        <v>50.825000000000003</v>
      </c>
      <c r="G340">
        <v>21.547999999999998</v>
      </c>
      <c r="H340">
        <v>139.37899999999999</v>
      </c>
      <c r="M340">
        <v>42.720999999999997</v>
      </c>
      <c r="N340">
        <v>5.6340700000000004</v>
      </c>
    </row>
    <row r="341" spans="1:14" x14ac:dyDescent="0.3">
      <c r="A341" t="s">
        <v>18</v>
      </c>
      <c r="B341" t="s">
        <v>19</v>
      </c>
      <c r="C341" t="s">
        <v>431</v>
      </c>
      <c r="D341" t="s">
        <v>433</v>
      </c>
      <c r="E341">
        <v>1974</v>
      </c>
      <c r="F341">
        <v>51.005000000000003</v>
      </c>
      <c r="G341">
        <v>21.885000000000002</v>
      </c>
      <c r="H341">
        <v>136.363</v>
      </c>
      <c r="M341">
        <v>42.374000000000002</v>
      </c>
      <c r="N341">
        <v>5.4234200000000001</v>
      </c>
    </row>
    <row r="342" spans="1:14" x14ac:dyDescent="0.3">
      <c r="A342" t="s">
        <v>18</v>
      </c>
      <c r="B342" t="s">
        <v>19</v>
      </c>
      <c r="C342" t="s">
        <v>431</v>
      </c>
      <c r="D342" t="s">
        <v>433</v>
      </c>
      <c r="E342">
        <v>1973</v>
      </c>
      <c r="F342">
        <v>51.094000000000001</v>
      </c>
      <c r="G342">
        <v>22.295999999999999</v>
      </c>
      <c r="H342">
        <v>113.592</v>
      </c>
      <c r="M342">
        <v>42.015999999999998</v>
      </c>
      <c r="N342">
        <v>5.2113300000000002</v>
      </c>
    </row>
    <row r="343" spans="1:14" x14ac:dyDescent="0.3">
      <c r="A343" t="s">
        <v>18</v>
      </c>
      <c r="B343" t="s">
        <v>19</v>
      </c>
      <c r="C343" t="s">
        <v>431</v>
      </c>
      <c r="D343" t="s">
        <v>433</v>
      </c>
      <c r="E343">
        <v>1972</v>
      </c>
      <c r="F343">
        <v>51.061999999999998</v>
      </c>
      <c r="G343">
        <v>22.777000000000001</v>
      </c>
      <c r="H343">
        <v>100.503</v>
      </c>
      <c r="M343">
        <v>41.65</v>
      </c>
      <c r="N343">
        <v>5.0120699999999996</v>
      </c>
    </row>
    <row r="344" spans="1:14" x14ac:dyDescent="0.3">
      <c r="A344" t="s">
        <v>18</v>
      </c>
      <c r="B344" t="s">
        <v>19</v>
      </c>
      <c r="C344" t="s">
        <v>431</v>
      </c>
      <c r="D344" t="s">
        <v>433</v>
      </c>
      <c r="E344">
        <v>1971</v>
      </c>
      <c r="F344">
        <v>50.902999999999999</v>
      </c>
      <c r="G344">
        <v>23.312000000000001</v>
      </c>
      <c r="H344">
        <v>92.0411</v>
      </c>
      <c r="M344">
        <v>41.281999999999996</v>
      </c>
      <c r="N344">
        <v>4.8454100000000002</v>
      </c>
    </row>
    <row r="345" spans="1:14" x14ac:dyDescent="0.3">
      <c r="A345" t="s">
        <v>18</v>
      </c>
      <c r="B345" t="s">
        <v>19</v>
      </c>
      <c r="C345" t="s">
        <v>431</v>
      </c>
      <c r="D345" t="s">
        <v>433</v>
      </c>
      <c r="E345">
        <v>1970</v>
      </c>
      <c r="F345">
        <v>50.619</v>
      </c>
      <c r="G345">
        <v>23.872</v>
      </c>
      <c r="M345">
        <v>40.914000000000001</v>
      </c>
      <c r="N345">
        <v>4.7247700000000004</v>
      </c>
    </row>
    <row r="346" spans="1:14" x14ac:dyDescent="0.3">
      <c r="A346" t="s">
        <v>18</v>
      </c>
      <c r="B346" t="s">
        <v>19</v>
      </c>
      <c r="C346" t="s">
        <v>431</v>
      </c>
      <c r="D346" t="s">
        <v>433</v>
      </c>
      <c r="E346">
        <v>1969</v>
      </c>
      <c r="F346">
        <v>50.231000000000002</v>
      </c>
      <c r="G346">
        <v>24.417999999999999</v>
      </c>
      <c r="M346">
        <v>40.545999999999999</v>
      </c>
      <c r="N346">
        <v>4.65489</v>
      </c>
    </row>
    <row r="347" spans="1:14" x14ac:dyDescent="0.3">
      <c r="A347" t="s">
        <v>18</v>
      </c>
      <c r="B347" t="s">
        <v>19</v>
      </c>
      <c r="C347" t="s">
        <v>431</v>
      </c>
      <c r="D347" t="s">
        <v>433</v>
      </c>
      <c r="E347">
        <v>1968</v>
      </c>
      <c r="F347">
        <v>49.786999999999999</v>
      </c>
      <c r="G347">
        <v>24.916</v>
      </c>
      <c r="M347">
        <v>40.177999999999997</v>
      </c>
      <c r="N347">
        <v>4.6295400000000004</v>
      </c>
    </row>
    <row r="348" spans="1:14" x14ac:dyDescent="0.3">
      <c r="A348" t="s">
        <v>18</v>
      </c>
      <c r="B348" t="s">
        <v>19</v>
      </c>
      <c r="C348" t="s">
        <v>431</v>
      </c>
      <c r="D348" t="s">
        <v>433</v>
      </c>
      <c r="E348">
        <v>1967</v>
      </c>
      <c r="F348">
        <v>49.343000000000004</v>
      </c>
      <c r="G348">
        <v>25.341999999999999</v>
      </c>
      <c r="M348">
        <v>39.813000000000002</v>
      </c>
      <c r="N348">
        <v>4.6316199999999998</v>
      </c>
    </row>
    <row r="349" spans="1:14" x14ac:dyDescent="0.3">
      <c r="A349" t="s">
        <v>18</v>
      </c>
      <c r="B349" t="s">
        <v>19</v>
      </c>
      <c r="C349" t="s">
        <v>431</v>
      </c>
      <c r="D349" t="s">
        <v>433</v>
      </c>
      <c r="E349">
        <v>1966</v>
      </c>
      <c r="F349">
        <v>48.936</v>
      </c>
      <c r="G349">
        <v>25.69</v>
      </c>
      <c r="M349">
        <v>39.454000000000001</v>
      </c>
      <c r="N349">
        <v>4.6372099999999996</v>
      </c>
    </row>
    <row r="350" spans="1:14" x14ac:dyDescent="0.3">
      <c r="A350" t="s">
        <v>18</v>
      </c>
      <c r="B350" t="s">
        <v>19</v>
      </c>
      <c r="C350" t="s">
        <v>431</v>
      </c>
      <c r="D350" t="s">
        <v>433</v>
      </c>
      <c r="E350">
        <v>1965</v>
      </c>
      <c r="F350">
        <v>48.622</v>
      </c>
      <c r="G350">
        <v>25.966000000000001</v>
      </c>
      <c r="M350">
        <v>39.101999999999997</v>
      </c>
      <c r="N350">
        <v>4.6286800000000001</v>
      </c>
    </row>
    <row r="351" spans="1:14" x14ac:dyDescent="0.3">
      <c r="A351" t="s">
        <v>18</v>
      </c>
      <c r="B351" t="s">
        <v>19</v>
      </c>
      <c r="C351" t="s">
        <v>431</v>
      </c>
      <c r="D351" t="s">
        <v>433</v>
      </c>
      <c r="E351">
        <v>1964</v>
      </c>
      <c r="F351">
        <v>48.45</v>
      </c>
      <c r="G351">
        <v>26.193999999999999</v>
      </c>
      <c r="M351">
        <v>38.76</v>
      </c>
      <c r="N351">
        <v>4.6001799999999999</v>
      </c>
    </row>
    <row r="352" spans="1:14" x14ac:dyDescent="0.3">
      <c r="A352" t="s">
        <v>18</v>
      </c>
      <c r="B352" t="s">
        <v>19</v>
      </c>
      <c r="C352" t="s">
        <v>431</v>
      </c>
      <c r="D352" t="s">
        <v>433</v>
      </c>
      <c r="E352">
        <v>1963</v>
      </c>
      <c r="F352">
        <v>48.43</v>
      </c>
      <c r="G352">
        <v>26.407</v>
      </c>
      <c r="M352">
        <v>38.43</v>
      </c>
      <c r="N352">
        <v>4.5555899999999996</v>
      </c>
    </row>
    <row r="353" spans="1:14" x14ac:dyDescent="0.3">
      <c r="A353" t="s">
        <v>18</v>
      </c>
      <c r="B353" t="s">
        <v>19</v>
      </c>
      <c r="C353" t="s">
        <v>431</v>
      </c>
      <c r="D353" t="s">
        <v>433</v>
      </c>
      <c r="E353">
        <v>1962</v>
      </c>
      <c r="F353">
        <v>48.546999999999997</v>
      </c>
      <c r="G353">
        <v>26.626999999999999</v>
      </c>
      <c r="M353">
        <v>38.113</v>
      </c>
      <c r="N353">
        <v>4.49871</v>
      </c>
    </row>
    <row r="354" spans="1:14" x14ac:dyDescent="0.3">
      <c r="A354" t="s">
        <v>18</v>
      </c>
      <c r="B354" t="s">
        <v>19</v>
      </c>
      <c r="C354" t="s">
        <v>431</v>
      </c>
      <c r="D354" t="s">
        <v>433</v>
      </c>
      <c r="E354">
        <v>1961</v>
      </c>
      <c r="F354">
        <v>48.779000000000003</v>
      </c>
      <c r="G354">
        <v>26.859000000000002</v>
      </c>
      <c r="M354">
        <v>37.811</v>
      </c>
      <c r="N354">
        <v>4.43689</v>
      </c>
    </row>
    <row r="355" spans="1:14" x14ac:dyDescent="0.3">
      <c r="A355" t="s">
        <v>18</v>
      </c>
      <c r="B355" t="s">
        <v>19</v>
      </c>
      <c r="C355" t="s">
        <v>431</v>
      </c>
      <c r="D355" t="s">
        <v>433</v>
      </c>
      <c r="E355">
        <v>1960</v>
      </c>
      <c r="F355">
        <v>49.08</v>
      </c>
      <c r="G355">
        <v>27.097000000000001</v>
      </c>
      <c r="M355">
        <v>37.524000000000001</v>
      </c>
    </row>
    <row r="356" spans="1:14" x14ac:dyDescent="0.3">
      <c r="A356" t="s">
        <v>20</v>
      </c>
      <c r="B356" t="s">
        <v>21</v>
      </c>
      <c r="C356" t="s">
        <v>437</v>
      </c>
      <c r="D356" t="s">
        <v>436</v>
      </c>
      <c r="E356">
        <v>2018</v>
      </c>
      <c r="I356">
        <v>1623800000</v>
      </c>
      <c r="J356">
        <v>16864.400000000001</v>
      </c>
      <c r="L356">
        <v>5</v>
      </c>
      <c r="N356">
        <v>218.83199999999999</v>
      </c>
    </row>
    <row r="357" spans="1:14" x14ac:dyDescent="0.3">
      <c r="A357" t="s">
        <v>20</v>
      </c>
      <c r="B357" t="s">
        <v>21</v>
      </c>
      <c r="C357" t="s">
        <v>437</v>
      </c>
      <c r="D357" t="s">
        <v>436</v>
      </c>
      <c r="E357">
        <v>2017</v>
      </c>
      <c r="F357">
        <v>15.53</v>
      </c>
      <c r="G357">
        <v>6.3159999999999998</v>
      </c>
      <c r="I357">
        <v>1510080000</v>
      </c>
      <c r="J357">
        <v>15824.7</v>
      </c>
      <c r="K357">
        <v>76</v>
      </c>
      <c r="L357">
        <v>5.2</v>
      </c>
      <c r="M357">
        <v>76.751999999999995</v>
      </c>
      <c r="N357">
        <v>216.87700000000001</v>
      </c>
    </row>
    <row r="358" spans="1:14" x14ac:dyDescent="0.3">
      <c r="A358" t="s">
        <v>20</v>
      </c>
      <c r="B358" t="s">
        <v>21</v>
      </c>
      <c r="C358" t="s">
        <v>437</v>
      </c>
      <c r="D358" t="s">
        <v>436</v>
      </c>
      <c r="E358">
        <v>2016</v>
      </c>
      <c r="F358">
        <v>15.717000000000001</v>
      </c>
      <c r="G358">
        <v>6.27</v>
      </c>
      <c r="I358">
        <v>1464630000</v>
      </c>
      <c r="J358">
        <v>15494.3</v>
      </c>
      <c r="K358">
        <v>73</v>
      </c>
      <c r="L358">
        <v>5.4</v>
      </c>
      <c r="M358">
        <v>76.617000000000004</v>
      </c>
      <c r="N358">
        <v>214.834</v>
      </c>
    </row>
    <row r="359" spans="1:14" x14ac:dyDescent="0.3">
      <c r="A359" t="s">
        <v>20</v>
      </c>
      <c r="B359" t="s">
        <v>21</v>
      </c>
      <c r="C359" t="s">
        <v>437</v>
      </c>
      <c r="D359" t="s">
        <v>436</v>
      </c>
      <c r="E359">
        <v>2015</v>
      </c>
      <c r="F359">
        <v>15.882999999999999</v>
      </c>
      <c r="G359">
        <v>6.2270000000000003</v>
      </c>
      <c r="I359">
        <v>1359190000</v>
      </c>
      <c r="J359">
        <v>14526.6</v>
      </c>
      <c r="K359">
        <v>70</v>
      </c>
      <c r="L359">
        <v>5.7</v>
      </c>
      <c r="M359">
        <v>76.483000000000004</v>
      </c>
      <c r="N359">
        <v>212.65</v>
      </c>
    </row>
    <row r="360" spans="1:14" x14ac:dyDescent="0.3">
      <c r="A360" t="s">
        <v>20</v>
      </c>
      <c r="B360" t="s">
        <v>21</v>
      </c>
      <c r="C360" t="s">
        <v>437</v>
      </c>
      <c r="D360" t="s">
        <v>436</v>
      </c>
      <c r="E360">
        <v>2014</v>
      </c>
      <c r="F360">
        <v>16.026</v>
      </c>
      <c r="G360">
        <v>6.1879999999999997</v>
      </c>
      <c r="I360">
        <v>1275580000</v>
      </c>
      <c r="J360">
        <v>13780.8</v>
      </c>
      <c r="K360">
        <v>67.78</v>
      </c>
      <c r="L360">
        <v>6</v>
      </c>
      <c r="M360">
        <v>76.349000000000004</v>
      </c>
      <c r="N360">
        <v>210.36799999999999</v>
      </c>
    </row>
    <row r="361" spans="1:14" x14ac:dyDescent="0.3">
      <c r="A361" t="s">
        <v>20</v>
      </c>
      <c r="B361" t="s">
        <v>21</v>
      </c>
      <c r="C361" t="s">
        <v>437</v>
      </c>
      <c r="D361" t="s">
        <v>436</v>
      </c>
      <c r="E361">
        <v>2013</v>
      </c>
      <c r="F361">
        <v>16.152000000000001</v>
      </c>
      <c r="G361">
        <v>6.1509999999999998</v>
      </c>
      <c r="I361">
        <v>1192920000</v>
      </c>
      <c r="J361">
        <v>13035.1</v>
      </c>
      <c r="K361">
        <v>63.4</v>
      </c>
      <c r="L361">
        <v>6.3</v>
      </c>
      <c r="M361">
        <v>76.218000000000004</v>
      </c>
      <c r="N361">
        <v>207.99100000000001</v>
      </c>
    </row>
    <row r="362" spans="1:14" x14ac:dyDescent="0.3">
      <c r="A362" t="s">
        <v>20</v>
      </c>
      <c r="B362" t="s">
        <v>21</v>
      </c>
      <c r="C362" t="s">
        <v>437</v>
      </c>
      <c r="D362" t="s">
        <v>436</v>
      </c>
      <c r="E362">
        <v>2012</v>
      </c>
      <c r="F362">
        <v>16.271999999999998</v>
      </c>
      <c r="G362">
        <v>6.1159999999999997</v>
      </c>
      <c r="I362">
        <v>1211410000</v>
      </c>
      <c r="J362">
        <v>13399.2</v>
      </c>
      <c r="K362">
        <v>58</v>
      </c>
      <c r="L362">
        <v>6.7</v>
      </c>
      <c r="M362">
        <v>76.087000000000003</v>
      </c>
      <c r="N362">
        <v>205.47499999999999</v>
      </c>
    </row>
    <row r="363" spans="1:14" x14ac:dyDescent="0.3">
      <c r="A363" t="s">
        <v>20</v>
      </c>
      <c r="B363" t="s">
        <v>21</v>
      </c>
      <c r="C363" t="s">
        <v>437</v>
      </c>
      <c r="D363" t="s">
        <v>436</v>
      </c>
      <c r="E363">
        <v>2011</v>
      </c>
      <c r="F363">
        <v>16.396000000000001</v>
      </c>
      <c r="G363">
        <v>6.085</v>
      </c>
      <c r="I363">
        <v>1142040000</v>
      </c>
      <c r="J363">
        <v>12795.6</v>
      </c>
      <c r="K363">
        <v>52</v>
      </c>
      <c r="L363">
        <v>7.2</v>
      </c>
      <c r="M363">
        <v>75.956000000000003</v>
      </c>
      <c r="N363">
        <v>202.84800000000001</v>
      </c>
    </row>
    <row r="364" spans="1:14" x14ac:dyDescent="0.3">
      <c r="A364" t="s">
        <v>20</v>
      </c>
      <c r="B364" t="s">
        <v>21</v>
      </c>
      <c r="C364" t="s">
        <v>437</v>
      </c>
      <c r="D364" t="s">
        <v>436</v>
      </c>
      <c r="E364">
        <v>2010</v>
      </c>
      <c r="F364">
        <v>16.547000000000001</v>
      </c>
      <c r="G364">
        <v>6.0549999999999997</v>
      </c>
      <c r="I364">
        <v>1152470000</v>
      </c>
      <c r="J364">
        <v>13092.1</v>
      </c>
      <c r="K364">
        <v>47</v>
      </c>
      <c r="L364">
        <v>7.7</v>
      </c>
      <c r="M364">
        <v>75.822999999999993</v>
      </c>
      <c r="N364">
        <v>200.06399999999999</v>
      </c>
    </row>
    <row r="365" spans="1:14" x14ac:dyDescent="0.3">
      <c r="A365" t="s">
        <v>20</v>
      </c>
      <c r="B365" t="s">
        <v>21</v>
      </c>
      <c r="C365" t="s">
        <v>437</v>
      </c>
      <c r="D365" t="s">
        <v>436</v>
      </c>
      <c r="E365">
        <v>2009</v>
      </c>
      <c r="F365">
        <v>16.748999999999999</v>
      </c>
      <c r="G365">
        <v>6.0259999999999998</v>
      </c>
      <c r="I365">
        <v>1224252999</v>
      </c>
      <c r="J365">
        <v>14113.1</v>
      </c>
      <c r="K365">
        <v>42</v>
      </c>
      <c r="L365">
        <v>8.1999999999999993</v>
      </c>
      <c r="M365">
        <v>75.683000000000007</v>
      </c>
      <c r="N365">
        <v>197.15</v>
      </c>
    </row>
    <row r="366" spans="1:14" x14ac:dyDescent="0.3">
      <c r="A366" t="s">
        <v>20</v>
      </c>
      <c r="B366" t="s">
        <v>21</v>
      </c>
      <c r="C366" t="s">
        <v>437</v>
      </c>
      <c r="D366" t="s">
        <v>436</v>
      </c>
      <c r="E366">
        <v>2008</v>
      </c>
      <c r="F366">
        <v>17.013999999999999</v>
      </c>
      <c r="G366">
        <v>5.9989999999999997</v>
      </c>
      <c r="I366">
        <v>1368430000</v>
      </c>
      <c r="J366">
        <v>16024.3</v>
      </c>
      <c r="K366">
        <v>38</v>
      </c>
      <c r="L366">
        <v>8.6999999999999993</v>
      </c>
      <c r="M366">
        <v>75.534999999999997</v>
      </c>
      <c r="N366">
        <v>194.084</v>
      </c>
    </row>
    <row r="367" spans="1:14" x14ac:dyDescent="0.3">
      <c r="A367" t="s">
        <v>20</v>
      </c>
      <c r="B367" t="s">
        <v>21</v>
      </c>
      <c r="C367" t="s">
        <v>437</v>
      </c>
      <c r="D367" t="s">
        <v>436</v>
      </c>
      <c r="E367">
        <v>2007</v>
      </c>
      <c r="F367">
        <v>17.341000000000001</v>
      </c>
      <c r="G367">
        <v>5.976</v>
      </c>
      <c r="I367">
        <v>1311400000</v>
      </c>
      <c r="J367">
        <v>15607.1</v>
      </c>
      <c r="K367">
        <v>34</v>
      </c>
      <c r="L367">
        <v>9.1999999999999993</v>
      </c>
      <c r="M367">
        <v>75.376000000000005</v>
      </c>
      <c r="N367">
        <v>190.96799999999999</v>
      </c>
    </row>
    <row r="368" spans="1:14" x14ac:dyDescent="0.3">
      <c r="A368" t="s">
        <v>20</v>
      </c>
      <c r="B368" t="s">
        <v>21</v>
      </c>
      <c r="C368" t="s">
        <v>437</v>
      </c>
      <c r="D368" t="s">
        <v>436</v>
      </c>
      <c r="E368">
        <v>2006</v>
      </c>
      <c r="F368">
        <v>17.72</v>
      </c>
      <c r="G368">
        <v>5.96</v>
      </c>
      <c r="I368">
        <v>1157010000</v>
      </c>
      <c r="J368">
        <v>13989.7</v>
      </c>
      <c r="K368">
        <v>30</v>
      </c>
      <c r="L368">
        <v>9.6999999999999993</v>
      </c>
      <c r="M368">
        <v>75.203999999999994</v>
      </c>
      <c r="N368">
        <v>187.964</v>
      </c>
    </row>
    <row r="369" spans="1:14" x14ac:dyDescent="0.3">
      <c r="A369" t="s">
        <v>20</v>
      </c>
      <c r="B369" t="s">
        <v>21</v>
      </c>
      <c r="C369" t="s">
        <v>437</v>
      </c>
      <c r="D369" t="s">
        <v>436</v>
      </c>
      <c r="E369">
        <v>2005</v>
      </c>
      <c r="F369">
        <v>18.137</v>
      </c>
      <c r="G369">
        <v>5.9550000000000001</v>
      </c>
      <c r="I369">
        <v>1022190000</v>
      </c>
      <c r="J369">
        <v>12547.6</v>
      </c>
      <c r="K369">
        <v>27</v>
      </c>
      <c r="L369">
        <v>10.199999999999999</v>
      </c>
      <c r="M369">
        <v>75.019000000000005</v>
      </c>
      <c r="N369">
        <v>185.148</v>
      </c>
    </row>
    <row r="370" spans="1:14" x14ac:dyDescent="0.3">
      <c r="A370" t="s">
        <v>20</v>
      </c>
      <c r="B370" t="s">
        <v>21</v>
      </c>
      <c r="C370" t="s">
        <v>437</v>
      </c>
      <c r="D370" t="s">
        <v>436</v>
      </c>
      <c r="E370">
        <v>2004</v>
      </c>
      <c r="F370">
        <v>18.565999999999999</v>
      </c>
      <c r="G370">
        <v>5.9669999999999996</v>
      </c>
      <c r="I370">
        <v>919577000</v>
      </c>
      <c r="J370">
        <v>11446.6</v>
      </c>
      <c r="K370">
        <v>24.266500000000001</v>
      </c>
      <c r="L370">
        <v>10.8</v>
      </c>
      <c r="M370">
        <v>74.820999999999998</v>
      </c>
      <c r="N370">
        <v>182.58199999999999</v>
      </c>
    </row>
    <row r="371" spans="1:14" x14ac:dyDescent="0.3">
      <c r="A371" t="s">
        <v>20</v>
      </c>
      <c r="B371" t="s">
        <v>21</v>
      </c>
      <c r="C371" t="s">
        <v>437</v>
      </c>
      <c r="D371" t="s">
        <v>436</v>
      </c>
      <c r="E371">
        <v>2003</v>
      </c>
      <c r="F371">
        <v>18.977</v>
      </c>
      <c r="G371">
        <v>5.9989999999999997</v>
      </c>
      <c r="I371">
        <v>855643000</v>
      </c>
      <c r="J371">
        <v>10790</v>
      </c>
      <c r="K371">
        <v>17.2286</v>
      </c>
      <c r="L371">
        <v>11.3</v>
      </c>
      <c r="M371">
        <v>74.613</v>
      </c>
      <c r="N371">
        <v>180.227</v>
      </c>
    </row>
    <row r="372" spans="1:14" x14ac:dyDescent="0.3">
      <c r="A372" t="s">
        <v>20</v>
      </c>
      <c r="B372" t="s">
        <v>21</v>
      </c>
      <c r="C372" t="s">
        <v>437</v>
      </c>
      <c r="D372" t="s">
        <v>436</v>
      </c>
      <c r="E372">
        <v>2002</v>
      </c>
      <c r="F372">
        <v>19.338999999999999</v>
      </c>
      <c r="G372">
        <v>6.0510000000000002</v>
      </c>
      <c r="I372">
        <v>814615000</v>
      </c>
      <c r="J372">
        <v>10404.4</v>
      </c>
      <c r="K372">
        <v>12.5</v>
      </c>
      <c r="L372">
        <v>11.9</v>
      </c>
      <c r="M372">
        <v>74.394999999999996</v>
      </c>
      <c r="N372">
        <v>177.94300000000001</v>
      </c>
    </row>
    <row r="373" spans="1:14" x14ac:dyDescent="0.3">
      <c r="A373" t="s">
        <v>20</v>
      </c>
      <c r="B373" t="s">
        <v>21</v>
      </c>
      <c r="C373" t="s">
        <v>437</v>
      </c>
      <c r="D373" t="s">
        <v>436</v>
      </c>
      <c r="E373">
        <v>2001</v>
      </c>
      <c r="F373">
        <v>19.635000000000002</v>
      </c>
      <c r="G373">
        <v>6.1239999999999997</v>
      </c>
      <c r="I373">
        <v>800740000</v>
      </c>
      <c r="J373">
        <v>10370.700000000001</v>
      </c>
      <c r="K373">
        <v>8.8992900000000006</v>
      </c>
      <c r="L373">
        <v>12.5</v>
      </c>
      <c r="M373">
        <v>74.171000000000006</v>
      </c>
      <c r="N373">
        <v>175.482</v>
      </c>
    </row>
    <row r="374" spans="1:14" x14ac:dyDescent="0.3">
      <c r="A374" t="s">
        <v>20</v>
      </c>
      <c r="B374" t="s">
        <v>21</v>
      </c>
      <c r="C374" t="s">
        <v>437</v>
      </c>
      <c r="D374" t="s">
        <v>436</v>
      </c>
      <c r="E374">
        <v>2000</v>
      </c>
      <c r="F374">
        <v>19.84</v>
      </c>
      <c r="G374">
        <v>6.2160000000000002</v>
      </c>
      <c r="I374">
        <v>830159000</v>
      </c>
      <c r="J374">
        <v>10920.8</v>
      </c>
      <c r="K374">
        <v>6.4822300000000004</v>
      </c>
      <c r="L374">
        <v>13.1</v>
      </c>
      <c r="M374">
        <v>73.94</v>
      </c>
      <c r="N374">
        <v>172.76400000000001</v>
      </c>
    </row>
    <row r="375" spans="1:14" x14ac:dyDescent="0.3">
      <c r="A375" t="s">
        <v>20</v>
      </c>
      <c r="B375" t="s">
        <v>21</v>
      </c>
      <c r="C375" t="s">
        <v>437</v>
      </c>
      <c r="D375" t="s">
        <v>436</v>
      </c>
      <c r="E375">
        <v>1999</v>
      </c>
      <c r="F375">
        <v>19.943000000000001</v>
      </c>
      <c r="G375">
        <v>6.3280000000000003</v>
      </c>
      <c r="I375">
        <v>766199000</v>
      </c>
      <c r="J375">
        <v>10260.6</v>
      </c>
      <c r="K375">
        <v>5.3006799999999998</v>
      </c>
      <c r="L375">
        <v>13.9</v>
      </c>
      <c r="M375">
        <v>73.704999999999998</v>
      </c>
      <c r="N375">
        <v>169.714</v>
      </c>
    </row>
    <row r="376" spans="1:14" x14ac:dyDescent="0.3">
      <c r="A376" t="s">
        <v>20</v>
      </c>
      <c r="B376" t="s">
        <v>21</v>
      </c>
      <c r="C376" t="s">
        <v>437</v>
      </c>
      <c r="D376" t="s">
        <v>436</v>
      </c>
      <c r="E376">
        <v>1998</v>
      </c>
      <c r="F376">
        <v>19.95</v>
      </c>
      <c r="G376">
        <v>6.4530000000000003</v>
      </c>
      <c r="I376">
        <v>727861000</v>
      </c>
      <c r="J376">
        <v>9940.19</v>
      </c>
      <c r="K376">
        <v>4.07172</v>
      </c>
      <c r="L376">
        <v>14.7</v>
      </c>
      <c r="M376">
        <v>73.465000000000003</v>
      </c>
      <c r="N376">
        <v>166.41800000000001</v>
      </c>
    </row>
    <row r="377" spans="1:14" x14ac:dyDescent="0.3">
      <c r="A377" t="s">
        <v>20</v>
      </c>
      <c r="B377" t="s">
        <v>21</v>
      </c>
      <c r="C377" t="s">
        <v>437</v>
      </c>
      <c r="D377" t="s">
        <v>436</v>
      </c>
      <c r="E377">
        <v>1997</v>
      </c>
      <c r="F377">
        <v>19.879000000000001</v>
      </c>
      <c r="G377">
        <v>6.5839999999999996</v>
      </c>
      <c r="I377">
        <v>680617000</v>
      </c>
      <c r="J377">
        <v>9492.0400000000009</v>
      </c>
      <c r="K377">
        <v>3.48054</v>
      </c>
      <c r="L377">
        <v>15.5</v>
      </c>
      <c r="M377">
        <v>73.221999999999994</v>
      </c>
      <c r="N377">
        <v>162.964</v>
      </c>
    </row>
    <row r="378" spans="1:14" x14ac:dyDescent="0.3">
      <c r="A378" t="s">
        <v>20</v>
      </c>
      <c r="B378" t="s">
        <v>21</v>
      </c>
      <c r="C378" t="s">
        <v>437</v>
      </c>
      <c r="D378" t="s">
        <v>436</v>
      </c>
      <c r="E378">
        <v>1996</v>
      </c>
      <c r="F378">
        <v>19.741</v>
      </c>
      <c r="G378">
        <v>6.7119999999999997</v>
      </c>
      <c r="I378">
        <v>633731000</v>
      </c>
      <c r="J378">
        <v>9030.98</v>
      </c>
      <c r="K378">
        <v>2.8584499999999999</v>
      </c>
      <c r="L378">
        <v>16.399999999999999</v>
      </c>
      <c r="M378">
        <v>72.977000000000004</v>
      </c>
      <c r="N378">
        <v>159.48400000000001</v>
      </c>
    </row>
    <row r="379" spans="1:14" x14ac:dyDescent="0.3">
      <c r="A379" t="s">
        <v>20</v>
      </c>
      <c r="B379" t="s">
        <v>21</v>
      </c>
      <c r="C379" t="s">
        <v>437</v>
      </c>
      <c r="D379" t="s">
        <v>436</v>
      </c>
      <c r="E379">
        <v>1995</v>
      </c>
      <c r="F379">
        <v>19.555</v>
      </c>
      <c r="G379">
        <v>6.827</v>
      </c>
      <c r="I379">
        <v>577281000</v>
      </c>
      <c r="J379">
        <v>8406.59</v>
      </c>
      <c r="K379">
        <v>2.2007699999999999</v>
      </c>
      <c r="L379">
        <v>17.399999999999999</v>
      </c>
      <c r="M379">
        <v>72.731999999999999</v>
      </c>
      <c r="N379">
        <v>156.06800000000001</v>
      </c>
    </row>
    <row r="380" spans="1:14" x14ac:dyDescent="0.3">
      <c r="A380" t="s">
        <v>20</v>
      </c>
      <c r="B380" t="s">
        <v>21</v>
      </c>
      <c r="C380" t="s">
        <v>437</v>
      </c>
      <c r="D380" t="s">
        <v>436</v>
      </c>
      <c r="E380">
        <v>1994</v>
      </c>
      <c r="F380">
        <v>19.344000000000001</v>
      </c>
      <c r="G380">
        <v>6.9180000000000001</v>
      </c>
      <c r="I380">
        <v>589430000</v>
      </c>
      <c r="J380">
        <v>8770.75</v>
      </c>
      <c r="L380">
        <v>18.5</v>
      </c>
      <c r="M380">
        <v>72.489000000000004</v>
      </c>
      <c r="N380">
        <v>152.73599999999999</v>
      </c>
    </row>
    <row r="381" spans="1:14" x14ac:dyDescent="0.3">
      <c r="A381" t="s">
        <v>20</v>
      </c>
      <c r="B381" t="s">
        <v>21</v>
      </c>
      <c r="C381" t="s">
        <v>437</v>
      </c>
      <c r="D381" t="s">
        <v>436</v>
      </c>
      <c r="E381">
        <v>1993</v>
      </c>
      <c r="F381">
        <v>19.132000000000001</v>
      </c>
      <c r="G381">
        <v>6.9790000000000001</v>
      </c>
      <c r="I381">
        <v>535173000</v>
      </c>
      <c r="J381">
        <v>8136.17</v>
      </c>
      <c r="L381">
        <v>19.600000000000001</v>
      </c>
      <c r="M381">
        <v>72.247</v>
      </c>
      <c r="N381">
        <v>149.49299999999999</v>
      </c>
    </row>
    <row r="382" spans="1:14" x14ac:dyDescent="0.3">
      <c r="A382" t="s">
        <v>20</v>
      </c>
      <c r="B382" t="s">
        <v>21</v>
      </c>
      <c r="C382" t="s">
        <v>437</v>
      </c>
      <c r="D382" t="s">
        <v>436</v>
      </c>
      <c r="E382">
        <v>1992</v>
      </c>
      <c r="F382">
        <v>18.937999999999999</v>
      </c>
      <c r="G382">
        <v>7.0090000000000003</v>
      </c>
      <c r="I382">
        <v>499281000</v>
      </c>
      <c r="J382">
        <v>7744.27</v>
      </c>
      <c r="L382">
        <v>20.9</v>
      </c>
      <c r="M382">
        <v>72.006</v>
      </c>
      <c r="N382">
        <v>146.52500000000001</v>
      </c>
    </row>
    <row r="383" spans="1:14" x14ac:dyDescent="0.3">
      <c r="A383" t="s">
        <v>20</v>
      </c>
      <c r="B383" t="s">
        <v>21</v>
      </c>
      <c r="C383" t="s">
        <v>437</v>
      </c>
      <c r="D383" t="s">
        <v>436</v>
      </c>
      <c r="E383">
        <v>1991</v>
      </c>
      <c r="F383">
        <v>18.776</v>
      </c>
      <c r="G383">
        <v>7.008</v>
      </c>
      <c r="I383">
        <v>481706000</v>
      </c>
      <c r="J383">
        <v>7601.85</v>
      </c>
      <c r="L383">
        <v>22.2</v>
      </c>
      <c r="M383">
        <v>71.765000000000001</v>
      </c>
      <c r="N383">
        <v>144.01599999999999</v>
      </c>
    </row>
    <row r="384" spans="1:14" x14ac:dyDescent="0.3">
      <c r="A384" t="s">
        <v>20</v>
      </c>
      <c r="B384" t="s">
        <v>21</v>
      </c>
      <c r="C384" t="s">
        <v>437</v>
      </c>
      <c r="D384" t="s">
        <v>436</v>
      </c>
      <c r="E384">
        <v>1990</v>
      </c>
      <c r="F384">
        <v>18.658999999999999</v>
      </c>
      <c r="G384">
        <v>6.98</v>
      </c>
      <c r="I384">
        <v>459469000</v>
      </c>
      <c r="J384">
        <v>7348.21</v>
      </c>
      <c r="K384">
        <v>0</v>
      </c>
      <c r="L384">
        <v>23.6</v>
      </c>
      <c r="M384">
        <v>71.52</v>
      </c>
      <c r="N384">
        <v>142.10900000000001</v>
      </c>
    </row>
    <row r="385" spans="1:14" x14ac:dyDescent="0.3">
      <c r="A385" t="s">
        <v>20</v>
      </c>
      <c r="B385" t="s">
        <v>21</v>
      </c>
      <c r="C385" t="s">
        <v>437</v>
      </c>
      <c r="D385" t="s">
        <v>436</v>
      </c>
      <c r="E385">
        <v>1989</v>
      </c>
      <c r="F385">
        <v>18.587</v>
      </c>
      <c r="G385">
        <v>6.9320000000000004</v>
      </c>
      <c r="I385">
        <v>438795000</v>
      </c>
      <c r="J385">
        <v>7076.42</v>
      </c>
      <c r="L385">
        <v>25.1</v>
      </c>
      <c r="M385">
        <v>71.266999999999996</v>
      </c>
      <c r="N385">
        <v>140.92699999999999</v>
      </c>
    </row>
    <row r="386" spans="1:14" x14ac:dyDescent="0.3">
      <c r="A386" t="s">
        <v>20</v>
      </c>
      <c r="B386" t="s">
        <v>21</v>
      </c>
      <c r="C386" t="s">
        <v>437</v>
      </c>
      <c r="D386" t="s">
        <v>436</v>
      </c>
      <c r="E386">
        <v>1988</v>
      </c>
      <c r="F386">
        <v>18.548999999999999</v>
      </c>
      <c r="G386">
        <v>6.8739999999999997</v>
      </c>
      <c r="I386">
        <v>398638000</v>
      </c>
      <c r="J386">
        <v>6453.48</v>
      </c>
      <c r="L386">
        <v>26.7</v>
      </c>
      <c r="M386">
        <v>71.004000000000005</v>
      </c>
      <c r="N386">
        <v>140.38900000000001</v>
      </c>
    </row>
    <row r="387" spans="1:14" x14ac:dyDescent="0.3">
      <c r="A387" t="s">
        <v>20</v>
      </c>
      <c r="B387" t="s">
        <v>21</v>
      </c>
      <c r="C387" t="s">
        <v>437</v>
      </c>
      <c r="D387" t="s">
        <v>436</v>
      </c>
      <c r="E387">
        <v>1987</v>
      </c>
      <c r="F387">
        <v>18.533999999999999</v>
      </c>
      <c r="G387">
        <v>6.8179999999999996</v>
      </c>
      <c r="I387">
        <v>337175000</v>
      </c>
      <c r="J387">
        <v>5463.24</v>
      </c>
      <c r="L387">
        <v>28.5</v>
      </c>
      <c r="M387">
        <v>70.727999999999994</v>
      </c>
      <c r="N387">
        <v>140.26599999999999</v>
      </c>
    </row>
    <row r="388" spans="1:14" x14ac:dyDescent="0.3">
      <c r="A388" t="s">
        <v>20</v>
      </c>
      <c r="B388" t="s">
        <v>21</v>
      </c>
      <c r="C388" t="s">
        <v>437</v>
      </c>
      <c r="D388" t="s">
        <v>436</v>
      </c>
      <c r="E388">
        <v>1986</v>
      </c>
      <c r="F388">
        <v>18.535</v>
      </c>
      <c r="G388">
        <v>6.7679999999999998</v>
      </c>
      <c r="I388">
        <v>290440000</v>
      </c>
      <c r="J388">
        <v>4703.18</v>
      </c>
      <c r="L388">
        <v>30.3</v>
      </c>
      <c r="M388">
        <v>70.44</v>
      </c>
      <c r="N388">
        <v>140.35</v>
      </c>
    </row>
    <row r="389" spans="1:14" x14ac:dyDescent="0.3">
      <c r="A389" t="s">
        <v>20</v>
      </c>
      <c r="B389" t="s">
        <v>21</v>
      </c>
      <c r="C389" t="s">
        <v>437</v>
      </c>
      <c r="D389" t="s">
        <v>436</v>
      </c>
      <c r="E389">
        <v>1985</v>
      </c>
      <c r="F389">
        <v>18.524999999999999</v>
      </c>
      <c r="G389">
        <v>6.7290000000000001</v>
      </c>
      <c r="I389">
        <v>240924000</v>
      </c>
      <c r="J389">
        <v>3899.33</v>
      </c>
      <c r="L389">
        <v>32.4</v>
      </c>
      <c r="M389">
        <v>70.137</v>
      </c>
      <c r="N389">
        <v>140.423</v>
      </c>
    </row>
    <row r="390" spans="1:14" x14ac:dyDescent="0.3">
      <c r="A390" t="s">
        <v>20</v>
      </c>
      <c r="B390" t="s">
        <v>21</v>
      </c>
      <c r="C390" t="s">
        <v>437</v>
      </c>
      <c r="D390" t="s">
        <v>436</v>
      </c>
      <c r="E390">
        <v>1984</v>
      </c>
      <c r="F390">
        <v>18.47</v>
      </c>
      <c r="G390">
        <v>6.7030000000000003</v>
      </c>
      <c r="I390">
        <v>208373000</v>
      </c>
      <c r="J390">
        <v>3372.49</v>
      </c>
      <c r="M390">
        <v>69.819999999999993</v>
      </c>
      <c r="N390">
        <v>140.423</v>
      </c>
    </row>
    <row r="391" spans="1:14" x14ac:dyDescent="0.3">
      <c r="A391" t="s">
        <v>20</v>
      </c>
      <c r="B391" t="s">
        <v>21</v>
      </c>
      <c r="C391" t="s">
        <v>437</v>
      </c>
      <c r="D391" t="s">
        <v>436</v>
      </c>
      <c r="E391">
        <v>1983</v>
      </c>
      <c r="F391">
        <v>18.364999999999998</v>
      </c>
      <c r="G391">
        <v>6.6870000000000003</v>
      </c>
      <c r="I391">
        <v>182144000</v>
      </c>
      <c r="J391">
        <v>2947.94</v>
      </c>
      <c r="M391">
        <v>69.491</v>
      </c>
      <c r="N391">
        <v>140.42500000000001</v>
      </c>
    </row>
    <row r="392" spans="1:14" x14ac:dyDescent="0.3">
      <c r="A392" t="s">
        <v>20</v>
      </c>
      <c r="B392" t="s">
        <v>21</v>
      </c>
      <c r="C392" t="s">
        <v>437</v>
      </c>
      <c r="D392" t="s">
        <v>436</v>
      </c>
      <c r="E392">
        <v>1982</v>
      </c>
      <c r="F392">
        <v>18.228000000000002</v>
      </c>
      <c r="G392">
        <v>6.6790000000000003</v>
      </c>
      <c r="I392">
        <v>164369000</v>
      </c>
      <c r="J392">
        <v>2660.6</v>
      </c>
      <c r="M392">
        <v>69.156000000000006</v>
      </c>
      <c r="N392">
        <v>140.40700000000001</v>
      </c>
    </row>
    <row r="393" spans="1:14" x14ac:dyDescent="0.3">
      <c r="A393" t="s">
        <v>20</v>
      </c>
      <c r="B393" t="s">
        <v>21</v>
      </c>
      <c r="C393" t="s">
        <v>437</v>
      </c>
      <c r="D393" t="s">
        <v>436</v>
      </c>
      <c r="E393">
        <v>1981</v>
      </c>
      <c r="F393">
        <v>18.097000000000001</v>
      </c>
      <c r="G393">
        <v>6.681</v>
      </c>
      <c r="I393">
        <v>147842000</v>
      </c>
      <c r="J393">
        <v>2392.2600000000002</v>
      </c>
      <c r="M393">
        <v>68.817999999999998</v>
      </c>
      <c r="N393">
        <v>140.45500000000001</v>
      </c>
    </row>
    <row r="394" spans="1:14" x14ac:dyDescent="0.3">
      <c r="A394" t="s">
        <v>20</v>
      </c>
      <c r="B394" t="s">
        <v>21</v>
      </c>
      <c r="C394" t="s">
        <v>437</v>
      </c>
      <c r="D394" t="s">
        <v>436</v>
      </c>
      <c r="E394">
        <v>1980</v>
      </c>
      <c r="F394">
        <v>18.047000000000001</v>
      </c>
      <c r="G394">
        <v>6.6950000000000003</v>
      </c>
      <c r="I394">
        <v>131431000</v>
      </c>
      <c r="J394">
        <v>2124.48</v>
      </c>
      <c r="M394">
        <v>68.481999999999999</v>
      </c>
      <c r="N394">
        <v>140.602</v>
      </c>
    </row>
    <row r="395" spans="1:14" x14ac:dyDescent="0.3">
      <c r="A395" t="s">
        <v>20</v>
      </c>
      <c r="B395" t="s">
        <v>21</v>
      </c>
      <c r="C395" t="s">
        <v>437</v>
      </c>
      <c r="D395" t="s">
        <v>436</v>
      </c>
      <c r="E395">
        <v>1979</v>
      </c>
      <c r="F395">
        <v>18.169</v>
      </c>
      <c r="G395">
        <v>6.7220000000000004</v>
      </c>
      <c r="I395">
        <v>109080000</v>
      </c>
      <c r="J395">
        <v>1760.72</v>
      </c>
      <c r="M395">
        <v>68.153999999999996</v>
      </c>
      <c r="N395">
        <v>140.80000000000001</v>
      </c>
    </row>
    <row r="396" spans="1:14" x14ac:dyDescent="0.3">
      <c r="A396" t="s">
        <v>20</v>
      </c>
      <c r="B396" t="s">
        <v>21</v>
      </c>
      <c r="C396" t="s">
        <v>437</v>
      </c>
      <c r="D396" t="s">
        <v>436</v>
      </c>
      <c r="E396">
        <v>1978</v>
      </c>
      <c r="F396">
        <v>18.524999999999999</v>
      </c>
      <c r="G396">
        <v>6.7619999999999996</v>
      </c>
      <c r="I396">
        <v>87879300</v>
      </c>
      <c r="J396">
        <v>1416.59</v>
      </c>
      <c r="M396">
        <v>67.837000000000003</v>
      </c>
      <c r="N396">
        <v>140.99100000000001</v>
      </c>
    </row>
    <row r="397" spans="1:14" x14ac:dyDescent="0.3">
      <c r="A397" t="s">
        <v>20</v>
      </c>
      <c r="B397" t="s">
        <v>21</v>
      </c>
      <c r="C397" t="s">
        <v>437</v>
      </c>
      <c r="D397" t="s">
        <v>436</v>
      </c>
      <c r="E397">
        <v>1977</v>
      </c>
      <c r="F397">
        <v>19.141999999999999</v>
      </c>
      <c r="G397">
        <v>6.8140000000000001</v>
      </c>
      <c r="I397">
        <v>77496800</v>
      </c>
      <c r="J397">
        <v>1246.75</v>
      </c>
      <c r="M397">
        <v>67.533000000000001</v>
      </c>
      <c r="N397">
        <v>141.27000000000001</v>
      </c>
    </row>
    <row r="398" spans="1:14" x14ac:dyDescent="0.3">
      <c r="A398" t="s">
        <v>20</v>
      </c>
      <c r="B398" t="s">
        <v>21</v>
      </c>
      <c r="C398" t="s">
        <v>437</v>
      </c>
      <c r="D398" t="s">
        <v>436</v>
      </c>
      <c r="E398">
        <v>1976</v>
      </c>
      <c r="F398">
        <v>20.013000000000002</v>
      </c>
      <c r="G398">
        <v>6.8780000000000001</v>
      </c>
      <c r="M398">
        <v>67.244</v>
      </c>
      <c r="N398">
        <v>141.74299999999999</v>
      </c>
    </row>
    <row r="399" spans="1:14" x14ac:dyDescent="0.3">
      <c r="A399" t="s">
        <v>20</v>
      </c>
      <c r="B399" t="s">
        <v>21</v>
      </c>
      <c r="C399" t="s">
        <v>437</v>
      </c>
      <c r="D399" t="s">
        <v>436</v>
      </c>
      <c r="E399">
        <v>1975</v>
      </c>
      <c r="F399">
        <v>21.103999999999999</v>
      </c>
      <c r="G399">
        <v>6.9480000000000004</v>
      </c>
      <c r="M399">
        <v>66.974999999999994</v>
      </c>
      <c r="N399">
        <v>142.44300000000001</v>
      </c>
    </row>
    <row r="400" spans="1:14" x14ac:dyDescent="0.3">
      <c r="A400" t="s">
        <v>20</v>
      </c>
      <c r="B400" t="s">
        <v>21</v>
      </c>
      <c r="C400" t="s">
        <v>437</v>
      </c>
      <c r="D400" t="s">
        <v>436</v>
      </c>
      <c r="E400">
        <v>1974</v>
      </c>
      <c r="F400">
        <v>22.353000000000002</v>
      </c>
      <c r="G400">
        <v>7.02</v>
      </c>
      <c r="M400">
        <v>66.727000000000004</v>
      </c>
      <c r="N400">
        <v>143.45500000000001</v>
      </c>
    </row>
    <row r="401" spans="1:15" x14ac:dyDescent="0.3">
      <c r="A401" t="s">
        <v>20</v>
      </c>
      <c r="B401" t="s">
        <v>21</v>
      </c>
      <c r="C401" t="s">
        <v>437</v>
      </c>
      <c r="D401" t="s">
        <v>436</v>
      </c>
      <c r="E401">
        <v>1973</v>
      </c>
      <c r="F401">
        <v>23.664000000000001</v>
      </c>
      <c r="G401">
        <v>7.0910000000000002</v>
      </c>
      <c r="M401">
        <v>66.498000000000005</v>
      </c>
      <c r="N401">
        <v>144.65899999999999</v>
      </c>
    </row>
    <row r="402" spans="1:15" x14ac:dyDescent="0.3">
      <c r="A402" t="s">
        <v>20</v>
      </c>
      <c r="B402" t="s">
        <v>21</v>
      </c>
      <c r="C402" t="s">
        <v>437</v>
      </c>
      <c r="D402" t="s">
        <v>436</v>
      </c>
      <c r="E402">
        <v>1972</v>
      </c>
      <c r="F402">
        <v>24.948</v>
      </c>
      <c r="G402">
        <v>7.1619999999999999</v>
      </c>
      <c r="M402">
        <v>66.28</v>
      </c>
      <c r="N402">
        <v>145.75700000000001</v>
      </c>
    </row>
    <row r="403" spans="1:15" x14ac:dyDescent="0.3">
      <c r="A403" t="s">
        <v>20</v>
      </c>
      <c r="B403" t="s">
        <v>21</v>
      </c>
      <c r="C403" t="s">
        <v>437</v>
      </c>
      <c r="D403" t="s">
        <v>436</v>
      </c>
      <c r="E403">
        <v>1971</v>
      </c>
      <c r="F403">
        <v>26.15</v>
      </c>
      <c r="G403">
        <v>7.2380000000000004</v>
      </c>
      <c r="M403">
        <v>66.066000000000003</v>
      </c>
      <c r="N403">
        <v>146.26599999999999</v>
      </c>
    </row>
    <row r="404" spans="1:15" x14ac:dyDescent="0.3">
      <c r="A404" t="s">
        <v>20</v>
      </c>
      <c r="B404" t="s">
        <v>21</v>
      </c>
      <c r="C404" t="s">
        <v>437</v>
      </c>
      <c r="D404" t="s">
        <v>436</v>
      </c>
      <c r="E404">
        <v>1970</v>
      </c>
      <c r="F404">
        <v>27.228999999999999</v>
      </c>
      <c r="G404">
        <v>7.3259999999999996</v>
      </c>
      <c r="M404">
        <v>65.846999999999994</v>
      </c>
      <c r="N404">
        <v>145.857</v>
      </c>
    </row>
    <row r="405" spans="1:15" x14ac:dyDescent="0.3">
      <c r="A405" t="s">
        <v>20</v>
      </c>
      <c r="B405" t="s">
        <v>21</v>
      </c>
      <c r="C405" t="s">
        <v>437</v>
      </c>
      <c r="D405" t="s">
        <v>436</v>
      </c>
      <c r="E405">
        <v>1969</v>
      </c>
      <c r="F405">
        <v>28.164000000000001</v>
      </c>
      <c r="G405">
        <v>7.4379999999999997</v>
      </c>
      <c r="M405">
        <v>65.616</v>
      </c>
      <c r="N405">
        <v>144.43199999999999</v>
      </c>
    </row>
    <row r="406" spans="1:15" x14ac:dyDescent="0.3">
      <c r="A406" t="s">
        <v>20</v>
      </c>
      <c r="B406" t="s">
        <v>21</v>
      </c>
      <c r="C406" t="s">
        <v>437</v>
      </c>
      <c r="D406" t="s">
        <v>436</v>
      </c>
      <c r="E406">
        <v>1968</v>
      </c>
      <c r="F406">
        <v>28.98</v>
      </c>
      <c r="G406">
        <v>7.5810000000000004</v>
      </c>
      <c r="M406">
        <v>65.363</v>
      </c>
      <c r="N406">
        <v>142.09299999999999</v>
      </c>
    </row>
    <row r="407" spans="1:15" x14ac:dyDescent="0.3">
      <c r="A407" t="s">
        <v>20</v>
      </c>
      <c r="B407" t="s">
        <v>21</v>
      </c>
      <c r="C407" t="s">
        <v>437</v>
      </c>
      <c r="D407" t="s">
        <v>436</v>
      </c>
      <c r="E407">
        <v>1967</v>
      </c>
      <c r="F407">
        <v>29.698</v>
      </c>
      <c r="G407">
        <v>7.7610000000000001</v>
      </c>
      <c r="M407">
        <v>65.081000000000003</v>
      </c>
      <c r="N407">
        <v>139.184</v>
      </c>
    </row>
    <row r="408" spans="1:15" x14ac:dyDescent="0.3">
      <c r="A408" t="s">
        <v>20</v>
      </c>
      <c r="B408" t="s">
        <v>21</v>
      </c>
      <c r="C408" t="s">
        <v>437</v>
      </c>
      <c r="D408" t="s">
        <v>436</v>
      </c>
      <c r="E408">
        <v>1966</v>
      </c>
      <c r="F408">
        <v>30.32</v>
      </c>
      <c r="G408">
        <v>7.9779999999999998</v>
      </c>
      <c r="M408">
        <v>64.762</v>
      </c>
      <c r="N408">
        <v>136.16999999999999</v>
      </c>
    </row>
    <row r="409" spans="1:15" x14ac:dyDescent="0.3">
      <c r="A409" t="s">
        <v>20</v>
      </c>
      <c r="B409" t="s">
        <v>21</v>
      </c>
      <c r="C409" t="s">
        <v>437</v>
      </c>
      <c r="D409" t="s">
        <v>436</v>
      </c>
      <c r="E409">
        <v>1965</v>
      </c>
      <c r="F409">
        <v>30.858000000000001</v>
      </c>
      <c r="G409">
        <v>8.2260000000000009</v>
      </c>
      <c r="M409">
        <v>64.400999999999996</v>
      </c>
      <c r="N409">
        <v>133.405</v>
      </c>
    </row>
    <row r="410" spans="1:15" x14ac:dyDescent="0.3">
      <c r="A410" t="s">
        <v>20</v>
      </c>
      <c r="B410" t="s">
        <v>21</v>
      </c>
      <c r="C410" t="s">
        <v>437</v>
      </c>
      <c r="D410" t="s">
        <v>436</v>
      </c>
      <c r="E410">
        <v>1964</v>
      </c>
      <c r="F410">
        <v>31.33</v>
      </c>
      <c r="G410">
        <v>8.4969999999999999</v>
      </c>
      <c r="M410">
        <v>63.991999999999997</v>
      </c>
      <c r="N410">
        <v>131.00200000000001</v>
      </c>
    </row>
    <row r="411" spans="1:15" x14ac:dyDescent="0.3">
      <c r="A411" t="s">
        <v>20</v>
      </c>
      <c r="B411" t="s">
        <v>21</v>
      </c>
      <c r="C411" t="s">
        <v>437</v>
      </c>
      <c r="D411" t="s">
        <v>436</v>
      </c>
      <c r="E411">
        <v>1963</v>
      </c>
      <c r="F411">
        <v>31.751999999999999</v>
      </c>
      <c r="G411">
        <v>8.7799999999999994</v>
      </c>
      <c r="M411">
        <v>63.54</v>
      </c>
      <c r="N411">
        <v>128.86799999999999</v>
      </c>
    </row>
    <row r="412" spans="1:15" x14ac:dyDescent="0.3">
      <c r="A412" t="s">
        <v>20</v>
      </c>
      <c r="B412" t="s">
        <v>21</v>
      </c>
      <c r="C412" t="s">
        <v>437</v>
      </c>
      <c r="D412" t="s">
        <v>436</v>
      </c>
      <c r="E412">
        <v>1962</v>
      </c>
      <c r="F412">
        <v>32.140999999999998</v>
      </c>
      <c r="G412">
        <v>9.0679999999999996</v>
      </c>
      <c r="M412">
        <v>63.048999999999999</v>
      </c>
      <c r="N412">
        <v>126.911</v>
      </c>
    </row>
    <row r="413" spans="1:15" x14ac:dyDescent="0.3">
      <c r="A413" t="s">
        <v>20</v>
      </c>
      <c r="B413" t="s">
        <v>21</v>
      </c>
      <c r="C413" t="s">
        <v>437</v>
      </c>
      <c r="D413" t="s">
        <v>436</v>
      </c>
      <c r="E413">
        <v>1961</v>
      </c>
      <c r="F413">
        <v>32.5</v>
      </c>
      <c r="G413">
        <v>9.3559999999999999</v>
      </c>
      <c r="M413">
        <v>62.523000000000003</v>
      </c>
      <c r="N413">
        <v>125.002</v>
      </c>
    </row>
    <row r="414" spans="1:15" x14ac:dyDescent="0.3">
      <c r="A414" t="s">
        <v>20</v>
      </c>
      <c r="B414" t="s">
        <v>21</v>
      </c>
      <c r="C414" t="s">
        <v>437</v>
      </c>
      <c r="D414" t="s">
        <v>436</v>
      </c>
      <c r="E414">
        <v>1960</v>
      </c>
      <c r="F414">
        <v>32.829000000000001</v>
      </c>
      <c r="G414">
        <v>9.6430000000000007</v>
      </c>
      <c r="M414">
        <v>61.968000000000004</v>
      </c>
    </row>
    <row r="415" spans="1:15" x14ac:dyDescent="0.3">
      <c r="A415" t="s">
        <v>22</v>
      </c>
      <c r="B415" t="s">
        <v>23</v>
      </c>
      <c r="C415" t="s">
        <v>437</v>
      </c>
      <c r="D415" t="s">
        <v>436</v>
      </c>
      <c r="E415">
        <v>2018</v>
      </c>
      <c r="I415" s="1">
        <v>518000000000</v>
      </c>
      <c r="J415">
        <v>11652.6</v>
      </c>
      <c r="L415">
        <v>8.8000000000000007</v>
      </c>
      <c r="N415">
        <v>16.258500000000002</v>
      </c>
      <c r="O415">
        <v>9.4830000000000005</v>
      </c>
    </row>
    <row r="416" spans="1:15" x14ac:dyDescent="0.3">
      <c r="A416" t="s">
        <v>22</v>
      </c>
      <c r="B416" t="s">
        <v>23</v>
      </c>
      <c r="C416" t="s">
        <v>437</v>
      </c>
      <c r="D416" t="s">
        <v>436</v>
      </c>
      <c r="E416">
        <v>2017</v>
      </c>
      <c r="F416">
        <v>17.204999999999998</v>
      </c>
      <c r="G416">
        <v>7.6159999999999997</v>
      </c>
      <c r="I416" s="1">
        <v>643000000000</v>
      </c>
      <c r="J416">
        <v>14591.9</v>
      </c>
      <c r="K416">
        <v>74.294899999999998</v>
      </c>
      <c r="L416">
        <v>9.3000000000000007</v>
      </c>
      <c r="M416">
        <v>76.372</v>
      </c>
      <c r="N416">
        <v>16.094200000000001</v>
      </c>
      <c r="O416">
        <v>8.3469999999999995</v>
      </c>
    </row>
    <row r="417" spans="1:15" x14ac:dyDescent="0.3">
      <c r="A417" t="s">
        <v>22</v>
      </c>
      <c r="B417" t="s">
        <v>23</v>
      </c>
      <c r="C417" t="s">
        <v>437</v>
      </c>
      <c r="D417" t="s">
        <v>436</v>
      </c>
      <c r="E417">
        <v>2016</v>
      </c>
      <c r="F417">
        <v>17.382999999999999</v>
      </c>
      <c r="G417">
        <v>7.6260000000000003</v>
      </c>
      <c r="I417" s="1">
        <v>558000000000</v>
      </c>
      <c r="J417">
        <v>12790.2</v>
      </c>
      <c r="K417">
        <v>70.968999999999994</v>
      </c>
      <c r="L417">
        <v>9.6999999999999993</v>
      </c>
      <c r="M417">
        <v>76.221000000000004</v>
      </c>
      <c r="N417">
        <v>15.928100000000001</v>
      </c>
      <c r="O417">
        <v>8.016</v>
      </c>
    </row>
    <row r="418" spans="1:15" x14ac:dyDescent="0.3">
      <c r="A418" t="s">
        <v>22</v>
      </c>
      <c r="B418" t="s">
        <v>23</v>
      </c>
      <c r="C418" t="s">
        <v>437</v>
      </c>
      <c r="D418" t="s">
        <v>436</v>
      </c>
      <c r="E418">
        <v>2015</v>
      </c>
      <c r="F418">
        <v>17.547999999999998</v>
      </c>
      <c r="G418">
        <v>7.6379999999999999</v>
      </c>
      <c r="I418" s="1">
        <v>595000000000</v>
      </c>
      <c r="J418">
        <v>13789.1</v>
      </c>
      <c r="K418">
        <v>68.043099999999995</v>
      </c>
      <c r="L418">
        <v>10.199999999999999</v>
      </c>
      <c r="M418">
        <v>76.067999999999998</v>
      </c>
      <c r="N418">
        <v>15.7606</v>
      </c>
      <c r="O418">
        <v>7.6429999999999998</v>
      </c>
    </row>
    <row r="419" spans="1:15" x14ac:dyDescent="0.3">
      <c r="A419" t="s">
        <v>22</v>
      </c>
      <c r="B419" t="s">
        <v>23</v>
      </c>
      <c r="C419" t="s">
        <v>437</v>
      </c>
      <c r="D419" t="s">
        <v>436</v>
      </c>
      <c r="E419">
        <v>2014</v>
      </c>
      <c r="F419">
        <v>17.698</v>
      </c>
      <c r="G419">
        <v>7.6509999999999998</v>
      </c>
      <c r="H419">
        <v>3074.7</v>
      </c>
      <c r="I419" s="1">
        <v>526000000000</v>
      </c>
      <c r="J419">
        <v>12334.8</v>
      </c>
      <c r="K419">
        <v>64.7</v>
      </c>
      <c r="L419">
        <v>10.7</v>
      </c>
      <c r="M419">
        <v>75.912999999999997</v>
      </c>
      <c r="N419">
        <v>15.5916</v>
      </c>
      <c r="O419">
        <v>7.2679999999999998</v>
      </c>
    </row>
    <row r="420" spans="1:15" x14ac:dyDescent="0.3">
      <c r="A420" t="s">
        <v>22</v>
      </c>
      <c r="B420" t="s">
        <v>23</v>
      </c>
      <c r="C420" t="s">
        <v>437</v>
      </c>
      <c r="D420" t="s">
        <v>436</v>
      </c>
      <c r="E420">
        <v>2013</v>
      </c>
      <c r="F420">
        <v>17.831</v>
      </c>
      <c r="G420">
        <v>7.665</v>
      </c>
      <c r="H420">
        <v>2967.38</v>
      </c>
      <c r="I420" s="1">
        <v>552000000000</v>
      </c>
      <c r="J420">
        <v>13080.3</v>
      </c>
      <c r="K420">
        <v>59.9</v>
      </c>
      <c r="L420">
        <v>11.3</v>
      </c>
      <c r="M420">
        <v>75.756</v>
      </c>
      <c r="N420">
        <v>15.421200000000001</v>
      </c>
      <c r="O420">
        <v>7.1</v>
      </c>
    </row>
    <row r="421" spans="1:15" x14ac:dyDescent="0.3">
      <c r="A421" t="s">
        <v>22</v>
      </c>
      <c r="B421" t="s">
        <v>23</v>
      </c>
      <c r="C421" t="s">
        <v>437</v>
      </c>
      <c r="D421" t="s">
        <v>436</v>
      </c>
      <c r="E421">
        <v>2012</v>
      </c>
      <c r="F421">
        <v>17.949000000000002</v>
      </c>
      <c r="G421">
        <v>7.68</v>
      </c>
      <c r="H421">
        <v>3000.6</v>
      </c>
      <c r="I421" s="1">
        <v>546000000000</v>
      </c>
      <c r="J421">
        <v>13082.7</v>
      </c>
      <c r="K421">
        <v>55.8</v>
      </c>
      <c r="L421">
        <v>11.8</v>
      </c>
      <c r="M421">
        <v>75.597999999999999</v>
      </c>
      <c r="N421">
        <v>15.249499999999999</v>
      </c>
      <c r="O421">
        <v>7.2169999999999996</v>
      </c>
    </row>
    <row r="422" spans="1:15" x14ac:dyDescent="0.3">
      <c r="A422" t="s">
        <v>22</v>
      </c>
      <c r="B422" t="s">
        <v>23</v>
      </c>
      <c r="C422" t="s">
        <v>437</v>
      </c>
      <c r="D422" t="s">
        <v>436</v>
      </c>
      <c r="E422">
        <v>2011</v>
      </c>
      <c r="F422">
        <v>18.055</v>
      </c>
      <c r="G422">
        <v>7.694</v>
      </c>
      <c r="H422">
        <v>2929.08</v>
      </c>
      <c r="I422" s="1">
        <v>530000000000</v>
      </c>
      <c r="J422">
        <v>12848.9</v>
      </c>
      <c r="K422">
        <v>51</v>
      </c>
      <c r="L422">
        <v>12.4</v>
      </c>
      <c r="M422">
        <v>75.438999999999993</v>
      </c>
      <c r="N422">
        <v>15.077199999999999</v>
      </c>
      <c r="O422">
        <v>7.1790000000000003</v>
      </c>
    </row>
    <row r="423" spans="1:15" x14ac:dyDescent="0.3">
      <c r="A423" t="s">
        <v>22</v>
      </c>
      <c r="B423" t="s">
        <v>23</v>
      </c>
      <c r="C423" t="s">
        <v>437</v>
      </c>
      <c r="D423" t="s">
        <v>436</v>
      </c>
      <c r="E423">
        <v>2010</v>
      </c>
      <c r="F423">
        <v>18.154</v>
      </c>
      <c r="G423">
        <v>7.7080000000000002</v>
      </c>
      <c r="H423">
        <v>2877.65</v>
      </c>
      <c r="I423" s="1">
        <v>424000000000</v>
      </c>
      <c r="J423">
        <v>10386</v>
      </c>
      <c r="K423">
        <v>45</v>
      </c>
      <c r="L423">
        <v>12.9</v>
      </c>
      <c r="M423">
        <v>75.278000000000006</v>
      </c>
      <c r="N423">
        <v>14.904299999999999</v>
      </c>
      <c r="O423">
        <v>7.7140000000000004</v>
      </c>
    </row>
    <row r="424" spans="1:15" x14ac:dyDescent="0.3">
      <c r="A424" t="s">
        <v>22</v>
      </c>
      <c r="B424" t="s">
        <v>23</v>
      </c>
      <c r="C424" t="s">
        <v>437</v>
      </c>
      <c r="D424" t="s">
        <v>436</v>
      </c>
      <c r="E424">
        <v>2009</v>
      </c>
      <c r="F424">
        <v>18.251999999999999</v>
      </c>
      <c r="G424">
        <v>7.7220000000000004</v>
      </c>
      <c r="H424">
        <v>2730.12</v>
      </c>
      <c r="I424" s="1">
        <v>333000000000</v>
      </c>
      <c r="J424">
        <v>8225.14</v>
      </c>
      <c r="K424">
        <v>34</v>
      </c>
      <c r="L424">
        <v>13.3</v>
      </c>
      <c r="M424">
        <v>75.116</v>
      </c>
      <c r="N424">
        <v>14.7926</v>
      </c>
      <c r="O424">
        <v>8.6449999999999996</v>
      </c>
    </row>
    <row r="425" spans="1:15" x14ac:dyDescent="0.3">
      <c r="A425" t="s">
        <v>22</v>
      </c>
      <c r="B425" t="s">
        <v>23</v>
      </c>
      <c r="C425" t="s">
        <v>437</v>
      </c>
      <c r="D425" t="s">
        <v>436</v>
      </c>
      <c r="E425">
        <v>2008</v>
      </c>
      <c r="F425">
        <v>18.355</v>
      </c>
      <c r="G425">
        <v>7.7350000000000003</v>
      </c>
      <c r="H425">
        <v>2772.84</v>
      </c>
      <c r="I425" s="1">
        <v>362000000000</v>
      </c>
      <c r="J425">
        <v>9020.8700000000008</v>
      </c>
      <c r="K425">
        <v>28.1126</v>
      </c>
      <c r="L425">
        <v>13.7</v>
      </c>
      <c r="M425">
        <v>74.951999999999998</v>
      </c>
      <c r="N425">
        <v>14.6455</v>
      </c>
      <c r="O425">
        <v>7.8369999999999997</v>
      </c>
    </row>
    <row r="426" spans="1:15" x14ac:dyDescent="0.3">
      <c r="A426" t="s">
        <v>22</v>
      </c>
      <c r="B426" t="s">
        <v>23</v>
      </c>
      <c r="C426" t="s">
        <v>437</v>
      </c>
      <c r="D426" t="s">
        <v>436</v>
      </c>
      <c r="E426">
        <v>2007</v>
      </c>
      <c r="F426">
        <v>18.469000000000001</v>
      </c>
      <c r="G426">
        <v>7.7489999999999997</v>
      </c>
      <c r="H426">
        <v>2455.66</v>
      </c>
      <c r="I426" s="1">
        <v>288000000000</v>
      </c>
      <c r="J426">
        <v>7245.45</v>
      </c>
      <c r="K426">
        <v>25.9466</v>
      </c>
      <c r="L426">
        <v>14</v>
      </c>
      <c r="M426">
        <v>74.787000000000006</v>
      </c>
      <c r="N426">
        <v>14.5008</v>
      </c>
      <c r="O426">
        <v>8.4700000000000006</v>
      </c>
    </row>
    <row r="427" spans="1:15" x14ac:dyDescent="0.3">
      <c r="A427" t="s">
        <v>22</v>
      </c>
      <c r="B427" t="s">
        <v>23</v>
      </c>
      <c r="C427" t="s">
        <v>437</v>
      </c>
      <c r="D427" t="s">
        <v>436</v>
      </c>
      <c r="E427">
        <v>2006</v>
      </c>
      <c r="F427">
        <v>18.596</v>
      </c>
      <c r="G427">
        <v>7.7619999999999996</v>
      </c>
      <c r="H427">
        <v>2374.1</v>
      </c>
      <c r="I427" s="1">
        <v>233000000000</v>
      </c>
      <c r="J427">
        <v>5919.01</v>
      </c>
      <c r="K427">
        <v>20.927199999999999</v>
      </c>
      <c r="L427">
        <v>14.4</v>
      </c>
      <c r="M427">
        <v>74.62</v>
      </c>
      <c r="N427">
        <v>14.3567</v>
      </c>
      <c r="O427">
        <v>10.077</v>
      </c>
    </row>
    <row r="428" spans="1:15" x14ac:dyDescent="0.3">
      <c r="A428" t="s">
        <v>22</v>
      </c>
      <c r="B428" t="s">
        <v>23</v>
      </c>
      <c r="C428" t="s">
        <v>437</v>
      </c>
      <c r="D428" t="s">
        <v>436</v>
      </c>
      <c r="E428">
        <v>2005</v>
      </c>
      <c r="F428">
        <v>18.734999999999999</v>
      </c>
      <c r="G428">
        <v>7.7750000000000004</v>
      </c>
      <c r="H428">
        <v>2408.4299999999998</v>
      </c>
      <c r="I428" s="1">
        <v>199000000000</v>
      </c>
      <c r="J428">
        <v>5109.8500000000004</v>
      </c>
      <c r="K428">
        <v>17.720600000000001</v>
      </c>
      <c r="L428">
        <v>14.8</v>
      </c>
      <c r="M428">
        <v>74.450999999999993</v>
      </c>
      <c r="N428">
        <v>14.2117</v>
      </c>
      <c r="O428">
        <v>11.506</v>
      </c>
    </row>
    <row r="429" spans="1:15" x14ac:dyDescent="0.3">
      <c r="A429" t="s">
        <v>22</v>
      </c>
      <c r="B429" t="s">
        <v>23</v>
      </c>
      <c r="C429" t="s">
        <v>437</v>
      </c>
      <c r="D429" t="s">
        <v>436</v>
      </c>
      <c r="E429">
        <v>2004</v>
      </c>
      <c r="F429">
        <v>18.879000000000001</v>
      </c>
      <c r="G429">
        <v>7.7880000000000003</v>
      </c>
      <c r="H429">
        <v>2293.31</v>
      </c>
      <c r="I429" s="1">
        <v>165000000000</v>
      </c>
      <c r="J429">
        <v>4277.72</v>
      </c>
      <c r="K429">
        <v>16.0367</v>
      </c>
      <c r="L429">
        <v>15.3</v>
      </c>
      <c r="M429">
        <v>74.28</v>
      </c>
      <c r="N429">
        <v>14.065200000000001</v>
      </c>
      <c r="O429">
        <v>13.522</v>
      </c>
    </row>
    <row r="430" spans="1:15" x14ac:dyDescent="0.3">
      <c r="A430" t="s">
        <v>22</v>
      </c>
      <c r="B430" t="s">
        <v>23</v>
      </c>
      <c r="C430" t="s">
        <v>437</v>
      </c>
      <c r="D430" t="s">
        <v>436</v>
      </c>
      <c r="E430">
        <v>2003</v>
      </c>
      <c r="F430">
        <v>19.026</v>
      </c>
      <c r="G430">
        <v>7.8019999999999996</v>
      </c>
      <c r="H430">
        <v>2180.33</v>
      </c>
      <c r="I430" s="1">
        <v>128000000000</v>
      </c>
      <c r="J430">
        <v>3349.81</v>
      </c>
      <c r="K430">
        <v>11.9137</v>
      </c>
      <c r="L430">
        <v>15.8</v>
      </c>
      <c r="M430">
        <v>74.106999999999999</v>
      </c>
      <c r="N430">
        <v>13.9175</v>
      </c>
      <c r="O430">
        <v>15.36</v>
      </c>
    </row>
    <row r="431" spans="1:15" x14ac:dyDescent="0.3">
      <c r="A431" t="s">
        <v>22</v>
      </c>
      <c r="B431" t="s">
        <v>23</v>
      </c>
      <c r="C431" t="s">
        <v>437</v>
      </c>
      <c r="D431" t="s">
        <v>436</v>
      </c>
      <c r="E431">
        <v>2002</v>
      </c>
      <c r="F431">
        <v>19.175000000000001</v>
      </c>
      <c r="G431">
        <v>7.8150000000000004</v>
      </c>
      <c r="H431">
        <v>2014.48</v>
      </c>
      <c r="I431">
        <v>97724000000</v>
      </c>
      <c r="J431">
        <v>2593.4</v>
      </c>
      <c r="K431">
        <v>10.882099999999999</v>
      </c>
      <c r="L431">
        <v>16.3</v>
      </c>
      <c r="M431">
        <v>73.932000000000002</v>
      </c>
      <c r="N431">
        <v>13.7691</v>
      </c>
      <c r="O431">
        <v>19.59</v>
      </c>
    </row>
    <row r="432" spans="1:15" x14ac:dyDescent="0.3">
      <c r="A432" t="s">
        <v>22</v>
      </c>
      <c r="B432" t="s">
        <v>23</v>
      </c>
      <c r="C432" t="s">
        <v>437</v>
      </c>
      <c r="D432" t="s">
        <v>436</v>
      </c>
      <c r="E432">
        <v>2001</v>
      </c>
      <c r="F432">
        <v>19.327999999999999</v>
      </c>
      <c r="G432">
        <v>7.83</v>
      </c>
      <c r="H432">
        <v>2120.58</v>
      </c>
      <c r="I432" s="1">
        <v>269000000000</v>
      </c>
      <c r="J432">
        <v>7208.37</v>
      </c>
      <c r="K432">
        <v>9.7808100000000007</v>
      </c>
      <c r="L432">
        <v>16.899999999999999</v>
      </c>
      <c r="M432">
        <v>73.754999999999995</v>
      </c>
      <c r="N432">
        <v>13.620699999999999</v>
      </c>
      <c r="O432">
        <v>17.32</v>
      </c>
    </row>
    <row r="433" spans="1:15" x14ac:dyDescent="0.3">
      <c r="A433" t="s">
        <v>22</v>
      </c>
      <c r="B433" t="s">
        <v>23</v>
      </c>
      <c r="C433" t="s">
        <v>437</v>
      </c>
      <c r="D433" t="s">
        <v>436</v>
      </c>
      <c r="E433">
        <v>2000</v>
      </c>
      <c r="F433">
        <v>19.498999999999999</v>
      </c>
      <c r="G433">
        <v>7.8449999999999998</v>
      </c>
      <c r="H433">
        <v>2088.81</v>
      </c>
      <c r="I433" s="1">
        <v>284000000000</v>
      </c>
      <c r="J433">
        <v>7708.1</v>
      </c>
      <c r="K433">
        <v>7.0386800000000003</v>
      </c>
      <c r="L433">
        <v>17.5</v>
      </c>
      <c r="M433">
        <v>73.575999999999993</v>
      </c>
      <c r="N433">
        <v>13.472799999999999</v>
      </c>
      <c r="O433">
        <v>15</v>
      </c>
    </row>
    <row r="434" spans="1:15" x14ac:dyDescent="0.3">
      <c r="A434" t="s">
        <v>22</v>
      </c>
      <c r="B434" t="s">
        <v>23</v>
      </c>
      <c r="C434" t="s">
        <v>437</v>
      </c>
      <c r="D434" t="s">
        <v>436</v>
      </c>
      <c r="E434">
        <v>1999</v>
      </c>
      <c r="F434">
        <v>19.702000000000002</v>
      </c>
      <c r="G434">
        <v>7.8620000000000001</v>
      </c>
      <c r="H434">
        <v>2033.77</v>
      </c>
      <c r="I434" s="1">
        <v>284000000000</v>
      </c>
      <c r="J434">
        <v>7774.74</v>
      </c>
      <c r="K434">
        <v>3.2844799999999998</v>
      </c>
      <c r="L434">
        <v>18.2</v>
      </c>
      <c r="M434">
        <v>73.396000000000001</v>
      </c>
      <c r="N434">
        <v>13.3253</v>
      </c>
      <c r="O434">
        <v>14.05</v>
      </c>
    </row>
    <row r="435" spans="1:15" x14ac:dyDescent="0.3">
      <c r="A435" t="s">
        <v>22</v>
      </c>
      <c r="B435" t="s">
        <v>23</v>
      </c>
      <c r="C435" t="s">
        <v>437</v>
      </c>
      <c r="D435" t="s">
        <v>436</v>
      </c>
      <c r="E435">
        <v>1998</v>
      </c>
      <c r="F435">
        <v>19.945</v>
      </c>
      <c r="G435">
        <v>7.8789999999999996</v>
      </c>
      <c r="H435">
        <v>1967.25</v>
      </c>
      <c r="I435" s="1">
        <v>299000000000</v>
      </c>
      <c r="J435">
        <v>8289.51</v>
      </c>
      <c r="K435">
        <v>0.83076700000000003</v>
      </c>
      <c r="L435">
        <v>18.899999999999999</v>
      </c>
      <c r="M435">
        <v>73.212999999999994</v>
      </c>
      <c r="N435">
        <v>13.1778</v>
      </c>
      <c r="O435">
        <v>12.65</v>
      </c>
    </row>
    <row r="436" spans="1:15" x14ac:dyDescent="0.3">
      <c r="A436" t="s">
        <v>22</v>
      </c>
      <c r="B436" t="s">
        <v>23</v>
      </c>
      <c r="C436" t="s">
        <v>437</v>
      </c>
      <c r="D436" t="s">
        <v>436</v>
      </c>
      <c r="E436">
        <v>1997</v>
      </c>
      <c r="F436">
        <v>20.228999999999999</v>
      </c>
      <c r="G436">
        <v>7.8979999999999997</v>
      </c>
      <c r="H436">
        <v>1848</v>
      </c>
      <c r="I436" s="1">
        <v>293000000000</v>
      </c>
      <c r="J436">
        <v>8213.1299999999992</v>
      </c>
      <c r="K436">
        <v>0.28033999999999998</v>
      </c>
      <c r="L436">
        <v>19.7</v>
      </c>
      <c r="M436">
        <v>73.028999999999996</v>
      </c>
      <c r="N436">
        <v>13.029400000000001</v>
      </c>
      <c r="O436">
        <v>14.82</v>
      </c>
    </row>
    <row r="437" spans="1:15" x14ac:dyDescent="0.3">
      <c r="A437" t="s">
        <v>22</v>
      </c>
      <c r="B437" t="s">
        <v>23</v>
      </c>
      <c r="C437" t="s">
        <v>437</v>
      </c>
      <c r="D437" t="s">
        <v>436</v>
      </c>
      <c r="E437">
        <v>1996</v>
      </c>
      <c r="F437">
        <v>20.545000000000002</v>
      </c>
      <c r="G437">
        <v>7.92</v>
      </c>
      <c r="H437">
        <v>1728.12</v>
      </c>
      <c r="I437" s="1">
        <v>272000000000</v>
      </c>
      <c r="J437">
        <v>7721.35</v>
      </c>
      <c r="K437">
        <v>0.141955</v>
      </c>
      <c r="L437">
        <v>20.5</v>
      </c>
      <c r="M437">
        <v>72.843000000000004</v>
      </c>
      <c r="N437">
        <v>12.879200000000001</v>
      </c>
      <c r="O437">
        <v>17.11</v>
      </c>
    </row>
    <row r="438" spans="1:15" x14ac:dyDescent="0.3">
      <c r="A438" t="s">
        <v>22</v>
      </c>
      <c r="B438" t="s">
        <v>23</v>
      </c>
      <c r="C438" t="s">
        <v>437</v>
      </c>
      <c r="D438" t="s">
        <v>436</v>
      </c>
      <c r="E438">
        <v>1995</v>
      </c>
      <c r="F438">
        <v>20.881</v>
      </c>
      <c r="G438">
        <v>7.9459999999999997</v>
      </c>
      <c r="H438">
        <v>1648.9</v>
      </c>
      <c r="I438" s="1">
        <v>258000000000</v>
      </c>
      <c r="J438">
        <v>7408.71</v>
      </c>
      <c r="K438">
        <v>8.6277099999999995E-2</v>
      </c>
      <c r="L438">
        <v>21.5</v>
      </c>
      <c r="M438">
        <v>72.650999999999996</v>
      </c>
      <c r="N438">
        <v>12.7264</v>
      </c>
      <c r="O438">
        <v>18.8</v>
      </c>
    </row>
    <row r="439" spans="1:15" x14ac:dyDescent="0.3">
      <c r="A439" t="s">
        <v>22</v>
      </c>
      <c r="B439" t="s">
        <v>23</v>
      </c>
      <c r="C439" t="s">
        <v>437</v>
      </c>
      <c r="D439" t="s">
        <v>436</v>
      </c>
      <c r="E439">
        <v>1994</v>
      </c>
      <c r="F439">
        <v>21.213999999999999</v>
      </c>
      <c r="G439">
        <v>7.9790000000000001</v>
      </c>
      <c r="H439">
        <v>1576.77</v>
      </c>
      <c r="I439" s="1">
        <v>257000000000</v>
      </c>
      <c r="J439">
        <v>7483.14</v>
      </c>
      <c r="K439">
        <v>4.3706000000000002E-2</v>
      </c>
      <c r="L439">
        <v>22.4</v>
      </c>
      <c r="M439">
        <v>72.453000000000003</v>
      </c>
      <c r="N439">
        <v>12.5709</v>
      </c>
      <c r="O439">
        <v>11.76</v>
      </c>
    </row>
    <row r="440" spans="1:15" x14ac:dyDescent="0.3">
      <c r="A440" t="s">
        <v>22</v>
      </c>
      <c r="B440" t="s">
        <v>23</v>
      </c>
      <c r="C440" t="s">
        <v>437</v>
      </c>
      <c r="D440" t="s">
        <v>436</v>
      </c>
      <c r="E440">
        <v>1993</v>
      </c>
      <c r="F440">
        <v>21.526</v>
      </c>
      <c r="G440">
        <v>8.0180000000000007</v>
      </c>
      <c r="H440">
        <v>1496.9</v>
      </c>
      <c r="I440" s="1">
        <v>237000000000</v>
      </c>
      <c r="J440">
        <v>6969.12</v>
      </c>
      <c r="K440">
        <v>2.9527100000000001E-2</v>
      </c>
      <c r="L440">
        <v>23.3</v>
      </c>
      <c r="M440">
        <v>72.245999999999995</v>
      </c>
      <c r="N440">
        <v>12.412800000000001</v>
      </c>
      <c r="O440">
        <v>10.1</v>
      </c>
    </row>
    <row r="441" spans="1:15" x14ac:dyDescent="0.3">
      <c r="A441" t="s">
        <v>22</v>
      </c>
      <c r="B441" t="s">
        <v>23</v>
      </c>
      <c r="C441" t="s">
        <v>437</v>
      </c>
      <c r="D441" t="s">
        <v>436</v>
      </c>
      <c r="E441">
        <v>1992</v>
      </c>
      <c r="F441">
        <v>21.802</v>
      </c>
      <c r="G441">
        <v>8.0630000000000006</v>
      </c>
      <c r="H441">
        <v>1410.38</v>
      </c>
      <c r="I441" s="1">
        <v>229000000000</v>
      </c>
      <c r="J441">
        <v>6823.54</v>
      </c>
      <c r="K441">
        <v>2.9928699999999999E-3</v>
      </c>
      <c r="L441">
        <v>24.2</v>
      </c>
      <c r="M441">
        <v>72.031999999999996</v>
      </c>
      <c r="N441">
        <v>12.251799999999999</v>
      </c>
      <c r="O441">
        <v>6.36</v>
      </c>
    </row>
    <row r="442" spans="1:15" x14ac:dyDescent="0.3">
      <c r="A442" t="s">
        <v>22</v>
      </c>
      <c r="B442" t="s">
        <v>23</v>
      </c>
      <c r="C442" t="s">
        <v>437</v>
      </c>
      <c r="D442" t="s">
        <v>436</v>
      </c>
      <c r="E442">
        <v>1991</v>
      </c>
      <c r="F442">
        <v>22.036000000000001</v>
      </c>
      <c r="G442">
        <v>8.1120000000000001</v>
      </c>
      <c r="H442">
        <v>1347.59</v>
      </c>
      <c r="I442" s="1">
        <v>190000000000</v>
      </c>
      <c r="J442">
        <v>5735.36</v>
      </c>
      <c r="L442">
        <v>24.9</v>
      </c>
      <c r="M442">
        <v>71.813000000000002</v>
      </c>
      <c r="N442">
        <v>12.087199999999999</v>
      </c>
      <c r="O442">
        <v>5.44</v>
      </c>
    </row>
    <row r="443" spans="1:15" x14ac:dyDescent="0.3">
      <c r="A443" t="s">
        <v>22</v>
      </c>
      <c r="B443" t="s">
        <v>23</v>
      </c>
      <c r="C443" t="s">
        <v>437</v>
      </c>
      <c r="D443" t="s">
        <v>436</v>
      </c>
      <c r="E443">
        <v>1990</v>
      </c>
      <c r="F443">
        <v>22.225999999999999</v>
      </c>
      <c r="G443">
        <v>8.1630000000000003</v>
      </c>
      <c r="H443">
        <v>1303.98</v>
      </c>
      <c r="I443" s="1">
        <v>141000000000</v>
      </c>
      <c r="J443">
        <v>4333.4799999999996</v>
      </c>
      <c r="K443">
        <v>0</v>
      </c>
      <c r="L443">
        <v>25.3</v>
      </c>
      <c r="M443">
        <v>71.593999999999994</v>
      </c>
      <c r="N443">
        <v>11.919</v>
      </c>
    </row>
    <row r="444" spans="1:15" x14ac:dyDescent="0.3">
      <c r="A444" t="s">
        <v>22</v>
      </c>
      <c r="B444" t="s">
        <v>23</v>
      </c>
      <c r="C444" t="s">
        <v>437</v>
      </c>
      <c r="D444" t="s">
        <v>436</v>
      </c>
      <c r="E444">
        <v>1989</v>
      </c>
      <c r="F444">
        <v>22.372</v>
      </c>
      <c r="G444">
        <v>8.2089999999999996</v>
      </c>
      <c r="H444">
        <v>1320.36</v>
      </c>
      <c r="I444">
        <v>76636900000</v>
      </c>
      <c r="J444">
        <v>2383.87</v>
      </c>
      <c r="L444">
        <v>25.5</v>
      </c>
      <c r="M444">
        <v>71.384</v>
      </c>
      <c r="N444">
        <v>11.7471</v>
      </c>
    </row>
    <row r="445" spans="1:15" x14ac:dyDescent="0.3">
      <c r="A445" t="s">
        <v>22</v>
      </c>
      <c r="B445" t="s">
        <v>23</v>
      </c>
      <c r="C445" t="s">
        <v>437</v>
      </c>
      <c r="D445" t="s">
        <v>436</v>
      </c>
      <c r="E445">
        <v>1988</v>
      </c>
      <c r="F445">
        <v>22.492999999999999</v>
      </c>
      <c r="G445">
        <v>8.2490000000000006</v>
      </c>
      <c r="H445">
        <v>1452.31</v>
      </c>
      <c r="I445" s="1">
        <v>126000000000</v>
      </c>
      <c r="J445">
        <v>3985.19</v>
      </c>
      <c r="L445">
        <v>25.6</v>
      </c>
      <c r="M445">
        <v>71.186000000000007</v>
      </c>
      <c r="N445">
        <v>11.571999999999999</v>
      </c>
    </row>
    <row r="446" spans="1:15" x14ac:dyDescent="0.3">
      <c r="A446" t="s">
        <v>22</v>
      </c>
      <c r="B446" t="s">
        <v>23</v>
      </c>
      <c r="C446" t="s">
        <v>437</v>
      </c>
      <c r="D446" t="s">
        <v>436</v>
      </c>
      <c r="E446">
        <v>1987</v>
      </c>
      <c r="F446">
        <v>22.606000000000002</v>
      </c>
      <c r="G446">
        <v>8.2810000000000006</v>
      </c>
      <c r="H446">
        <v>1413.85</v>
      </c>
      <c r="I446" s="1">
        <v>111000000000</v>
      </c>
      <c r="J446">
        <v>3562.88</v>
      </c>
      <c r="L446">
        <v>25.7</v>
      </c>
      <c r="M446">
        <v>71.001000000000005</v>
      </c>
      <c r="N446">
        <v>11.3949</v>
      </c>
    </row>
    <row r="447" spans="1:15" x14ac:dyDescent="0.3">
      <c r="A447" t="s">
        <v>22</v>
      </c>
      <c r="B447" t="s">
        <v>23</v>
      </c>
      <c r="C447" t="s">
        <v>437</v>
      </c>
      <c r="D447" t="s">
        <v>436</v>
      </c>
      <c r="E447">
        <v>1986</v>
      </c>
      <c r="F447">
        <v>22.727</v>
      </c>
      <c r="G447">
        <v>8.3070000000000004</v>
      </c>
      <c r="H447">
        <v>1330.37</v>
      </c>
      <c r="I447" s="1">
        <v>111000000000</v>
      </c>
      <c r="J447">
        <v>3613.62</v>
      </c>
      <c r="L447">
        <v>26.1</v>
      </c>
      <c r="M447">
        <v>70.825000000000003</v>
      </c>
      <c r="N447">
        <v>11.217599999999999</v>
      </c>
    </row>
    <row r="448" spans="1:15" x14ac:dyDescent="0.3">
      <c r="A448" t="s">
        <v>22</v>
      </c>
      <c r="B448" t="s">
        <v>23</v>
      </c>
      <c r="C448" t="s">
        <v>437</v>
      </c>
      <c r="D448" t="s">
        <v>436</v>
      </c>
      <c r="E448">
        <v>1985</v>
      </c>
      <c r="F448">
        <v>22.888999999999999</v>
      </c>
      <c r="G448">
        <v>8.3309999999999995</v>
      </c>
      <c r="H448">
        <v>1288.8699999999999</v>
      </c>
      <c r="I448">
        <v>88416700000</v>
      </c>
      <c r="J448">
        <v>2926.13</v>
      </c>
      <c r="L448">
        <v>27</v>
      </c>
      <c r="M448">
        <v>70.650000000000006</v>
      </c>
      <c r="N448">
        <v>11.0412</v>
      </c>
    </row>
    <row r="449" spans="1:14" x14ac:dyDescent="0.3">
      <c r="A449" t="s">
        <v>22</v>
      </c>
      <c r="B449" t="s">
        <v>23</v>
      </c>
      <c r="C449" t="s">
        <v>437</v>
      </c>
      <c r="D449" t="s">
        <v>436</v>
      </c>
      <c r="E449">
        <v>1984</v>
      </c>
      <c r="F449">
        <v>23.128</v>
      </c>
      <c r="G449">
        <v>8.3610000000000007</v>
      </c>
      <c r="H449">
        <v>1300.8</v>
      </c>
      <c r="I449">
        <v>79092000000</v>
      </c>
      <c r="J449">
        <v>2659.71</v>
      </c>
      <c r="L449">
        <v>28.2</v>
      </c>
      <c r="M449">
        <v>70.465999999999994</v>
      </c>
      <c r="N449">
        <v>10.866099999999999</v>
      </c>
    </row>
    <row r="450" spans="1:14" x14ac:dyDescent="0.3">
      <c r="A450" t="s">
        <v>22</v>
      </c>
      <c r="B450" t="s">
        <v>23</v>
      </c>
      <c r="C450" t="s">
        <v>437</v>
      </c>
      <c r="D450" t="s">
        <v>436</v>
      </c>
      <c r="E450">
        <v>1983</v>
      </c>
      <c r="F450">
        <v>23.451000000000001</v>
      </c>
      <c r="G450">
        <v>8.4019999999999992</v>
      </c>
      <c r="H450">
        <v>1259.17</v>
      </c>
      <c r="I450" s="1">
        <v>104000000000</v>
      </c>
      <c r="J450">
        <v>3553.38</v>
      </c>
      <c r="L450">
        <v>29.9</v>
      </c>
      <c r="M450">
        <v>70.262</v>
      </c>
      <c r="N450">
        <v>10.692500000000001</v>
      </c>
    </row>
    <row r="451" spans="1:14" x14ac:dyDescent="0.3">
      <c r="A451" t="s">
        <v>22</v>
      </c>
      <c r="B451" t="s">
        <v>23</v>
      </c>
      <c r="C451" t="s">
        <v>437</v>
      </c>
      <c r="D451" t="s">
        <v>436</v>
      </c>
      <c r="E451">
        <v>1982</v>
      </c>
      <c r="F451">
        <v>23.846</v>
      </c>
      <c r="G451">
        <v>8.4570000000000007</v>
      </c>
      <c r="H451">
        <v>1208.67</v>
      </c>
      <c r="I451">
        <v>84307500000</v>
      </c>
      <c r="J451">
        <v>2927.9</v>
      </c>
      <c r="L451">
        <v>31.8</v>
      </c>
      <c r="M451">
        <v>70.033000000000001</v>
      </c>
      <c r="N451">
        <v>10.521699999999999</v>
      </c>
    </row>
    <row r="452" spans="1:14" x14ac:dyDescent="0.3">
      <c r="A452" t="s">
        <v>22</v>
      </c>
      <c r="B452" t="s">
        <v>23</v>
      </c>
      <c r="C452" t="s">
        <v>437</v>
      </c>
      <c r="D452" t="s">
        <v>436</v>
      </c>
      <c r="E452">
        <v>1981</v>
      </c>
      <c r="F452">
        <v>24.288</v>
      </c>
      <c r="G452">
        <v>8.5250000000000004</v>
      </c>
      <c r="H452">
        <v>1197.5899999999999</v>
      </c>
      <c r="I452">
        <v>78676800000</v>
      </c>
      <c r="J452">
        <v>2776.32</v>
      </c>
      <c r="L452">
        <v>34.200000000000003</v>
      </c>
      <c r="M452">
        <v>69.777000000000001</v>
      </c>
      <c r="N452">
        <v>10.355</v>
      </c>
    </row>
    <row r="453" spans="1:14" x14ac:dyDescent="0.3">
      <c r="A453" t="s">
        <v>22</v>
      </c>
      <c r="B453" t="s">
        <v>23</v>
      </c>
      <c r="C453" t="s">
        <v>437</v>
      </c>
      <c r="D453" t="s">
        <v>436</v>
      </c>
      <c r="E453">
        <v>1980</v>
      </c>
      <c r="F453">
        <v>24.718</v>
      </c>
      <c r="G453">
        <v>8.6010000000000009</v>
      </c>
      <c r="H453">
        <v>1243.6300000000001</v>
      </c>
      <c r="I453">
        <v>76961900000</v>
      </c>
      <c r="J453">
        <v>2758.84</v>
      </c>
      <c r="L453">
        <v>37</v>
      </c>
      <c r="M453">
        <v>69.495999999999995</v>
      </c>
      <c r="N453">
        <v>10.1935</v>
      </c>
    </row>
    <row r="454" spans="1:14" x14ac:dyDescent="0.3">
      <c r="A454" t="s">
        <v>22</v>
      </c>
      <c r="B454" t="s">
        <v>23</v>
      </c>
      <c r="C454" t="s">
        <v>437</v>
      </c>
      <c r="D454" t="s">
        <v>436</v>
      </c>
      <c r="E454">
        <v>1979</v>
      </c>
      <c r="F454">
        <v>25.065999999999999</v>
      </c>
      <c r="G454">
        <v>8.6790000000000003</v>
      </c>
      <c r="H454">
        <v>1217.17</v>
      </c>
      <c r="I454">
        <v>69252300000</v>
      </c>
      <c r="J454">
        <v>2520.92</v>
      </c>
      <c r="L454">
        <v>40.1</v>
      </c>
      <c r="M454">
        <v>69.197000000000003</v>
      </c>
      <c r="N454">
        <v>10.0381</v>
      </c>
    </row>
    <row r="455" spans="1:14" x14ac:dyDescent="0.3">
      <c r="A455" t="s">
        <v>22</v>
      </c>
      <c r="B455" t="s">
        <v>23</v>
      </c>
      <c r="C455" t="s">
        <v>437</v>
      </c>
      <c r="D455" t="s">
        <v>436</v>
      </c>
      <c r="E455">
        <v>1978</v>
      </c>
      <c r="F455">
        <v>25.277000000000001</v>
      </c>
      <c r="G455">
        <v>8.75</v>
      </c>
      <c r="H455">
        <v>1093.42</v>
      </c>
      <c r="I455">
        <v>58082900000</v>
      </c>
      <c r="J455">
        <v>2146.36</v>
      </c>
      <c r="L455">
        <v>43.6</v>
      </c>
      <c r="M455">
        <v>68.891000000000005</v>
      </c>
      <c r="N455">
        <v>9.8882399999999997</v>
      </c>
    </row>
    <row r="456" spans="1:14" x14ac:dyDescent="0.3">
      <c r="A456" t="s">
        <v>22</v>
      </c>
      <c r="B456" t="s">
        <v>23</v>
      </c>
      <c r="C456" t="s">
        <v>437</v>
      </c>
      <c r="D456" t="s">
        <v>436</v>
      </c>
      <c r="E456">
        <v>1977</v>
      </c>
      <c r="F456">
        <v>25.32</v>
      </c>
      <c r="G456">
        <v>8.8089999999999993</v>
      </c>
      <c r="H456">
        <v>1081.75</v>
      </c>
      <c r="I456">
        <v>56781000000</v>
      </c>
      <c r="J456">
        <v>2129.71</v>
      </c>
      <c r="L456">
        <v>46.9</v>
      </c>
      <c r="M456">
        <v>68.584999999999994</v>
      </c>
      <c r="N456">
        <v>9.74221</v>
      </c>
    </row>
    <row r="457" spans="1:14" x14ac:dyDescent="0.3">
      <c r="A457" t="s">
        <v>22</v>
      </c>
      <c r="B457" t="s">
        <v>23</v>
      </c>
      <c r="C457" t="s">
        <v>437</v>
      </c>
      <c r="D457" t="s">
        <v>436</v>
      </c>
      <c r="E457">
        <v>1976</v>
      </c>
      <c r="F457">
        <v>25.190999999999999</v>
      </c>
      <c r="G457">
        <v>8.8529999999999998</v>
      </c>
      <c r="H457">
        <v>1032.49</v>
      </c>
      <c r="I457">
        <v>51169500000</v>
      </c>
      <c r="J457">
        <v>1948.22</v>
      </c>
      <c r="L457">
        <v>50.1</v>
      </c>
      <c r="M457">
        <v>68.283000000000001</v>
      </c>
      <c r="N457">
        <v>9.5972399999999993</v>
      </c>
    </row>
    <row r="458" spans="1:14" x14ac:dyDescent="0.3">
      <c r="A458" t="s">
        <v>22</v>
      </c>
      <c r="B458" t="s">
        <v>23</v>
      </c>
      <c r="C458" t="s">
        <v>437</v>
      </c>
      <c r="D458" t="s">
        <v>436</v>
      </c>
      <c r="E458">
        <v>1975</v>
      </c>
      <c r="F458">
        <v>24.911999999999999</v>
      </c>
      <c r="G458">
        <v>8.8849999999999998</v>
      </c>
      <c r="H458">
        <v>1011.99</v>
      </c>
      <c r="I458">
        <v>52438600000</v>
      </c>
      <c r="J458">
        <v>2027.34</v>
      </c>
      <c r="L458">
        <v>52.7</v>
      </c>
      <c r="M458">
        <v>67.984999999999999</v>
      </c>
      <c r="N458">
        <v>9.4514800000000001</v>
      </c>
    </row>
    <row r="459" spans="1:14" x14ac:dyDescent="0.3">
      <c r="A459" t="s">
        <v>22</v>
      </c>
      <c r="B459" t="s">
        <v>23</v>
      </c>
      <c r="C459" t="s">
        <v>437</v>
      </c>
      <c r="D459" t="s">
        <v>436</v>
      </c>
      <c r="E459">
        <v>1974</v>
      </c>
      <c r="F459">
        <v>24.524000000000001</v>
      </c>
      <c r="G459">
        <v>8.9060000000000006</v>
      </c>
      <c r="H459">
        <v>993.23299999999995</v>
      </c>
      <c r="I459">
        <v>72436800000</v>
      </c>
      <c r="J459">
        <v>2844.86</v>
      </c>
      <c r="L459">
        <v>54.7</v>
      </c>
      <c r="M459">
        <v>67.686000000000007</v>
      </c>
      <c r="N459">
        <v>9.3040500000000002</v>
      </c>
    </row>
    <row r="460" spans="1:14" x14ac:dyDescent="0.3">
      <c r="A460" t="s">
        <v>22</v>
      </c>
      <c r="B460" t="s">
        <v>23</v>
      </c>
      <c r="C460" t="s">
        <v>437</v>
      </c>
      <c r="D460" t="s">
        <v>436</v>
      </c>
      <c r="E460">
        <v>1973</v>
      </c>
      <c r="F460">
        <v>24.097999999999999</v>
      </c>
      <c r="G460">
        <v>8.9239999999999995</v>
      </c>
      <c r="H460">
        <v>962.26599999999996</v>
      </c>
      <c r="I460">
        <v>52544000000</v>
      </c>
      <c r="J460">
        <v>2097.02</v>
      </c>
      <c r="L460">
        <v>56.3</v>
      </c>
      <c r="M460">
        <v>67.382999999999996</v>
      </c>
      <c r="N460">
        <v>9.1557600000000008</v>
      </c>
    </row>
    <row r="461" spans="1:14" x14ac:dyDescent="0.3">
      <c r="A461" t="s">
        <v>22</v>
      </c>
      <c r="B461" t="s">
        <v>23</v>
      </c>
      <c r="C461" t="s">
        <v>437</v>
      </c>
      <c r="D461" t="s">
        <v>436</v>
      </c>
      <c r="E461">
        <v>1972</v>
      </c>
      <c r="F461">
        <v>23.695</v>
      </c>
      <c r="G461">
        <v>8.9410000000000007</v>
      </c>
      <c r="H461">
        <v>925.31700000000001</v>
      </c>
      <c r="I461">
        <v>34733000000</v>
      </c>
      <c r="J461">
        <v>1408.87</v>
      </c>
      <c r="L461">
        <v>57.4</v>
      </c>
      <c r="M461">
        <v>67.078000000000003</v>
      </c>
      <c r="N461">
        <v>9.0083900000000003</v>
      </c>
    </row>
    <row r="462" spans="1:14" x14ac:dyDescent="0.3">
      <c r="A462" t="s">
        <v>22</v>
      </c>
      <c r="B462" t="s">
        <v>23</v>
      </c>
      <c r="C462" t="s">
        <v>437</v>
      </c>
      <c r="D462" t="s">
        <v>436</v>
      </c>
      <c r="E462">
        <v>1971</v>
      </c>
      <c r="F462">
        <v>23.35</v>
      </c>
      <c r="G462">
        <v>8.9570000000000007</v>
      </c>
      <c r="H462">
        <v>874.45899999999995</v>
      </c>
      <c r="I462">
        <v>33293200000</v>
      </c>
      <c r="J462">
        <v>1372.37</v>
      </c>
      <c r="L462">
        <v>58.3</v>
      </c>
      <c r="M462">
        <v>66.774000000000001</v>
      </c>
      <c r="N462">
        <v>8.8645600000000009</v>
      </c>
    </row>
    <row r="463" spans="1:14" x14ac:dyDescent="0.3">
      <c r="A463" t="s">
        <v>22</v>
      </c>
      <c r="B463" t="s">
        <v>23</v>
      </c>
      <c r="C463" t="s">
        <v>437</v>
      </c>
      <c r="D463" t="s">
        <v>436</v>
      </c>
      <c r="E463">
        <v>1970</v>
      </c>
      <c r="F463">
        <v>23.09</v>
      </c>
      <c r="G463">
        <v>8.9700000000000006</v>
      </c>
      <c r="I463">
        <v>31584200000</v>
      </c>
      <c r="J463">
        <v>1322.59</v>
      </c>
      <c r="L463">
        <v>59</v>
      </c>
      <c r="M463">
        <v>66.483000000000004</v>
      </c>
      <c r="N463">
        <v>8.72607</v>
      </c>
    </row>
    <row r="464" spans="1:14" x14ac:dyDescent="0.3">
      <c r="A464" t="s">
        <v>22</v>
      </c>
      <c r="B464" t="s">
        <v>23</v>
      </c>
      <c r="C464" t="s">
        <v>437</v>
      </c>
      <c r="D464" t="s">
        <v>436</v>
      </c>
      <c r="E464">
        <v>1969</v>
      </c>
      <c r="F464">
        <v>22.923999999999999</v>
      </c>
      <c r="G464">
        <v>8.9760000000000009</v>
      </c>
      <c r="I464">
        <v>31256300000</v>
      </c>
      <c r="J464">
        <v>1329.06</v>
      </c>
      <c r="L464">
        <v>59.6</v>
      </c>
      <c r="M464">
        <v>66.218999999999994</v>
      </c>
      <c r="N464">
        <v>8.5934500000000007</v>
      </c>
    </row>
    <row r="465" spans="1:15" x14ac:dyDescent="0.3">
      <c r="A465" t="s">
        <v>22</v>
      </c>
      <c r="B465" t="s">
        <v>23</v>
      </c>
      <c r="C465" t="s">
        <v>437</v>
      </c>
      <c r="D465" t="s">
        <v>436</v>
      </c>
      <c r="E465">
        <v>1968</v>
      </c>
      <c r="F465">
        <v>22.834</v>
      </c>
      <c r="G465">
        <v>8.9689999999999994</v>
      </c>
      <c r="I465">
        <v>26436900000</v>
      </c>
      <c r="J465">
        <v>1141.08</v>
      </c>
      <c r="M465">
        <v>65.989000000000004</v>
      </c>
      <c r="N465">
        <v>8.4657999999999998</v>
      </c>
    </row>
    <row r="466" spans="1:15" x14ac:dyDescent="0.3">
      <c r="A466" t="s">
        <v>22</v>
      </c>
      <c r="B466" t="s">
        <v>23</v>
      </c>
      <c r="C466" t="s">
        <v>437</v>
      </c>
      <c r="D466" t="s">
        <v>436</v>
      </c>
      <c r="E466">
        <v>1967</v>
      </c>
      <c r="F466">
        <v>22.803999999999998</v>
      </c>
      <c r="G466">
        <v>8.9499999999999993</v>
      </c>
      <c r="I466">
        <v>24256700000</v>
      </c>
      <c r="J466">
        <v>1062.54</v>
      </c>
      <c r="M466">
        <v>65.796000000000006</v>
      </c>
      <c r="N466">
        <v>8.34178</v>
      </c>
    </row>
    <row r="467" spans="1:15" x14ac:dyDescent="0.3">
      <c r="A467" t="s">
        <v>22</v>
      </c>
      <c r="B467" t="s">
        <v>23</v>
      </c>
      <c r="C467" t="s">
        <v>437</v>
      </c>
      <c r="D467" t="s">
        <v>436</v>
      </c>
      <c r="E467">
        <v>1966</v>
      </c>
      <c r="F467">
        <v>22.83</v>
      </c>
      <c r="G467">
        <v>8.9169999999999998</v>
      </c>
      <c r="I467">
        <v>28630500000</v>
      </c>
      <c r="J467">
        <v>1272.8</v>
      </c>
      <c r="M467">
        <v>65.64</v>
      </c>
      <c r="N467">
        <v>8.2194299999999991</v>
      </c>
    </row>
    <row r="468" spans="1:15" x14ac:dyDescent="0.3">
      <c r="A468" t="s">
        <v>22</v>
      </c>
      <c r="B468" t="s">
        <v>23</v>
      </c>
      <c r="C468" t="s">
        <v>437</v>
      </c>
      <c r="D468" t="s">
        <v>436</v>
      </c>
      <c r="E468">
        <v>1965</v>
      </c>
      <c r="F468">
        <v>22.908999999999999</v>
      </c>
      <c r="G468">
        <v>8.8710000000000004</v>
      </c>
      <c r="I468">
        <v>28344700000</v>
      </c>
      <c r="J468">
        <v>1279.1099999999999</v>
      </c>
      <c r="M468">
        <v>65.518000000000001</v>
      </c>
      <c r="N468">
        <v>8.0972500000000007</v>
      </c>
    </row>
    <row r="469" spans="1:15" x14ac:dyDescent="0.3">
      <c r="A469" t="s">
        <v>22</v>
      </c>
      <c r="B469" t="s">
        <v>23</v>
      </c>
      <c r="C469" t="s">
        <v>437</v>
      </c>
      <c r="D469" t="s">
        <v>436</v>
      </c>
      <c r="E469">
        <v>1964</v>
      </c>
      <c r="F469">
        <v>23.033000000000001</v>
      </c>
      <c r="G469">
        <v>8.8130000000000006</v>
      </c>
      <c r="I469">
        <v>25605200000</v>
      </c>
      <c r="J469">
        <v>1173.24</v>
      </c>
      <c r="M469">
        <v>65.426000000000002</v>
      </c>
      <c r="N469">
        <v>7.9747500000000002</v>
      </c>
    </row>
    <row r="470" spans="1:15" x14ac:dyDescent="0.3">
      <c r="A470" t="s">
        <v>22</v>
      </c>
      <c r="B470" t="s">
        <v>23</v>
      </c>
      <c r="C470" t="s">
        <v>437</v>
      </c>
      <c r="D470" t="s">
        <v>436</v>
      </c>
      <c r="E470">
        <v>1963</v>
      </c>
      <c r="F470">
        <v>23.190999999999999</v>
      </c>
      <c r="G470">
        <v>8.7469999999999999</v>
      </c>
      <c r="I470">
        <v>18272100000</v>
      </c>
      <c r="J470">
        <v>850.30499999999995</v>
      </c>
      <c r="M470">
        <v>65.347999999999999</v>
      </c>
      <c r="N470">
        <v>7.85215</v>
      </c>
    </row>
    <row r="471" spans="1:15" x14ac:dyDescent="0.3">
      <c r="A471" t="s">
        <v>22</v>
      </c>
      <c r="B471" t="s">
        <v>23</v>
      </c>
      <c r="C471" t="s">
        <v>437</v>
      </c>
      <c r="D471" t="s">
        <v>436</v>
      </c>
      <c r="E471">
        <v>1962</v>
      </c>
      <c r="F471">
        <v>23.372</v>
      </c>
      <c r="G471">
        <v>8.6790000000000003</v>
      </c>
      <c r="I471">
        <v>24450600000</v>
      </c>
      <c r="J471">
        <v>1155.8900000000001</v>
      </c>
      <c r="M471">
        <v>65.269000000000005</v>
      </c>
      <c r="N471">
        <v>7.7294299999999998</v>
      </c>
    </row>
    <row r="472" spans="1:15" x14ac:dyDescent="0.3">
      <c r="A472" t="s">
        <v>22</v>
      </c>
      <c r="B472" t="s">
        <v>23</v>
      </c>
      <c r="C472" t="s">
        <v>437</v>
      </c>
      <c r="D472" t="s">
        <v>436</v>
      </c>
      <c r="E472">
        <v>1961</v>
      </c>
      <c r="F472">
        <v>23.568999999999999</v>
      </c>
      <c r="G472">
        <v>8.6180000000000003</v>
      </c>
      <c r="M472">
        <v>65.176000000000002</v>
      </c>
      <c r="N472">
        <v>7.6067299999999998</v>
      </c>
    </row>
    <row r="473" spans="1:15" x14ac:dyDescent="0.3">
      <c r="A473" t="s">
        <v>22</v>
      </c>
      <c r="B473" t="s">
        <v>23</v>
      </c>
      <c r="C473" t="s">
        <v>437</v>
      </c>
      <c r="D473" t="s">
        <v>436</v>
      </c>
      <c r="E473">
        <v>1960</v>
      </c>
      <c r="F473">
        <v>23.774999999999999</v>
      </c>
      <c r="G473">
        <v>8.5670000000000002</v>
      </c>
      <c r="M473">
        <v>65.055000000000007</v>
      </c>
    </row>
    <row r="474" spans="1:15" x14ac:dyDescent="0.3">
      <c r="A474" t="s">
        <v>24</v>
      </c>
      <c r="B474" t="s">
        <v>25</v>
      </c>
      <c r="C474" t="s">
        <v>438</v>
      </c>
      <c r="D474" t="s">
        <v>432</v>
      </c>
      <c r="E474">
        <v>2018</v>
      </c>
      <c r="I474">
        <v>12433100000</v>
      </c>
      <c r="J474">
        <v>4212.07</v>
      </c>
      <c r="L474">
        <v>11</v>
      </c>
      <c r="N474">
        <v>103.68</v>
      </c>
      <c r="O474">
        <v>17.712</v>
      </c>
    </row>
    <row r="475" spans="1:15" x14ac:dyDescent="0.3">
      <c r="A475" t="s">
        <v>24</v>
      </c>
      <c r="B475" t="s">
        <v>25</v>
      </c>
      <c r="C475" t="s">
        <v>438</v>
      </c>
      <c r="D475" t="s">
        <v>432</v>
      </c>
      <c r="E475">
        <v>2017</v>
      </c>
      <c r="F475">
        <v>14.298</v>
      </c>
      <c r="G475">
        <v>9.8620000000000001</v>
      </c>
      <c r="I475">
        <v>11527500000</v>
      </c>
      <c r="J475">
        <v>3914.5</v>
      </c>
      <c r="K475">
        <v>64.744900000000001</v>
      </c>
      <c r="L475">
        <v>11.6</v>
      </c>
      <c r="M475">
        <v>74.796999999999997</v>
      </c>
      <c r="N475">
        <v>103.43600000000001</v>
      </c>
      <c r="O475">
        <v>17.827000000000002</v>
      </c>
    </row>
    <row r="476" spans="1:15" x14ac:dyDescent="0.3">
      <c r="A476" t="s">
        <v>24</v>
      </c>
      <c r="B476" t="s">
        <v>25</v>
      </c>
      <c r="C476" t="s">
        <v>438</v>
      </c>
      <c r="D476" t="s">
        <v>432</v>
      </c>
      <c r="E476">
        <v>2016</v>
      </c>
      <c r="F476">
        <v>14.568</v>
      </c>
      <c r="G476">
        <v>9.8490000000000002</v>
      </c>
      <c r="I476">
        <v>10546100000</v>
      </c>
      <c r="J476">
        <v>3591.83</v>
      </c>
      <c r="K476">
        <v>64.346000000000004</v>
      </c>
      <c r="L476">
        <v>12.2</v>
      </c>
      <c r="M476">
        <v>74.64</v>
      </c>
      <c r="N476">
        <v>103.131</v>
      </c>
      <c r="O476">
        <v>17.617000000000001</v>
      </c>
    </row>
    <row r="477" spans="1:15" x14ac:dyDescent="0.3">
      <c r="A477" t="s">
        <v>24</v>
      </c>
      <c r="B477" t="s">
        <v>25</v>
      </c>
      <c r="C477" t="s">
        <v>438</v>
      </c>
      <c r="D477" t="s">
        <v>432</v>
      </c>
      <c r="E477">
        <v>2015</v>
      </c>
      <c r="F477">
        <v>14.795</v>
      </c>
      <c r="G477">
        <v>9.8230000000000004</v>
      </c>
      <c r="I477">
        <v>10553300000</v>
      </c>
      <c r="J477">
        <v>3607.3</v>
      </c>
      <c r="K477">
        <v>59.102400000000003</v>
      </c>
      <c r="L477">
        <v>12.8</v>
      </c>
      <c r="M477">
        <v>74.466999999999999</v>
      </c>
      <c r="N477">
        <v>102.759</v>
      </c>
      <c r="O477">
        <v>18.260999999999999</v>
      </c>
    </row>
    <row r="478" spans="1:15" x14ac:dyDescent="0.3">
      <c r="A478" t="s">
        <v>24</v>
      </c>
      <c r="B478" t="s">
        <v>25</v>
      </c>
      <c r="C478" t="s">
        <v>438</v>
      </c>
      <c r="D478" t="s">
        <v>432</v>
      </c>
      <c r="E478">
        <v>2014</v>
      </c>
      <c r="F478">
        <v>14.978999999999999</v>
      </c>
      <c r="G478">
        <v>9.7959999999999994</v>
      </c>
      <c r="H478">
        <v>1961.61</v>
      </c>
      <c r="I478">
        <v>11609500000</v>
      </c>
      <c r="J478">
        <v>3986.23</v>
      </c>
      <c r="K478">
        <v>54.622799999999998</v>
      </c>
      <c r="L478">
        <v>13.5</v>
      </c>
      <c r="M478">
        <v>74.272999999999996</v>
      </c>
      <c r="N478">
        <v>102.297</v>
      </c>
      <c r="O478">
        <v>17.498000000000001</v>
      </c>
    </row>
    <row r="479" spans="1:15" x14ac:dyDescent="0.3">
      <c r="A479" t="s">
        <v>24</v>
      </c>
      <c r="B479" t="s">
        <v>25</v>
      </c>
      <c r="C479" t="s">
        <v>438</v>
      </c>
      <c r="D479" t="s">
        <v>432</v>
      </c>
      <c r="E479">
        <v>2013</v>
      </c>
      <c r="F479">
        <v>15.125</v>
      </c>
      <c r="G479">
        <v>9.7739999999999991</v>
      </c>
      <c r="H479">
        <v>1931.26</v>
      </c>
      <c r="I479">
        <v>11121500000</v>
      </c>
      <c r="J479">
        <v>3838.19</v>
      </c>
      <c r="K479">
        <v>41.9</v>
      </c>
      <c r="L479">
        <v>14.2</v>
      </c>
      <c r="M479">
        <v>74.055999999999997</v>
      </c>
      <c r="N479">
        <v>101.777</v>
      </c>
      <c r="O479">
        <v>16.178999999999998</v>
      </c>
    </row>
    <row r="480" spans="1:15" x14ac:dyDescent="0.3">
      <c r="A480" t="s">
        <v>24</v>
      </c>
      <c r="B480" t="s">
        <v>25</v>
      </c>
      <c r="C480" t="s">
        <v>438</v>
      </c>
      <c r="D480" t="s">
        <v>432</v>
      </c>
      <c r="E480">
        <v>2012</v>
      </c>
      <c r="F480">
        <v>15.231999999999999</v>
      </c>
      <c r="G480">
        <v>9.7609999999999992</v>
      </c>
      <c r="H480">
        <v>1892.01</v>
      </c>
      <c r="I480">
        <v>10619300000</v>
      </c>
      <c r="J480">
        <v>3681.86</v>
      </c>
      <c r="K480">
        <v>37.5</v>
      </c>
      <c r="L480">
        <v>14.9</v>
      </c>
      <c r="M480">
        <v>73.819999999999993</v>
      </c>
      <c r="N480">
        <v>101.30800000000001</v>
      </c>
      <c r="O480">
        <v>17.309999999999999</v>
      </c>
    </row>
    <row r="481" spans="1:15" x14ac:dyDescent="0.3">
      <c r="A481" t="s">
        <v>24</v>
      </c>
      <c r="B481" t="s">
        <v>25</v>
      </c>
      <c r="C481" t="s">
        <v>438</v>
      </c>
      <c r="D481" t="s">
        <v>432</v>
      </c>
      <c r="E481">
        <v>2011</v>
      </c>
      <c r="F481">
        <v>15.297000000000001</v>
      </c>
      <c r="G481">
        <v>9.7530000000000001</v>
      </c>
      <c r="H481">
        <v>1807.03</v>
      </c>
      <c r="I481">
        <v>10142100000</v>
      </c>
      <c r="J481">
        <v>3525.8</v>
      </c>
      <c r="K481">
        <v>32</v>
      </c>
      <c r="L481">
        <v>15.7</v>
      </c>
      <c r="M481">
        <v>73.572000000000003</v>
      </c>
      <c r="N481">
        <v>101.038</v>
      </c>
      <c r="O481">
        <v>18.443000000000001</v>
      </c>
    </row>
    <row r="482" spans="1:15" x14ac:dyDescent="0.3">
      <c r="A482" t="s">
        <v>24</v>
      </c>
      <c r="B482" t="s">
        <v>25</v>
      </c>
      <c r="C482" t="s">
        <v>438</v>
      </c>
      <c r="D482" t="s">
        <v>432</v>
      </c>
      <c r="E482">
        <v>2010</v>
      </c>
      <c r="F482">
        <v>15.304</v>
      </c>
      <c r="G482">
        <v>9.7390000000000008</v>
      </c>
      <c r="H482">
        <v>1726.26</v>
      </c>
      <c r="I482">
        <v>9260280000</v>
      </c>
      <c r="J482">
        <v>3218.37</v>
      </c>
      <c r="K482">
        <v>25</v>
      </c>
      <c r="L482">
        <v>16.5</v>
      </c>
      <c r="M482">
        <v>73.331000000000003</v>
      </c>
      <c r="N482">
        <v>101.065</v>
      </c>
      <c r="O482">
        <v>19.007999999999999</v>
      </c>
    </row>
    <row r="483" spans="1:15" x14ac:dyDescent="0.3">
      <c r="A483" t="s">
        <v>24</v>
      </c>
      <c r="B483" t="s">
        <v>25</v>
      </c>
      <c r="C483" t="s">
        <v>438</v>
      </c>
      <c r="D483" t="s">
        <v>432</v>
      </c>
      <c r="E483">
        <v>2009</v>
      </c>
      <c r="F483">
        <v>15.233000000000001</v>
      </c>
      <c r="G483">
        <v>9.6989999999999998</v>
      </c>
      <c r="H483">
        <v>1661.3</v>
      </c>
      <c r="I483">
        <v>8647940000</v>
      </c>
      <c r="J483">
        <v>2994.34</v>
      </c>
      <c r="K483">
        <v>15.3</v>
      </c>
      <c r="L483">
        <v>17.399999999999999</v>
      </c>
      <c r="M483">
        <v>73.117999999999995</v>
      </c>
      <c r="N483">
        <v>101.443</v>
      </c>
      <c r="O483">
        <v>18.739999999999998</v>
      </c>
    </row>
    <row r="484" spans="1:15" x14ac:dyDescent="0.3">
      <c r="A484" t="s">
        <v>24</v>
      </c>
      <c r="B484" t="s">
        <v>25</v>
      </c>
      <c r="C484" t="s">
        <v>438</v>
      </c>
      <c r="D484" t="s">
        <v>432</v>
      </c>
      <c r="E484">
        <v>2008</v>
      </c>
      <c r="F484">
        <v>15.08</v>
      </c>
      <c r="G484">
        <v>9.6210000000000004</v>
      </c>
      <c r="H484">
        <v>1669.41</v>
      </c>
      <c r="I484">
        <v>11662000000</v>
      </c>
      <c r="J484">
        <v>4010.86</v>
      </c>
      <c r="K484">
        <v>6.21</v>
      </c>
      <c r="L484">
        <v>18.3</v>
      </c>
      <c r="M484">
        <v>72.945999999999998</v>
      </c>
      <c r="N484">
        <v>102.129</v>
      </c>
      <c r="O484">
        <v>16.367999999999999</v>
      </c>
    </row>
    <row r="485" spans="1:15" x14ac:dyDescent="0.3">
      <c r="A485" t="s">
        <v>24</v>
      </c>
      <c r="B485" t="s">
        <v>25</v>
      </c>
      <c r="C485" t="s">
        <v>438</v>
      </c>
      <c r="D485" t="s">
        <v>432</v>
      </c>
      <c r="E485">
        <v>2007</v>
      </c>
      <c r="F485">
        <v>14.855</v>
      </c>
      <c r="G485">
        <v>9.5020000000000007</v>
      </c>
      <c r="H485">
        <v>1773.16</v>
      </c>
      <c r="I485">
        <v>9206300000</v>
      </c>
      <c r="J485">
        <v>3139.28</v>
      </c>
      <c r="K485">
        <v>6.0212500000000002</v>
      </c>
      <c r="L485">
        <v>19.3</v>
      </c>
      <c r="M485">
        <v>72.814999999999998</v>
      </c>
      <c r="N485">
        <v>103.00700000000001</v>
      </c>
      <c r="O485">
        <v>9.8119999999999994</v>
      </c>
    </row>
    <row r="486" spans="1:15" x14ac:dyDescent="0.3">
      <c r="A486" t="s">
        <v>24</v>
      </c>
      <c r="B486" t="s">
        <v>25</v>
      </c>
      <c r="C486" t="s">
        <v>438</v>
      </c>
      <c r="D486" t="s">
        <v>432</v>
      </c>
      <c r="E486">
        <v>2006</v>
      </c>
      <c r="F486">
        <v>14.571999999999999</v>
      </c>
      <c r="G486">
        <v>9.3460000000000001</v>
      </c>
      <c r="H486">
        <v>1639.79</v>
      </c>
      <c r="I486">
        <v>6384450000</v>
      </c>
      <c r="J486">
        <v>2158.14</v>
      </c>
      <c r="K486">
        <v>5.6317899999999996</v>
      </c>
      <c r="L486">
        <v>20.2</v>
      </c>
      <c r="M486">
        <v>72.715999999999994</v>
      </c>
      <c r="N486">
        <v>103.91</v>
      </c>
      <c r="O486">
        <v>10.281000000000001</v>
      </c>
    </row>
    <row r="487" spans="1:15" x14ac:dyDescent="0.3">
      <c r="A487" t="s">
        <v>24</v>
      </c>
      <c r="B487" t="s">
        <v>25</v>
      </c>
      <c r="C487" t="s">
        <v>438</v>
      </c>
      <c r="D487" t="s">
        <v>432</v>
      </c>
      <c r="E487">
        <v>2005</v>
      </c>
      <c r="F487">
        <v>14.244</v>
      </c>
      <c r="G487">
        <v>9.1679999999999993</v>
      </c>
      <c r="H487">
        <v>1521.5</v>
      </c>
      <c r="I487">
        <v>4900470000</v>
      </c>
      <c r="J487">
        <v>1643.75</v>
      </c>
      <c r="K487">
        <v>5.25298</v>
      </c>
      <c r="L487">
        <v>21.3</v>
      </c>
      <c r="M487">
        <v>72.626000000000005</v>
      </c>
      <c r="N487">
        <v>104.71599999999999</v>
      </c>
      <c r="O487">
        <v>10.8</v>
      </c>
    </row>
    <row r="488" spans="1:15" x14ac:dyDescent="0.3">
      <c r="A488" t="s">
        <v>24</v>
      </c>
      <c r="B488" t="s">
        <v>25</v>
      </c>
      <c r="C488" t="s">
        <v>438</v>
      </c>
      <c r="D488" t="s">
        <v>432</v>
      </c>
      <c r="E488">
        <v>2004</v>
      </c>
      <c r="F488">
        <v>13.884</v>
      </c>
      <c r="G488">
        <v>8.9860000000000007</v>
      </c>
      <c r="H488">
        <v>1440.32</v>
      </c>
      <c r="I488">
        <v>3576620000</v>
      </c>
      <c r="J488">
        <v>1191.92</v>
      </c>
      <c r="K488">
        <v>4.8990099999999996</v>
      </c>
      <c r="L488">
        <v>22.4</v>
      </c>
      <c r="M488">
        <v>72.513000000000005</v>
      </c>
      <c r="N488">
        <v>105.399</v>
      </c>
      <c r="O488">
        <v>11.215999999999999</v>
      </c>
    </row>
    <row r="489" spans="1:15" x14ac:dyDescent="0.3">
      <c r="A489" t="s">
        <v>24</v>
      </c>
      <c r="B489" t="s">
        <v>25</v>
      </c>
      <c r="C489" t="s">
        <v>438</v>
      </c>
      <c r="D489" t="s">
        <v>432</v>
      </c>
      <c r="E489">
        <v>2003</v>
      </c>
      <c r="F489">
        <v>13.523999999999999</v>
      </c>
      <c r="G489">
        <v>8.8239999999999998</v>
      </c>
      <c r="H489">
        <v>1320.44</v>
      </c>
      <c r="I489">
        <v>2807060000</v>
      </c>
      <c r="J489">
        <v>930.12699999999995</v>
      </c>
      <c r="K489">
        <v>4.5752199999999998</v>
      </c>
      <c r="L489">
        <v>23.5</v>
      </c>
      <c r="M489">
        <v>72.347999999999999</v>
      </c>
      <c r="N489">
        <v>106.004</v>
      </c>
      <c r="O489">
        <v>11.233000000000001</v>
      </c>
    </row>
    <row r="490" spans="1:15" x14ac:dyDescent="0.3">
      <c r="A490" t="s">
        <v>24</v>
      </c>
      <c r="B490" t="s">
        <v>25</v>
      </c>
      <c r="C490" t="s">
        <v>438</v>
      </c>
      <c r="D490" t="s">
        <v>432</v>
      </c>
      <c r="E490">
        <v>2002</v>
      </c>
      <c r="F490">
        <v>13.208</v>
      </c>
      <c r="G490">
        <v>8.6969999999999992</v>
      </c>
      <c r="H490">
        <v>1236.33</v>
      </c>
      <c r="I490">
        <v>2376340000</v>
      </c>
      <c r="J490">
        <v>783.24099999999999</v>
      </c>
      <c r="K490">
        <v>1.96041</v>
      </c>
      <c r="L490">
        <v>24.6</v>
      </c>
      <c r="M490">
        <v>72.111999999999995</v>
      </c>
      <c r="N490">
        <v>106.568</v>
      </c>
      <c r="O490">
        <v>11.516999999999999</v>
      </c>
    </row>
    <row r="491" spans="1:15" x14ac:dyDescent="0.3">
      <c r="A491" t="s">
        <v>24</v>
      </c>
      <c r="B491" t="s">
        <v>25</v>
      </c>
      <c r="C491" t="s">
        <v>438</v>
      </c>
      <c r="D491" t="s">
        <v>432</v>
      </c>
      <c r="E491">
        <v>2001</v>
      </c>
      <c r="F491">
        <v>12.98</v>
      </c>
      <c r="G491">
        <v>8.6120000000000001</v>
      </c>
      <c r="H491">
        <v>1269.22</v>
      </c>
      <c r="I491">
        <v>2118470000</v>
      </c>
      <c r="J491">
        <v>694.423</v>
      </c>
      <c r="K491">
        <v>1.6310899999999999</v>
      </c>
      <c r="L491">
        <v>25.8</v>
      </c>
      <c r="M491">
        <v>71.8</v>
      </c>
      <c r="N491">
        <v>107.154</v>
      </c>
      <c r="O491">
        <v>11.439</v>
      </c>
    </row>
    <row r="492" spans="1:15" x14ac:dyDescent="0.3">
      <c r="A492" t="s">
        <v>24</v>
      </c>
      <c r="B492" t="s">
        <v>25</v>
      </c>
      <c r="C492" t="s">
        <v>438</v>
      </c>
      <c r="D492" t="s">
        <v>432</v>
      </c>
      <c r="E492">
        <v>2000</v>
      </c>
      <c r="F492">
        <v>12.91</v>
      </c>
      <c r="G492">
        <v>8.5749999999999993</v>
      </c>
      <c r="H492">
        <v>1297.57</v>
      </c>
      <c r="I492">
        <v>1911560000</v>
      </c>
      <c r="J492">
        <v>622.74199999999996</v>
      </c>
      <c r="K492">
        <v>1.30047</v>
      </c>
      <c r="L492">
        <v>27.1</v>
      </c>
      <c r="M492">
        <v>71.409000000000006</v>
      </c>
      <c r="N492">
        <v>107.818</v>
      </c>
      <c r="O492">
        <v>11.253</v>
      </c>
    </row>
    <row r="493" spans="1:15" x14ac:dyDescent="0.3">
      <c r="A493" t="s">
        <v>24</v>
      </c>
      <c r="B493" t="s">
        <v>25</v>
      </c>
      <c r="C493" t="s">
        <v>438</v>
      </c>
      <c r="D493" t="s">
        <v>432</v>
      </c>
      <c r="E493">
        <v>1999</v>
      </c>
      <c r="F493">
        <v>13.061999999999999</v>
      </c>
      <c r="G493">
        <v>8.5830000000000002</v>
      </c>
      <c r="H493">
        <v>1307.53</v>
      </c>
      <c r="I493">
        <v>1845480000</v>
      </c>
      <c r="J493">
        <v>597.43299999999999</v>
      </c>
      <c r="K493">
        <v>0.97073799999999999</v>
      </c>
      <c r="L493">
        <v>28.4</v>
      </c>
      <c r="M493">
        <v>70.944000000000003</v>
      </c>
      <c r="N493">
        <v>108.501</v>
      </c>
      <c r="O493">
        <v>11.2</v>
      </c>
    </row>
    <row r="494" spans="1:15" x14ac:dyDescent="0.3">
      <c r="A494" t="s">
        <v>24</v>
      </c>
      <c r="B494" t="s">
        <v>25</v>
      </c>
      <c r="C494" t="s">
        <v>438</v>
      </c>
      <c r="D494" t="s">
        <v>432</v>
      </c>
      <c r="E494">
        <v>1998</v>
      </c>
      <c r="F494">
        <v>13.457000000000001</v>
      </c>
      <c r="G494">
        <v>8.6219999999999999</v>
      </c>
      <c r="H494">
        <v>1308.5899999999999</v>
      </c>
      <c r="I494">
        <v>1893730000</v>
      </c>
      <c r="J494">
        <v>609.17200000000003</v>
      </c>
      <c r="K494">
        <v>0.128659</v>
      </c>
      <c r="L494">
        <v>29.7</v>
      </c>
      <c r="M494">
        <v>70.433999999999997</v>
      </c>
      <c r="N494">
        <v>109.19199999999999</v>
      </c>
      <c r="O494">
        <v>9.4</v>
      </c>
    </row>
    <row r="495" spans="1:15" x14ac:dyDescent="0.3">
      <c r="A495" t="s">
        <v>24</v>
      </c>
      <c r="B495" t="s">
        <v>25</v>
      </c>
      <c r="C495" t="s">
        <v>438</v>
      </c>
      <c r="D495" t="s">
        <v>432</v>
      </c>
      <c r="E495">
        <v>1997</v>
      </c>
      <c r="F495">
        <v>14.092000000000001</v>
      </c>
      <c r="G495">
        <v>8.6739999999999995</v>
      </c>
      <c r="H495">
        <v>1509.05</v>
      </c>
      <c r="I495">
        <v>1639490000</v>
      </c>
      <c r="J495">
        <v>523.28300000000002</v>
      </c>
      <c r="K495">
        <v>0.111651</v>
      </c>
      <c r="L495">
        <v>31.1</v>
      </c>
      <c r="M495">
        <v>69.912000000000006</v>
      </c>
      <c r="N495">
        <v>110.04900000000001</v>
      </c>
      <c r="O495">
        <v>10.8</v>
      </c>
    </row>
    <row r="496" spans="1:15" x14ac:dyDescent="0.3">
      <c r="A496" t="s">
        <v>24</v>
      </c>
      <c r="B496" t="s">
        <v>25</v>
      </c>
      <c r="C496" t="s">
        <v>438</v>
      </c>
      <c r="D496" t="s">
        <v>432</v>
      </c>
      <c r="E496">
        <v>1996</v>
      </c>
      <c r="F496">
        <v>14.946999999999999</v>
      </c>
      <c r="G496">
        <v>8.7279999999999998</v>
      </c>
      <c r="H496">
        <v>1219.93</v>
      </c>
      <c r="I496">
        <v>1596970000</v>
      </c>
      <c r="J496">
        <v>504.05900000000003</v>
      </c>
      <c r="K496">
        <v>9.4572900000000001E-2</v>
      </c>
      <c r="L496">
        <v>32.5</v>
      </c>
      <c r="M496">
        <v>69.403999999999996</v>
      </c>
      <c r="N496">
        <v>111.283</v>
      </c>
      <c r="O496">
        <v>9.3000000000000007</v>
      </c>
    </row>
    <row r="497" spans="1:15" x14ac:dyDescent="0.3">
      <c r="A497" t="s">
        <v>24</v>
      </c>
      <c r="B497" t="s">
        <v>25</v>
      </c>
      <c r="C497" t="s">
        <v>438</v>
      </c>
      <c r="D497" t="s">
        <v>432</v>
      </c>
      <c r="E497">
        <v>1995</v>
      </c>
      <c r="F497">
        <v>15.991</v>
      </c>
      <c r="G497">
        <v>8.7690000000000001</v>
      </c>
      <c r="H497">
        <v>1050.24</v>
      </c>
      <c r="I497">
        <v>1468320000</v>
      </c>
      <c r="J497">
        <v>456.375</v>
      </c>
      <c r="K497">
        <v>5.2743100000000001E-2</v>
      </c>
      <c r="L497">
        <v>34</v>
      </c>
      <c r="M497">
        <v>68.938000000000002</v>
      </c>
      <c r="N497">
        <v>113.008</v>
      </c>
      <c r="O497">
        <v>6.7</v>
      </c>
    </row>
    <row r="498" spans="1:15" x14ac:dyDescent="0.3">
      <c r="A498" t="s">
        <v>24</v>
      </c>
      <c r="B498" t="s">
        <v>25</v>
      </c>
      <c r="C498" t="s">
        <v>438</v>
      </c>
      <c r="D498" t="s">
        <v>432</v>
      </c>
      <c r="E498">
        <v>1994</v>
      </c>
      <c r="F498">
        <v>17.172000000000001</v>
      </c>
      <c r="G498">
        <v>8.7850000000000001</v>
      </c>
      <c r="H498">
        <v>1045.48</v>
      </c>
      <c r="I498">
        <v>1315160000</v>
      </c>
      <c r="J498">
        <v>400.51499999999999</v>
      </c>
      <c r="K498">
        <v>9.11701E-3</v>
      </c>
      <c r="L498">
        <v>35.5</v>
      </c>
      <c r="M498">
        <v>68.537999999999997</v>
      </c>
      <c r="N498">
        <v>115.33799999999999</v>
      </c>
      <c r="O498">
        <v>6.6</v>
      </c>
    </row>
    <row r="499" spans="1:15" x14ac:dyDescent="0.3">
      <c r="A499" t="s">
        <v>24</v>
      </c>
      <c r="B499" t="s">
        <v>25</v>
      </c>
      <c r="C499" t="s">
        <v>438</v>
      </c>
      <c r="D499" t="s">
        <v>432</v>
      </c>
      <c r="E499">
        <v>1993</v>
      </c>
      <c r="F499">
        <v>18.41</v>
      </c>
      <c r="G499">
        <v>8.7690000000000001</v>
      </c>
      <c r="H499">
        <v>1195.03</v>
      </c>
      <c r="I499">
        <v>1201310000</v>
      </c>
      <c r="J499">
        <v>357.20299999999997</v>
      </c>
      <c r="L499">
        <v>37</v>
      </c>
      <c r="M499">
        <v>68.218000000000004</v>
      </c>
      <c r="N499">
        <v>118.128</v>
      </c>
      <c r="O499">
        <v>5.3</v>
      </c>
    </row>
    <row r="500" spans="1:15" x14ac:dyDescent="0.3">
      <c r="A500" t="s">
        <v>24</v>
      </c>
      <c r="B500" t="s">
        <v>25</v>
      </c>
      <c r="C500" t="s">
        <v>438</v>
      </c>
      <c r="D500" t="s">
        <v>432</v>
      </c>
      <c r="E500">
        <v>1992</v>
      </c>
      <c r="F500">
        <v>19.626999999999999</v>
      </c>
      <c r="G500">
        <v>8.7159999999999993</v>
      </c>
      <c r="H500">
        <v>1962.64</v>
      </c>
      <c r="I500">
        <v>1272580000</v>
      </c>
      <c r="J500">
        <v>369.63299999999998</v>
      </c>
      <c r="L500">
        <v>38.6</v>
      </c>
      <c r="M500">
        <v>67.989999999999995</v>
      </c>
      <c r="N500">
        <v>120.928</v>
      </c>
      <c r="O500">
        <v>1.8</v>
      </c>
    </row>
    <row r="501" spans="1:15" x14ac:dyDescent="0.3">
      <c r="A501" t="s">
        <v>24</v>
      </c>
      <c r="B501" t="s">
        <v>25</v>
      </c>
      <c r="C501" t="s">
        <v>438</v>
      </c>
      <c r="D501" t="s">
        <v>432</v>
      </c>
      <c r="E501">
        <v>1991</v>
      </c>
      <c r="F501">
        <v>20.763999999999999</v>
      </c>
      <c r="G501">
        <v>8.6189999999999998</v>
      </c>
      <c r="H501">
        <v>2689.67</v>
      </c>
      <c r="I501">
        <v>2068530000</v>
      </c>
      <c r="J501">
        <v>590.12099999999998</v>
      </c>
      <c r="L501">
        <v>40.200000000000003</v>
      </c>
      <c r="M501">
        <v>67.87</v>
      </c>
      <c r="N501">
        <v>123.121</v>
      </c>
      <c r="O501">
        <v>1.6</v>
      </c>
    </row>
    <row r="502" spans="1:15" x14ac:dyDescent="0.3">
      <c r="A502" t="s">
        <v>24</v>
      </c>
      <c r="B502" t="s">
        <v>25</v>
      </c>
      <c r="C502" t="s">
        <v>438</v>
      </c>
      <c r="D502" t="s">
        <v>432</v>
      </c>
      <c r="E502">
        <v>1990</v>
      </c>
      <c r="F502">
        <v>21.768000000000001</v>
      </c>
      <c r="G502">
        <v>8.4730000000000008</v>
      </c>
      <c r="H502">
        <v>2722.59</v>
      </c>
      <c r="I502">
        <v>2256840000</v>
      </c>
      <c r="J502">
        <v>637.85500000000002</v>
      </c>
      <c r="K502">
        <v>0</v>
      </c>
      <c r="L502">
        <v>41.8</v>
      </c>
      <c r="M502">
        <v>67.879000000000005</v>
      </c>
      <c r="N502">
        <v>124.277</v>
      </c>
    </row>
    <row r="503" spans="1:15" x14ac:dyDescent="0.3">
      <c r="A503" t="s">
        <v>24</v>
      </c>
      <c r="B503" t="s">
        <v>25</v>
      </c>
      <c r="C503" t="s">
        <v>438</v>
      </c>
      <c r="D503" t="s">
        <v>432</v>
      </c>
      <c r="E503">
        <v>1989</v>
      </c>
      <c r="F503">
        <v>22.609000000000002</v>
      </c>
      <c r="G503">
        <v>8.2729999999999997</v>
      </c>
      <c r="L503">
        <v>43.5</v>
      </c>
      <c r="M503">
        <v>68.037999999999997</v>
      </c>
      <c r="N503">
        <v>124.218</v>
      </c>
    </row>
    <row r="504" spans="1:15" x14ac:dyDescent="0.3">
      <c r="A504" t="s">
        <v>24</v>
      </c>
      <c r="B504" t="s">
        <v>25</v>
      </c>
      <c r="C504" t="s">
        <v>438</v>
      </c>
      <c r="D504" t="s">
        <v>432</v>
      </c>
      <c r="E504">
        <v>1988</v>
      </c>
      <c r="F504">
        <v>23.292000000000002</v>
      </c>
      <c r="G504">
        <v>8.0280000000000005</v>
      </c>
      <c r="L504">
        <v>49</v>
      </c>
      <c r="M504">
        <v>68.331999999999994</v>
      </c>
      <c r="N504">
        <v>123.1</v>
      </c>
    </row>
    <row r="505" spans="1:15" x14ac:dyDescent="0.3">
      <c r="A505" t="s">
        <v>24</v>
      </c>
      <c r="B505" t="s">
        <v>25</v>
      </c>
      <c r="C505" t="s">
        <v>438</v>
      </c>
      <c r="D505" t="s">
        <v>432</v>
      </c>
      <c r="E505">
        <v>1987</v>
      </c>
      <c r="F505">
        <v>23.826000000000001</v>
      </c>
      <c r="G505">
        <v>7.7510000000000003</v>
      </c>
      <c r="L505">
        <v>46.7</v>
      </c>
      <c r="M505">
        <v>68.731999999999999</v>
      </c>
      <c r="N505">
        <v>121.249</v>
      </c>
    </row>
    <row r="506" spans="1:15" x14ac:dyDescent="0.3">
      <c r="A506" t="s">
        <v>24</v>
      </c>
      <c r="B506" t="s">
        <v>25</v>
      </c>
      <c r="C506" t="s">
        <v>438</v>
      </c>
      <c r="D506" t="s">
        <v>432</v>
      </c>
      <c r="E506">
        <v>1986</v>
      </c>
      <c r="F506">
        <v>24.207000000000001</v>
      </c>
      <c r="G506">
        <v>7.4569999999999999</v>
      </c>
      <c r="L506">
        <v>48.5</v>
      </c>
      <c r="M506">
        <v>69.204999999999998</v>
      </c>
      <c r="N506">
        <v>119.152</v>
      </c>
    </row>
    <row r="507" spans="1:15" x14ac:dyDescent="0.3">
      <c r="A507" t="s">
        <v>24</v>
      </c>
      <c r="B507" t="s">
        <v>25</v>
      </c>
      <c r="C507" t="s">
        <v>438</v>
      </c>
      <c r="D507" t="s">
        <v>432</v>
      </c>
      <c r="E507">
        <v>1985</v>
      </c>
      <c r="F507">
        <v>24.431000000000001</v>
      </c>
      <c r="G507">
        <v>7.1660000000000004</v>
      </c>
      <c r="L507">
        <v>50.2</v>
      </c>
      <c r="M507">
        <v>69.697999999999993</v>
      </c>
      <c r="N507">
        <v>117.17400000000001</v>
      </c>
    </row>
    <row r="508" spans="1:15" x14ac:dyDescent="0.3">
      <c r="A508" t="s">
        <v>24</v>
      </c>
      <c r="B508" t="s">
        <v>25</v>
      </c>
      <c r="C508" t="s">
        <v>438</v>
      </c>
      <c r="D508" t="s">
        <v>432</v>
      </c>
      <c r="E508">
        <v>1984</v>
      </c>
      <c r="F508">
        <v>24.501999999999999</v>
      </c>
      <c r="G508">
        <v>6.899</v>
      </c>
      <c r="L508">
        <v>51.9</v>
      </c>
      <c r="M508">
        <v>70.150000000000006</v>
      </c>
      <c r="N508">
        <v>115.40600000000001</v>
      </c>
    </row>
    <row r="509" spans="1:15" x14ac:dyDescent="0.3">
      <c r="A509" t="s">
        <v>24</v>
      </c>
      <c r="B509" t="s">
        <v>25</v>
      </c>
      <c r="C509" t="s">
        <v>438</v>
      </c>
      <c r="D509" t="s">
        <v>432</v>
      </c>
      <c r="E509">
        <v>1983</v>
      </c>
      <c r="F509">
        <v>24.446000000000002</v>
      </c>
      <c r="G509">
        <v>6.6710000000000003</v>
      </c>
      <c r="L509">
        <v>53.8</v>
      </c>
      <c r="M509">
        <v>70.519000000000005</v>
      </c>
      <c r="N509">
        <v>113.755</v>
      </c>
    </row>
    <row r="510" spans="1:15" x14ac:dyDescent="0.3">
      <c r="A510" t="s">
        <v>24</v>
      </c>
      <c r="B510" t="s">
        <v>25</v>
      </c>
      <c r="C510" t="s">
        <v>438</v>
      </c>
      <c r="D510" t="s">
        <v>432</v>
      </c>
      <c r="E510">
        <v>1982</v>
      </c>
      <c r="F510">
        <v>24.297000000000001</v>
      </c>
      <c r="G510">
        <v>6.4889999999999999</v>
      </c>
      <c r="L510">
        <v>55.8</v>
      </c>
      <c r="M510">
        <v>70.775999999999996</v>
      </c>
      <c r="N510">
        <v>112.17700000000001</v>
      </c>
    </row>
    <row r="511" spans="1:15" x14ac:dyDescent="0.3">
      <c r="A511" t="s">
        <v>24</v>
      </c>
      <c r="B511" t="s">
        <v>25</v>
      </c>
      <c r="C511" t="s">
        <v>438</v>
      </c>
      <c r="D511" t="s">
        <v>432</v>
      </c>
      <c r="E511">
        <v>1981</v>
      </c>
      <c r="F511">
        <v>24.082000000000001</v>
      </c>
      <c r="G511">
        <v>6.36</v>
      </c>
      <c r="L511">
        <v>57.8</v>
      </c>
      <c r="M511">
        <v>70.91</v>
      </c>
      <c r="N511">
        <v>110.57599999999999</v>
      </c>
    </row>
    <row r="512" spans="1:15" x14ac:dyDescent="0.3">
      <c r="A512" t="s">
        <v>24</v>
      </c>
      <c r="B512" t="s">
        <v>25</v>
      </c>
      <c r="C512" t="s">
        <v>438</v>
      </c>
      <c r="D512" t="s">
        <v>432</v>
      </c>
      <c r="E512">
        <v>1980</v>
      </c>
      <c r="F512">
        <v>23.823</v>
      </c>
      <c r="G512">
        <v>6.274</v>
      </c>
      <c r="L512">
        <v>59.8</v>
      </c>
      <c r="M512">
        <v>70.936999999999998</v>
      </c>
      <c r="N512">
        <v>108.878</v>
      </c>
    </row>
    <row r="513" spans="1:14" x14ac:dyDescent="0.3">
      <c r="A513" t="s">
        <v>24</v>
      </c>
      <c r="B513" t="s">
        <v>25</v>
      </c>
      <c r="C513" t="s">
        <v>438</v>
      </c>
      <c r="D513" t="s">
        <v>432</v>
      </c>
      <c r="E513">
        <v>1979</v>
      </c>
      <c r="F513">
        <v>23.538</v>
      </c>
      <c r="G513">
        <v>6.2190000000000003</v>
      </c>
      <c r="L513">
        <v>62.1</v>
      </c>
      <c r="M513">
        <v>70.897000000000006</v>
      </c>
      <c r="N513">
        <v>107.099</v>
      </c>
    </row>
    <row r="514" spans="1:14" x14ac:dyDescent="0.3">
      <c r="A514" t="s">
        <v>24</v>
      </c>
      <c r="B514" t="s">
        <v>25</v>
      </c>
      <c r="C514" t="s">
        <v>438</v>
      </c>
      <c r="D514" t="s">
        <v>432</v>
      </c>
      <c r="E514">
        <v>1978</v>
      </c>
      <c r="F514">
        <v>23.242999999999999</v>
      </c>
      <c r="G514">
        <v>6.1740000000000004</v>
      </c>
      <c r="L514">
        <v>64.400000000000006</v>
      </c>
      <c r="M514">
        <v>70.837999999999994</v>
      </c>
      <c r="N514">
        <v>105.283</v>
      </c>
    </row>
    <row r="515" spans="1:14" x14ac:dyDescent="0.3">
      <c r="A515" t="s">
        <v>24</v>
      </c>
      <c r="B515" t="s">
        <v>25</v>
      </c>
      <c r="C515" t="s">
        <v>438</v>
      </c>
      <c r="D515" t="s">
        <v>432</v>
      </c>
      <c r="E515">
        <v>1977</v>
      </c>
      <c r="F515">
        <v>22.960999999999999</v>
      </c>
      <c r="G515">
        <v>6.1289999999999996</v>
      </c>
      <c r="L515">
        <v>66.8</v>
      </c>
      <c r="M515">
        <v>70.798000000000002</v>
      </c>
      <c r="N515">
        <v>103.42100000000001</v>
      </c>
    </row>
    <row r="516" spans="1:14" x14ac:dyDescent="0.3">
      <c r="A516" t="s">
        <v>24</v>
      </c>
      <c r="B516" t="s">
        <v>25</v>
      </c>
      <c r="C516" t="s">
        <v>438</v>
      </c>
      <c r="D516" t="s">
        <v>432</v>
      </c>
      <c r="E516">
        <v>1976</v>
      </c>
      <c r="F516">
        <v>22.721</v>
      </c>
      <c r="G516">
        <v>6.0819999999999999</v>
      </c>
      <c r="L516">
        <v>69.3</v>
      </c>
      <c r="M516">
        <v>70.783000000000001</v>
      </c>
      <c r="N516">
        <v>101.496</v>
      </c>
    </row>
    <row r="517" spans="1:14" x14ac:dyDescent="0.3">
      <c r="A517" t="s">
        <v>24</v>
      </c>
      <c r="B517" t="s">
        <v>25</v>
      </c>
      <c r="C517" t="s">
        <v>438</v>
      </c>
      <c r="D517" t="s">
        <v>432</v>
      </c>
      <c r="E517">
        <v>1975</v>
      </c>
      <c r="F517">
        <v>22.53</v>
      </c>
      <c r="G517">
        <v>6.0359999999999996</v>
      </c>
      <c r="M517">
        <v>70.783000000000001</v>
      </c>
      <c r="N517">
        <v>99.499799999999993</v>
      </c>
    </row>
    <row r="518" spans="1:14" x14ac:dyDescent="0.3">
      <c r="A518" t="s">
        <v>24</v>
      </c>
      <c r="B518" t="s">
        <v>25</v>
      </c>
      <c r="C518" t="s">
        <v>438</v>
      </c>
      <c r="D518" t="s">
        <v>432</v>
      </c>
      <c r="E518">
        <v>1974</v>
      </c>
      <c r="F518">
        <v>22.382000000000001</v>
      </c>
      <c r="G518">
        <v>6</v>
      </c>
      <c r="M518">
        <v>70.775000000000006</v>
      </c>
      <c r="N518">
        <v>97.427000000000007</v>
      </c>
    </row>
    <row r="519" spans="1:14" x14ac:dyDescent="0.3">
      <c r="A519" t="s">
        <v>24</v>
      </c>
      <c r="B519" t="s">
        <v>25</v>
      </c>
      <c r="C519" t="s">
        <v>438</v>
      </c>
      <c r="D519" t="s">
        <v>432</v>
      </c>
      <c r="E519">
        <v>1973</v>
      </c>
      <c r="F519">
        <v>22.283000000000001</v>
      </c>
      <c r="G519">
        <v>5.9880000000000004</v>
      </c>
      <c r="M519">
        <v>70.722999999999999</v>
      </c>
      <c r="N519">
        <v>95.285799999999995</v>
      </c>
    </row>
    <row r="520" spans="1:14" x14ac:dyDescent="0.3">
      <c r="A520" t="s">
        <v>24</v>
      </c>
      <c r="B520" t="s">
        <v>25</v>
      </c>
      <c r="C520" t="s">
        <v>438</v>
      </c>
      <c r="D520" t="s">
        <v>432</v>
      </c>
      <c r="E520">
        <v>1972</v>
      </c>
      <c r="F520">
        <v>22.262</v>
      </c>
      <c r="G520">
        <v>6.0119999999999996</v>
      </c>
      <c r="M520">
        <v>70.605000000000004</v>
      </c>
      <c r="N520">
        <v>93.097499999999997</v>
      </c>
    </row>
    <row r="521" spans="1:14" x14ac:dyDescent="0.3">
      <c r="A521" t="s">
        <v>24</v>
      </c>
      <c r="B521" t="s">
        <v>25</v>
      </c>
      <c r="C521" t="s">
        <v>438</v>
      </c>
      <c r="D521" t="s">
        <v>432</v>
      </c>
      <c r="E521">
        <v>1971</v>
      </c>
      <c r="F521">
        <v>22.366</v>
      </c>
      <c r="G521">
        <v>6.0810000000000004</v>
      </c>
      <c r="M521">
        <v>70.412000000000006</v>
      </c>
      <c r="N521">
        <v>90.892399999999995</v>
      </c>
    </row>
    <row r="522" spans="1:14" x14ac:dyDescent="0.3">
      <c r="A522" t="s">
        <v>24</v>
      </c>
      <c r="B522" t="s">
        <v>25</v>
      </c>
      <c r="C522" t="s">
        <v>438</v>
      </c>
      <c r="D522" t="s">
        <v>432</v>
      </c>
      <c r="E522">
        <v>1970</v>
      </c>
      <c r="F522">
        <v>22.693999999999999</v>
      </c>
      <c r="G522">
        <v>6.2030000000000003</v>
      </c>
      <c r="M522">
        <v>70.144000000000005</v>
      </c>
      <c r="N522">
        <v>88.6922</v>
      </c>
    </row>
    <row r="523" spans="1:14" x14ac:dyDescent="0.3">
      <c r="A523" t="s">
        <v>24</v>
      </c>
      <c r="B523" t="s">
        <v>25</v>
      </c>
      <c r="C523" t="s">
        <v>438</v>
      </c>
      <c r="D523" t="s">
        <v>432</v>
      </c>
      <c r="E523">
        <v>1969</v>
      </c>
      <c r="F523">
        <v>23.355</v>
      </c>
      <c r="G523">
        <v>6.3849999999999998</v>
      </c>
      <c r="M523">
        <v>69.808999999999997</v>
      </c>
      <c r="N523">
        <v>86.509600000000006</v>
      </c>
    </row>
    <row r="524" spans="1:14" x14ac:dyDescent="0.3">
      <c r="A524" t="s">
        <v>24</v>
      </c>
      <c r="B524" t="s">
        <v>25</v>
      </c>
      <c r="C524" t="s">
        <v>438</v>
      </c>
      <c r="D524" t="s">
        <v>432</v>
      </c>
      <c r="E524">
        <v>1968</v>
      </c>
      <c r="F524">
        <v>24.388999999999999</v>
      </c>
      <c r="G524">
        <v>6.6230000000000002</v>
      </c>
      <c r="M524">
        <v>69.427000000000007</v>
      </c>
      <c r="N524">
        <v>84.339399999999998</v>
      </c>
    </row>
    <row r="525" spans="1:14" x14ac:dyDescent="0.3">
      <c r="A525" t="s">
        <v>24</v>
      </c>
      <c r="B525" t="s">
        <v>25</v>
      </c>
      <c r="C525" t="s">
        <v>438</v>
      </c>
      <c r="D525" t="s">
        <v>432</v>
      </c>
      <c r="E525">
        <v>1967</v>
      </c>
      <c r="F525">
        <v>25.786000000000001</v>
      </c>
      <c r="G525">
        <v>6.91</v>
      </c>
      <c r="M525">
        <v>69.016000000000005</v>
      </c>
      <c r="N525">
        <v>82.161100000000005</v>
      </c>
    </row>
    <row r="526" spans="1:14" x14ac:dyDescent="0.3">
      <c r="A526" t="s">
        <v>24</v>
      </c>
      <c r="B526" t="s">
        <v>25</v>
      </c>
      <c r="C526" t="s">
        <v>438</v>
      </c>
      <c r="D526" t="s">
        <v>432</v>
      </c>
      <c r="E526">
        <v>1966</v>
      </c>
      <c r="F526">
        <v>27.495999999999999</v>
      </c>
      <c r="G526">
        <v>7.242</v>
      </c>
      <c r="M526">
        <v>68.587999999999994</v>
      </c>
      <c r="N526">
        <v>79.944999999999993</v>
      </c>
    </row>
    <row r="527" spans="1:14" x14ac:dyDescent="0.3">
      <c r="A527" t="s">
        <v>24</v>
      </c>
      <c r="B527" t="s">
        <v>25</v>
      </c>
      <c r="C527" t="s">
        <v>438</v>
      </c>
      <c r="D527" t="s">
        <v>432</v>
      </c>
      <c r="E527">
        <v>1965</v>
      </c>
      <c r="F527">
        <v>29.446999999999999</v>
      </c>
      <c r="G527">
        <v>7.609</v>
      </c>
      <c r="M527">
        <v>68.153000000000006</v>
      </c>
      <c r="N527">
        <v>77.671899999999994</v>
      </c>
    </row>
    <row r="528" spans="1:14" x14ac:dyDescent="0.3">
      <c r="A528" t="s">
        <v>24</v>
      </c>
      <c r="B528" t="s">
        <v>25</v>
      </c>
      <c r="C528" t="s">
        <v>438</v>
      </c>
      <c r="D528" t="s">
        <v>432</v>
      </c>
      <c r="E528">
        <v>1964</v>
      </c>
      <c r="F528">
        <v>31.54</v>
      </c>
      <c r="G528">
        <v>8.0050000000000008</v>
      </c>
      <c r="M528">
        <v>67.715999999999994</v>
      </c>
      <c r="N528">
        <v>75.342500000000001</v>
      </c>
    </row>
    <row r="529" spans="1:14" x14ac:dyDescent="0.3">
      <c r="A529" t="s">
        <v>24</v>
      </c>
      <c r="B529" t="s">
        <v>25</v>
      </c>
      <c r="C529" t="s">
        <v>438</v>
      </c>
      <c r="D529" t="s">
        <v>432</v>
      </c>
      <c r="E529">
        <v>1963</v>
      </c>
      <c r="F529">
        <v>33.628999999999998</v>
      </c>
      <c r="G529">
        <v>8.4190000000000005</v>
      </c>
      <c r="M529">
        <v>67.277000000000001</v>
      </c>
      <c r="N529">
        <v>72.974299999999999</v>
      </c>
    </row>
    <row r="530" spans="1:14" x14ac:dyDescent="0.3">
      <c r="A530" t="s">
        <v>24</v>
      </c>
      <c r="B530" t="s">
        <v>25</v>
      </c>
      <c r="C530" t="s">
        <v>438</v>
      </c>
      <c r="D530" t="s">
        <v>432</v>
      </c>
      <c r="E530">
        <v>1962</v>
      </c>
      <c r="F530">
        <v>35.561</v>
      </c>
      <c r="G530">
        <v>8.8369999999999997</v>
      </c>
      <c r="M530">
        <v>66.837999999999994</v>
      </c>
      <c r="N530">
        <v>70.584000000000003</v>
      </c>
    </row>
    <row r="531" spans="1:14" x14ac:dyDescent="0.3">
      <c r="A531" t="s">
        <v>24</v>
      </c>
      <c r="B531" t="s">
        <v>25</v>
      </c>
      <c r="C531" t="s">
        <v>438</v>
      </c>
      <c r="D531" t="s">
        <v>432</v>
      </c>
      <c r="E531">
        <v>1961</v>
      </c>
      <c r="F531">
        <v>37.216999999999999</v>
      </c>
      <c r="G531">
        <v>9.2490000000000006</v>
      </c>
      <c r="M531">
        <v>66.403000000000006</v>
      </c>
      <c r="N531">
        <v>68.194299999999998</v>
      </c>
    </row>
    <row r="532" spans="1:14" x14ac:dyDescent="0.3">
      <c r="A532" t="s">
        <v>24</v>
      </c>
      <c r="B532" t="s">
        <v>25</v>
      </c>
      <c r="C532" t="s">
        <v>438</v>
      </c>
      <c r="D532" t="s">
        <v>432</v>
      </c>
      <c r="E532">
        <v>1960</v>
      </c>
      <c r="F532">
        <v>38.509</v>
      </c>
      <c r="G532">
        <v>9.6460000000000008</v>
      </c>
      <c r="M532">
        <v>65.971999999999994</v>
      </c>
    </row>
    <row r="533" spans="1:14" x14ac:dyDescent="0.3">
      <c r="A533" t="s">
        <v>26</v>
      </c>
      <c r="B533" t="s">
        <v>27</v>
      </c>
      <c r="C533" t="s">
        <v>437</v>
      </c>
      <c r="D533" t="s">
        <v>436</v>
      </c>
      <c r="E533">
        <v>2018</v>
      </c>
      <c r="N533">
        <v>588.02800000000002</v>
      </c>
    </row>
    <row r="534" spans="1:14" x14ac:dyDescent="0.3">
      <c r="A534" t="s">
        <v>26</v>
      </c>
      <c r="B534" t="s">
        <v>27</v>
      </c>
      <c r="C534" t="s">
        <v>437</v>
      </c>
      <c r="D534" t="s">
        <v>436</v>
      </c>
      <c r="E534">
        <v>2017</v>
      </c>
      <c r="F534">
        <v>11.532</v>
      </c>
      <c r="G534">
        <v>8.907</v>
      </c>
      <c r="I534">
        <v>2700560000</v>
      </c>
      <c r="J534">
        <v>25630.3</v>
      </c>
      <c r="K534">
        <v>97.17</v>
      </c>
      <c r="M534">
        <v>76.010000000000005</v>
      </c>
      <c r="N534">
        <v>585.36699999999996</v>
      </c>
    </row>
    <row r="535" spans="1:14" x14ac:dyDescent="0.3">
      <c r="A535" t="s">
        <v>26</v>
      </c>
      <c r="B535" t="s">
        <v>27</v>
      </c>
      <c r="C535" t="s">
        <v>437</v>
      </c>
      <c r="D535" t="s">
        <v>436</v>
      </c>
      <c r="E535">
        <v>2016</v>
      </c>
      <c r="F535">
        <v>11.404</v>
      </c>
      <c r="G535">
        <v>8.7650000000000006</v>
      </c>
      <c r="I535">
        <v>2646930000</v>
      </c>
      <c r="J535">
        <v>25239.599999999999</v>
      </c>
      <c r="K535">
        <v>93.542500000000004</v>
      </c>
      <c r="M535">
        <v>75.867999999999995</v>
      </c>
      <c r="N535">
        <v>582.62199999999996</v>
      </c>
    </row>
    <row r="536" spans="1:14" x14ac:dyDescent="0.3">
      <c r="A536" t="s">
        <v>26</v>
      </c>
      <c r="B536" t="s">
        <v>27</v>
      </c>
      <c r="C536" t="s">
        <v>437</v>
      </c>
      <c r="D536" t="s">
        <v>436</v>
      </c>
      <c r="E536">
        <v>2015</v>
      </c>
      <c r="F536">
        <v>11.281000000000001</v>
      </c>
      <c r="G536">
        <v>8.6270000000000007</v>
      </c>
      <c r="I536">
        <v>2691620000</v>
      </c>
      <c r="J536">
        <v>25796.400000000001</v>
      </c>
      <c r="K536">
        <v>88.661199999999994</v>
      </c>
      <c r="M536">
        <v>75.724999999999994</v>
      </c>
      <c r="N536">
        <v>579.67200000000003</v>
      </c>
    </row>
    <row r="537" spans="1:14" x14ac:dyDescent="0.3">
      <c r="A537" t="s">
        <v>26</v>
      </c>
      <c r="B537" t="s">
        <v>27</v>
      </c>
      <c r="C537" t="s">
        <v>437</v>
      </c>
      <c r="D537" t="s">
        <v>436</v>
      </c>
      <c r="E537">
        <v>2014</v>
      </c>
      <c r="F537">
        <v>11.179</v>
      </c>
      <c r="G537">
        <v>8.4879999999999995</v>
      </c>
      <c r="I537">
        <v>2649720000</v>
      </c>
      <c r="J537">
        <v>25533.599999999999</v>
      </c>
      <c r="K537">
        <v>83.78</v>
      </c>
      <c r="M537">
        <v>75.582999999999998</v>
      </c>
      <c r="N537">
        <v>576.52200000000005</v>
      </c>
    </row>
    <row r="538" spans="1:14" x14ac:dyDescent="0.3">
      <c r="A538" t="s">
        <v>26</v>
      </c>
      <c r="B538" t="s">
        <v>27</v>
      </c>
      <c r="C538" t="s">
        <v>437</v>
      </c>
      <c r="D538" t="s">
        <v>436</v>
      </c>
      <c r="E538">
        <v>2013</v>
      </c>
      <c r="F538">
        <v>11.111000000000001</v>
      </c>
      <c r="G538">
        <v>8.3469999999999995</v>
      </c>
      <c r="I538">
        <v>2581560000</v>
      </c>
      <c r="J538">
        <v>25025.1</v>
      </c>
      <c r="K538">
        <v>78.900000000000006</v>
      </c>
      <c r="M538">
        <v>75.441000000000003</v>
      </c>
      <c r="N538">
        <v>573.10599999999999</v>
      </c>
    </row>
    <row r="539" spans="1:14" x14ac:dyDescent="0.3">
      <c r="A539" t="s">
        <v>26</v>
      </c>
      <c r="B539" t="s">
        <v>27</v>
      </c>
      <c r="C539" t="s">
        <v>437</v>
      </c>
      <c r="D539" t="s">
        <v>436</v>
      </c>
      <c r="E539">
        <v>2012</v>
      </c>
      <c r="F539">
        <v>11.09</v>
      </c>
      <c r="G539">
        <v>8.2050000000000001</v>
      </c>
      <c r="I539">
        <v>2534640000</v>
      </c>
      <c r="J539">
        <v>24713.7</v>
      </c>
      <c r="K539">
        <v>74</v>
      </c>
      <c r="M539">
        <v>75.299000000000007</v>
      </c>
      <c r="N539">
        <v>569.77800000000002</v>
      </c>
    </row>
    <row r="540" spans="1:14" x14ac:dyDescent="0.3">
      <c r="A540" t="s">
        <v>26</v>
      </c>
      <c r="B540" t="s">
        <v>27</v>
      </c>
      <c r="C540" t="s">
        <v>437</v>
      </c>
      <c r="D540" t="s">
        <v>436</v>
      </c>
      <c r="E540">
        <v>2011</v>
      </c>
      <c r="F540">
        <v>11.122999999999999</v>
      </c>
      <c r="G540">
        <v>8.0609999999999999</v>
      </c>
      <c r="I540">
        <v>2549720000</v>
      </c>
      <c r="J540">
        <v>24986</v>
      </c>
      <c r="K540">
        <v>69</v>
      </c>
      <c r="M540">
        <v>75.158000000000001</v>
      </c>
      <c r="N540">
        <v>566.92200000000003</v>
      </c>
    </row>
    <row r="541" spans="1:14" x14ac:dyDescent="0.3">
      <c r="A541" t="s">
        <v>26</v>
      </c>
      <c r="B541" t="s">
        <v>27</v>
      </c>
      <c r="C541" t="s">
        <v>437</v>
      </c>
      <c r="D541" t="s">
        <v>436</v>
      </c>
      <c r="E541">
        <v>2010</v>
      </c>
      <c r="F541">
        <v>11.214</v>
      </c>
      <c r="G541">
        <v>7.9180000000000001</v>
      </c>
      <c r="I541">
        <v>2390500000</v>
      </c>
      <c r="J541">
        <v>23512.6</v>
      </c>
      <c r="K541">
        <v>62</v>
      </c>
      <c r="M541">
        <v>75.016999999999996</v>
      </c>
      <c r="N541">
        <v>564.82799999999997</v>
      </c>
    </row>
    <row r="542" spans="1:14" x14ac:dyDescent="0.3">
      <c r="A542" t="s">
        <v>26</v>
      </c>
      <c r="B542" t="s">
        <v>27</v>
      </c>
      <c r="C542" t="s">
        <v>437</v>
      </c>
      <c r="D542" t="s">
        <v>436</v>
      </c>
      <c r="E542">
        <v>2009</v>
      </c>
      <c r="F542">
        <v>11.361000000000001</v>
      </c>
      <c r="G542">
        <v>7.78</v>
      </c>
      <c r="I542">
        <v>2498880000</v>
      </c>
      <c r="J542">
        <v>24630.5</v>
      </c>
      <c r="K542">
        <v>58</v>
      </c>
      <c r="M542">
        <v>74.872</v>
      </c>
      <c r="N542">
        <v>563.63900000000001</v>
      </c>
    </row>
    <row r="543" spans="1:14" x14ac:dyDescent="0.3">
      <c r="A543" t="s">
        <v>26</v>
      </c>
      <c r="B543" t="s">
        <v>27</v>
      </c>
      <c r="C543" t="s">
        <v>437</v>
      </c>
      <c r="D543" t="s">
        <v>436</v>
      </c>
      <c r="E543">
        <v>2008</v>
      </c>
      <c r="F543">
        <v>11.555999999999999</v>
      </c>
      <c r="G543">
        <v>7.6479999999999997</v>
      </c>
      <c r="I543">
        <v>2745250000</v>
      </c>
      <c r="J543">
        <v>27084.7</v>
      </c>
      <c r="K543">
        <v>52</v>
      </c>
      <c r="M543">
        <v>74.724999999999994</v>
      </c>
      <c r="N543">
        <v>563.1</v>
      </c>
    </row>
    <row r="544" spans="1:14" x14ac:dyDescent="0.3">
      <c r="A544" t="s">
        <v>26</v>
      </c>
      <c r="B544" t="s">
        <v>27</v>
      </c>
      <c r="C544" t="s">
        <v>437</v>
      </c>
      <c r="D544" t="s">
        <v>436</v>
      </c>
      <c r="E544">
        <v>2007</v>
      </c>
      <c r="F544">
        <v>11.788</v>
      </c>
      <c r="G544">
        <v>7.5270000000000001</v>
      </c>
      <c r="I544">
        <v>2615080000</v>
      </c>
      <c r="J544">
        <v>25835.1</v>
      </c>
      <c r="K544">
        <v>30.9</v>
      </c>
      <c r="M544">
        <v>74.575999999999993</v>
      </c>
      <c r="N544">
        <v>562.34400000000005</v>
      </c>
    </row>
    <row r="545" spans="1:14" x14ac:dyDescent="0.3">
      <c r="A545" t="s">
        <v>26</v>
      </c>
      <c r="B545" t="s">
        <v>27</v>
      </c>
      <c r="C545" t="s">
        <v>437</v>
      </c>
      <c r="D545" t="s">
        <v>436</v>
      </c>
      <c r="E545">
        <v>2006</v>
      </c>
      <c r="F545">
        <v>12.053000000000001</v>
      </c>
      <c r="G545">
        <v>7.4180000000000001</v>
      </c>
      <c r="I545">
        <v>2424580000</v>
      </c>
      <c r="J545">
        <v>24045.3</v>
      </c>
      <c r="K545">
        <v>28</v>
      </c>
      <c r="M545">
        <v>74.429000000000002</v>
      </c>
      <c r="N545">
        <v>560.18899999999996</v>
      </c>
    </row>
    <row r="546" spans="1:14" x14ac:dyDescent="0.3">
      <c r="A546" t="s">
        <v>26</v>
      </c>
      <c r="B546" t="s">
        <v>27</v>
      </c>
      <c r="C546" t="s">
        <v>437</v>
      </c>
      <c r="D546" t="s">
        <v>436</v>
      </c>
      <c r="E546">
        <v>2005</v>
      </c>
      <c r="F546">
        <v>12.348000000000001</v>
      </c>
      <c r="G546">
        <v>7.32</v>
      </c>
      <c r="I546">
        <v>2330730000</v>
      </c>
      <c r="J546">
        <v>23300</v>
      </c>
      <c r="K546">
        <v>25.4</v>
      </c>
      <c r="M546">
        <v>74.287000000000006</v>
      </c>
      <c r="N546">
        <v>555.72799999999995</v>
      </c>
    </row>
    <row r="547" spans="1:14" x14ac:dyDescent="0.3">
      <c r="A547" t="s">
        <v>26</v>
      </c>
      <c r="B547" t="s">
        <v>27</v>
      </c>
      <c r="C547" t="s">
        <v>437</v>
      </c>
      <c r="D547" t="s">
        <v>436</v>
      </c>
      <c r="E547">
        <v>2004</v>
      </c>
      <c r="F547">
        <v>12.667</v>
      </c>
      <c r="G547">
        <v>7.2329999999999997</v>
      </c>
      <c r="I547">
        <v>2228490000</v>
      </c>
      <c r="J547">
        <v>22570</v>
      </c>
      <c r="K547">
        <v>23</v>
      </c>
      <c r="M547">
        <v>74.156000000000006</v>
      </c>
      <c r="N547">
        <v>548.53899999999999</v>
      </c>
    </row>
    <row r="548" spans="1:14" x14ac:dyDescent="0.3">
      <c r="A548" t="s">
        <v>26</v>
      </c>
      <c r="B548" t="s">
        <v>27</v>
      </c>
      <c r="C548" t="s">
        <v>437</v>
      </c>
      <c r="D548" t="s">
        <v>436</v>
      </c>
      <c r="E548">
        <v>2003</v>
      </c>
      <c r="F548">
        <v>13.01</v>
      </c>
      <c r="G548">
        <v>7.1539999999999999</v>
      </c>
      <c r="I548">
        <v>2021230000</v>
      </c>
      <c r="J548">
        <v>20833.8</v>
      </c>
      <c r="K548">
        <v>20.8</v>
      </c>
      <c r="M548">
        <v>74.037999999999997</v>
      </c>
      <c r="N548">
        <v>538.98299999999995</v>
      </c>
    </row>
    <row r="549" spans="1:14" x14ac:dyDescent="0.3">
      <c r="A549" t="s">
        <v>26</v>
      </c>
      <c r="B549" t="s">
        <v>27</v>
      </c>
      <c r="C549" t="s">
        <v>437</v>
      </c>
      <c r="D549" t="s">
        <v>436</v>
      </c>
      <c r="E549">
        <v>2002</v>
      </c>
      <c r="F549">
        <v>13.375</v>
      </c>
      <c r="G549">
        <v>7.0839999999999996</v>
      </c>
      <c r="I549">
        <v>1941340000</v>
      </c>
      <c r="J549">
        <v>20436.900000000001</v>
      </c>
      <c r="K549">
        <v>18.8</v>
      </c>
      <c r="M549">
        <v>73.936999999999998</v>
      </c>
      <c r="N549">
        <v>527.73299999999995</v>
      </c>
    </row>
    <row r="550" spans="1:14" x14ac:dyDescent="0.3">
      <c r="A550" t="s">
        <v>26</v>
      </c>
      <c r="B550" t="s">
        <v>27</v>
      </c>
      <c r="C550" t="s">
        <v>437</v>
      </c>
      <c r="D550" t="s">
        <v>436</v>
      </c>
      <c r="E550">
        <v>2001</v>
      </c>
      <c r="F550">
        <v>13.762</v>
      </c>
      <c r="G550">
        <v>7.0220000000000002</v>
      </c>
      <c r="I550">
        <v>1920110000</v>
      </c>
      <c r="J550">
        <v>20669</v>
      </c>
      <c r="K550">
        <v>17.100000000000001</v>
      </c>
      <c r="M550">
        <v>73.852999999999994</v>
      </c>
      <c r="N550">
        <v>516.1</v>
      </c>
    </row>
    <row r="551" spans="1:14" x14ac:dyDescent="0.3">
      <c r="A551" t="s">
        <v>26</v>
      </c>
      <c r="B551" t="s">
        <v>27</v>
      </c>
      <c r="C551" t="s">
        <v>437</v>
      </c>
      <c r="D551" t="s">
        <v>436</v>
      </c>
      <c r="E551">
        <v>2000</v>
      </c>
      <c r="F551">
        <v>14.173</v>
      </c>
      <c r="G551">
        <v>6.9710000000000001</v>
      </c>
      <c r="I551">
        <v>1873450000</v>
      </c>
      <c r="J551">
        <v>20620.7</v>
      </c>
      <c r="K551">
        <v>15.4428</v>
      </c>
      <c r="M551">
        <v>73.787000000000006</v>
      </c>
      <c r="N551">
        <v>504.73899999999998</v>
      </c>
    </row>
    <row r="552" spans="1:14" x14ac:dyDescent="0.3">
      <c r="A552" t="s">
        <v>26</v>
      </c>
      <c r="B552" t="s">
        <v>27</v>
      </c>
      <c r="C552" t="s">
        <v>437</v>
      </c>
      <c r="D552" t="s">
        <v>436</v>
      </c>
      <c r="E552">
        <v>1999</v>
      </c>
      <c r="F552">
        <v>14.615</v>
      </c>
      <c r="G552">
        <v>6.9340000000000002</v>
      </c>
      <c r="I552">
        <v>1722800000</v>
      </c>
      <c r="J552">
        <v>19356.2</v>
      </c>
      <c r="K552">
        <v>4.5061799999999996</v>
      </c>
      <c r="M552">
        <v>73.738</v>
      </c>
      <c r="N552">
        <v>494.47199999999998</v>
      </c>
    </row>
    <row r="553" spans="1:14" x14ac:dyDescent="0.3">
      <c r="A553" t="s">
        <v>26</v>
      </c>
      <c r="B553" t="s">
        <v>27</v>
      </c>
      <c r="C553" t="s">
        <v>437</v>
      </c>
      <c r="D553" t="s">
        <v>436</v>
      </c>
      <c r="E553">
        <v>1998</v>
      </c>
      <c r="F553">
        <v>15.09</v>
      </c>
      <c r="G553">
        <v>6.915</v>
      </c>
      <c r="I553">
        <v>1665100000</v>
      </c>
      <c r="J553">
        <v>19078.3</v>
      </c>
      <c r="M553">
        <v>73.7</v>
      </c>
      <c r="N553">
        <v>484.87200000000001</v>
      </c>
    </row>
    <row r="554" spans="1:14" x14ac:dyDescent="0.3">
      <c r="A554" t="s">
        <v>26</v>
      </c>
      <c r="B554" t="s">
        <v>27</v>
      </c>
      <c r="C554" t="s">
        <v>437</v>
      </c>
      <c r="D554" t="s">
        <v>436</v>
      </c>
      <c r="E554">
        <v>1997</v>
      </c>
      <c r="F554">
        <v>15.598000000000001</v>
      </c>
      <c r="G554">
        <v>6.9109999999999996</v>
      </c>
      <c r="I554">
        <v>1531940000</v>
      </c>
      <c r="J554">
        <v>17927.7</v>
      </c>
      <c r="M554">
        <v>73.671000000000006</v>
      </c>
      <c r="N554">
        <v>474.72800000000001</v>
      </c>
    </row>
    <row r="555" spans="1:14" x14ac:dyDescent="0.3">
      <c r="A555" t="s">
        <v>26</v>
      </c>
      <c r="B555" t="s">
        <v>27</v>
      </c>
      <c r="C555" t="s">
        <v>437</v>
      </c>
      <c r="D555" t="s">
        <v>436</v>
      </c>
      <c r="E555">
        <v>1996</v>
      </c>
      <c r="F555">
        <v>16.132000000000001</v>
      </c>
      <c r="G555">
        <v>6.9219999999999997</v>
      </c>
      <c r="I555">
        <v>1379960000</v>
      </c>
      <c r="J555">
        <v>16586.099999999999</v>
      </c>
      <c r="K555">
        <v>2.7683800000000001</v>
      </c>
      <c r="M555">
        <v>73.646000000000001</v>
      </c>
      <c r="N555">
        <v>462.22199999999998</v>
      </c>
    </row>
    <row r="556" spans="1:14" x14ac:dyDescent="0.3">
      <c r="A556" t="s">
        <v>26</v>
      </c>
      <c r="B556" t="s">
        <v>27</v>
      </c>
      <c r="C556" t="s">
        <v>437</v>
      </c>
      <c r="D556" t="s">
        <v>436</v>
      </c>
      <c r="E556">
        <v>1995</v>
      </c>
      <c r="F556">
        <v>16.690999999999999</v>
      </c>
      <c r="G556">
        <v>6.9429999999999996</v>
      </c>
      <c r="I556">
        <v>1320470000</v>
      </c>
      <c r="J556">
        <v>16439.400000000001</v>
      </c>
      <c r="M556">
        <v>73.622</v>
      </c>
      <c r="N556">
        <v>446.24400000000003</v>
      </c>
    </row>
    <row r="557" spans="1:14" x14ac:dyDescent="0.3">
      <c r="A557" t="s">
        <v>26</v>
      </c>
      <c r="B557" t="s">
        <v>27</v>
      </c>
      <c r="C557" t="s">
        <v>437</v>
      </c>
      <c r="D557" t="s">
        <v>436</v>
      </c>
      <c r="E557">
        <v>1994</v>
      </c>
      <c r="F557">
        <v>17.27</v>
      </c>
      <c r="G557">
        <v>6.9729999999999999</v>
      </c>
      <c r="I557">
        <v>1245690000</v>
      </c>
      <c r="J557">
        <v>16241</v>
      </c>
      <c r="M557">
        <v>73.597999999999999</v>
      </c>
      <c r="N557">
        <v>426.11099999999999</v>
      </c>
    </row>
    <row r="558" spans="1:14" x14ac:dyDescent="0.3">
      <c r="A558" t="s">
        <v>26</v>
      </c>
      <c r="B558" t="s">
        <v>27</v>
      </c>
      <c r="C558" t="s">
        <v>437</v>
      </c>
      <c r="D558" t="s">
        <v>436</v>
      </c>
      <c r="E558">
        <v>1993</v>
      </c>
      <c r="F558">
        <v>17.859000000000002</v>
      </c>
      <c r="G558">
        <v>7.0049999999999999</v>
      </c>
      <c r="I558">
        <v>1082980000</v>
      </c>
      <c r="J558">
        <v>14936.8</v>
      </c>
      <c r="M558">
        <v>73.572999999999993</v>
      </c>
      <c r="N558">
        <v>402.8</v>
      </c>
    </row>
    <row r="559" spans="1:14" x14ac:dyDescent="0.3">
      <c r="A559" t="s">
        <v>26</v>
      </c>
      <c r="B559" t="s">
        <v>27</v>
      </c>
      <c r="C559" t="s">
        <v>437</v>
      </c>
      <c r="D559" t="s">
        <v>436</v>
      </c>
      <c r="E559">
        <v>1992</v>
      </c>
      <c r="F559">
        <v>18.446000000000002</v>
      </c>
      <c r="G559">
        <v>7.0339999999999998</v>
      </c>
      <c r="I559">
        <v>958463000</v>
      </c>
      <c r="J559">
        <v>14046.5</v>
      </c>
      <c r="M559">
        <v>73.543999999999997</v>
      </c>
      <c r="N559">
        <v>379.08300000000003</v>
      </c>
    </row>
    <row r="560" spans="1:14" x14ac:dyDescent="0.3">
      <c r="A560" t="s">
        <v>26</v>
      </c>
      <c r="B560" t="s">
        <v>27</v>
      </c>
      <c r="C560" t="s">
        <v>437</v>
      </c>
      <c r="D560" t="s">
        <v>436</v>
      </c>
      <c r="E560">
        <v>1991</v>
      </c>
      <c r="F560">
        <v>19.021000000000001</v>
      </c>
      <c r="G560">
        <v>7.0540000000000003</v>
      </c>
      <c r="I560">
        <v>872139000</v>
      </c>
      <c r="J560">
        <v>13496</v>
      </c>
      <c r="M560">
        <v>73.509</v>
      </c>
      <c r="N560">
        <v>359.01100000000002</v>
      </c>
    </row>
    <row r="561" spans="1:14" x14ac:dyDescent="0.3">
      <c r="A561" t="s">
        <v>26</v>
      </c>
      <c r="B561" t="s">
        <v>27</v>
      </c>
      <c r="C561" t="s">
        <v>437</v>
      </c>
      <c r="D561" t="s">
        <v>436</v>
      </c>
      <c r="E561">
        <v>1990</v>
      </c>
      <c r="F561">
        <v>19.571000000000002</v>
      </c>
      <c r="G561">
        <v>7.0590000000000002</v>
      </c>
      <c r="I561">
        <v>764887000</v>
      </c>
      <c r="J561">
        <v>12307.3</v>
      </c>
      <c r="K561">
        <v>0</v>
      </c>
      <c r="M561">
        <v>73.468000000000004</v>
      </c>
      <c r="N561">
        <v>345.27199999999999</v>
      </c>
    </row>
    <row r="562" spans="1:14" x14ac:dyDescent="0.3">
      <c r="A562" t="s">
        <v>26</v>
      </c>
      <c r="B562" t="s">
        <v>27</v>
      </c>
      <c r="C562" t="s">
        <v>437</v>
      </c>
      <c r="D562" t="s">
        <v>436</v>
      </c>
      <c r="E562">
        <v>1989</v>
      </c>
      <c r="F562">
        <v>20.088999999999999</v>
      </c>
      <c r="G562">
        <v>7.0430000000000001</v>
      </c>
      <c r="I562">
        <v>695304000</v>
      </c>
      <c r="J562">
        <v>11392.5</v>
      </c>
      <c r="M562">
        <v>73.424999999999997</v>
      </c>
      <c r="N562">
        <v>339.06700000000001</v>
      </c>
    </row>
    <row r="563" spans="1:14" x14ac:dyDescent="0.3">
      <c r="A563" t="s">
        <v>26</v>
      </c>
      <c r="B563" t="s">
        <v>27</v>
      </c>
      <c r="C563" t="s">
        <v>437</v>
      </c>
      <c r="D563" t="s">
        <v>436</v>
      </c>
      <c r="E563">
        <v>1988</v>
      </c>
      <c r="F563">
        <v>20.57</v>
      </c>
      <c r="G563">
        <v>7.0049999999999999</v>
      </c>
      <c r="I563">
        <v>596424000</v>
      </c>
      <c r="J563">
        <v>9764.7900000000009</v>
      </c>
      <c r="M563">
        <v>73.378</v>
      </c>
      <c r="N563">
        <v>339.32799999999997</v>
      </c>
    </row>
    <row r="564" spans="1:14" x14ac:dyDescent="0.3">
      <c r="A564" t="s">
        <v>26</v>
      </c>
      <c r="B564" t="s">
        <v>27</v>
      </c>
      <c r="C564" t="s">
        <v>437</v>
      </c>
      <c r="D564" t="s">
        <v>436</v>
      </c>
      <c r="E564">
        <v>1987</v>
      </c>
      <c r="F564">
        <v>21.007999999999999</v>
      </c>
      <c r="G564">
        <v>6.9480000000000004</v>
      </c>
      <c r="I564">
        <v>487602000</v>
      </c>
      <c r="J564">
        <v>7885.8</v>
      </c>
      <c r="M564">
        <v>73.325000000000003</v>
      </c>
      <c r="N564">
        <v>343.517</v>
      </c>
    </row>
    <row r="565" spans="1:14" x14ac:dyDescent="0.3">
      <c r="A565" t="s">
        <v>26</v>
      </c>
      <c r="B565" t="s">
        <v>27</v>
      </c>
      <c r="C565" t="s">
        <v>437</v>
      </c>
      <c r="D565" t="s">
        <v>436</v>
      </c>
      <c r="E565">
        <v>1986</v>
      </c>
      <c r="F565">
        <v>21.396999999999998</v>
      </c>
      <c r="G565">
        <v>6.8730000000000002</v>
      </c>
      <c r="I565">
        <v>405463000</v>
      </c>
      <c r="J565">
        <v>6472.5</v>
      </c>
      <c r="M565">
        <v>73.262</v>
      </c>
      <c r="N565">
        <v>348.02199999999999</v>
      </c>
    </row>
    <row r="566" spans="1:14" x14ac:dyDescent="0.3">
      <c r="A566" t="s">
        <v>26</v>
      </c>
      <c r="B566" t="s">
        <v>27</v>
      </c>
      <c r="C566" t="s">
        <v>437</v>
      </c>
      <c r="D566" t="s">
        <v>436</v>
      </c>
      <c r="E566">
        <v>1985</v>
      </c>
      <c r="F566">
        <v>21.725999999999999</v>
      </c>
      <c r="G566">
        <v>6.7850000000000001</v>
      </c>
      <c r="M566">
        <v>73.180999999999997</v>
      </c>
      <c r="N566">
        <v>350.14400000000001</v>
      </c>
    </row>
    <row r="567" spans="1:14" x14ac:dyDescent="0.3">
      <c r="A567" t="s">
        <v>26</v>
      </c>
      <c r="B567" t="s">
        <v>27</v>
      </c>
      <c r="C567" t="s">
        <v>437</v>
      </c>
      <c r="D567" t="s">
        <v>436</v>
      </c>
      <c r="E567">
        <v>1984</v>
      </c>
      <c r="F567">
        <v>21.989000000000001</v>
      </c>
      <c r="G567">
        <v>6.6929999999999996</v>
      </c>
      <c r="M567">
        <v>73.070999999999998</v>
      </c>
      <c r="N567">
        <v>349.089</v>
      </c>
    </row>
    <row r="568" spans="1:14" x14ac:dyDescent="0.3">
      <c r="A568" t="s">
        <v>26</v>
      </c>
      <c r="B568" t="s">
        <v>27</v>
      </c>
      <c r="C568" t="s">
        <v>437</v>
      </c>
      <c r="D568" t="s">
        <v>436</v>
      </c>
      <c r="E568">
        <v>1983</v>
      </c>
      <c r="F568">
        <v>22.187000000000001</v>
      </c>
      <c r="G568">
        <v>6.6020000000000003</v>
      </c>
      <c r="M568">
        <v>72.929000000000002</v>
      </c>
      <c r="N568">
        <v>345.56099999999998</v>
      </c>
    </row>
    <row r="569" spans="1:14" x14ac:dyDescent="0.3">
      <c r="A569" t="s">
        <v>26</v>
      </c>
      <c r="B569" t="s">
        <v>27</v>
      </c>
      <c r="C569" t="s">
        <v>437</v>
      </c>
      <c r="D569" t="s">
        <v>436</v>
      </c>
      <c r="E569">
        <v>1982</v>
      </c>
      <c r="F569">
        <v>22.329000000000001</v>
      </c>
      <c r="G569">
        <v>6.5190000000000001</v>
      </c>
      <c r="M569">
        <v>72.751000000000005</v>
      </c>
      <c r="N569">
        <v>340.80599999999998</v>
      </c>
    </row>
    <row r="570" spans="1:14" x14ac:dyDescent="0.3">
      <c r="A570" t="s">
        <v>26</v>
      </c>
      <c r="B570" t="s">
        <v>27</v>
      </c>
      <c r="C570" t="s">
        <v>437</v>
      </c>
      <c r="D570" t="s">
        <v>436</v>
      </c>
      <c r="E570">
        <v>1981</v>
      </c>
      <c r="F570">
        <v>22.423999999999999</v>
      </c>
      <c r="G570">
        <v>6.444</v>
      </c>
      <c r="M570">
        <v>72.537999999999997</v>
      </c>
      <c r="N570">
        <v>336.483</v>
      </c>
    </row>
    <row r="571" spans="1:14" x14ac:dyDescent="0.3">
      <c r="A571" t="s">
        <v>26</v>
      </c>
      <c r="B571" t="s">
        <v>27</v>
      </c>
      <c r="C571" t="s">
        <v>437</v>
      </c>
      <c r="D571" t="s">
        <v>436</v>
      </c>
      <c r="E571">
        <v>1980</v>
      </c>
      <c r="F571">
        <v>22.472000000000001</v>
      </c>
      <c r="G571">
        <v>6.3760000000000003</v>
      </c>
      <c r="M571">
        <v>72.293000000000006</v>
      </c>
      <c r="N571">
        <v>333.86700000000002</v>
      </c>
    </row>
    <row r="572" spans="1:14" x14ac:dyDescent="0.3">
      <c r="A572" t="s">
        <v>26</v>
      </c>
      <c r="B572" t="s">
        <v>27</v>
      </c>
      <c r="C572" t="s">
        <v>437</v>
      </c>
      <c r="D572" t="s">
        <v>436</v>
      </c>
      <c r="E572">
        <v>1979</v>
      </c>
      <c r="F572">
        <v>22.478000000000002</v>
      </c>
      <c r="G572">
        <v>6.3079999999999998</v>
      </c>
      <c r="M572">
        <v>72.022999999999996</v>
      </c>
      <c r="N572">
        <v>333.22199999999998</v>
      </c>
    </row>
    <row r="573" spans="1:14" x14ac:dyDescent="0.3">
      <c r="A573" t="s">
        <v>26</v>
      </c>
      <c r="B573" t="s">
        <v>27</v>
      </c>
      <c r="C573" t="s">
        <v>437</v>
      </c>
      <c r="D573" t="s">
        <v>436</v>
      </c>
      <c r="E573">
        <v>1978</v>
      </c>
      <c r="F573">
        <v>22.454000000000001</v>
      </c>
      <c r="G573">
        <v>6.2359999999999998</v>
      </c>
      <c r="M573">
        <v>71.736000000000004</v>
      </c>
      <c r="N573">
        <v>333.90600000000001</v>
      </c>
    </row>
    <row r="574" spans="1:14" x14ac:dyDescent="0.3">
      <c r="A574" t="s">
        <v>26</v>
      </c>
      <c r="B574" t="s">
        <v>27</v>
      </c>
      <c r="C574" t="s">
        <v>437</v>
      </c>
      <c r="D574" t="s">
        <v>436</v>
      </c>
      <c r="E574">
        <v>1977</v>
      </c>
      <c r="F574">
        <v>22.423999999999999</v>
      </c>
      <c r="G574">
        <v>6.157</v>
      </c>
      <c r="M574">
        <v>71.441000000000003</v>
      </c>
      <c r="N574">
        <v>335.36700000000002</v>
      </c>
    </row>
    <row r="575" spans="1:14" x14ac:dyDescent="0.3">
      <c r="A575" t="s">
        <v>26</v>
      </c>
      <c r="B575" t="s">
        <v>27</v>
      </c>
      <c r="C575" t="s">
        <v>437</v>
      </c>
      <c r="D575" t="s">
        <v>436</v>
      </c>
      <c r="E575">
        <v>1976</v>
      </c>
      <c r="F575">
        <v>22.414000000000001</v>
      </c>
      <c r="G575">
        <v>6.07</v>
      </c>
      <c r="M575">
        <v>71.14</v>
      </c>
      <c r="N575">
        <v>336.589</v>
      </c>
    </row>
    <row r="576" spans="1:14" x14ac:dyDescent="0.3">
      <c r="A576" t="s">
        <v>26</v>
      </c>
      <c r="B576" t="s">
        <v>27</v>
      </c>
      <c r="C576" t="s">
        <v>437</v>
      </c>
      <c r="D576" t="s">
        <v>436</v>
      </c>
      <c r="E576">
        <v>1975</v>
      </c>
      <c r="F576">
        <v>22.452000000000002</v>
      </c>
      <c r="G576">
        <v>5.9809999999999999</v>
      </c>
      <c r="M576">
        <v>70.832999999999998</v>
      </c>
      <c r="N576">
        <v>336.983</v>
      </c>
    </row>
    <row r="577" spans="1:15" x14ac:dyDescent="0.3">
      <c r="A577" t="s">
        <v>26</v>
      </c>
      <c r="B577" t="s">
        <v>27</v>
      </c>
      <c r="C577" t="s">
        <v>437</v>
      </c>
      <c r="D577" t="s">
        <v>436</v>
      </c>
      <c r="E577">
        <v>1974</v>
      </c>
      <c r="F577">
        <v>22.561</v>
      </c>
      <c r="G577">
        <v>5.8929999999999998</v>
      </c>
      <c r="M577">
        <v>70.519000000000005</v>
      </c>
      <c r="N577">
        <v>336.267</v>
      </c>
    </row>
    <row r="578" spans="1:15" x14ac:dyDescent="0.3">
      <c r="A578" t="s">
        <v>26</v>
      </c>
      <c r="B578" t="s">
        <v>27</v>
      </c>
      <c r="C578" t="s">
        <v>437</v>
      </c>
      <c r="D578" t="s">
        <v>436</v>
      </c>
      <c r="E578">
        <v>1973</v>
      </c>
      <c r="F578">
        <v>22.76</v>
      </c>
      <c r="G578">
        <v>5.8120000000000003</v>
      </c>
      <c r="M578">
        <v>70.191000000000003</v>
      </c>
      <c r="N578">
        <v>334.68299999999999</v>
      </c>
    </row>
    <row r="579" spans="1:15" x14ac:dyDescent="0.3">
      <c r="A579" t="s">
        <v>26</v>
      </c>
      <c r="B579" t="s">
        <v>27</v>
      </c>
      <c r="C579" t="s">
        <v>437</v>
      </c>
      <c r="D579" t="s">
        <v>436</v>
      </c>
      <c r="E579">
        <v>1972</v>
      </c>
      <c r="F579">
        <v>23.068000000000001</v>
      </c>
      <c r="G579">
        <v>5.7460000000000004</v>
      </c>
      <c r="M579">
        <v>69.850999999999999</v>
      </c>
      <c r="N579">
        <v>332.44400000000002</v>
      </c>
    </row>
    <row r="580" spans="1:15" x14ac:dyDescent="0.3">
      <c r="A580" t="s">
        <v>26</v>
      </c>
      <c r="B580" t="s">
        <v>27</v>
      </c>
      <c r="C580" t="s">
        <v>437</v>
      </c>
      <c r="D580" t="s">
        <v>436</v>
      </c>
      <c r="E580">
        <v>1971</v>
      </c>
      <c r="F580">
        <v>23.504999999999999</v>
      </c>
      <c r="G580">
        <v>5.6980000000000004</v>
      </c>
      <c r="M580">
        <v>69.498000000000005</v>
      </c>
      <c r="N580">
        <v>330.22199999999998</v>
      </c>
    </row>
    <row r="581" spans="1:15" x14ac:dyDescent="0.3">
      <c r="A581" t="s">
        <v>26</v>
      </c>
      <c r="B581" t="s">
        <v>27</v>
      </c>
      <c r="C581" t="s">
        <v>437</v>
      </c>
      <c r="D581" t="s">
        <v>436</v>
      </c>
      <c r="E581">
        <v>1970</v>
      </c>
      <c r="F581">
        <v>24.099</v>
      </c>
      <c r="G581">
        <v>5.6710000000000003</v>
      </c>
      <c r="M581">
        <v>69.14</v>
      </c>
      <c r="N581">
        <v>328.12799999999999</v>
      </c>
    </row>
    <row r="582" spans="1:15" x14ac:dyDescent="0.3">
      <c r="A582" t="s">
        <v>26</v>
      </c>
      <c r="B582" t="s">
        <v>27</v>
      </c>
      <c r="C582" t="s">
        <v>437</v>
      </c>
      <c r="D582" t="s">
        <v>436</v>
      </c>
      <c r="E582">
        <v>1969</v>
      </c>
      <c r="F582">
        <v>24.872</v>
      </c>
      <c r="G582">
        <v>5.6660000000000004</v>
      </c>
      <c r="M582">
        <v>68.784000000000006</v>
      </c>
      <c r="N582">
        <v>326.25599999999997</v>
      </c>
    </row>
    <row r="583" spans="1:15" x14ac:dyDescent="0.3">
      <c r="A583" t="s">
        <v>26</v>
      </c>
      <c r="B583" t="s">
        <v>27</v>
      </c>
      <c r="C583" t="s">
        <v>437</v>
      </c>
      <c r="D583" t="s">
        <v>436</v>
      </c>
      <c r="E583">
        <v>1968</v>
      </c>
      <c r="F583">
        <v>25.817</v>
      </c>
      <c r="G583">
        <v>5.6820000000000004</v>
      </c>
      <c r="M583">
        <v>68.436000000000007</v>
      </c>
      <c r="N583">
        <v>324.36700000000002</v>
      </c>
    </row>
    <row r="584" spans="1:15" x14ac:dyDescent="0.3">
      <c r="A584" t="s">
        <v>26</v>
      </c>
      <c r="B584" t="s">
        <v>27</v>
      </c>
      <c r="C584" t="s">
        <v>437</v>
      </c>
      <c r="D584" t="s">
        <v>436</v>
      </c>
      <c r="E584">
        <v>1967</v>
      </c>
      <c r="F584">
        <v>26.908000000000001</v>
      </c>
      <c r="G584">
        <v>5.7160000000000002</v>
      </c>
      <c r="M584">
        <v>68.094999999999999</v>
      </c>
      <c r="N584">
        <v>322.52800000000002</v>
      </c>
    </row>
    <row r="585" spans="1:15" x14ac:dyDescent="0.3">
      <c r="A585" t="s">
        <v>26</v>
      </c>
      <c r="B585" t="s">
        <v>27</v>
      </c>
      <c r="C585" t="s">
        <v>437</v>
      </c>
      <c r="D585" t="s">
        <v>436</v>
      </c>
      <c r="E585">
        <v>1966</v>
      </c>
      <c r="F585">
        <v>28.120999999999999</v>
      </c>
      <c r="G585">
        <v>5.77</v>
      </c>
      <c r="M585">
        <v>67.762</v>
      </c>
      <c r="N585">
        <v>320.63900000000001</v>
      </c>
    </row>
    <row r="586" spans="1:15" x14ac:dyDescent="0.3">
      <c r="A586" t="s">
        <v>26</v>
      </c>
      <c r="B586" t="s">
        <v>27</v>
      </c>
      <c r="C586" t="s">
        <v>437</v>
      </c>
      <c r="D586" t="s">
        <v>436</v>
      </c>
      <c r="E586">
        <v>1965</v>
      </c>
      <c r="F586">
        <v>29.413</v>
      </c>
      <c r="G586">
        <v>5.8390000000000004</v>
      </c>
      <c r="M586">
        <v>67.435000000000002</v>
      </c>
      <c r="N586">
        <v>318.66699999999997</v>
      </c>
    </row>
    <row r="587" spans="1:15" x14ac:dyDescent="0.3">
      <c r="A587" t="s">
        <v>26</v>
      </c>
      <c r="B587" t="s">
        <v>27</v>
      </c>
      <c r="C587" t="s">
        <v>437</v>
      </c>
      <c r="D587" t="s">
        <v>436</v>
      </c>
      <c r="E587">
        <v>1964</v>
      </c>
      <c r="F587">
        <v>30.736999999999998</v>
      </c>
      <c r="G587">
        <v>5.92</v>
      </c>
      <c r="M587">
        <v>67.113</v>
      </c>
      <c r="N587">
        <v>316.84399999999999</v>
      </c>
    </row>
    <row r="588" spans="1:15" x14ac:dyDescent="0.3">
      <c r="A588" t="s">
        <v>26</v>
      </c>
      <c r="B588" t="s">
        <v>27</v>
      </c>
      <c r="C588" t="s">
        <v>437</v>
      </c>
      <c r="D588" t="s">
        <v>436</v>
      </c>
      <c r="E588">
        <v>1963</v>
      </c>
      <c r="F588">
        <v>32.049999999999997</v>
      </c>
      <c r="G588">
        <v>6.0119999999999996</v>
      </c>
      <c r="M588">
        <v>66.787000000000006</v>
      </c>
      <c r="N588">
        <v>314.97199999999998</v>
      </c>
    </row>
    <row r="589" spans="1:15" x14ac:dyDescent="0.3">
      <c r="A589" t="s">
        <v>26</v>
      </c>
      <c r="B589" t="s">
        <v>27</v>
      </c>
      <c r="C589" t="s">
        <v>437</v>
      </c>
      <c r="D589" t="s">
        <v>436</v>
      </c>
      <c r="E589">
        <v>1962</v>
      </c>
      <c r="F589">
        <v>33.32</v>
      </c>
      <c r="G589">
        <v>6.1180000000000003</v>
      </c>
      <c r="M589">
        <v>66.444000000000003</v>
      </c>
      <c r="N589">
        <v>312.36099999999999</v>
      </c>
    </row>
    <row r="590" spans="1:15" x14ac:dyDescent="0.3">
      <c r="A590" t="s">
        <v>26</v>
      </c>
      <c r="B590" t="s">
        <v>27</v>
      </c>
      <c r="C590" t="s">
        <v>437</v>
      </c>
      <c r="D590" t="s">
        <v>436</v>
      </c>
      <c r="E590">
        <v>1961</v>
      </c>
      <c r="F590">
        <v>34.529000000000003</v>
      </c>
      <c r="G590">
        <v>6.2409999999999997</v>
      </c>
      <c r="M590">
        <v>66.073999999999998</v>
      </c>
      <c r="N590">
        <v>307.98899999999998</v>
      </c>
    </row>
    <row r="591" spans="1:15" x14ac:dyDescent="0.3">
      <c r="A591" t="s">
        <v>26</v>
      </c>
      <c r="B591" t="s">
        <v>27</v>
      </c>
      <c r="C591" t="s">
        <v>437</v>
      </c>
      <c r="D591" t="s">
        <v>436</v>
      </c>
      <c r="E591">
        <v>1960</v>
      </c>
      <c r="F591">
        <v>35.679000000000002</v>
      </c>
      <c r="G591">
        <v>6.3879999999999999</v>
      </c>
      <c r="M591">
        <v>65.662000000000006</v>
      </c>
    </row>
    <row r="592" spans="1:15" x14ac:dyDescent="0.3">
      <c r="A592" t="s">
        <v>28</v>
      </c>
      <c r="B592" t="s">
        <v>29</v>
      </c>
      <c r="C592" t="s">
        <v>435</v>
      </c>
      <c r="D592" t="s">
        <v>439</v>
      </c>
      <c r="E592">
        <v>2018</v>
      </c>
      <c r="I592" s="1">
        <v>1430000000000</v>
      </c>
      <c r="J592">
        <v>57305.3</v>
      </c>
      <c r="L592">
        <v>3.1</v>
      </c>
      <c r="N592">
        <v>3.2491300000000001</v>
      </c>
      <c r="O592">
        <v>5.3869999999999996</v>
      </c>
    </row>
    <row r="593" spans="1:15" x14ac:dyDescent="0.3">
      <c r="A593" t="s">
        <v>28</v>
      </c>
      <c r="B593" t="s">
        <v>29</v>
      </c>
      <c r="C593" t="s">
        <v>435</v>
      </c>
      <c r="D593" t="s">
        <v>439</v>
      </c>
      <c r="E593">
        <v>2017</v>
      </c>
      <c r="F593">
        <v>12.4</v>
      </c>
      <c r="G593">
        <v>6.5</v>
      </c>
      <c r="I593" s="1">
        <v>1330000000000</v>
      </c>
      <c r="J593">
        <v>54093.599999999999</v>
      </c>
      <c r="K593">
        <v>86.545000000000002</v>
      </c>
      <c r="L593">
        <v>3.1</v>
      </c>
      <c r="M593">
        <v>82.497600000000006</v>
      </c>
      <c r="N593">
        <v>3.1983600000000001</v>
      </c>
      <c r="O593">
        <v>5.5940000000000003</v>
      </c>
    </row>
    <row r="594" spans="1:15" x14ac:dyDescent="0.3">
      <c r="A594" t="s">
        <v>28</v>
      </c>
      <c r="B594" t="s">
        <v>29</v>
      </c>
      <c r="C594" t="s">
        <v>435</v>
      </c>
      <c r="D594" t="s">
        <v>439</v>
      </c>
      <c r="E594">
        <v>2016</v>
      </c>
      <c r="F594">
        <v>12.9</v>
      </c>
      <c r="G594">
        <v>6.6</v>
      </c>
      <c r="I594" s="1">
        <v>1210000000000</v>
      </c>
      <c r="J594">
        <v>50020</v>
      </c>
      <c r="K594">
        <v>86.54</v>
      </c>
      <c r="L594">
        <v>3.2</v>
      </c>
      <c r="M594">
        <v>82.448800000000006</v>
      </c>
      <c r="N594">
        <v>3.1449400000000001</v>
      </c>
      <c r="O594">
        <v>5.7110000000000003</v>
      </c>
    </row>
    <row r="595" spans="1:15" x14ac:dyDescent="0.3">
      <c r="A595" t="s">
        <v>28</v>
      </c>
      <c r="B595" t="s">
        <v>29</v>
      </c>
      <c r="C595" t="s">
        <v>435</v>
      </c>
      <c r="D595" t="s">
        <v>439</v>
      </c>
      <c r="E595">
        <v>2015</v>
      </c>
      <c r="F595">
        <v>12.9</v>
      </c>
      <c r="G595">
        <v>6.6</v>
      </c>
      <c r="I595" s="1">
        <v>1350000000000</v>
      </c>
      <c r="J595">
        <v>56748.4</v>
      </c>
      <c r="K595">
        <v>84.560500000000005</v>
      </c>
      <c r="L595">
        <v>3.2</v>
      </c>
      <c r="M595">
        <v>82.4</v>
      </c>
      <c r="N595">
        <v>3.1001099999999999</v>
      </c>
      <c r="O595">
        <v>6.056</v>
      </c>
    </row>
    <row r="596" spans="1:15" x14ac:dyDescent="0.3">
      <c r="A596" t="s">
        <v>28</v>
      </c>
      <c r="B596" t="s">
        <v>29</v>
      </c>
      <c r="C596" t="s">
        <v>435</v>
      </c>
      <c r="D596" t="s">
        <v>439</v>
      </c>
      <c r="E596">
        <v>2014</v>
      </c>
      <c r="F596">
        <v>13.2</v>
      </c>
      <c r="G596">
        <v>6.6</v>
      </c>
      <c r="H596">
        <v>10071.4</v>
      </c>
      <c r="I596" s="1">
        <v>1470000000000</v>
      </c>
      <c r="J596">
        <v>62510.8</v>
      </c>
      <c r="K596">
        <v>84</v>
      </c>
      <c r="L596">
        <v>3.3</v>
      </c>
      <c r="M596">
        <v>82.3</v>
      </c>
      <c r="N596">
        <v>3.0558100000000001</v>
      </c>
      <c r="O596">
        <v>6.0780000000000003</v>
      </c>
    </row>
    <row r="597" spans="1:15" x14ac:dyDescent="0.3">
      <c r="A597" t="s">
        <v>28</v>
      </c>
      <c r="B597" t="s">
        <v>29</v>
      </c>
      <c r="C597" t="s">
        <v>435</v>
      </c>
      <c r="D597" t="s">
        <v>439</v>
      </c>
      <c r="E597">
        <v>2013</v>
      </c>
      <c r="F597">
        <v>13.3</v>
      </c>
      <c r="G597">
        <v>6.4</v>
      </c>
      <c r="H597">
        <v>10220.9</v>
      </c>
      <c r="I597" s="1">
        <v>1580000000000</v>
      </c>
      <c r="J597">
        <v>68150.100000000006</v>
      </c>
      <c r="K597">
        <v>83.453500000000005</v>
      </c>
      <c r="L597">
        <v>3.5</v>
      </c>
      <c r="M597">
        <v>82.148799999999994</v>
      </c>
      <c r="N597">
        <v>3.01057</v>
      </c>
      <c r="O597">
        <v>5.6630000000000003</v>
      </c>
    </row>
    <row r="598" spans="1:15" x14ac:dyDescent="0.3">
      <c r="A598" t="s">
        <v>28</v>
      </c>
      <c r="B598" t="s">
        <v>29</v>
      </c>
      <c r="C598" t="s">
        <v>435</v>
      </c>
      <c r="D598" t="s">
        <v>439</v>
      </c>
      <c r="E598">
        <v>2012</v>
      </c>
      <c r="F598">
        <v>13.7</v>
      </c>
      <c r="G598">
        <v>6.6</v>
      </c>
      <c r="H598">
        <v>10407.700000000001</v>
      </c>
      <c r="I598" s="1">
        <v>1550000000000</v>
      </c>
      <c r="J598">
        <v>68012.100000000006</v>
      </c>
      <c r="K598">
        <v>79</v>
      </c>
      <c r="L598">
        <v>3.6</v>
      </c>
      <c r="M598">
        <v>82.046300000000002</v>
      </c>
      <c r="N598">
        <v>2.9592000000000001</v>
      </c>
      <c r="O598">
        <v>5.2240000000000002</v>
      </c>
    </row>
    <row r="599" spans="1:15" x14ac:dyDescent="0.3">
      <c r="A599" t="s">
        <v>28</v>
      </c>
      <c r="B599" t="s">
        <v>29</v>
      </c>
      <c r="C599" t="s">
        <v>435</v>
      </c>
      <c r="D599" t="s">
        <v>439</v>
      </c>
      <c r="E599">
        <v>2011</v>
      </c>
      <c r="F599">
        <v>13.6</v>
      </c>
      <c r="G599">
        <v>6.6</v>
      </c>
      <c r="H599">
        <v>10627.3</v>
      </c>
      <c r="I599" s="1">
        <v>1400000000000</v>
      </c>
      <c r="J599">
        <v>62517.8</v>
      </c>
      <c r="K599">
        <v>79.487700000000004</v>
      </c>
      <c r="L599">
        <v>3.8</v>
      </c>
      <c r="M599">
        <v>81.895099999999999</v>
      </c>
      <c r="N599">
        <v>2.9079899999999999</v>
      </c>
      <c r="O599">
        <v>5.0810000000000004</v>
      </c>
    </row>
    <row r="600" spans="1:15" x14ac:dyDescent="0.3">
      <c r="A600" t="s">
        <v>28</v>
      </c>
      <c r="B600" t="s">
        <v>29</v>
      </c>
      <c r="C600" t="s">
        <v>435</v>
      </c>
      <c r="D600" t="s">
        <v>439</v>
      </c>
      <c r="E600">
        <v>2010</v>
      </c>
      <c r="F600">
        <v>13.7</v>
      </c>
      <c r="G600">
        <v>6.5</v>
      </c>
      <c r="H600">
        <v>10726.9</v>
      </c>
      <c r="I600" s="1">
        <v>1150000000000</v>
      </c>
      <c r="J600">
        <v>52022.1</v>
      </c>
      <c r="K600">
        <v>76</v>
      </c>
      <c r="L600">
        <v>4</v>
      </c>
      <c r="M600">
        <v>81.695099999999996</v>
      </c>
      <c r="N600">
        <v>2.8678599999999999</v>
      </c>
      <c r="O600">
        <v>5.2110000000000003</v>
      </c>
    </row>
    <row r="601" spans="1:15" x14ac:dyDescent="0.3">
      <c r="A601" t="s">
        <v>28</v>
      </c>
      <c r="B601" t="s">
        <v>29</v>
      </c>
      <c r="C601" t="s">
        <v>435</v>
      </c>
      <c r="D601" t="s">
        <v>439</v>
      </c>
      <c r="E601">
        <v>2009</v>
      </c>
      <c r="F601">
        <v>13.9</v>
      </c>
      <c r="G601">
        <v>6.5</v>
      </c>
      <c r="H601">
        <v>10791.6</v>
      </c>
      <c r="I601" s="1">
        <v>928000000000</v>
      </c>
      <c r="J601">
        <v>42772.4</v>
      </c>
      <c r="K601">
        <v>74.25</v>
      </c>
      <c r="L601">
        <v>4.2</v>
      </c>
      <c r="M601">
        <v>81.543899999999994</v>
      </c>
      <c r="N601">
        <v>2.8235899999999998</v>
      </c>
      <c r="O601">
        <v>5.5609999999999999</v>
      </c>
    </row>
    <row r="602" spans="1:15" x14ac:dyDescent="0.3">
      <c r="A602" t="s">
        <v>28</v>
      </c>
      <c r="B602" t="s">
        <v>29</v>
      </c>
      <c r="C602" t="s">
        <v>435</v>
      </c>
      <c r="D602" t="s">
        <v>439</v>
      </c>
      <c r="E602">
        <v>2008</v>
      </c>
      <c r="F602">
        <v>14</v>
      </c>
      <c r="G602">
        <v>6.7</v>
      </c>
      <c r="H602">
        <v>10749.1</v>
      </c>
      <c r="I602" s="1">
        <v>1050000000000</v>
      </c>
      <c r="J602">
        <v>49601.7</v>
      </c>
      <c r="K602">
        <v>71.67</v>
      </c>
      <c r="L602">
        <v>4.4000000000000004</v>
      </c>
      <c r="M602">
        <v>81.395099999999999</v>
      </c>
      <c r="N602">
        <v>2.7659899999999999</v>
      </c>
      <c r="O602">
        <v>4.234</v>
      </c>
    </row>
    <row r="603" spans="1:15" x14ac:dyDescent="0.3">
      <c r="A603" t="s">
        <v>28</v>
      </c>
      <c r="B603" t="s">
        <v>29</v>
      </c>
      <c r="C603" t="s">
        <v>435</v>
      </c>
      <c r="D603" t="s">
        <v>439</v>
      </c>
      <c r="E603">
        <v>2007</v>
      </c>
      <c r="F603">
        <v>14.1</v>
      </c>
      <c r="G603">
        <v>6.7</v>
      </c>
      <c r="H603">
        <v>10972.9</v>
      </c>
      <c r="I603" s="1">
        <v>853000000000</v>
      </c>
      <c r="J603">
        <v>40960.1</v>
      </c>
      <c r="K603">
        <v>69.45</v>
      </c>
      <c r="L603">
        <v>4.5</v>
      </c>
      <c r="M603">
        <v>81.292699999999996</v>
      </c>
      <c r="N603">
        <v>2.7111200000000002</v>
      </c>
      <c r="O603">
        <v>4.3769999999999998</v>
      </c>
    </row>
    <row r="604" spans="1:15" x14ac:dyDescent="0.3">
      <c r="A604" t="s">
        <v>28</v>
      </c>
      <c r="B604" t="s">
        <v>29</v>
      </c>
      <c r="C604" t="s">
        <v>435</v>
      </c>
      <c r="D604" t="s">
        <v>439</v>
      </c>
      <c r="E604">
        <v>2006</v>
      </c>
      <c r="F604">
        <v>12.9</v>
      </c>
      <c r="G604">
        <v>6.4</v>
      </c>
      <c r="H604">
        <v>10490.5</v>
      </c>
      <c r="I604" s="1">
        <v>746000000000</v>
      </c>
      <c r="J604">
        <v>36044.9</v>
      </c>
      <c r="K604">
        <v>66</v>
      </c>
      <c r="L604">
        <v>4.7</v>
      </c>
      <c r="M604">
        <v>81.041499999999999</v>
      </c>
      <c r="N604">
        <v>2.6942300000000001</v>
      </c>
      <c r="O604">
        <v>4.782</v>
      </c>
    </row>
    <row r="605" spans="1:15" x14ac:dyDescent="0.3">
      <c r="A605" t="s">
        <v>28</v>
      </c>
      <c r="B605" t="s">
        <v>29</v>
      </c>
      <c r="C605" t="s">
        <v>435</v>
      </c>
      <c r="D605" t="s">
        <v>439</v>
      </c>
      <c r="E605">
        <v>2005</v>
      </c>
      <c r="F605">
        <v>12.8</v>
      </c>
      <c r="G605">
        <v>6.4</v>
      </c>
      <c r="H605">
        <v>10458.5</v>
      </c>
      <c r="I605" s="1">
        <v>693000000000</v>
      </c>
      <c r="J605">
        <v>33999.199999999997</v>
      </c>
      <c r="K605">
        <v>63</v>
      </c>
      <c r="L605">
        <v>4.8</v>
      </c>
      <c r="M605">
        <v>80.841499999999996</v>
      </c>
      <c r="N605">
        <v>2.6547800000000001</v>
      </c>
      <c r="O605">
        <v>5.032</v>
      </c>
    </row>
    <row r="606" spans="1:15" x14ac:dyDescent="0.3">
      <c r="A606" t="s">
        <v>28</v>
      </c>
      <c r="B606" t="s">
        <v>29</v>
      </c>
      <c r="C606" t="s">
        <v>435</v>
      </c>
      <c r="D606" t="s">
        <v>439</v>
      </c>
      <c r="E606">
        <v>2004</v>
      </c>
      <c r="F606">
        <v>12.3</v>
      </c>
      <c r="G606">
        <v>6.5</v>
      </c>
      <c r="H606">
        <v>10554.8</v>
      </c>
      <c r="I606" s="1">
        <v>612000000000</v>
      </c>
      <c r="J606">
        <v>30430.7</v>
      </c>
      <c r="L606">
        <v>4.8</v>
      </c>
      <c r="M606">
        <v>80.490200000000002</v>
      </c>
      <c r="N606">
        <v>2.6199699999999999</v>
      </c>
      <c r="O606">
        <v>5.3949999999999996</v>
      </c>
    </row>
    <row r="607" spans="1:15" x14ac:dyDescent="0.3">
      <c r="A607" t="s">
        <v>28</v>
      </c>
      <c r="B607" t="s">
        <v>29</v>
      </c>
      <c r="C607" t="s">
        <v>435</v>
      </c>
      <c r="D607" t="s">
        <v>439</v>
      </c>
      <c r="E607">
        <v>2003</v>
      </c>
      <c r="F607">
        <v>12.6</v>
      </c>
      <c r="G607">
        <v>6.6</v>
      </c>
      <c r="H607">
        <v>10434.9</v>
      </c>
      <c r="I607" s="1">
        <v>466000000000</v>
      </c>
      <c r="J607">
        <v>23447</v>
      </c>
      <c r="L607">
        <v>4.9000000000000004</v>
      </c>
      <c r="M607">
        <v>80.239000000000004</v>
      </c>
      <c r="N607">
        <v>2.5897700000000001</v>
      </c>
      <c r="O607">
        <v>5.9290000000000003</v>
      </c>
    </row>
    <row r="608" spans="1:15" x14ac:dyDescent="0.3">
      <c r="A608" t="s">
        <v>28</v>
      </c>
      <c r="B608" t="s">
        <v>29</v>
      </c>
      <c r="C608" t="s">
        <v>435</v>
      </c>
      <c r="D608" t="s">
        <v>439</v>
      </c>
      <c r="E608">
        <v>2002</v>
      </c>
      <c r="F608">
        <v>12.8</v>
      </c>
      <c r="G608">
        <v>6.8</v>
      </c>
      <c r="H608">
        <v>10813.1</v>
      </c>
      <c r="I608" s="1">
        <v>395000000000</v>
      </c>
      <c r="J608">
        <v>20082.5</v>
      </c>
      <c r="L608">
        <v>5</v>
      </c>
      <c r="M608">
        <v>79.936599999999999</v>
      </c>
      <c r="N608">
        <v>2.5580099999999999</v>
      </c>
      <c r="O608">
        <v>6.3680000000000003</v>
      </c>
    </row>
    <row r="609" spans="1:15" x14ac:dyDescent="0.3">
      <c r="A609" t="s">
        <v>28</v>
      </c>
      <c r="B609" t="s">
        <v>29</v>
      </c>
      <c r="C609" t="s">
        <v>435</v>
      </c>
      <c r="D609" t="s">
        <v>439</v>
      </c>
      <c r="E609">
        <v>2001</v>
      </c>
      <c r="F609">
        <v>12.7</v>
      </c>
      <c r="G609">
        <v>6.6</v>
      </c>
      <c r="H609">
        <v>10636.4</v>
      </c>
      <c r="I609" s="1">
        <v>378000000000</v>
      </c>
      <c r="J609">
        <v>19490.900000000001</v>
      </c>
      <c r="K609">
        <v>52.689300000000003</v>
      </c>
      <c r="L609">
        <v>5</v>
      </c>
      <c r="M609">
        <v>79.634100000000004</v>
      </c>
      <c r="N609">
        <v>2.52698</v>
      </c>
      <c r="O609">
        <v>6.742</v>
      </c>
    </row>
    <row r="610" spans="1:15" x14ac:dyDescent="0.3">
      <c r="A610" t="s">
        <v>28</v>
      </c>
      <c r="B610" t="s">
        <v>29</v>
      </c>
      <c r="C610" t="s">
        <v>435</v>
      </c>
      <c r="D610" t="s">
        <v>439</v>
      </c>
      <c r="E610">
        <v>2000</v>
      </c>
      <c r="F610">
        <v>13</v>
      </c>
      <c r="G610">
        <v>6.7</v>
      </c>
      <c r="H610">
        <v>10193.9</v>
      </c>
      <c r="I610" s="1">
        <v>415000000000</v>
      </c>
      <c r="J610">
        <v>21679.200000000001</v>
      </c>
      <c r="K610">
        <v>46.756100000000004</v>
      </c>
      <c r="L610">
        <v>5.0999999999999996</v>
      </c>
      <c r="M610">
        <v>79.234099999999998</v>
      </c>
      <c r="N610">
        <v>2.4931299999999998</v>
      </c>
      <c r="O610">
        <v>6.2830000000000004</v>
      </c>
    </row>
    <row r="611" spans="1:15" x14ac:dyDescent="0.3">
      <c r="A611" t="s">
        <v>28</v>
      </c>
      <c r="B611" t="s">
        <v>29</v>
      </c>
      <c r="C611" t="s">
        <v>435</v>
      </c>
      <c r="D611" t="s">
        <v>439</v>
      </c>
      <c r="E611">
        <v>1999</v>
      </c>
      <c r="F611">
        <v>13.1</v>
      </c>
      <c r="G611">
        <v>6.8</v>
      </c>
      <c r="H611">
        <v>10036.5</v>
      </c>
      <c r="I611" s="1">
        <v>389000000000</v>
      </c>
      <c r="J611">
        <v>20533</v>
      </c>
      <c r="K611">
        <v>40.783799999999999</v>
      </c>
      <c r="L611">
        <v>5.2</v>
      </c>
      <c r="M611">
        <v>78.931700000000006</v>
      </c>
      <c r="N611">
        <v>2.4635899999999999</v>
      </c>
      <c r="O611">
        <v>6.8719999999999999</v>
      </c>
    </row>
    <row r="612" spans="1:15" x14ac:dyDescent="0.3">
      <c r="A612" t="s">
        <v>28</v>
      </c>
      <c r="B612" t="s">
        <v>29</v>
      </c>
      <c r="C612" t="s">
        <v>435</v>
      </c>
      <c r="D612" t="s">
        <v>439</v>
      </c>
      <c r="E612">
        <v>1998</v>
      </c>
      <c r="F612">
        <v>13.3</v>
      </c>
      <c r="G612">
        <v>6.8</v>
      </c>
      <c r="H612">
        <v>9783.44</v>
      </c>
      <c r="I612" s="1">
        <v>399000000000</v>
      </c>
      <c r="J612">
        <v>21319</v>
      </c>
      <c r="K612">
        <v>30.813199999999998</v>
      </c>
      <c r="L612">
        <v>5.3</v>
      </c>
      <c r="M612">
        <v>78.631699999999995</v>
      </c>
      <c r="N612">
        <v>2.4356</v>
      </c>
      <c r="O612">
        <v>7.6760000000000002</v>
      </c>
    </row>
    <row r="613" spans="1:15" x14ac:dyDescent="0.3">
      <c r="A613" t="s">
        <v>28</v>
      </c>
      <c r="B613" t="s">
        <v>29</v>
      </c>
      <c r="C613" t="s">
        <v>435</v>
      </c>
      <c r="D613" t="s">
        <v>439</v>
      </c>
      <c r="E613">
        <v>1997</v>
      </c>
      <c r="F613">
        <v>13.6</v>
      </c>
      <c r="G613">
        <v>7</v>
      </c>
      <c r="H613">
        <v>9291.08</v>
      </c>
      <c r="I613" s="1">
        <v>435000000000</v>
      </c>
      <c r="J613">
        <v>23468.6</v>
      </c>
      <c r="K613">
        <v>16.369399999999999</v>
      </c>
      <c r="L613">
        <v>5.4</v>
      </c>
      <c r="M613">
        <v>78.480500000000006</v>
      </c>
      <c r="N613">
        <v>2.4103500000000002</v>
      </c>
      <c r="O613">
        <v>8.3620000000000001</v>
      </c>
    </row>
    <row r="614" spans="1:15" x14ac:dyDescent="0.3">
      <c r="A614" t="s">
        <v>28</v>
      </c>
      <c r="B614" t="s">
        <v>29</v>
      </c>
      <c r="C614" t="s">
        <v>435</v>
      </c>
      <c r="D614" t="s">
        <v>439</v>
      </c>
      <c r="E614">
        <v>1996</v>
      </c>
      <c r="F614">
        <v>13.9</v>
      </c>
      <c r="G614">
        <v>7</v>
      </c>
      <c r="H614">
        <v>9108.2999999999993</v>
      </c>
      <c r="I614" s="1">
        <v>400000000000</v>
      </c>
      <c r="J614">
        <v>21861.3</v>
      </c>
      <c r="K614">
        <v>3.2752500000000002</v>
      </c>
      <c r="L614">
        <v>5.6</v>
      </c>
      <c r="M614">
        <v>78.078000000000003</v>
      </c>
      <c r="N614">
        <v>2.3835299999999999</v>
      </c>
      <c r="O614">
        <v>8.5060000000000002</v>
      </c>
    </row>
    <row r="615" spans="1:15" x14ac:dyDescent="0.3">
      <c r="A615" t="s">
        <v>28</v>
      </c>
      <c r="B615" t="s">
        <v>29</v>
      </c>
      <c r="C615" t="s">
        <v>435</v>
      </c>
      <c r="D615" t="s">
        <v>439</v>
      </c>
      <c r="E615">
        <v>1995</v>
      </c>
      <c r="F615">
        <v>14.2</v>
      </c>
      <c r="G615">
        <v>6.9</v>
      </c>
      <c r="H615">
        <v>8994.36</v>
      </c>
      <c r="I615" s="1">
        <v>367000000000</v>
      </c>
      <c r="J615">
        <v>20319.599999999999</v>
      </c>
      <c r="K615">
        <v>2.7596500000000002</v>
      </c>
      <c r="L615">
        <v>5.8</v>
      </c>
      <c r="M615">
        <v>77.829300000000003</v>
      </c>
      <c r="N615">
        <v>2.35242</v>
      </c>
      <c r="O615">
        <v>8.4689999999999994</v>
      </c>
    </row>
    <row r="616" spans="1:15" x14ac:dyDescent="0.3">
      <c r="A616" t="s">
        <v>28</v>
      </c>
      <c r="B616" t="s">
        <v>29</v>
      </c>
      <c r="C616" t="s">
        <v>435</v>
      </c>
      <c r="D616" t="s">
        <v>439</v>
      </c>
      <c r="E616">
        <v>1994</v>
      </c>
      <c r="F616">
        <v>14.5</v>
      </c>
      <c r="G616">
        <v>7.1</v>
      </c>
      <c r="H616">
        <v>8812.49</v>
      </c>
      <c r="I616" s="1">
        <v>322000000000</v>
      </c>
      <c r="J616">
        <v>18045.900000000001</v>
      </c>
      <c r="K616">
        <v>2.2321</v>
      </c>
      <c r="L616">
        <v>6</v>
      </c>
      <c r="M616">
        <v>77.878</v>
      </c>
      <c r="N616">
        <v>2.3241700000000001</v>
      </c>
      <c r="O616">
        <v>9.7189999999999994</v>
      </c>
    </row>
    <row r="617" spans="1:15" x14ac:dyDescent="0.3">
      <c r="A617" t="s">
        <v>28</v>
      </c>
      <c r="B617" t="s">
        <v>29</v>
      </c>
      <c r="C617" t="s">
        <v>435</v>
      </c>
      <c r="D617" t="s">
        <v>439</v>
      </c>
      <c r="E617">
        <v>1993</v>
      </c>
      <c r="F617">
        <v>14.7</v>
      </c>
      <c r="G617">
        <v>6.9</v>
      </c>
      <c r="H617">
        <v>8701.76</v>
      </c>
      <c r="I617" s="1">
        <v>312000000000</v>
      </c>
      <c r="J617">
        <v>17634</v>
      </c>
      <c r="K617">
        <v>1.97461</v>
      </c>
      <c r="L617">
        <v>6.3</v>
      </c>
      <c r="M617">
        <v>77.878</v>
      </c>
      <c r="N617">
        <v>2.2997000000000001</v>
      </c>
      <c r="O617">
        <v>10.874000000000001</v>
      </c>
    </row>
    <row r="618" spans="1:15" x14ac:dyDescent="0.3">
      <c r="A618" t="s">
        <v>28</v>
      </c>
      <c r="B618" t="s">
        <v>29</v>
      </c>
      <c r="C618" t="s">
        <v>435</v>
      </c>
      <c r="D618" t="s">
        <v>439</v>
      </c>
      <c r="E618">
        <v>1992</v>
      </c>
      <c r="F618">
        <v>15.1</v>
      </c>
      <c r="G618">
        <v>7.1</v>
      </c>
      <c r="H618">
        <v>8550.33</v>
      </c>
      <c r="I618" s="1">
        <v>325000000000</v>
      </c>
      <c r="J618">
        <v>18569.5</v>
      </c>
      <c r="K618">
        <v>1.7687600000000001</v>
      </c>
      <c r="L618">
        <v>6.7</v>
      </c>
      <c r="M618">
        <v>77.378</v>
      </c>
      <c r="N618">
        <v>2.2773099999999999</v>
      </c>
      <c r="O618">
        <v>10.728999999999999</v>
      </c>
    </row>
    <row r="619" spans="1:15" x14ac:dyDescent="0.3">
      <c r="A619" t="s">
        <v>28</v>
      </c>
      <c r="B619" t="s">
        <v>29</v>
      </c>
      <c r="C619" t="s">
        <v>435</v>
      </c>
      <c r="D619" t="s">
        <v>439</v>
      </c>
      <c r="E619">
        <v>1991</v>
      </c>
      <c r="F619">
        <v>14.9</v>
      </c>
      <c r="G619">
        <v>6.9</v>
      </c>
      <c r="H619">
        <v>8522.16</v>
      </c>
      <c r="I619" s="1">
        <v>325000000000</v>
      </c>
      <c r="J619">
        <v>18821.3</v>
      </c>
      <c r="K619">
        <v>1.0972</v>
      </c>
      <c r="L619">
        <v>7.1</v>
      </c>
      <c r="M619">
        <v>77.275599999999997</v>
      </c>
      <c r="N619">
        <v>2.2498499999999999</v>
      </c>
      <c r="O619">
        <v>9.5790000000000006</v>
      </c>
    </row>
    <row r="620" spans="1:15" x14ac:dyDescent="0.3">
      <c r="A620" t="s">
        <v>28</v>
      </c>
      <c r="B620" t="s">
        <v>29</v>
      </c>
      <c r="C620" t="s">
        <v>435</v>
      </c>
      <c r="D620" t="s">
        <v>439</v>
      </c>
      <c r="E620">
        <v>1990</v>
      </c>
      <c r="F620">
        <v>15.4</v>
      </c>
      <c r="G620">
        <v>7</v>
      </c>
      <c r="H620">
        <v>8527.23</v>
      </c>
      <c r="I620" s="1">
        <v>311000000000</v>
      </c>
      <c r="J620">
        <v>18211.099999999999</v>
      </c>
      <c r="K620">
        <v>0.58509500000000003</v>
      </c>
      <c r="L620">
        <v>7.6</v>
      </c>
      <c r="M620">
        <v>76.994600000000005</v>
      </c>
      <c r="N620">
        <v>2.2213500000000002</v>
      </c>
    </row>
    <row r="621" spans="1:15" x14ac:dyDescent="0.3">
      <c r="A621" t="s">
        <v>28</v>
      </c>
      <c r="B621" t="s">
        <v>29</v>
      </c>
      <c r="C621" t="s">
        <v>435</v>
      </c>
      <c r="D621" t="s">
        <v>439</v>
      </c>
      <c r="E621">
        <v>1989</v>
      </c>
      <c r="F621">
        <v>14.9</v>
      </c>
      <c r="G621">
        <v>7.3</v>
      </c>
      <c r="H621">
        <v>8129.1</v>
      </c>
      <c r="I621" s="1">
        <v>299000000000</v>
      </c>
      <c r="J621">
        <v>17798.099999999999</v>
      </c>
      <c r="L621">
        <v>8</v>
      </c>
      <c r="M621">
        <v>76.713700000000003</v>
      </c>
      <c r="N621">
        <v>2.18872</v>
      </c>
    </row>
    <row r="622" spans="1:15" x14ac:dyDescent="0.3">
      <c r="A622" t="s">
        <v>28</v>
      </c>
      <c r="B622" t="s">
        <v>29</v>
      </c>
      <c r="C622" t="s">
        <v>435</v>
      </c>
      <c r="D622" t="s">
        <v>439</v>
      </c>
      <c r="E622">
        <v>1988</v>
      </c>
      <c r="F622">
        <v>14.9</v>
      </c>
      <c r="G622">
        <v>7.2</v>
      </c>
      <c r="H622">
        <v>7800.53</v>
      </c>
      <c r="I622" s="1">
        <v>236000000000</v>
      </c>
      <c r="J622">
        <v>14254.6</v>
      </c>
      <c r="L622">
        <v>8.4</v>
      </c>
      <c r="M622">
        <v>76.432699999999997</v>
      </c>
      <c r="N622">
        <v>2.1519900000000001</v>
      </c>
    </row>
    <row r="623" spans="1:15" x14ac:dyDescent="0.3">
      <c r="A623" t="s">
        <v>28</v>
      </c>
      <c r="B623" t="s">
        <v>29</v>
      </c>
      <c r="C623" t="s">
        <v>435</v>
      </c>
      <c r="D623" t="s">
        <v>439</v>
      </c>
      <c r="E623">
        <v>1987</v>
      </c>
      <c r="F623">
        <v>15.4</v>
      </c>
      <c r="G623">
        <v>7.5</v>
      </c>
      <c r="H623">
        <v>7525.69</v>
      </c>
      <c r="I623" s="1">
        <v>189000000000</v>
      </c>
      <c r="J623">
        <v>11624.5</v>
      </c>
      <c r="L623">
        <v>8.8000000000000007</v>
      </c>
      <c r="M623">
        <v>76.151700000000005</v>
      </c>
      <c r="N623">
        <v>2.1170599999999999</v>
      </c>
    </row>
    <row r="624" spans="1:15" x14ac:dyDescent="0.3">
      <c r="A624" t="s">
        <v>28</v>
      </c>
      <c r="B624" t="s">
        <v>29</v>
      </c>
      <c r="C624" t="s">
        <v>435</v>
      </c>
      <c r="D624" t="s">
        <v>439</v>
      </c>
      <c r="E624">
        <v>1986</v>
      </c>
      <c r="F624">
        <v>15</v>
      </c>
      <c r="G624">
        <v>7.3</v>
      </c>
      <c r="H624">
        <v>7309.09</v>
      </c>
      <c r="I624" s="1">
        <v>182000000000</v>
      </c>
      <c r="J624">
        <v>11364.3</v>
      </c>
      <c r="L624">
        <v>9.1</v>
      </c>
      <c r="M624">
        <v>75.870699999999999</v>
      </c>
      <c r="N624">
        <v>2.0851000000000002</v>
      </c>
    </row>
    <row r="625" spans="1:14" x14ac:dyDescent="0.3">
      <c r="A625" t="s">
        <v>28</v>
      </c>
      <c r="B625" t="s">
        <v>29</v>
      </c>
      <c r="C625" t="s">
        <v>435</v>
      </c>
      <c r="D625" t="s">
        <v>439</v>
      </c>
      <c r="E625">
        <v>1985</v>
      </c>
      <c r="F625">
        <v>15.7</v>
      </c>
      <c r="G625">
        <v>6.6</v>
      </c>
      <c r="H625">
        <v>7007.62</v>
      </c>
      <c r="I625" s="1">
        <v>180000000000</v>
      </c>
      <c r="J625">
        <v>11437.7</v>
      </c>
      <c r="L625">
        <v>9.3000000000000007</v>
      </c>
      <c r="M625">
        <v>75.629300000000001</v>
      </c>
      <c r="N625">
        <v>2.0512100000000002</v>
      </c>
    </row>
    <row r="626" spans="1:14" x14ac:dyDescent="0.3">
      <c r="A626" t="s">
        <v>28</v>
      </c>
      <c r="B626" t="s">
        <v>29</v>
      </c>
      <c r="C626" t="s">
        <v>435</v>
      </c>
      <c r="D626" t="s">
        <v>439</v>
      </c>
      <c r="E626">
        <v>1984</v>
      </c>
      <c r="F626">
        <v>15</v>
      </c>
      <c r="G626">
        <v>7.1</v>
      </c>
      <c r="H626">
        <v>6699.56</v>
      </c>
      <c r="I626" s="1">
        <v>193000000000</v>
      </c>
      <c r="J626">
        <v>12431.9</v>
      </c>
      <c r="L626">
        <v>9.6</v>
      </c>
      <c r="M626">
        <v>75.387799999999999</v>
      </c>
      <c r="N626">
        <v>2.0233500000000002</v>
      </c>
    </row>
    <row r="627" spans="1:14" x14ac:dyDescent="0.3">
      <c r="A627" t="s">
        <v>28</v>
      </c>
      <c r="B627" t="s">
        <v>29</v>
      </c>
      <c r="C627" t="s">
        <v>435</v>
      </c>
      <c r="D627" t="s">
        <v>439</v>
      </c>
      <c r="E627">
        <v>1983</v>
      </c>
      <c r="F627">
        <v>15.8</v>
      </c>
      <c r="G627">
        <v>7.3</v>
      </c>
      <c r="H627">
        <v>6366.13</v>
      </c>
      <c r="I627" s="1">
        <v>177000000000</v>
      </c>
      <c r="J627">
        <v>11518.7</v>
      </c>
      <c r="L627">
        <v>9.8000000000000007</v>
      </c>
      <c r="M627">
        <v>75.146299999999997</v>
      </c>
      <c r="N627">
        <v>2.0005700000000002</v>
      </c>
    </row>
    <row r="628" spans="1:14" x14ac:dyDescent="0.3">
      <c r="A628" t="s">
        <v>28</v>
      </c>
      <c r="B628" t="s">
        <v>29</v>
      </c>
      <c r="C628" t="s">
        <v>435</v>
      </c>
      <c r="D628" t="s">
        <v>439</v>
      </c>
      <c r="E628">
        <v>1982</v>
      </c>
      <c r="F628">
        <v>15.8</v>
      </c>
      <c r="G628">
        <v>7.5</v>
      </c>
      <c r="H628">
        <v>6391.29</v>
      </c>
      <c r="I628" s="1">
        <v>194000000000</v>
      </c>
      <c r="J628">
        <v>12766.6</v>
      </c>
      <c r="L628">
        <v>10.1</v>
      </c>
      <c r="M628">
        <v>74.904899999999998</v>
      </c>
      <c r="N628">
        <v>1.9757100000000001</v>
      </c>
    </row>
    <row r="629" spans="1:14" x14ac:dyDescent="0.3">
      <c r="A629" t="s">
        <v>28</v>
      </c>
      <c r="B629" t="s">
        <v>29</v>
      </c>
      <c r="C629" t="s">
        <v>435</v>
      </c>
      <c r="D629" t="s">
        <v>439</v>
      </c>
      <c r="E629">
        <v>1981</v>
      </c>
      <c r="F629">
        <v>15.7</v>
      </c>
      <c r="G629">
        <v>7.3</v>
      </c>
      <c r="H629">
        <v>6153.35</v>
      </c>
      <c r="I629" s="1">
        <v>177000000000</v>
      </c>
      <c r="J629">
        <v>11833.8</v>
      </c>
      <c r="L629">
        <v>10.4</v>
      </c>
      <c r="M629">
        <v>74.663399999999996</v>
      </c>
      <c r="N629">
        <v>1.9430400000000001</v>
      </c>
    </row>
    <row r="630" spans="1:14" x14ac:dyDescent="0.3">
      <c r="A630" t="s">
        <v>28</v>
      </c>
      <c r="B630" t="s">
        <v>29</v>
      </c>
      <c r="C630" t="s">
        <v>435</v>
      </c>
      <c r="D630" t="s">
        <v>439</v>
      </c>
      <c r="E630">
        <v>1980</v>
      </c>
      <c r="F630">
        <v>15.3</v>
      </c>
      <c r="G630">
        <v>7.3</v>
      </c>
      <c r="H630">
        <v>5915.26</v>
      </c>
      <c r="I630" s="1">
        <v>150000000000</v>
      </c>
      <c r="J630">
        <v>10194.4</v>
      </c>
      <c r="L630">
        <v>10.8</v>
      </c>
      <c r="M630">
        <v>74.333699999999993</v>
      </c>
      <c r="N630">
        <v>1.91245</v>
      </c>
    </row>
    <row r="631" spans="1:14" x14ac:dyDescent="0.3">
      <c r="A631" t="s">
        <v>28</v>
      </c>
      <c r="B631" t="s">
        <v>29</v>
      </c>
      <c r="C631" t="s">
        <v>435</v>
      </c>
      <c r="D631" t="s">
        <v>439</v>
      </c>
      <c r="E631">
        <v>1979</v>
      </c>
      <c r="F631">
        <v>15.3</v>
      </c>
      <c r="G631">
        <v>7.3</v>
      </c>
      <c r="H631">
        <v>5665.98</v>
      </c>
      <c r="I631" s="1">
        <v>135000000000</v>
      </c>
      <c r="J631">
        <v>9281.52</v>
      </c>
      <c r="L631">
        <v>11.3</v>
      </c>
      <c r="M631">
        <v>74.003900000000002</v>
      </c>
      <c r="N631">
        <v>1.8892800000000001</v>
      </c>
    </row>
    <row r="632" spans="1:14" x14ac:dyDescent="0.3">
      <c r="A632" t="s">
        <v>28</v>
      </c>
      <c r="B632" t="s">
        <v>29</v>
      </c>
      <c r="C632" t="s">
        <v>435</v>
      </c>
      <c r="D632" t="s">
        <v>439</v>
      </c>
      <c r="E632">
        <v>1978</v>
      </c>
      <c r="F632">
        <v>15.6</v>
      </c>
      <c r="G632">
        <v>7.5</v>
      </c>
      <c r="H632">
        <v>5416.28</v>
      </c>
      <c r="I632" s="1">
        <v>118000000000</v>
      </c>
      <c r="J632">
        <v>8242.08</v>
      </c>
      <c r="L632">
        <v>11.9</v>
      </c>
      <c r="M632">
        <v>73.674099999999996</v>
      </c>
      <c r="N632">
        <v>1.86897</v>
      </c>
    </row>
    <row r="633" spans="1:14" x14ac:dyDescent="0.3">
      <c r="A633" t="s">
        <v>28</v>
      </c>
      <c r="B633" t="s">
        <v>29</v>
      </c>
      <c r="C633" t="s">
        <v>435</v>
      </c>
      <c r="D633" t="s">
        <v>439</v>
      </c>
      <c r="E633">
        <v>1977</v>
      </c>
      <c r="F633">
        <v>15.9</v>
      </c>
      <c r="G633">
        <v>7.6</v>
      </c>
      <c r="H633">
        <v>5251.2</v>
      </c>
      <c r="I633" s="1">
        <v>110000000000</v>
      </c>
      <c r="J633">
        <v>7765.07</v>
      </c>
      <c r="L633">
        <v>12.6</v>
      </c>
      <c r="M633">
        <v>73.344399999999993</v>
      </c>
      <c r="N633">
        <v>1.8473599999999999</v>
      </c>
    </row>
    <row r="634" spans="1:14" x14ac:dyDescent="0.3">
      <c r="A634" t="s">
        <v>28</v>
      </c>
      <c r="B634" t="s">
        <v>29</v>
      </c>
      <c r="C634" t="s">
        <v>435</v>
      </c>
      <c r="D634" t="s">
        <v>439</v>
      </c>
      <c r="E634">
        <v>1976</v>
      </c>
      <c r="F634">
        <v>16.2</v>
      </c>
      <c r="G634">
        <v>8</v>
      </c>
      <c r="H634">
        <v>4901.59</v>
      </c>
      <c r="I634" s="1">
        <v>105000000000</v>
      </c>
      <c r="J634">
        <v>7476.75</v>
      </c>
      <c r="L634">
        <v>13.5</v>
      </c>
      <c r="M634">
        <v>73.014600000000002</v>
      </c>
      <c r="N634">
        <v>1.82667</v>
      </c>
    </row>
    <row r="635" spans="1:14" x14ac:dyDescent="0.3">
      <c r="A635" t="s">
        <v>28</v>
      </c>
      <c r="B635" t="s">
        <v>29</v>
      </c>
      <c r="C635" t="s">
        <v>435</v>
      </c>
      <c r="D635" t="s">
        <v>439</v>
      </c>
      <c r="E635">
        <v>1975</v>
      </c>
      <c r="F635">
        <v>16.7</v>
      </c>
      <c r="G635">
        <v>7.8</v>
      </c>
      <c r="H635">
        <v>4781.62</v>
      </c>
      <c r="I635">
        <v>97171900000</v>
      </c>
      <c r="J635">
        <v>6994.31</v>
      </c>
      <c r="L635">
        <v>14.4</v>
      </c>
      <c r="M635">
        <v>72.625399999999999</v>
      </c>
      <c r="N635">
        <v>1.80844</v>
      </c>
    </row>
    <row r="636" spans="1:14" x14ac:dyDescent="0.3">
      <c r="A636" t="s">
        <v>28</v>
      </c>
      <c r="B636" t="s">
        <v>29</v>
      </c>
      <c r="C636" t="s">
        <v>435</v>
      </c>
      <c r="D636" t="s">
        <v>439</v>
      </c>
      <c r="E636">
        <v>1974</v>
      </c>
      <c r="F636">
        <v>17.8</v>
      </c>
      <c r="G636">
        <v>8.4</v>
      </c>
      <c r="H636">
        <v>4578.88</v>
      </c>
      <c r="I636">
        <v>88831200000</v>
      </c>
      <c r="J636">
        <v>6473.17</v>
      </c>
      <c r="L636">
        <v>15.3</v>
      </c>
      <c r="M636">
        <v>72.236099999999993</v>
      </c>
      <c r="N636">
        <v>1.7863100000000001</v>
      </c>
    </row>
    <row r="637" spans="1:14" x14ac:dyDescent="0.3">
      <c r="A637" t="s">
        <v>28</v>
      </c>
      <c r="B637" t="s">
        <v>29</v>
      </c>
      <c r="C637" t="s">
        <v>435</v>
      </c>
      <c r="D637" t="s">
        <v>439</v>
      </c>
      <c r="E637">
        <v>1973</v>
      </c>
      <c r="F637">
        <v>18.5</v>
      </c>
      <c r="G637">
        <v>8.3000000000000007</v>
      </c>
      <c r="H637">
        <v>4230.34</v>
      </c>
      <c r="I637">
        <v>63738600000</v>
      </c>
      <c r="J637">
        <v>4763.72</v>
      </c>
      <c r="L637">
        <v>16.100000000000001</v>
      </c>
      <c r="M637">
        <v>71.846800000000002</v>
      </c>
      <c r="N637">
        <v>1.7416700000000001</v>
      </c>
    </row>
    <row r="638" spans="1:14" x14ac:dyDescent="0.3">
      <c r="A638" t="s">
        <v>28</v>
      </c>
      <c r="B638" t="s">
        <v>29</v>
      </c>
      <c r="C638" t="s">
        <v>435</v>
      </c>
      <c r="D638" t="s">
        <v>439</v>
      </c>
      <c r="E638">
        <v>1972</v>
      </c>
      <c r="F638">
        <v>20.100000000000001</v>
      </c>
      <c r="G638">
        <v>8.3000000000000007</v>
      </c>
      <c r="H638">
        <v>3880.93</v>
      </c>
      <c r="I638">
        <v>51967300000</v>
      </c>
      <c r="J638">
        <v>3943.79</v>
      </c>
      <c r="L638">
        <v>16.899999999999999</v>
      </c>
      <c r="M638">
        <v>71.457599999999999</v>
      </c>
      <c r="N638">
        <v>1.7152400000000001</v>
      </c>
    </row>
    <row r="639" spans="1:14" x14ac:dyDescent="0.3">
      <c r="A639" t="s">
        <v>28</v>
      </c>
      <c r="B639" t="s">
        <v>29</v>
      </c>
      <c r="C639" t="s">
        <v>435</v>
      </c>
      <c r="D639" t="s">
        <v>439</v>
      </c>
      <c r="E639">
        <v>1971</v>
      </c>
      <c r="F639">
        <v>21.4</v>
      </c>
      <c r="G639">
        <v>8.6</v>
      </c>
      <c r="H639">
        <v>3751.64</v>
      </c>
      <c r="I639">
        <v>45149500000</v>
      </c>
      <c r="J639">
        <v>3489.95</v>
      </c>
      <c r="L639">
        <v>17.399999999999999</v>
      </c>
      <c r="M639">
        <v>71.068299999999994</v>
      </c>
      <c r="N639">
        <v>1.6839999999999999</v>
      </c>
    </row>
    <row r="640" spans="1:14" x14ac:dyDescent="0.3">
      <c r="A640" t="s">
        <v>28</v>
      </c>
      <c r="B640" t="s">
        <v>29</v>
      </c>
      <c r="C640" t="s">
        <v>435</v>
      </c>
      <c r="D640" t="s">
        <v>439</v>
      </c>
      <c r="E640">
        <v>1970</v>
      </c>
      <c r="F640">
        <v>20.6</v>
      </c>
      <c r="G640">
        <v>9</v>
      </c>
      <c r="H640">
        <v>3609.98</v>
      </c>
      <c r="I640">
        <v>41271100000</v>
      </c>
      <c r="J640">
        <v>3299.84</v>
      </c>
      <c r="L640">
        <v>17.8</v>
      </c>
      <c r="M640">
        <v>71.018500000000003</v>
      </c>
      <c r="N640">
        <v>1.6280300000000001</v>
      </c>
    </row>
    <row r="641" spans="1:15" x14ac:dyDescent="0.3">
      <c r="A641" t="s">
        <v>28</v>
      </c>
      <c r="B641" t="s">
        <v>29</v>
      </c>
      <c r="C641" t="s">
        <v>435</v>
      </c>
      <c r="D641" t="s">
        <v>439</v>
      </c>
      <c r="E641">
        <v>1969</v>
      </c>
      <c r="F641">
        <v>20.399999999999999</v>
      </c>
      <c r="G641">
        <v>8.6999999999999993</v>
      </c>
      <c r="H641">
        <v>3329.61</v>
      </c>
      <c r="I641">
        <v>36629000000</v>
      </c>
      <c r="J641">
        <v>2986.95</v>
      </c>
      <c r="L641">
        <v>18</v>
      </c>
      <c r="M641">
        <v>70.968800000000002</v>
      </c>
      <c r="N641">
        <v>1.5962700000000001</v>
      </c>
    </row>
    <row r="642" spans="1:15" x14ac:dyDescent="0.3">
      <c r="A642" t="s">
        <v>28</v>
      </c>
      <c r="B642" t="s">
        <v>29</v>
      </c>
      <c r="C642" t="s">
        <v>435</v>
      </c>
      <c r="D642" t="s">
        <v>439</v>
      </c>
      <c r="E642">
        <v>1968</v>
      </c>
      <c r="F642">
        <v>20.100000000000001</v>
      </c>
      <c r="G642">
        <v>9.1</v>
      </c>
      <c r="H642">
        <v>3102.01</v>
      </c>
      <c r="I642">
        <v>32665500000</v>
      </c>
      <c r="J642">
        <v>2720.08</v>
      </c>
      <c r="L642">
        <v>18.100000000000001</v>
      </c>
      <c r="M642">
        <v>70.918999999999997</v>
      </c>
      <c r="N642">
        <v>1.5631999999999999</v>
      </c>
    </row>
    <row r="643" spans="1:15" x14ac:dyDescent="0.3">
      <c r="A643" t="s">
        <v>28</v>
      </c>
      <c r="B643" t="s">
        <v>29</v>
      </c>
      <c r="C643" t="s">
        <v>435</v>
      </c>
      <c r="D643" t="s">
        <v>439</v>
      </c>
      <c r="E643">
        <v>1967</v>
      </c>
      <c r="F643">
        <v>19.399999999999999</v>
      </c>
      <c r="G643">
        <v>8.6999999999999993</v>
      </c>
      <c r="H643">
        <v>2969.49</v>
      </c>
      <c r="I643">
        <v>30397600000</v>
      </c>
      <c r="J643">
        <v>2576.2800000000002</v>
      </c>
      <c r="L643">
        <v>18.2</v>
      </c>
      <c r="M643">
        <v>70.869299999999996</v>
      </c>
      <c r="N643">
        <v>1.5358700000000001</v>
      </c>
    </row>
    <row r="644" spans="1:15" x14ac:dyDescent="0.3">
      <c r="A644" t="s">
        <v>28</v>
      </c>
      <c r="B644" t="s">
        <v>29</v>
      </c>
      <c r="C644" t="s">
        <v>435</v>
      </c>
      <c r="D644" t="s">
        <v>439</v>
      </c>
      <c r="E644">
        <v>1966</v>
      </c>
      <c r="F644">
        <v>19.8</v>
      </c>
      <c r="G644">
        <v>8.9</v>
      </c>
      <c r="H644">
        <v>2765.08</v>
      </c>
      <c r="I644">
        <v>27268500000</v>
      </c>
      <c r="J644">
        <v>2340.44</v>
      </c>
      <c r="L644">
        <v>18.3</v>
      </c>
      <c r="M644">
        <v>70.819500000000005</v>
      </c>
      <c r="N644">
        <v>1.5165999999999999</v>
      </c>
    </row>
    <row r="645" spans="1:15" x14ac:dyDescent="0.3">
      <c r="A645" t="s">
        <v>28</v>
      </c>
      <c r="B645" t="s">
        <v>29</v>
      </c>
      <c r="C645" t="s">
        <v>435</v>
      </c>
      <c r="D645" t="s">
        <v>439</v>
      </c>
      <c r="E645">
        <v>1965</v>
      </c>
      <c r="F645">
        <v>19.600000000000001</v>
      </c>
      <c r="G645">
        <v>8.8000000000000007</v>
      </c>
      <c r="H645">
        <v>2625.22</v>
      </c>
      <c r="I645">
        <v>25938000000</v>
      </c>
      <c r="J645">
        <v>2277.66</v>
      </c>
      <c r="L645">
        <v>18.5</v>
      </c>
      <c r="M645">
        <v>70.850200000000001</v>
      </c>
      <c r="N645">
        <v>1.48237</v>
      </c>
    </row>
    <row r="646" spans="1:15" x14ac:dyDescent="0.3">
      <c r="A646" t="s">
        <v>28</v>
      </c>
      <c r="B646" t="s">
        <v>29</v>
      </c>
      <c r="C646" t="s">
        <v>435</v>
      </c>
      <c r="D646" t="s">
        <v>439</v>
      </c>
      <c r="E646">
        <v>1964</v>
      </c>
      <c r="F646">
        <v>20.5</v>
      </c>
      <c r="G646">
        <v>9</v>
      </c>
      <c r="H646">
        <v>2417.21</v>
      </c>
      <c r="I646">
        <v>23764100000</v>
      </c>
      <c r="J646">
        <v>2128.0700000000002</v>
      </c>
      <c r="L646">
        <v>18.7</v>
      </c>
      <c r="M646">
        <v>70.881</v>
      </c>
      <c r="N646">
        <v>1.4536</v>
      </c>
    </row>
    <row r="647" spans="1:15" x14ac:dyDescent="0.3">
      <c r="A647" t="s">
        <v>28</v>
      </c>
      <c r="B647" t="s">
        <v>29</v>
      </c>
      <c r="C647" t="s">
        <v>435</v>
      </c>
      <c r="D647" t="s">
        <v>439</v>
      </c>
      <c r="E647">
        <v>1963</v>
      </c>
      <c r="F647">
        <v>21.5</v>
      </c>
      <c r="G647">
        <v>8.6999999999999993</v>
      </c>
      <c r="H647">
        <v>2211.69</v>
      </c>
      <c r="I647">
        <v>21507400000</v>
      </c>
      <c r="J647">
        <v>1964.15</v>
      </c>
      <c r="L647">
        <v>19.100000000000001</v>
      </c>
      <c r="M647">
        <v>70.911699999999996</v>
      </c>
      <c r="N647">
        <v>1.4253499999999999</v>
      </c>
    </row>
    <row r="648" spans="1:15" x14ac:dyDescent="0.3">
      <c r="A648" t="s">
        <v>28</v>
      </c>
      <c r="B648" t="s">
        <v>29</v>
      </c>
      <c r="C648" t="s">
        <v>435</v>
      </c>
      <c r="D648" t="s">
        <v>439</v>
      </c>
      <c r="E648">
        <v>1962</v>
      </c>
      <c r="F648">
        <v>22.1</v>
      </c>
      <c r="G648">
        <v>8.6999999999999993</v>
      </c>
      <c r="H648">
        <v>2012.66</v>
      </c>
      <c r="I648">
        <v>19892500000</v>
      </c>
      <c r="J648">
        <v>1851.84</v>
      </c>
      <c r="L648">
        <v>19.5</v>
      </c>
      <c r="M648">
        <v>70.942400000000006</v>
      </c>
      <c r="N648">
        <v>1.39828</v>
      </c>
    </row>
    <row r="649" spans="1:15" x14ac:dyDescent="0.3">
      <c r="A649" t="s">
        <v>28</v>
      </c>
      <c r="B649" t="s">
        <v>29</v>
      </c>
      <c r="C649" t="s">
        <v>435</v>
      </c>
      <c r="D649" t="s">
        <v>439</v>
      </c>
      <c r="E649">
        <v>1961</v>
      </c>
      <c r="F649">
        <v>22.9</v>
      </c>
      <c r="G649">
        <v>8.5</v>
      </c>
      <c r="H649">
        <v>1947.15</v>
      </c>
      <c r="I649">
        <v>19653900000</v>
      </c>
      <c r="J649">
        <v>1874.84</v>
      </c>
      <c r="L649">
        <v>19.899999999999999</v>
      </c>
      <c r="M649">
        <v>70.973200000000006</v>
      </c>
      <c r="N649">
        <v>1.3645700000000001</v>
      </c>
    </row>
    <row r="650" spans="1:15" x14ac:dyDescent="0.3">
      <c r="A650" t="s">
        <v>28</v>
      </c>
      <c r="B650" t="s">
        <v>29</v>
      </c>
      <c r="C650" t="s">
        <v>435</v>
      </c>
      <c r="D650" t="s">
        <v>439</v>
      </c>
      <c r="E650">
        <v>1960</v>
      </c>
      <c r="F650">
        <v>22.4</v>
      </c>
      <c r="G650">
        <v>8.6</v>
      </c>
      <c r="H650">
        <v>1825.63</v>
      </c>
      <c r="I650">
        <v>18577700000</v>
      </c>
      <c r="J650">
        <v>1807.79</v>
      </c>
      <c r="L650">
        <v>20.3</v>
      </c>
      <c r="M650">
        <v>70.817099999999996</v>
      </c>
    </row>
    <row r="651" spans="1:15" x14ac:dyDescent="0.3">
      <c r="A651" t="s">
        <v>30</v>
      </c>
      <c r="B651" t="s">
        <v>31</v>
      </c>
      <c r="C651" t="s">
        <v>438</v>
      </c>
      <c r="D651" t="s">
        <v>439</v>
      </c>
      <c r="E651">
        <v>2018</v>
      </c>
      <c r="I651" s="1">
        <v>456000000000</v>
      </c>
      <c r="J651">
        <v>51512.9</v>
      </c>
      <c r="K651">
        <v>87.710499999999996</v>
      </c>
      <c r="L651">
        <v>2.9</v>
      </c>
      <c r="N651">
        <v>107.20699999999999</v>
      </c>
      <c r="O651">
        <v>4.7859999999999996</v>
      </c>
    </row>
    <row r="652" spans="1:15" x14ac:dyDescent="0.3">
      <c r="A652" t="s">
        <v>30</v>
      </c>
      <c r="B652" t="s">
        <v>31</v>
      </c>
      <c r="C652" t="s">
        <v>438</v>
      </c>
      <c r="D652" t="s">
        <v>439</v>
      </c>
      <c r="E652">
        <v>2017</v>
      </c>
      <c r="F652">
        <v>10</v>
      </c>
      <c r="G652">
        <v>9.5</v>
      </c>
      <c r="I652" s="1">
        <v>417000000000</v>
      </c>
      <c r="J652">
        <v>47380.800000000003</v>
      </c>
      <c r="K652">
        <v>87.935599999999994</v>
      </c>
      <c r="L652">
        <v>2.9</v>
      </c>
      <c r="M652">
        <v>81.641499999999994</v>
      </c>
      <c r="N652">
        <v>106.607</v>
      </c>
      <c r="O652">
        <v>5.4989999999999997</v>
      </c>
    </row>
    <row r="653" spans="1:15" x14ac:dyDescent="0.3">
      <c r="A653" t="s">
        <v>30</v>
      </c>
      <c r="B653" t="s">
        <v>31</v>
      </c>
      <c r="C653" t="s">
        <v>438</v>
      </c>
      <c r="D653" t="s">
        <v>439</v>
      </c>
      <c r="E653">
        <v>2016</v>
      </c>
      <c r="F653">
        <v>10</v>
      </c>
      <c r="G653">
        <v>9.1999999999999993</v>
      </c>
      <c r="I653" s="1">
        <v>394000000000</v>
      </c>
      <c r="J653">
        <v>45103.3</v>
      </c>
      <c r="K653">
        <v>84.323700000000002</v>
      </c>
      <c r="L653">
        <v>3</v>
      </c>
      <c r="M653">
        <v>81.641499999999994</v>
      </c>
      <c r="N653">
        <v>105.869</v>
      </c>
      <c r="O653">
        <v>6.0140000000000002</v>
      </c>
    </row>
    <row r="654" spans="1:15" x14ac:dyDescent="0.3">
      <c r="A654" t="s">
        <v>30</v>
      </c>
      <c r="B654" t="s">
        <v>31</v>
      </c>
      <c r="C654" t="s">
        <v>438</v>
      </c>
      <c r="D654" t="s">
        <v>439</v>
      </c>
      <c r="E654">
        <v>2015</v>
      </c>
      <c r="F654">
        <v>9.8000000000000007</v>
      </c>
      <c r="G654">
        <v>9.6</v>
      </c>
      <c r="I654" s="1">
        <v>382000000000</v>
      </c>
      <c r="J654">
        <v>44176.7</v>
      </c>
      <c r="K654">
        <v>83.940100000000001</v>
      </c>
      <c r="L654">
        <v>3</v>
      </c>
      <c r="M654">
        <v>81.190200000000004</v>
      </c>
      <c r="N654">
        <v>104.73099999999999</v>
      </c>
      <c r="O654">
        <v>5.7229999999999999</v>
      </c>
    </row>
    <row r="655" spans="1:15" x14ac:dyDescent="0.3">
      <c r="A655" t="s">
        <v>30</v>
      </c>
      <c r="B655" t="s">
        <v>31</v>
      </c>
      <c r="C655" t="s">
        <v>438</v>
      </c>
      <c r="D655" t="s">
        <v>439</v>
      </c>
      <c r="E655">
        <v>2014</v>
      </c>
      <c r="F655">
        <v>9.6</v>
      </c>
      <c r="G655">
        <v>9.1999999999999993</v>
      </c>
      <c r="H655">
        <v>8355.84</v>
      </c>
      <c r="I655" s="1">
        <v>442000000000</v>
      </c>
      <c r="J655">
        <v>51717.5</v>
      </c>
      <c r="K655">
        <v>80.995800000000003</v>
      </c>
      <c r="L655">
        <v>3.1</v>
      </c>
      <c r="M655">
        <v>81.490200000000002</v>
      </c>
      <c r="N655">
        <v>103.563</v>
      </c>
      <c r="O655">
        <v>5.62</v>
      </c>
    </row>
    <row r="656" spans="1:15" x14ac:dyDescent="0.3">
      <c r="A656" t="s">
        <v>30</v>
      </c>
      <c r="B656" t="s">
        <v>31</v>
      </c>
      <c r="C656" t="s">
        <v>438</v>
      </c>
      <c r="D656" t="s">
        <v>439</v>
      </c>
      <c r="E656">
        <v>2013</v>
      </c>
      <c r="F656">
        <v>9.4</v>
      </c>
      <c r="G656">
        <v>9.4</v>
      </c>
      <c r="H656">
        <v>8509.61</v>
      </c>
      <c r="I656" s="1">
        <v>430000000000</v>
      </c>
      <c r="J656">
        <v>50716.7</v>
      </c>
      <c r="K656">
        <v>80.618799999999993</v>
      </c>
      <c r="L656">
        <v>3.2</v>
      </c>
      <c r="M656">
        <v>81.136600000000001</v>
      </c>
      <c r="N656">
        <v>102.747</v>
      </c>
      <c r="O656">
        <v>5.335</v>
      </c>
    </row>
    <row r="657" spans="1:15" x14ac:dyDescent="0.3">
      <c r="A657" t="s">
        <v>30</v>
      </c>
      <c r="B657" t="s">
        <v>31</v>
      </c>
      <c r="C657" t="s">
        <v>438</v>
      </c>
      <c r="D657" t="s">
        <v>439</v>
      </c>
      <c r="E657">
        <v>2012</v>
      </c>
      <c r="F657">
        <v>9.4</v>
      </c>
      <c r="G657">
        <v>9.4</v>
      </c>
      <c r="H657">
        <v>8548.8799999999992</v>
      </c>
      <c r="I657" s="1">
        <v>409000000000</v>
      </c>
      <c r="J657">
        <v>48567.7</v>
      </c>
      <c r="K657">
        <v>80.03</v>
      </c>
      <c r="L657">
        <v>3.3</v>
      </c>
      <c r="M657">
        <v>80.936599999999999</v>
      </c>
      <c r="N657">
        <v>102.11499999999999</v>
      </c>
      <c r="O657">
        <v>4.8650000000000002</v>
      </c>
    </row>
    <row r="658" spans="1:15" x14ac:dyDescent="0.3">
      <c r="A658" t="s">
        <v>30</v>
      </c>
      <c r="B658" t="s">
        <v>31</v>
      </c>
      <c r="C658" t="s">
        <v>438</v>
      </c>
      <c r="D658" t="s">
        <v>439</v>
      </c>
      <c r="E658">
        <v>2011</v>
      </c>
      <c r="F658">
        <v>9.3000000000000007</v>
      </c>
      <c r="G658">
        <v>9.1</v>
      </c>
      <c r="H658">
        <v>8425.17</v>
      </c>
      <c r="I658" s="1">
        <v>431000000000</v>
      </c>
      <c r="J658">
        <v>51375</v>
      </c>
      <c r="K658">
        <v>78.739999999999995</v>
      </c>
      <c r="L658">
        <v>3.5</v>
      </c>
      <c r="M658">
        <v>80.982900000000001</v>
      </c>
      <c r="N658">
        <v>101.642</v>
      </c>
      <c r="O658">
        <v>4.5640000000000001</v>
      </c>
    </row>
    <row r="659" spans="1:15" x14ac:dyDescent="0.3">
      <c r="A659" t="s">
        <v>30</v>
      </c>
      <c r="B659" t="s">
        <v>31</v>
      </c>
      <c r="C659" t="s">
        <v>438</v>
      </c>
      <c r="D659" t="s">
        <v>439</v>
      </c>
      <c r="E659">
        <v>2010</v>
      </c>
      <c r="F659">
        <v>9.4</v>
      </c>
      <c r="G659">
        <v>9.1999999999999993</v>
      </c>
      <c r="H659">
        <v>8382.7099999999991</v>
      </c>
      <c r="I659" s="1">
        <v>392000000000</v>
      </c>
      <c r="J659">
        <v>46858</v>
      </c>
      <c r="K659">
        <v>75.17</v>
      </c>
      <c r="L659">
        <v>3.6</v>
      </c>
      <c r="M659">
        <v>80.580500000000001</v>
      </c>
      <c r="N659">
        <v>101.28700000000001</v>
      </c>
      <c r="O659">
        <v>4.82</v>
      </c>
    </row>
    <row r="660" spans="1:15" x14ac:dyDescent="0.3">
      <c r="A660" t="s">
        <v>30</v>
      </c>
      <c r="B660" t="s">
        <v>31</v>
      </c>
      <c r="C660" t="s">
        <v>438</v>
      </c>
      <c r="D660" t="s">
        <v>439</v>
      </c>
      <c r="E660">
        <v>2009</v>
      </c>
      <c r="F660">
        <v>9.1999999999999993</v>
      </c>
      <c r="G660">
        <v>9.3000000000000007</v>
      </c>
      <c r="H660">
        <v>7944.8</v>
      </c>
      <c r="I660" s="1">
        <v>400000000000</v>
      </c>
      <c r="J660">
        <v>47963.199999999997</v>
      </c>
      <c r="K660">
        <v>73.45</v>
      </c>
      <c r="L660">
        <v>3.7</v>
      </c>
      <c r="M660">
        <v>80.331699999999998</v>
      </c>
      <c r="N660">
        <v>101.036</v>
      </c>
      <c r="O660">
        <v>5.3010000000000002</v>
      </c>
    </row>
    <row r="661" spans="1:15" x14ac:dyDescent="0.3">
      <c r="A661" t="s">
        <v>30</v>
      </c>
      <c r="B661" t="s">
        <v>31</v>
      </c>
      <c r="C661" t="s">
        <v>438</v>
      </c>
      <c r="D661" t="s">
        <v>439</v>
      </c>
      <c r="E661">
        <v>2008</v>
      </c>
      <c r="F661">
        <v>9.3000000000000007</v>
      </c>
      <c r="G661">
        <v>9</v>
      </c>
      <c r="H661">
        <v>8233.01</v>
      </c>
      <c r="I661" s="1">
        <v>430000000000</v>
      </c>
      <c r="J661">
        <v>51708.800000000003</v>
      </c>
      <c r="K661">
        <v>72.87</v>
      </c>
      <c r="L661">
        <v>3.8</v>
      </c>
      <c r="M661">
        <v>80.431700000000006</v>
      </c>
      <c r="N661">
        <v>100.771</v>
      </c>
      <c r="O661">
        <v>4.1280000000000001</v>
      </c>
    </row>
    <row r="662" spans="1:15" x14ac:dyDescent="0.3">
      <c r="A662" t="s">
        <v>30</v>
      </c>
      <c r="B662" t="s">
        <v>31</v>
      </c>
      <c r="C662" t="s">
        <v>438</v>
      </c>
      <c r="D662" t="s">
        <v>439</v>
      </c>
      <c r="E662">
        <v>2007</v>
      </c>
      <c r="F662">
        <v>9.1999999999999993</v>
      </c>
      <c r="G662">
        <v>9</v>
      </c>
      <c r="H662">
        <v>8207.4699999999993</v>
      </c>
      <c r="I662" s="1">
        <v>389000000000</v>
      </c>
      <c r="J662">
        <v>46855.8</v>
      </c>
      <c r="K662">
        <v>69.37</v>
      </c>
      <c r="L662">
        <v>3.8</v>
      </c>
      <c r="M662">
        <v>80.180499999999995</v>
      </c>
      <c r="N662">
        <v>100.456</v>
      </c>
      <c r="O662">
        <v>4.8579999999999997</v>
      </c>
    </row>
    <row r="663" spans="1:15" x14ac:dyDescent="0.3">
      <c r="A663" t="s">
        <v>30</v>
      </c>
      <c r="B663" t="s">
        <v>31</v>
      </c>
      <c r="C663" t="s">
        <v>438</v>
      </c>
      <c r="D663" t="s">
        <v>439</v>
      </c>
      <c r="E663">
        <v>2006</v>
      </c>
      <c r="F663">
        <v>9.4</v>
      </c>
      <c r="G663">
        <v>9</v>
      </c>
      <c r="H663">
        <v>8244.4</v>
      </c>
      <c r="I663" s="1">
        <v>336000000000</v>
      </c>
      <c r="J663">
        <v>40635.300000000003</v>
      </c>
      <c r="K663">
        <v>63.6</v>
      </c>
      <c r="L663">
        <v>3.9</v>
      </c>
      <c r="M663">
        <v>79.880499999999998</v>
      </c>
      <c r="N663">
        <v>100.129</v>
      </c>
      <c r="O663">
        <v>5.2430000000000003</v>
      </c>
    </row>
    <row r="664" spans="1:15" x14ac:dyDescent="0.3">
      <c r="A664" t="s">
        <v>30</v>
      </c>
      <c r="B664" t="s">
        <v>31</v>
      </c>
      <c r="C664" t="s">
        <v>438</v>
      </c>
      <c r="D664" t="s">
        <v>439</v>
      </c>
      <c r="E664">
        <v>2005</v>
      </c>
      <c r="F664">
        <v>9.5</v>
      </c>
      <c r="G664">
        <v>9.1</v>
      </c>
      <c r="H664">
        <v>7977.68</v>
      </c>
      <c r="I664" s="1">
        <v>316000000000</v>
      </c>
      <c r="J664">
        <v>38403.1</v>
      </c>
      <c r="K664">
        <v>58</v>
      </c>
      <c r="L664">
        <v>4.0999999999999996</v>
      </c>
      <c r="M664">
        <v>79.331699999999998</v>
      </c>
      <c r="N664">
        <v>99.634600000000006</v>
      </c>
      <c r="O664">
        <v>5.6280000000000001</v>
      </c>
    </row>
    <row r="665" spans="1:15" x14ac:dyDescent="0.3">
      <c r="A665" t="s">
        <v>30</v>
      </c>
      <c r="B665" t="s">
        <v>31</v>
      </c>
      <c r="C665" t="s">
        <v>438</v>
      </c>
      <c r="D665" t="s">
        <v>439</v>
      </c>
      <c r="E665">
        <v>2004</v>
      </c>
      <c r="F665">
        <v>9.6999999999999993</v>
      </c>
      <c r="G665">
        <v>9.1</v>
      </c>
      <c r="H665">
        <v>7808.16</v>
      </c>
      <c r="I665" s="1">
        <v>301000000000</v>
      </c>
      <c r="J665">
        <v>36821.5</v>
      </c>
      <c r="K665">
        <v>54.28</v>
      </c>
      <c r="L665">
        <v>4.2</v>
      </c>
      <c r="M665">
        <v>79.180499999999995</v>
      </c>
      <c r="N665">
        <v>98.958200000000005</v>
      </c>
      <c r="O665">
        <v>5.8339999999999996</v>
      </c>
    </row>
    <row r="666" spans="1:15" x14ac:dyDescent="0.3">
      <c r="A666" t="s">
        <v>30</v>
      </c>
      <c r="B666" t="s">
        <v>31</v>
      </c>
      <c r="C666" t="s">
        <v>438</v>
      </c>
      <c r="D666" t="s">
        <v>439</v>
      </c>
      <c r="E666">
        <v>2003</v>
      </c>
      <c r="F666">
        <v>9.5</v>
      </c>
      <c r="G666">
        <v>9.5</v>
      </c>
      <c r="H666">
        <v>7695.08</v>
      </c>
      <c r="I666" s="1">
        <v>262000000000</v>
      </c>
      <c r="J666">
        <v>32222.9</v>
      </c>
      <c r="K666">
        <v>42.7</v>
      </c>
      <c r="L666">
        <v>4.3</v>
      </c>
      <c r="M666">
        <v>78.631699999999995</v>
      </c>
      <c r="N666">
        <v>98.346100000000007</v>
      </c>
      <c r="O666">
        <v>4.7789999999999999</v>
      </c>
    </row>
    <row r="667" spans="1:15" x14ac:dyDescent="0.3">
      <c r="A667" t="s">
        <v>30</v>
      </c>
      <c r="B667" t="s">
        <v>31</v>
      </c>
      <c r="C667" t="s">
        <v>438</v>
      </c>
      <c r="D667" t="s">
        <v>439</v>
      </c>
      <c r="E667">
        <v>2002</v>
      </c>
      <c r="F667">
        <v>9.6999999999999993</v>
      </c>
      <c r="G667">
        <v>9.4</v>
      </c>
      <c r="H667">
        <v>7427.66</v>
      </c>
      <c r="I667" s="1">
        <v>213000000000</v>
      </c>
      <c r="J667">
        <v>26401.7</v>
      </c>
      <c r="K667">
        <v>36.56</v>
      </c>
      <c r="L667">
        <v>4.4000000000000004</v>
      </c>
      <c r="M667">
        <v>78.677999999999997</v>
      </c>
      <c r="N667">
        <v>97.868200000000002</v>
      </c>
      <c r="O667">
        <v>4.8490000000000002</v>
      </c>
    </row>
    <row r="668" spans="1:15" x14ac:dyDescent="0.3">
      <c r="A668" t="s">
        <v>30</v>
      </c>
      <c r="B668" t="s">
        <v>31</v>
      </c>
      <c r="C668" t="s">
        <v>438</v>
      </c>
      <c r="D668" t="s">
        <v>439</v>
      </c>
      <c r="E668">
        <v>2001</v>
      </c>
      <c r="F668">
        <v>9.4</v>
      </c>
      <c r="G668">
        <v>9.3000000000000007</v>
      </c>
      <c r="H668">
        <v>7333.23</v>
      </c>
      <c r="I668" s="1">
        <v>197000000000</v>
      </c>
      <c r="J668">
        <v>24537.5</v>
      </c>
      <c r="K668">
        <v>39.185499999999998</v>
      </c>
      <c r="L668">
        <v>4.5</v>
      </c>
      <c r="M668">
        <v>78.575599999999994</v>
      </c>
      <c r="N668">
        <v>97.387900000000002</v>
      </c>
      <c r="O668">
        <v>4.0069999999999997</v>
      </c>
    </row>
    <row r="669" spans="1:15" x14ac:dyDescent="0.3">
      <c r="A669" t="s">
        <v>30</v>
      </c>
      <c r="B669" t="s">
        <v>31</v>
      </c>
      <c r="C669" t="s">
        <v>438</v>
      </c>
      <c r="D669" t="s">
        <v>439</v>
      </c>
      <c r="E669">
        <v>2000</v>
      </c>
      <c r="F669">
        <v>9.8000000000000007</v>
      </c>
      <c r="G669">
        <v>9.6</v>
      </c>
      <c r="H669">
        <v>7076.27</v>
      </c>
      <c r="I669" s="1">
        <v>197000000000</v>
      </c>
      <c r="J669">
        <v>24564.5</v>
      </c>
      <c r="K669">
        <v>33.7301</v>
      </c>
      <c r="L669">
        <v>4.5999999999999996</v>
      </c>
      <c r="M669">
        <v>78.126800000000003</v>
      </c>
      <c r="N669">
        <v>97.015799999999999</v>
      </c>
      <c r="O669">
        <v>4.6870000000000003</v>
      </c>
    </row>
    <row r="670" spans="1:15" x14ac:dyDescent="0.3">
      <c r="A670" t="s">
        <v>30</v>
      </c>
      <c r="B670" t="s">
        <v>31</v>
      </c>
      <c r="C670" t="s">
        <v>438</v>
      </c>
      <c r="D670" t="s">
        <v>439</v>
      </c>
      <c r="E670">
        <v>1999</v>
      </c>
      <c r="F670">
        <v>9.8000000000000007</v>
      </c>
      <c r="G670">
        <v>9.8000000000000007</v>
      </c>
      <c r="H670">
        <v>6972.19</v>
      </c>
      <c r="I670" s="1">
        <v>217000000000</v>
      </c>
      <c r="J670">
        <v>27174.3</v>
      </c>
      <c r="K670">
        <v>23.0443</v>
      </c>
      <c r="L670">
        <v>4.7</v>
      </c>
      <c r="M670">
        <v>77.875600000000006</v>
      </c>
      <c r="N670">
        <v>96.782799999999995</v>
      </c>
      <c r="O670">
        <v>4.6980000000000004</v>
      </c>
    </row>
    <row r="671" spans="1:15" x14ac:dyDescent="0.3">
      <c r="A671" t="s">
        <v>30</v>
      </c>
      <c r="B671" t="s">
        <v>31</v>
      </c>
      <c r="C671" t="s">
        <v>438</v>
      </c>
      <c r="D671" t="s">
        <v>439</v>
      </c>
      <c r="E671">
        <v>1998</v>
      </c>
      <c r="F671">
        <v>10.199999999999999</v>
      </c>
      <c r="G671">
        <v>9.8000000000000007</v>
      </c>
      <c r="H671">
        <v>6706.71</v>
      </c>
      <c r="I671" s="1">
        <v>218000000000</v>
      </c>
      <c r="J671">
        <v>27361.9</v>
      </c>
      <c r="K671">
        <v>15.421200000000001</v>
      </c>
      <c r="L671">
        <v>4.8</v>
      </c>
      <c r="M671">
        <v>77.670699999999997</v>
      </c>
      <c r="N671">
        <v>96.594700000000003</v>
      </c>
      <c r="O671">
        <v>5.5229999999999997</v>
      </c>
    </row>
    <row r="672" spans="1:15" x14ac:dyDescent="0.3">
      <c r="A672" t="s">
        <v>30</v>
      </c>
      <c r="B672" t="s">
        <v>31</v>
      </c>
      <c r="C672" t="s">
        <v>438</v>
      </c>
      <c r="D672" t="s">
        <v>439</v>
      </c>
      <c r="E672">
        <v>1997</v>
      </c>
      <c r="F672">
        <v>10.5</v>
      </c>
      <c r="G672">
        <v>10</v>
      </c>
      <c r="H672">
        <v>6620.45</v>
      </c>
      <c r="I672" s="1">
        <v>213000000000</v>
      </c>
      <c r="J672">
        <v>26705.5</v>
      </c>
      <c r="K672">
        <v>9.5339700000000001</v>
      </c>
      <c r="L672">
        <v>5</v>
      </c>
      <c r="M672">
        <v>77.319500000000005</v>
      </c>
      <c r="N672">
        <v>96.488799999999998</v>
      </c>
      <c r="O672">
        <v>5.149</v>
      </c>
    </row>
    <row r="673" spans="1:15" x14ac:dyDescent="0.3">
      <c r="A673" t="s">
        <v>30</v>
      </c>
      <c r="B673" t="s">
        <v>31</v>
      </c>
      <c r="C673" t="s">
        <v>438</v>
      </c>
      <c r="D673" t="s">
        <v>439</v>
      </c>
      <c r="E673">
        <v>1996</v>
      </c>
      <c r="F673">
        <v>11.2</v>
      </c>
      <c r="G673">
        <v>10.199999999999999</v>
      </c>
      <c r="H673">
        <v>6607.22</v>
      </c>
      <c r="I673" s="1">
        <v>237000000000</v>
      </c>
      <c r="J673">
        <v>29809.1</v>
      </c>
      <c r="K673">
        <v>6.90916</v>
      </c>
      <c r="L673">
        <v>5.3</v>
      </c>
      <c r="M673">
        <v>76.870699999999999</v>
      </c>
      <c r="N673">
        <v>96.379499999999993</v>
      </c>
      <c r="O673">
        <v>5.2809999999999997</v>
      </c>
    </row>
    <row r="674" spans="1:15" x14ac:dyDescent="0.3">
      <c r="A674" t="s">
        <v>30</v>
      </c>
      <c r="B674" t="s">
        <v>31</v>
      </c>
      <c r="C674" t="s">
        <v>438</v>
      </c>
      <c r="D674" t="s">
        <v>439</v>
      </c>
      <c r="E674">
        <v>1995</v>
      </c>
      <c r="F674">
        <v>11.2</v>
      </c>
      <c r="G674">
        <v>10.199999999999999</v>
      </c>
      <c r="H674">
        <v>6344.39</v>
      </c>
      <c r="I674" s="1">
        <v>241000000000</v>
      </c>
      <c r="J674">
        <v>30325.8</v>
      </c>
      <c r="K674">
        <v>1.8902099999999999</v>
      </c>
      <c r="L674">
        <v>5.7</v>
      </c>
      <c r="M674">
        <v>76.668300000000002</v>
      </c>
      <c r="N674">
        <v>96.249399999999994</v>
      </c>
      <c r="O674">
        <v>4.3470000000000004</v>
      </c>
    </row>
    <row r="675" spans="1:15" x14ac:dyDescent="0.3">
      <c r="A675" t="s">
        <v>30</v>
      </c>
      <c r="B675" t="s">
        <v>31</v>
      </c>
      <c r="C675" t="s">
        <v>438</v>
      </c>
      <c r="D675" t="s">
        <v>439</v>
      </c>
      <c r="E675">
        <v>1994</v>
      </c>
      <c r="F675">
        <v>11.6</v>
      </c>
      <c r="G675">
        <v>10.199999999999999</v>
      </c>
      <c r="H675">
        <v>6205.8</v>
      </c>
      <c r="I675" s="1">
        <v>204000000000</v>
      </c>
      <c r="J675">
        <v>25646.7</v>
      </c>
      <c r="K675">
        <v>1.3934200000000001</v>
      </c>
      <c r="L675">
        <v>6.2</v>
      </c>
      <c r="M675">
        <v>76.419499999999999</v>
      </c>
      <c r="N675">
        <v>96.102199999999996</v>
      </c>
      <c r="O675">
        <v>3.5350000000000001</v>
      </c>
    </row>
    <row r="676" spans="1:15" x14ac:dyDescent="0.3">
      <c r="A676" t="s">
        <v>30</v>
      </c>
      <c r="B676" t="s">
        <v>31</v>
      </c>
      <c r="C676" t="s">
        <v>438</v>
      </c>
      <c r="D676" t="s">
        <v>439</v>
      </c>
      <c r="E676">
        <v>1993</v>
      </c>
      <c r="F676">
        <v>12</v>
      </c>
      <c r="G676">
        <v>10.4</v>
      </c>
      <c r="H676">
        <v>6137.27</v>
      </c>
      <c r="I676" s="1">
        <v>190000000000</v>
      </c>
      <c r="J676">
        <v>24081.5</v>
      </c>
      <c r="K676">
        <v>0.765343</v>
      </c>
      <c r="L676">
        <v>6.7</v>
      </c>
      <c r="M676">
        <v>76.068299999999994</v>
      </c>
      <c r="N676">
        <v>95.733000000000004</v>
      </c>
      <c r="O676">
        <v>4.25</v>
      </c>
    </row>
    <row r="677" spans="1:15" x14ac:dyDescent="0.3">
      <c r="A677" t="s">
        <v>30</v>
      </c>
      <c r="B677" t="s">
        <v>31</v>
      </c>
      <c r="C677" t="s">
        <v>438</v>
      </c>
      <c r="D677" t="s">
        <v>439</v>
      </c>
      <c r="E677">
        <v>1992</v>
      </c>
      <c r="F677">
        <v>12.2</v>
      </c>
      <c r="G677">
        <v>10.6</v>
      </c>
      <c r="H677">
        <v>6227.5</v>
      </c>
      <c r="I677" s="1">
        <v>195000000000</v>
      </c>
      <c r="J677">
        <v>24880.2</v>
      </c>
      <c r="K677">
        <v>0.642818</v>
      </c>
      <c r="L677">
        <v>7.2</v>
      </c>
      <c r="M677">
        <v>75.817099999999996</v>
      </c>
      <c r="N677">
        <v>94.946799999999996</v>
      </c>
      <c r="O677">
        <v>3.59</v>
      </c>
    </row>
    <row r="678" spans="1:15" x14ac:dyDescent="0.3">
      <c r="A678" t="s">
        <v>30</v>
      </c>
      <c r="B678" t="s">
        <v>31</v>
      </c>
      <c r="C678" t="s">
        <v>438</v>
      </c>
      <c r="D678" t="s">
        <v>439</v>
      </c>
      <c r="E678">
        <v>1991</v>
      </c>
      <c r="F678">
        <v>12.2</v>
      </c>
      <c r="G678">
        <v>10.8</v>
      </c>
      <c r="H678">
        <v>6347.22</v>
      </c>
      <c r="I678" s="1">
        <v>174000000000</v>
      </c>
      <c r="J678">
        <v>22410.9</v>
      </c>
      <c r="K678">
        <v>0.25908199999999998</v>
      </c>
      <c r="L678">
        <v>7.6</v>
      </c>
      <c r="M678">
        <v>75.617099999999994</v>
      </c>
      <c r="N678">
        <v>93.907600000000002</v>
      </c>
      <c r="O678">
        <v>3.42</v>
      </c>
    </row>
    <row r="679" spans="1:15" x14ac:dyDescent="0.3">
      <c r="A679" t="s">
        <v>30</v>
      </c>
      <c r="B679" t="s">
        <v>31</v>
      </c>
      <c r="C679" t="s">
        <v>438</v>
      </c>
      <c r="D679" t="s">
        <v>439</v>
      </c>
      <c r="E679">
        <v>1990</v>
      </c>
      <c r="F679">
        <v>11.8</v>
      </c>
      <c r="G679">
        <v>10.8</v>
      </c>
      <c r="H679">
        <v>6111.48</v>
      </c>
      <c r="I679" s="1">
        <v>166000000000</v>
      </c>
      <c r="J679">
        <v>21681</v>
      </c>
      <c r="K679">
        <v>0.13036900000000001</v>
      </c>
      <c r="L679">
        <v>8</v>
      </c>
      <c r="M679">
        <v>75.568299999999994</v>
      </c>
      <c r="N679">
        <v>92.974699999999999</v>
      </c>
    </row>
    <row r="680" spans="1:15" x14ac:dyDescent="0.3">
      <c r="A680" t="s">
        <v>30</v>
      </c>
      <c r="B680" t="s">
        <v>31</v>
      </c>
      <c r="C680" t="s">
        <v>438</v>
      </c>
      <c r="D680" t="s">
        <v>439</v>
      </c>
      <c r="E680">
        <v>1989</v>
      </c>
      <c r="F680">
        <v>11.6</v>
      </c>
      <c r="G680">
        <v>10.9</v>
      </c>
      <c r="H680">
        <v>5896.14</v>
      </c>
      <c r="I680" s="1">
        <v>133000000000</v>
      </c>
      <c r="J680">
        <v>17468.900000000001</v>
      </c>
      <c r="L680">
        <v>8.4</v>
      </c>
      <c r="M680">
        <v>75.265900000000002</v>
      </c>
      <c r="N680">
        <v>92.268900000000002</v>
      </c>
    </row>
    <row r="681" spans="1:15" x14ac:dyDescent="0.3">
      <c r="A681" t="s">
        <v>30</v>
      </c>
      <c r="B681" t="s">
        <v>31</v>
      </c>
      <c r="C681" t="s">
        <v>438</v>
      </c>
      <c r="D681" t="s">
        <v>439</v>
      </c>
      <c r="E681">
        <v>1988</v>
      </c>
      <c r="F681">
        <v>11.6</v>
      </c>
      <c r="G681">
        <v>11</v>
      </c>
      <c r="H681">
        <v>5716.83</v>
      </c>
      <c r="I681" s="1">
        <v>133000000000</v>
      </c>
      <c r="J681">
        <v>17578.599999999999</v>
      </c>
      <c r="L681">
        <v>8.9</v>
      </c>
      <c r="M681">
        <v>75.217100000000002</v>
      </c>
      <c r="N681">
        <v>91.854200000000006</v>
      </c>
    </row>
    <row r="682" spans="1:15" x14ac:dyDescent="0.3">
      <c r="A682" t="s">
        <v>30</v>
      </c>
      <c r="B682" t="s">
        <v>31</v>
      </c>
      <c r="C682" t="s">
        <v>438</v>
      </c>
      <c r="D682" t="s">
        <v>439</v>
      </c>
      <c r="E682">
        <v>1987</v>
      </c>
      <c r="F682">
        <v>11.4</v>
      </c>
      <c r="G682">
        <v>11.2</v>
      </c>
      <c r="H682">
        <v>5536.14</v>
      </c>
      <c r="I682" s="1">
        <v>124000000000</v>
      </c>
      <c r="J682">
        <v>16392.8</v>
      </c>
      <c r="L682">
        <v>9.4</v>
      </c>
      <c r="M682">
        <v>74.768299999999996</v>
      </c>
      <c r="N682">
        <v>91.724199999999996</v>
      </c>
    </row>
    <row r="683" spans="1:15" x14ac:dyDescent="0.3">
      <c r="A683" t="s">
        <v>30</v>
      </c>
      <c r="B683" t="s">
        <v>31</v>
      </c>
      <c r="C683" t="s">
        <v>438</v>
      </c>
      <c r="D683" t="s">
        <v>439</v>
      </c>
      <c r="E683">
        <v>1986</v>
      </c>
      <c r="F683">
        <v>11.5</v>
      </c>
      <c r="G683">
        <v>11.5</v>
      </c>
      <c r="H683">
        <v>5321.41</v>
      </c>
      <c r="I683">
        <v>99036200000</v>
      </c>
      <c r="J683">
        <v>13083.1</v>
      </c>
      <c r="L683">
        <v>10.1</v>
      </c>
      <c r="M683">
        <v>74.317099999999996</v>
      </c>
      <c r="N683">
        <v>91.666200000000003</v>
      </c>
    </row>
    <row r="684" spans="1:15" x14ac:dyDescent="0.3">
      <c r="A684" t="s">
        <v>30</v>
      </c>
      <c r="B684" t="s">
        <v>31</v>
      </c>
      <c r="C684" t="s">
        <v>438</v>
      </c>
      <c r="D684" t="s">
        <v>439</v>
      </c>
      <c r="E684">
        <v>1985</v>
      </c>
      <c r="F684">
        <v>11.6</v>
      </c>
      <c r="G684">
        <v>11.8</v>
      </c>
      <c r="H684">
        <v>5280.78</v>
      </c>
      <c r="I684">
        <v>69386800000</v>
      </c>
      <c r="J684">
        <v>9172.1</v>
      </c>
      <c r="L684">
        <v>10.7</v>
      </c>
      <c r="M684">
        <v>73.814599999999999</v>
      </c>
      <c r="N684">
        <v>91.608000000000004</v>
      </c>
    </row>
    <row r="685" spans="1:15" x14ac:dyDescent="0.3">
      <c r="A685" t="s">
        <v>30</v>
      </c>
      <c r="B685" t="s">
        <v>31</v>
      </c>
      <c r="C685" t="s">
        <v>438</v>
      </c>
      <c r="D685" t="s">
        <v>439</v>
      </c>
      <c r="E685">
        <v>1984</v>
      </c>
      <c r="F685">
        <v>11.8</v>
      </c>
      <c r="G685">
        <v>11.7</v>
      </c>
      <c r="H685">
        <v>5071</v>
      </c>
      <c r="I685">
        <v>67985300000</v>
      </c>
      <c r="J685">
        <v>8991.07</v>
      </c>
      <c r="L685">
        <v>11.3</v>
      </c>
      <c r="M685">
        <v>73.612200000000001</v>
      </c>
      <c r="N685">
        <v>91.564999999999998</v>
      </c>
    </row>
    <row r="686" spans="1:15" x14ac:dyDescent="0.3">
      <c r="A686" t="s">
        <v>30</v>
      </c>
      <c r="B686" t="s">
        <v>31</v>
      </c>
      <c r="C686" t="s">
        <v>438</v>
      </c>
      <c r="D686" t="s">
        <v>439</v>
      </c>
      <c r="E686">
        <v>1983</v>
      </c>
      <c r="F686">
        <v>11.9</v>
      </c>
      <c r="G686">
        <v>12.3</v>
      </c>
      <c r="H686">
        <v>4827.4799999999996</v>
      </c>
      <c r="I686">
        <v>72121000000</v>
      </c>
      <c r="J686">
        <v>9537.41</v>
      </c>
      <c r="L686">
        <v>11.9</v>
      </c>
      <c r="M686">
        <v>73.012200000000007</v>
      </c>
      <c r="N686">
        <v>91.570700000000002</v>
      </c>
    </row>
    <row r="687" spans="1:15" x14ac:dyDescent="0.3">
      <c r="A687" t="s">
        <v>30</v>
      </c>
      <c r="B687" t="s">
        <v>31</v>
      </c>
      <c r="C687" t="s">
        <v>438</v>
      </c>
      <c r="D687" t="s">
        <v>439</v>
      </c>
      <c r="E687">
        <v>1982</v>
      </c>
      <c r="F687">
        <v>12.5</v>
      </c>
      <c r="G687">
        <v>12.1</v>
      </c>
      <c r="H687">
        <v>4730.57</v>
      </c>
      <c r="I687">
        <v>71275300000</v>
      </c>
      <c r="J687">
        <v>9410.35</v>
      </c>
      <c r="L687">
        <v>12.6</v>
      </c>
      <c r="M687">
        <v>72.960999999999999</v>
      </c>
      <c r="N687">
        <v>91.718800000000002</v>
      </c>
    </row>
    <row r="688" spans="1:15" x14ac:dyDescent="0.3">
      <c r="A688" t="s">
        <v>30</v>
      </c>
      <c r="B688" t="s">
        <v>31</v>
      </c>
      <c r="C688" t="s">
        <v>438</v>
      </c>
      <c r="D688" t="s">
        <v>439</v>
      </c>
      <c r="E688">
        <v>1981</v>
      </c>
      <c r="F688">
        <v>12.4</v>
      </c>
      <c r="G688">
        <v>12.2</v>
      </c>
      <c r="H688">
        <v>4697.37</v>
      </c>
      <c r="I688">
        <v>71034200000</v>
      </c>
      <c r="J688">
        <v>9385.25</v>
      </c>
      <c r="L688">
        <v>13.2</v>
      </c>
      <c r="M688">
        <v>72.812200000000004</v>
      </c>
      <c r="N688">
        <v>91.653099999999995</v>
      </c>
    </row>
    <row r="689" spans="1:14" x14ac:dyDescent="0.3">
      <c r="A689" t="s">
        <v>30</v>
      </c>
      <c r="B689" t="s">
        <v>31</v>
      </c>
      <c r="C689" t="s">
        <v>438</v>
      </c>
      <c r="D689" t="s">
        <v>439</v>
      </c>
      <c r="E689">
        <v>1980</v>
      </c>
      <c r="F689">
        <v>12</v>
      </c>
      <c r="G689">
        <v>12.2</v>
      </c>
      <c r="H689">
        <v>4684.46</v>
      </c>
      <c r="I689">
        <v>82058900000</v>
      </c>
      <c r="J689">
        <v>10869.5</v>
      </c>
      <c r="L689">
        <v>13.9</v>
      </c>
      <c r="M689">
        <v>72.463399999999993</v>
      </c>
      <c r="N689">
        <v>91.419600000000003</v>
      </c>
    </row>
    <row r="690" spans="1:14" x14ac:dyDescent="0.3">
      <c r="A690" t="s">
        <v>30</v>
      </c>
      <c r="B690" t="s">
        <v>31</v>
      </c>
      <c r="C690" t="s">
        <v>438</v>
      </c>
      <c r="D690" t="s">
        <v>439</v>
      </c>
      <c r="E690">
        <v>1979</v>
      </c>
      <c r="F690">
        <v>11.4</v>
      </c>
      <c r="G690">
        <v>12.2</v>
      </c>
      <c r="H690">
        <v>4541.54</v>
      </c>
      <c r="I690">
        <v>73937300000</v>
      </c>
      <c r="J690">
        <v>9793.77</v>
      </c>
      <c r="L690">
        <v>14.6</v>
      </c>
      <c r="M690">
        <v>72.312200000000004</v>
      </c>
      <c r="N690">
        <v>91.419499999999999</v>
      </c>
    </row>
    <row r="691" spans="1:14" x14ac:dyDescent="0.3">
      <c r="A691" t="s">
        <v>30</v>
      </c>
      <c r="B691" t="s">
        <v>31</v>
      </c>
      <c r="C691" t="s">
        <v>438</v>
      </c>
      <c r="D691" t="s">
        <v>439</v>
      </c>
      <c r="E691">
        <v>1978</v>
      </c>
      <c r="F691">
        <v>11.3</v>
      </c>
      <c r="G691">
        <v>12.5</v>
      </c>
      <c r="H691">
        <v>4335.05</v>
      </c>
      <c r="I691">
        <v>62052300000</v>
      </c>
      <c r="J691">
        <v>8205.4699999999993</v>
      </c>
      <c r="L691">
        <v>15.5</v>
      </c>
      <c r="M691">
        <v>72.012200000000007</v>
      </c>
      <c r="N691">
        <v>91.575500000000005</v>
      </c>
    </row>
    <row r="692" spans="1:14" x14ac:dyDescent="0.3">
      <c r="A692" t="s">
        <v>30</v>
      </c>
      <c r="B692" t="s">
        <v>31</v>
      </c>
      <c r="C692" t="s">
        <v>438</v>
      </c>
      <c r="D692" t="s">
        <v>439</v>
      </c>
      <c r="E692">
        <v>1977</v>
      </c>
      <c r="F692">
        <v>11.3</v>
      </c>
      <c r="G692">
        <v>12.2</v>
      </c>
      <c r="H692">
        <v>4137.71</v>
      </c>
      <c r="I692">
        <v>51545800000</v>
      </c>
      <c r="J692">
        <v>6810.63</v>
      </c>
      <c r="L692">
        <v>16.600000000000001</v>
      </c>
      <c r="M692">
        <v>71.914599999999993</v>
      </c>
      <c r="N692">
        <v>91.649699999999996</v>
      </c>
    </row>
    <row r="693" spans="1:14" x14ac:dyDescent="0.3">
      <c r="A693" t="s">
        <v>30</v>
      </c>
      <c r="B693" t="s">
        <v>31</v>
      </c>
      <c r="C693" t="s">
        <v>438</v>
      </c>
      <c r="D693" t="s">
        <v>439</v>
      </c>
      <c r="E693">
        <v>1976</v>
      </c>
      <c r="F693">
        <v>11.6</v>
      </c>
      <c r="G693">
        <v>12.6</v>
      </c>
      <c r="H693">
        <v>4068.19</v>
      </c>
      <c r="I693">
        <v>42960000000</v>
      </c>
      <c r="J693">
        <v>5678.39</v>
      </c>
      <c r="L693">
        <v>18.100000000000001</v>
      </c>
      <c r="M693">
        <v>71.565899999999999</v>
      </c>
      <c r="N693">
        <v>91.614500000000007</v>
      </c>
    </row>
    <row r="694" spans="1:14" x14ac:dyDescent="0.3">
      <c r="A694" t="s">
        <v>30</v>
      </c>
      <c r="B694" t="s">
        <v>31</v>
      </c>
      <c r="C694" t="s">
        <v>438</v>
      </c>
      <c r="D694" t="s">
        <v>439</v>
      </c>
      <c r="E694">
        <v>1975</v>
      </c>
      <c r="F694">
        <v>12.4</v>
      </c>
      <c r="G694">
        <v>12.7</v>
      </c>
      <c r="H694">
        <v>3734.45</v>
      </c>
      <c r="I694">
        <v>40059200000</v>
      </c>
      <c r="J694">
        <v>5285.62</v>
      </c>
      <c r="L694">
        <v>19.8</v>
      </c>
      <c r="M694">
        <v>71.114599999999996</v>
      </c>
      <c r="N694">
        <v>91.776499999999999</v>
      </c>
    </row>
    <row r="695" spans="1:14" x14ac:dyDescent="0.3">
      <c r="A695" t="s">
        <v>30</v>
      </c>
      <c r="B695" t="s">
        <v>31</v>
      </c>
      <c r="C695" t="s">
        <v>438</v>
      </c>
      <c r="D695" t="s">
        <v>439</v>
      </c>
      <c r="E695">
        <v>1974</v>
      </c>
      <c r="F695">
        <v>12.8</v>
      </c>
      <c r="G695">
        <v>12.4</v>
      </c>
      <c r="H695">
        <v>3769.03</v>
      </c>
      <c r="I695">
        <v>35189300000</v>
      </c>
      <c r="J695">
        <v>4630.76</v>
      </c>
      <c r="L695">
        <v>21.5</v>
      </c>
      <c r="M695">
        <v>71.012200000000007</v>
      </c>
      <c r="N695">
        <v>92.020300000000006</v>
      </c>
    </row>
    <row r="696" spans="1:14" x14ac:dyDescent="0.3">
      <c r="A696" t="s">
        <v>30</v>
      </c>
      <c r="B696" t="s">
        <v>31</v>
      </c>
      <c r="C696" t="s">
        <v>438</v>
      </c>
      <c r="D696" t="s">
        <v>439</v>
      </c>
      <c r="E696">
        <v>1973</v>
      </c>
      <c r="F696">
        <v>12.9</v>
      </c>
      <c r="G696">
        <v>12.2</v>
      </c>
      <c r="H696">
        <v>3620.56</v>
      </c>
      <c r="I696">
        <v>29515500000</v>
      </c>
      <c r="J696">
        <v>3890.72</v>
      </c>
      <c r="L696">
        <v>23</v>
      </c>
      <c r="M696">
        <v>71.014600000000002</v>
      </c>
      <c r="N696">
        <v>91.863799999999998</v>
      </c>
    </row>
    <row r="697" spans="1:14" x14ac:dyDescent="0.3">
      <c r="A697" t="s">
        <v>30</v>
      </c>
      <c r="B697" t="s">
        <v>31</v>
      </c>
      <c r="C697" t="s">
        <v>438</v>
      </c>
      <c r="D697" t="s">
        <v>439</v>
      </c>
      <c r="E697">
        <v>1972</v>
      </c>
      <c r="F697">
        <v>13.8</v>
      </c>
      <c r="G697">
        <v>12.6</v>
      </c>
      <c r="H697">
        <v>3404.47</v>
      </c>
      <c r="I697">
        <v>22059600000</v>
      </c>
      <c r="J697">
        <v>2924.05</v>
      </c>
      <c r="L697">
        <v>24.1</v>
      </c>
      <c r="M697">
        <v>70.463399999999993</v>
      </c>
      <c r="N697">
        <v>91.356300000000005</v>
      </c>
    </row>
    <row r="698" spans="1:14" x14ac:dyDescent="0.3">
      <c r="A698" t="s">
        <v>30</v>
      </c>
      <c r="B698" t="s">
        <v>31</v>
      </c>
      <c r="C698" t="s">
        <v>438</v>
      </c>
      <c r="D698" t="s">
        <v>439</v>
      </c>
      <c r="E698">
        <v>1971</v>
      </c>
      <c r="F698">
        <v>14.5</v>
      </c>
      <c r="G698">
        <v>13</v>
      </c>
      <c r="H698">
        <v>3213.13</v>
      </c>
      <c r="I698">
        <v>17858500000</v>
      </c>
      <c r="J698">
        <v>2380.98</v>
      </c>
      <c r="L698">
        <v>24.7</v>
      </c>
      <c r="M698">
        <v>70.114599999999996</v>
      </c>
      <c r="N698">
        <v>90.826899999999995</v>
      </c>
    </row>
    <row r="699" spans="1:14" x14ac:dyDescent="0.3">
      <c r="A699" t="s">
        <v>30</v>
      </c>
      <c r="B699" t="s">
        <v>31</v>
      </c>
      <c r="C699" t="s">
        <v>438</v>
      </c>
      <c r="D699" t="s">
        <v>439</v>
      </c>
      <c r="E699">
        <v>1970</v>
      </c>
      <c r="F699">
        <v>15</v>
      </c>
      <c r="G699">
        <v>13.2</v>
      </c>
      <c r="H699">
        <v>3019.12</v>
      </c>
      <c r="I699">
        <v>15373000000</v>
      </c>
      <c r="J699">
        <v>2058.77</v>
      </c>
      <c r="L699">
        <v>25.1</v>
      </c>
      <c r="M699">
        <v>69.914599999999993</v>
      </c>
      <c r="N699">
        <v>90.422499999999999</v>
      </c>
    </row>
    <row r="700" spans="1:14" x14ac:dyDescent="0.3">
      <c r="A700" t="s">
        <v>30</v>
      </c>
      <c r="B700" t="s">
        <v>31</v>
      </c>
      <c r="C700" t="s">
        <v>438</v>
      </c>
      <c r="D700" t="s">
        <v>439</v>
      </c>
      <c r="E700">
        <v>1969</v>
      </c>
      <c r="F700">
        <v>16.3</v>
      </c>
      <c r="G700">
        <v>13.3</v>
      </c>
      <c r="H700">
        <v>2814.65</v>
      </c>
      <c r="I700">
        <v>13582800000</v>
      </c>
      <c r="J700">
        <v>1825.39</v>
      </c>
      <c r="L700">
        <v>25.3</v>
      </c>
      <c r="M700">
        <v>69.833200000000005</v>
      </c>
      <c r="N700">
        <v>90.107200000000006</v>
      </c>
    </row>
    <row r="701" spans="1:14" x14ac:dyDescent="0.3">
      <c r="A701" t="s">
        <v>30</v>
      </c>
      <c r="B701" t="s">
        <v>31</v>
      </c>
      <c r="C701" t="s">
        <v>438</v>
      </c>
      <c r="D701" t="s">
        <v>439</v>
      </c>
      <c r="E701">
        <v>1968</v>
      </c>
      <c r="F701">
        <v>17</v>
      </c>
      <c r="G701">
        <v>12.9</v>
      </c>
      <c r="H701">
        <v>2608.62</v>
      </c>
      <c r="I701">
        <v>12440600000</v>
      </c>
      <c r="J701">
        <v>1677.67</v>
      </c>
      <c r="L701">
        <v>25.7</v>
      </c>
      <c r="M701">
        <v>70.057599999999994</v>
      </c>
      <c r="N701">
        <v>89.796599999999998</v>
      </c>
    </row>
    <row r="702" spans="1:14" x14ac:dyDescent="0.3">
      <c r="A702" t="s">
        <v>30</v>
      </c>
      <c r="B702" t="s">
        <v>31</v>
      </c>
      <c r="C702" t="s">
        <v>438</v>
      </c>
      <c r="D702" t="s">
        <v>439</v>
      </c>
      <c r="E702">
        <v>1967</v>
      </c>
      <c r="F702">
        <v>17.3</v>
      </c>
      <c r="G702">
        <v>12.9</v>
      </c>
      <c r="H702">
        <v>2448.69</v>
      </c>
      <c r="I702">
        <v>11579400000</v>
      </c>
      <c r="J702">
        <v>1569.67</v>
      </c>
      <c r="L702">
        <v>26.4</v>
      </c>
      <c r="M702">
        <v>69.9178</v>
      </c>
      <c r="N702">
        <v>89.331500000000005</v>
      </c>
    </row>
    <row r="703" spans="1:14" x14ac:dyDescent="0.3">
      <c r="A703" t="s">
        <v>30</v>
      </c>
      <c r="B703" t="s">
        <v>31</v>
      </c>
      <c r="C703" t="s">
        <v>438</v>
      </c>
      <c r="D703" t="s">
        <v>439</v>
      </c>
      <c r="E703">
        <v>1966</v>
      </c>
      <c r="F703">
        <v>17.600000000000001</v>
      </c>
      <c r="G703">
        <v>12.5</v>
      </c>
      <c r="H703">
        <v>2375.0100000000002</v>
      </c>
      <c r="I703">
        <v>10887700000</v>
      </c>
      <c r="J703">
        <v>1486.97</v>
      </c>
      <c r="L703">
        <v>27.3</v>
      </c>
      <c r="M703">
        <v>70.045900000000003</v>
      </c>
      <c r="N703">
        <v>88.666300000000007</v>
      </c>
    </row>
    <row r="704" spans="1:14" x14ac:dyDescent="0.3">
      <c r="A704" t="s">
        <v>30</v>
      </c>
      <c r="B704" t="s">
        <v>31</v>
      </c>
      <c r="C704" t="s">
        <v>438</v>
      </c>
      <c r="D704" t="s">
        <v>439</v>
      </c>
      <c r="E704">
        <v>1965</v>
      </c>
      <c r="F704">
        <v>17.899999999999999</v>
      </c>
      <c r="G704">
        <v>13</v>
      </c>
      <c r="H704">
        <v>2305.36</v>
      </c>
      <c r="I704">
        <v>9994070000</v>
      </c>
      <c r="J704">
        <v>1374.53</v>
      </c>
      <c r="L704">
        <v>28.4</v>
      </c>
      <c r="M704">
        <v>69.722200000000001</v>
      </c>
      <c r="N704">
        <v>88.046599999999998</v>
      </c>
    </row>
    <row r="705" spans="1:15" x14ac:dyDescent="0.3">
      <c r="A705" t="s">
        <v>30</v>
      </c>
      <c r="B705" t="s">
        <v>31</v>
      </c>
      <c r="C705" t="s">
        <v>438</v>
      </c>
      <c r="D705" t="s">
        <v>439</v>
      </c>
      <c r="E705">
        <v>1964</v>
      </c>
      <c r="F705">
        <v>18.5</v>
      </c>
      <c r="G705">
        <v>12.3</v>
      </c>
      <c r="H705">
        <v>2232.9</v>
      </c>
      <c r="I705">
        <v>9169980000</v>
      </c>
      <c r="J705">
        <v>1269.4100000000001</v>
      </c>
      <c r="L705">
        <v>29.6</v>
      </c>
      <c r="M705">
        <v>69.921999999999997</v>
      </c>
      <c r="N705">
        <v>87.476399999999998</v>
      </c>
    </row>
    <row r="706" spans="1:15" x14ac:dyDescent="0.3">
      <c r="A706" t="s">
        <v>30</v>
      </c>
      <c r="B706" t="s">
        <v>31</v>
      </c>
      <c r="C706" t="s">
        <v>438</v>
      </c>
      <c r="D706" t="s">
        <v>439</v>
      </c>
      <c r="E706">
        <v>1963</v>
      </c>
      <c r="F706">
        <v>18.8</v>
      </c>
      <c r="G706">
        <v>12.8</v>
      </c>
      <c r="H706">
        <v>2124.36</v>
      </c>
      <c r="I706">
        <v>8374180000</v>
      </c>
      <c r="J706">
        <v>1167</v>
      </c>
      <c r="L706">
        <v>31.2</v>
      </c>
      <c r="M706">
        <v>69.443700000000007</v>
      </c>
      <c r="N706">
        <v>86.895300000000006</v>
      </c>
    </row>
    <row r="707" spans="1:15" x14ac:dyDescent="0.3">
      <c r="A707" t="s">
        <v>30</v>
      </c>
      <c r="B707" t="s">
        <v>31</v>
      </c>
      <c r="C707" t="s">
        <v>438</v>
      </c>
      <c r="D707" t="s">
        <v>439</v>
      </c>
      <c r="E707">
        <v>1962</v>
      </c>
      <c r="F707">
        <v>18.7</v>
      </c>
      <c r="G707">
        <v>12.7</v>
      </c>
      <c r="H707">
        <v>2006.77</v>
      </c>
      <c r="I707">
        <v>7756110000</v>
      </c>
      <c r="J707">
        <v>1087.83</v>
      </c>
      <c r="L707">
        <v>32.9</v>
      </c>
      <c r="M707">
        <v>69.3095</v>
      </c>
      <c r="N707">
        <v>86.338899999999995</v>
      </c>
    </row>
    <row r="708" spans="1:15" x14ac:dyDescent="0.3">
      <c r="A708" t="s">
        <v>30</v>
      </c>
      <c r="B708" t="s">
        <v>31</v>
      </c>
      <c r="C708" t="s">
        <v>438</v>
      </c>
      <c r="D708" t="s">
        <v>439</v>
      </c>
      <c r="E708">
        <v>1961</v>
      </c>
      <c r="F708">
        <v>18.600000000000001</v>
      </c>
      <c r="G708">
        <v>12.1</v>
      </c>
      <c r="H708">
        <v>1882.22</v>
      </c>
      <c r="I708">
        <v>7311750000</v>
      </c>
      <c r="J708">
        <v>1031.82</v>
      </c>
      <c r="L708">
        <v>35</v>
      </c>
      <c r="M708">
        <v>69.577299999999994</v>
      </c>
      <c r="N708">
        <v>85.811300000000003</v>
      </c>
    </row>
    <row r="709" spans="1:15" x14ac:dyDescent="0.3">
      <c r="A709" t="s">
        <v>30</v>
      </c>
      <c r="B709" t="s">
        <v>31</v>
      </c>
      <c r="C709" t="s">
        <v>438</v>
      </c>
      <c r="D709" t="s">
        <v>439</v>
      </c>
      <c r="E709">
        <v>1960</v>
      </c>
      <c r="F709">
        <v>17.899999999999999</v>
      </c>
      <c r="G709">
        <v>12.7</v>
      </c>
      <c r="H709">
        <v>1814.68</v>
      </c>
      <c r="I709">
        <v>6592690000</v>
      </c>
      <c r="J709">
        <v>935.46</v>
      </c>
      <c r="L709">
        <v>37.200000000000003</v>
      </c>
      <c r="M709">
        <v>68.585599999999999</v>
      </c>
    </row>
    <row r="710" spans="1:15" x14ac:dyDescent="0.3">
      <c r="A710" t="s">
        <v>32</v>
      </c>
      <c r="B710" t="s">
        <v>33</v>
      </c>
      <c r="C710" t="s">
        <v>438</v>
      </c>
      <c r="D710" t="s">
        <v>433</v>
      </c>
      <c r="E710">
        <v>2018</v>
      </c>
      <c r="I710">
        <v>46939500000</v>
      </c>
      <c r="J710">
        <v>4721.18</v>
      </c>
      <c r="K710">
        <v>79.8</v>
      </c>
      <c r="L710">
        <v>19.2</v>
      </c>
      <c r="N710">
        <v>120.265</v>
      </c>
      <c r="O710">
        <v>5.22</v>
      </c>
    </row>
    <row r="711" spans="1:15" x14ac:dyDescent="0.3">
      <c r="A711" t="s">
        <v>32</v>
      </c>
      <c r="B711" t="s">
        <v>33</v>
      </c>
      <c r="C711" t="s">
        <v>438</v>
      </c>
      <c r="D711" t="s">
        <v>433</v>
      </c>
      <c r="E711">
        <v>2017</v>
      </c>
      <c r="F711">
        <v>14.6</v>
      </c>
      <c r="G711">
        <v>5.8</v>
      </c>
      <c r="I711">
        <v>40865600000</v>
      </c>
      <c r="J711">
        <v>4147.09</v>
      </c>
      <c r="K711">
        <v>79</v>
      </c>
      <c r="L711">
        <v>20.399999999999999</v>
      </c>
      <c r="M711">
        <v>72.692999999999998</v>
      </c>
      <c r="N711">
        <v>119.197</v>
      </c>
      <c r="O711">
        <v>5</v>
      </c>
    </row>
    <row r="712" spans="1:15" x14ac:dyDescent="0.3">
      <c r="A712" t="s">
        <v>32</v>
      </c>
      <c r="B712" t="s">
        <v>33</v>
      </c>
      <c r="C712" t="s">
        <v>438</v>
      </c>
      <c r="D712" t="s">
        <v>433</v>
      </c>
      <c r="E712">
        <v>2016</v>
      </c>
      <c r="F712">
        <v>16.3</v>
      </c>
      <c r="G712">
        <v>5.8</v>
      </c>
      <c r="I712">
        <v>37867500000</v>
      </c>
      <c r="J712">
        <v>3880.74</v>
      </c>
      <c r="K712">
        <v>78.2</v>
      </c>
      <c r="L712">
        <v>21.8</v>
      </c>
      <c r="M712">
        <v>72.492999999999995</v>
      </c>
      <c r="N712">
        <v>118.033</v>
      </c>
      <c r="O712">
        <v>5</v>
      </c>
    </row>
    <row r="713" spans="1:15" x14ac:dyDescent="0.3">
      <c r="A713" t="s">
        <v>32</v>
      </c>
      <c r="B713" t="s">
        <v>33</v>
      </c>
      <c r="C713" t="s">
        <v>438</v>
      </c>
      <c r="D713" t="s">
        <v>433</v>
      </c>
      <c r="E713">
        <v>2015</v>
      </c>
      <c r="F713">
        <v>17.2</v>
      </c>
      <c r="G713">
        <v>5.7</v>
      </c>
      <c r="I713">
        <v>53074500000</v>
      </c>
      <c r="J713">
        <v>5500.32</v>
      </c>
      <c r="K713">
        <v>77</v>
      </c>
      <c r="L713">
        <v>23.3</v>
      </c>
      <c r="M713">
        <v>72.266000000000005</v>
      </c>
      <c r="N713">
        <v>116.73099999999999</v>
      </c>
      <c r="O713">
        <v>4.96</v>
      </c>
    </row>
    <row r="714" spans="1:15" x14ac:dyDescent="0.3">
      <c r="A714" t="s">
        <v>32</v>
      </c>
      <c r="B714" t="s">
        <v>33</v>
      </c>
      <c r="C714" t="s">
        <v>438</v>
      </c>
      <c r="D714" t="s">
        <v>433</v>
      </c>
      <c r="E714">
        <v>2014</v>
      </c>
      <c r="F714">
        <v>17.899999999999999</v>
      </c>
      <c r="G714">
        <v>5.8</v>
      </c>
      <c r="H714">
        <v>2202.39</v>
      </c>
      <c r="I714">
        <v>75244300000</v>
      </c>
      <c r="J714">
        <v>7891.31</v>
      </c>
      <c r="K714">
        <v>75</v>
      </c>
      <c r="L714">
        <v>25</v>
      </c>
      <c r="M714">
        <v>72.022000000000006</v>
      </c>
      <c r="N714">
        <v>115.349</v>
      </c>
      <c r="O714">
        <v>4.91</v>
      </c>
    </row>
    <row r="715" spans="1:15" x14ac:dyDescent="0.3">
      <c r="A715" t="s">
        <v>32</v>
      </c>
      <c r="B715" t="s">
        <v>33</v>
      </c>
      <c r="C715" t="s">
        <v>438</v>
      </c>
      <c r="D715" t="s">
        <v>433</v>
      </c>
      <c r="E715">
        <v>2013</v>
      </c>
      <c r="F715">
        <v>18.3</v>
      </c>
      <c r="G715">
        <v>5.8</v>
      </c>
      <c r="H715">
        <v>2092.54</v>
      </c>
      <c r="I715">
        <v>74164400000</v>
      </c>
      <c r="J715">
        <v>7875.76</v>
      </c>
      <c r="K715">
        <v>73</v>
      </c>
      <c r="L715">
        <v>26.8</v>
      </c>
      <c r="M715">
        <v>71.768000000000001</v>
      </c>
      <c r="N715">
        <v>113.923</v>
      </c>
      <c r="O715">
        <v>4.97</v>
      </c>
    </row>
    <row r="716" spans="1:15" x14ac:dyDescent="0.3">
      <c r="A716" t="s">
        <v>32</v>
      </c>
      <c r="B716" t="s">
        <v>33</v>
      </c>
      <c r="C716" t="s">
        <v>438</v>
      </c>
      <c r="D716" t="s">
        <v>433</v>
      </c>
      <c r="E716">
        <v>2012</v>
      </c>
      <c r="F716">
        <v>18.8</v>
      </c>
      <c r="G716">
        <v>5.9</v>
      </c>
      <c r="H716">
        <v>2052.65</v>
      </c>
      <c r="I716">
        <v>69683900000</v>
      </c>
      <c r="J716">
        <v>7496.29</v>
      </c>
      <c r="K716">
        <v>54.2</v>
      </c>
      <c r="L716">
        <v>28.7</v>
      </c>
      <c r="M716">
        <v>71.506</v>
      </c>
      <c r="N716">
        <v>112.461</v>
      </c>
      <c r="O716">
        <v>5.19</v>
      </c>
    </row>
    <row r="717" spans="1:15" x14ac:dyDescent="0.3">
      <c r="A717" t="s">
        <v>32</v>
      </c>
      <c r="B717" t="s">
        <v>33</v>
      </c>
      <c r="C717" t="s">
        <v>438</v>
      </c>
      <c r="D717" t="s">
        <v>433</v>
      </c>
      <c r="E717">
        <v>2011</v>
      </c>
      <c r="F717">
        <v>19.2</v>
      </c>
      <c r="G717">
        <v>5.9</v>
      </c>
      <c r="H717">
        <v>1705.42</v>
      </c>
      <c r="I717">
        <v>65951600000</v>
      </c>
      <c r="J717">
        <v>7189.69</v>
      </c>
      <c r="K717">
        <v>50</v>
      </c>
      <c r="L717">
        <v>30.7</v>
      </c>
      <c r="M717">
        <v>71.233999999999995</v>
      </c>
      <c r="N717">
        <v>110.976</v>
      </c>
      <c r="O717">
        <v>5.42</v>
      </c>
    </row>
    <row r="718" spans="1:15" x14ac:dyDescent="0.3">
      <c r="A718" t="s">
        <v>32</v>
      </c>
      <c r="B718" t="s">
        <v>33</v>
      </c>
      <c r="C718" t="s">
        <v>438</v>
      </c>
      <c r="D718" t="s">
        <v>433</v>
      </c>
      <c r="E718">
        <v>2010</v>
      </c>
      <c r="F718">
        <v>18.3</v>
      </c>
      <c r="G718">
        <v>5.9</v>
      </c>
      <c r="H718">
        <v>1603.43</v>
      </c>
      <c r="I718">
        <v>52902700000</v>
      </c>
      <c r="J718">
        <v>5842.81</v>
      </c>
      <c r="K718">
        <v>46</v>
      </c>
      <c r="L718">
        <v>32.799999999999997</v>
      </c>
      <c r="M718">
        <v>70.938000000000002</v>
      </c>
      <c r="N718">
        <v>109.542</v>
      </c>
      <c r="O718">
        <v>5.63</v>
      </c>
    </row>
    <row r="719" spans="1:15" x14ac:dyDescent="0.3">
      <c r="A719" t="s">
        <v>32</v>
      </c>
      <c r="B719" t="s">
        <v>33</v>
      </c>
      <c r="C719" t="s">
        <v>438</v>
      </c>
      <c r="D719" t="s">
        <v>433</v>
      </c>
      <c r="E719">
        <v>2009</v>
      </c>
      <c r="F719">
        <v>17</v>
      </c>
      <c r="G719">
        <v>5.9</v>
      </c>
      <c r="H719">
        <v>1620.39</v>
      </c>
      <c r="I719">
        <v>44291500000</v>
      </c>
      <c r="J719">
        <v>4950.29</v>
      </c>
      <c r="K719">
        <v>27.4</v>
      </c>
      <c r="L719">
        <v>34.9</v>
      </c>
      <c r="M719">
        <v>70.596999999999994</v>
      </c>
      <c r="N719">
        <v>108.291</v>
      </c>
      <c r="O719">
        <v>5.74</v>
      </c>
    </row>
    <row r="720" spans="1:15" x14ac:dyDescent="0.3">
      <c r="A720" t="s">
        <v>32</v>
      </c>
      <c r="B720" t="s">
        <v>33</v>
      </c>
      <c r="C720" t="s">
        <v>438</v>
      </c>
      <c r="D720" t="s">
        <v>433</v>
      </c>
      <c r="E720">
        <v>2008</v>
      </c>
      <c r="F720">
        <v>17.399999999999999</v>
      </c>
      <c r="G720">
        <v>6</v>
      </c>
      <c r="H720">
        <v>2040.76</v>
      </c>
      <c r="I720">
        <v>48852500000</v>
      </c>
      <c r="J720">
        <v>5574.6</v>
      </c>
      <c r="K720">
        <v>17.079999999999998</v>
      </c>
      <c r="L720">
        <v>37.200000000000003</v>
      </c>
      <c r="M720">
        <v>70.200999999999993</v>
      </c>
      <c r="N720">
        <v>106.06</v>
      </c>
      <c r="O720">
        <v>6.05</v>
      </c>
    </row>
    <row r="721" spans="1:15" x14ac:dyDescent="0.3">
      <c r="A721" t="s">
        <v>32</v>
      </c>
      <c r="B721" t="s">
        <v>33</v>
      </c>
      <c r="C721" t="s">
        <v>438</v>
      </c>
      <c r="D721" t="s">
        <v>433</v>
      </c>
      <c r="E721">
        <v>2007</v>
      </c>
      <c r="F721">
        <v>17.7</v>
      </c>
      <c r="G721">
        <v>6.3</v>
      </c>
      <c r="H721">
        <v>2118.21</v>
      </c>
      <c r="I721">
        <v>33050300000</v>
      </c>
      <c r="J721">
        <v>3851.44</v>
      </c>
      <c r="K721">
        <v>14.54</v>
      </c>
      <c r="L721">
        <v>39.5</v>
      </c>
      <c r="M721">
        <v>69.751999999999995</v>
      </c>
      <c r="N721">
        <v>103.85299999999999</v>
      </c>
      <c r="O721">
        <v>6.54</v>
      </c>
    </row>
    <row r="722" spans="1:15" x14ac:dyDescent="0.3">
      <c r="A722" t="s">
        <v>32</v>
      </c>
      <c r="B722" t="s">
        <v>33</v>
      </c>
      <c r="C722" t="s">
        <v>438</v>
      </c>
      <c r="D722" t="s">
        <v>433</v>
      </c>
      <c r="E722">
        <v>2006</v>
      </c>
      <c r="F722">
        <v>17.600000000000001</v>
      </c>
      <c r="G722">
        <v>6.2</v>
      </c>
      <c r="H722">
        <v>2552.29</v>
      </c>
      <c r="I722">
        <v>20983000000</v>
      </c>
      <c r="J722">
        <v>2473.08</v>
      </c>
      <c r="K722">
        <v>11.9922</v>
      </c>
      <c r="L722">
        <v>42</v>
      </c>
      <c r="M722">
        <v>69.259</v>
      </c>
      <c r="N722">
        <v>102.673</v>
      </c>
      <c r="O722">
        <v>6.62</v>
      </c>
    </row>
    <row r="723" spans="1:15" x14ac:dyDescent="0.3">
      <c r="A723" t="s">
        <v>32</v>
      </c>
      <c r="B723" t="s">
        <v>33</v>
      </c>
      <c r="C723" t="s">
        <v>438</v>
      </c>
      <c r="D723" t="s">
        <v>433</v>
      </c>
      <c r="E723">
        <v>2005</v>
      </c>
      <c r="F723">
        <v>16.899999999999999</v>
      </c>
      <c r="G723">
        <v>6.2</v>
      </c>
      <c r="H723">
        <v>2388.39</v>
      </c>
      <c r="I723">
        <v>13245700000</v>
      </c>
      <c r="J723">
        <v>1578.4</v>
      </c>
      <c r="K723">
        <v>8.0303799999999992</v>
      </c>
      <c r="L723">
        <v>44.6</v>
      </c>
      <c r="M723">
        <v>68.747</v>
      </c>
      <c r="N723">
        <v>101.523</v>
      </c>
      <c r="O723">
        <v>7.3</v>
      </c>
    </row>
    <row r="724" spans="1:15" x14ac:dyDescent="0.3">
      <c r="A724" t="s">
        <v>32</v>
      </c>
      <c r="B724" t="s">
        <v>33</v>
      </c>
      <c r="C724" t="s">
        <v>438</v>
      </c>
      <c r="D724" t="s">
        <v>433</v>
      </c>
      <c r="E724">
        <v>2004</v>
      </c>
      <c r="F724">
        <v>15.8</v>
      </c>
      <c r="G724">
        <v>6</v>
      </c>
      <c r="H724">
        <v>2281.9499999999998</v>
      </c>
      <c r="I724">
        <v>8680370000</v>
      </c>
      <c r="J724">
        <v>1045.01</v>
      </c>
      <c r="L724">
        <v>47.4</v>
      </c>
      <c r="M724">
        <v>68.248999999999995</v>
      </c>
      <c r="N724">
        <v>100.47499999999999</v>
      </c>
      <c r="O724">
        <v>8</v>
      </c>
    </row>
    <row r="725" spans="1:15" x14ac:dyDescent="0.3">
      <c r="A725" t="s">
        <v>32</v>
      </c>
      <c r="B725" t="s">
        <v>33</v>
      </c>
      <c r="C725" t="s">
        <v>438</v>
      </c>
      <c r="D725" t="s">
        <v>433</v>
      </c>
      <c r="E725">
        <v>2003</v>
      </c>
      <c r="F725">
        <v>13.8</v>
      </c>
      <c r="G725">
        <v>6</v>
      </c>
      <c r="H725">
        <v>2235.46</v>
      </c>
      <c r="I725">
        <v>7276010000</v>
      </c>
      <c r="J725">
        <v>883.64400000000001</v>
      </c>
      <c r="L725">
        <v>50.6</v>
      </c>
      <c r="M725">
        <v>67.790999999999997</v>
      </c>
      <c r="N725">
        <v>99.623699999999999</v>
      </c>
      <c r="O725">
        <v>9.25</v>
      </c>
    </row>
    <row r="726" spans="1:15" x14ac:dyDescent="0.3">
      <c r="A726" t="s">
        <v>32</v>
      </c>
      <c r="B726" t="s">
        <v>33</v>
      </c>
      <c r="C726" t="s">
        <v>438</v>
      </c>
      <c r="D726" t="s">
        <v>433</v>
      </c>
      <c r="E726">
        <v>2002</v>
      </c>
      <c r="F726">
        <v>13.5</v>
      </c>
      <c r="G726">
        <v>5.7</v>
      </c>
      <c r="H726">
        <v>1996.71</v>
      </c>
      <c r="I726">
        <v>6235860000</v>
      </c>
      <c r="J726">
        <v>763.08100000000002</v>
      </c>
      <c r="K726">
        <v>4.9997100000000003</v>
      </c>
      <c r="L726">
        <v>53.9</v>
      </c>
      <c r="M726">
        <v>67.391000000000005</v>
      </c>
      <c r="N726">
        <v>98.912499999999994</v>
      </c>
      <c r="O726">
        <v>10</v>
      </c>
    </row>
    <row r="727" spans="1:15" x14ac:dyDescent="0.3">
      <c r="A727" t="s">
        <v>32</v>
      </c>
      <c r="B727" t="s">
        <v>33</v>
      </c>
      <c r="C727" t="s">
        <v>438</v>
      </c>
      <c r="D727" t="s">
        <v>433</v>
      </c>
      <c r="E727">
        <v>2001</v>
      </c>
      <c r="F727">
        <v>13.6</v>
      </c>
      <c r="G727">
        <v>5.6</v>
      </c>
      <c r="H727">
        <v>2106.4699999999998</v>
      </c>
      <c r="I727">
        <v>5707720000</v>
      </c>
      <c r="J727">
        <v>703.68399999999997</v>
      </c>
      <c r="K727">
        <v>0.30556499999999998</v>
      </c>
      <c r="L727">
        <v>57.5</v>
      </c>
      <c r="M727">
        <v>67.054000000000002</v>
      </c>
      <c r="N727">
        <v>98.193799999999996</v>
      </c>
      <c r="O727">
        <v>10.9</v>
      </c>
    </row>
    <row r="728" spans="1:15" x14ac:dyDescent="0.3">
      <c r="A728" t="s">
        <v>32</v>
      </c>
      <c r="B728" t="s">
        <v>33</v>
      </c>
      <c r="C728" t="s">
        <v>438</v>
      </c>
      <c r="D728" t="s">
        <v>433</v>
      </c>
      <c r="E728">
        <v>2000</v>
      </c>
      <c r="F728">
        <v>14.5</v>
      </c>
      <c r="G728">
        <v>5.8</v>
      </c>
      <c r="H728">
        <v>2040.48</v>
      </c>
      <c r="I728">
        <v>5272620000</v>
      </c>
      <c r="J728">
        <v>655.09699999999998</v>
      </c>
      <c r="K728">
        <v>0.147758</v>
      </c>
      <c r="L728">
        <v>61.3</v>
      </c>
      <c r="M728">
        <v>66.763000000000005</v>
      </c>
      <c r="N728">
        <v>97.434799999999996</v>
      </c>
      <c r="O728">
        <v>11.8</v>
      </c>
    </row>
    <row r="729" spans="1:15" x14ac:dyDescent="0.3">
      <c r="A729" t="s">
        <v>32</v>
      </c>
      <c r="B729" t="s">
        <v>33</v>
      </c>
      <c r="C729" t="s">
        <v>438</v>
      </c>
      <c r="D729" t="s">
        <v>433</v>
      </c>
      <c r="E729">
        <v>1999</v>
      </c>
      <c r="F729">
        <v>14.7</v>
      </c>
      <c r="G729">
        <v>5.8</v>
      </c>
      <c r="H729">
        <v>2022.49</v>
      </c>
      <c r="I729">
        <v>4581250000</v>
      </c>
      <c r="J729">
        <v>573.89300000000003</v>
      </c>
      <c r="K729">
        <v>9.9228899999999995E-2</v>
      </c>
      <c r="L729">
        <v>65</v>
      </c>
      <c r="M729">
        <v>66.491</v>
      </c>
      <c r="N729">
        <v>96.520799999999994</v>
      </c>
      <c r="O729">
        <v>10.9</v>
      </c>
    </row>
    <row r="730" spans="1:15" x14ac:dyDescent="0.3">
      <c r="A730" t="s">
        <v>32</v>
      </c>
      <c r="B730" t="s">
        <v>33</v>
      </c>
      <c r="C730" t="s">
        <v>438</v>
      </c>
      <c r="D730" t="s">
        <v>433</v>
      </c>
      <c r="E730">
        <v>1998</v>
      </c>
      <c r="F730">
        <v>15.7</v>
      </c>
      <c r="G730">
        <v>5.9</v>
      </c>
      <c r="H730">
        <v>1936.94</v>
      </c>
      <c r="I730">
        <v>4446370000</v>
      </c>
      <c r="J730">
        <v>561.90700000000004</v>
      </c>
      <c r="K730">
        <v>3.74851E-2</v>
      </c>
      <c r="L730">
        <v>68.400000000000006</v>
      </c>
      <c r="M730">
        <v>66.206999999999994</v>
      </c>
      <c r="N730">
        <v>95.231800000000007</v>
      </c>
      <c r="O730">
        <v>10</v>
      </c>
    </row>
    <row r="731" spans="1:15" x14ac:dyDescent="0.3">
      <c r="A731" t="s">
        <v>32</v>
      </c>
      <c r="B731" t="s">
        <v>33</v>
      </c>
      <c r="C731" t="s">
        <v>438</v>
      </c>
      <c r="D731" t="s">
        <v>433</v>
      </c>
      <c r="E731">
        <v>1997</v>
      </c>
      <c r="F731">
        <v>16.8</v>
      </c>
      <c r="G731">
        <v>6</v>
      </c>
      <c r="H731">
        <v>1813.67</v>
      </c>
      <c r="I731">
        <v>3962740000</v>
      </c>
      <c r="J731">
        <v>505.56400000000002</v>
      </c>
      <c r="K731">
        <v>2.5187899999999999E-2</v>
      </c>
      <c r="L731">
        <v>71.400000000000006</v>
      </c>
      <c r="M731">
        <v>65.899000000000001</v>
      </c>
      <c r="N731">
        <v>94.1905</v>
      </c>
      <c r="O731">
        <v>9.1</v>
      </c>
    </row>
    <row r="732" spans="1:15" x14ac:dyDescent="0.3">
      <c r="A732" t="s">
        <v>32</v>
      </c>
      <c r="B732" t="s">
        <v>33</v>
      </c>
      <c r="C732" t="s">
        <v>438</v>
      </c>
      <c r="D732" t="s">
        <v>433</v>
      </c>
      <c r="E732">
        <v>1996</v>
      </c>
      <c r="F732">
        <v>16.600000000000001</v>
      </c>
      <c r="G732">
        <v>6.2</v>
      </c>
      <c r="H732">
        <v>1852.89</v>
      </c>
      <c r="I732">
        <v>3176700000</v>
      </c>
      <c r="J732">
        <v>409.21100000000001</v>
      </c>
      <c r="K732">
        <v>6.3545900000000002E-3</v>
      </c>
      <c r="L732">
        <v>73.7</v>
      </c>
      <c r="M732">
        <v>65.572999999999993</v>
      </c>
      <c r="N732">
        <v>93.286199999999994</v>
      </c>
      <c r="O732">
        <v>8.1</v>
      </c>
    </row>
    <row r="733" spans="1:15" x14ac:dyDescent="0.3">
      <c r="A733" t="s">
        <v>32</v>
      </c>
      <c r="B733" t="s">
        <v>33</v>
      </c>
      <c r="C733" t="s">
        <v>438</v>
      </c>
      <c r="D733" t="s">
        <v>433</v>
      </c>
      <c r="E733">
        <v>1995</v>
      </c>
      <c r="F733">
        <v>18.899999999999999</v>
      </c>
      <c r="G733">
        <v>6.7</v>
      </c>
      <c r="H733">
        <v>1951.98</v>
      </c>
      <c r="I733">
        <v>3052470000</v>
      </c>
      <c r="J733">
        <v>397.19799999999998</v>
      </c>
      <c r="K733">
        <v>2.0555600000000001E-3</v>
      </c>
      <c r="L733">
        <v>75.400000000000006</v>
      </c>
      <c r="M733">
        <v>65.256</v>
      </c>
      <c r="N733">
        <v>92.3489</v>
      </c>
      <c r="O733">
        <v>7.2</v>
      </c>
    </row>
    <row r="734" spans="1:15" x14ac:dyDescent="0.3">
      <c r="A734" t="s">
        <v>32</v>
      </c>
      <c r="B734" t="s">
        <v>33</v>
      </c>
      <c r="C734" t="s">
        <v>438</v>
      </c>
      <c r="D734" t="s">
        <v>433</v>
      </c>
      <c r="E734">
        <v>1994</v>
      </c>
      <c r="F734">
        <v>21.4</v>
      </c>
      <c r="G734">
        <v>7.3</v>
      </c>
      <c r="H734">
        <v>1961.83</v>
      </c>
      <c r="I734">
        <v>3313940000</v>
      </c>
      <c r="J734">
        <v>436.21699999999998</v>
      </c>
      <c r="K734">
        <v>1.4314099999999999E-3</v>
      </c>
      <c r="L734">
        <v>76.3</v>
      </c>
      <c r="M734">
        <v>64.991</v>
      </c>
      <c r="N734">
        <v>91.291399999999996</v>
      </c>
      <c r="O734">
        <v>6.3</v>
      </c>
    </row>
    <row r="735" spans="1:15" x14ac:dyDescent="0.3">
      <c r="A735" t="s">
        <v>32</v>
      </c>
      <c r="B735" t="s">
        <v>33</v>
      </c>
      <c r="C735" t="s">
        <v>438</v>
      </c>
      <c r="D735" t="s">
        <v>433</v>
      </c>
      <c r="E735">
        <v>1993</v>
      </c>
      <c r="F735">
        <v>23.7</v>
      </c>
      <c r="G735">
        <v>7.2</v>
      </c>
      <c r="H735">
        <v>2119.6799999999998</v>
      </c>
      <c r="I735">
        <v>3970950000</v>
      </c>
      <c r="J735">
        <v>529.81399999999996</v>
      </c>
      <c r="L735">
        <v>76.599999999999994</v>
      </c>
      <c r="M735">
        <v>64.81</v>
      </c>
      <c r="N735">
        <v>90.065700000000007</v>
      </c>
      <c r="O735">
        <v>4.5</v>
      </c>
    </row>
    <row r="736" spans="1:15" x14ac:dyDescent="0.3">
      <c r="A736" t="s">
        <v>32</v>
      </c>
      <c r="B736" t="s">
        <v>33</v>
      </c>
      <c r="C736" t="s">
        <v>438</v>
      </c>
      <c r="D736" t="s">
        <v>433</v>
      </c>
      <c r="E736">
        <v>1992</v>
      </c>
      <c r="F736">
        <v>25.2</v>
      </c>
      <c r="G736">
        <v>7.1</v>
      </c>
      <c r="H736">
        <v>2276.08</v>
      </c>
      <c r="I736">
        <v>4991350000</v>
      </c>
      <c r="J736">
        <v>676.15200000000004</v>
      </c>
      <c r="L736">
        <v>76.5</v>
      </c>
      <c r="M736">
        <v>64.730999999999995</v>
      </c>
      <c r="N736">
        <v>88.707800000000006</v>
      </c>
      <c r="O736">
        <v>1.8</v>
      </c>
    </row>
    <row r="737" spans="1:15" x14ac:dyDescent="0.3">
      <c r="A737" t="s">
        <v>32</v>
      </c>
      <c r="B737" t="s">
        <v>33</v>
      </c>
      <c r="C737" t="s">
        <v>438</v>
      </c>
      <c r="D737" t="s">
        <v>433</v>
      </c>
      <c r="E737">
        <v>1991</v>
      </c>
      <c r="F737">
        <v>26.6</v>
      </c>
      <c r="G737">
        <v>6.3</v>
      </c>
      <c r="H737">
        <v>2631.14</v>
      </c>
      <c r="I737">
        <v>8792370000</v>
      </c>
      <c r="J737">
        <v>1209.24</v>
      </c>
      <c r="L737">
        <v>76.3</v>
      </c>
      <c r="M737">
        <v>64.745000000000005</v>
      </c>
      <c r="N737">
        <v>87.373999999999995</v>
      </c>
      <c r="O737">
        <v>0.9</v>
      </c>
    </row>
    <row r="738" spans="1:15" x14ac:dyDescent="0.3">
      <c r="A738" t="s">
        <v>32</v>
      </c>
      <c r="B738" t="s">
        <v>33</v>
      </c>
      <c r="C738" t="s">
        <v>438</v>
      </c>
      <c r="D738" t="s">
        <v>433</v>
      </c>
      <c r="E738">
        <v>1990</v>
      </c>
      <c r="F738">
        <v>25.9</v>
      </c>
      <c r="G738">
        <v>6.1</v>
      </c>
      <c r="H738">
        <v>2575.64</v>
      </c>
      <c r="I738">
        <v>8858010000</v>
      </c>
      <c r="J738">
        <v>1237.32</v>
      </c>
      <c r="K738">
        <v>0</v>
      </c>
      <c r="L738">
        <v>76.099999999999994</v>
      </c>
      <c r="M738">
        <v>64.826999999999998</v>
      </c>
      <c r="N738">
        <v>86.028099999999995</v>
      </c>
    </row>
    <row r="739" spans="1:15" x14ac:dyDescent="0.3">
      <c r="A739" t="s">
        <v>32</v>
      </c>
      <c r="B739" t="s">
        <v>33</v>
      </c>
      <c r="C739" t="s">
        <v>438</v>
      </c>
      <c r="D739" t="s">
        <v>433</v>
      </c>
      <c r="E739">
        <v>1989</v>
      </c>
      <c r="F739">
        <v>26.4</v>
      </c>
      <c r="G739">
        <v>6.4</v>
      </c>
      <c r="L739">
        <v>76.400000000000006</v>
      </c>
      <c r="M739">
        <v>64.935000000000002</v>
      </c>
      <c r="N739">
        <v>85.642099999999999</v>
      </c>
    </row>
    <row r="740" spans="1:15" x14ac:dyDescent="0.3">
      <c r="A740" t="s">
        <v>32</v>
      </c>
      <c r="B740" t="s">
        <v>33</v>
      </c>
      <c r="C740" t="s">
        <v>438</v>
      </c>
      <c r="D740" t="s">
        <v>433</v>
      </c>
      <c r="E740">
        <v>1988</v>
      </c>
      <c r="F740">
        <v>26.4</v>
      </c>
      <c r="G740">
        <v>6.8</v>
      </c>
      <c r="L740">
        <v>77</v>
      </c>
      <c r="M740">
        <v>65.021000000000001</v>
      </c>
      <c r="N740">
        <v>84.237899999999996</v>
      </c>
    </row>
    <row r="741" spans="1:15" x14ac:dyDescent="0.3">
      <c r="A741" t="s">
        <v>32</v>
      </c>
      <c r="B741" t="s">
        <v>33</v>
      </c>
      <c r="C741" t="s">
        <v>438</v>
      </c>
      <c r="D741" t="s">
        <v>433</v>
      </c>
      <c r="E741">
        <v>1987</v>
      </c>
      <c r="F741">
        <v>26.8</v>
      </c>
      <c r="G741">
        <v>6.7</v>
      </c>
      <c r="L741">
        <v>77.900000000000006</v>
      </c>
      <c r="M741">
        <v>65.052999999999997</v>
      </c>
      <c r="N741">
        <v>82.837500000000006</v>
      </c>
    </row>
    <row r="742" spans="1:15" x14ac:dyDescent="0.3">
      <c r="A742" t="s">
        <v>32</v>
      </c>
      <c r="B742" t="s">
        <v>33</v>
      </c>
      <c r="C742" t="s">
        <v>438</v>
      </c>
      <c r="D742" t="s">
        <v>433</v>
      </c>
      <c r="E742">
        <v>1986</v>
      </c>
      <c r="F742">
        <v>27.6</v>
      </c>
      <c r="G742">
        <v>6.7</v>
      </c>
      <c r="L742">
        <v>79.099999999999994</v>
      </c>
      <c r="M742">
        <v>65.016000000000005</v>
      </c>
      <c r="N742">
        <v>81.4572</v>
      </c>
    </row>
    <row r="743" spans="1:15" x14ac:dyDescent="0.3">
      <c r="A743" t="s">
        <v>32</v>
      </c>
      <c r="B743" t="s">
        <v>33</v>
      </c>
      <c r="C743" t="s">
        <v>438</v>
      </c>
      <c r="D743" t="s">
        <v>433</v>
      </c>
      <c r="E743">
        <v>1985</v>
      </c>
      <c r="F743">
        <v>26.6</v>
      </c>
      <c r="G743">
        <v>6.8</v>
      </c>
      <c r="L743">
        <v>80.599999999999994</v>
      </c>
      <c r="M743">
        <v>64.912999999999997</v>
      </c>
      <c r="N743">
        <v>80.109200000000001</v>
      </c>
    </row>
    <row r="744" spans="1:15" x14ac:dyDescent="0.3">
      <c r="A744" t="s">
        <v>32</v>
      </c>
      <c r="B744" t="s">
        <v>33</v>
      </c>
      <c r="C744" t="s">
        <v>438</v>
      </c>
      <c r="D744" t="s">
        <v>433</v>
      </c>
      <c r="E744">
        <v>1984</v>
      </c>
      <c r="F744">
        <v>26.6</v>
      </c>
      <c r="G744">
        <v>6.8</v>
      </c>
      <c r="L744">
        <v>82.1</v>
      </c>
      <c r="M744">
        <v>64.759</v>
      </c>
      <c r="N744">
        <v>78.801000000000002</v>
      </c>
    </row>
    <row r="745" spans="1:15" x14ac:dyDescent="0.3">
      <c r="A745" t="s">
        <v>32</v>
      </c>
      <c r="B745" t="s">
        <v>33</v>
      </c>
      <c r="C745" t="s">
        <v>438</v>
      </c>
      <c r="D745" t="s">
        <v>433</v>
      </c>
      <c r="E745">
        <v>1983</v>
      </c>
      <c r="F745">
        <v>26.1</v>
      </c>
      <c r="G745">
        <v>6.6</v>
      </c>
      <c r="L745">
        <v>83.8</v>
      </c>
      <c r="M745">
        <v>64.587000000000003</v>
      </c>
      <c r="N745">
        <v>77.533100000000005</v>
      </c>
    </row>
    <row r="746" spans="1:15" x14ac:dyDescent="0.3">
      <c r="A746" t="s">
        <v>32</v>
      </c>
      <c r="B746" t="s">
        <v>33</v>
      </c>
      <c r="C746" t="s">
        <v>438</v>
      </c>
      <c r="D746" t="s">
        <v>433</v>
      </c>
      <c r="E746">
        <v>1982</v>
      </c>
      <c r="F746">
        <v>25.2</v>
      </c>
      <c r="G746">
        <v>6.7</v>
      </c>
      <c r="L746">
        <v>85.5</v>
      </c>
      <c r="M746">
        <v>64.424999999999997</v>
      </c>
      <c r="N746">
        <v>76.301199999999994</v>
      </c>
    </row>
    <row r="747" spans="1:15" x14ac:dyDescent="0.3">
      <c r="A747" t="s">
        <v>32</v>
      </c>
      <c r="B747" t="s">
        <v>33</v>
      </c>
      <c r="C747" t="s">
        <v>438</v>
      </c>
      <c r="D747" t="s">
        <v>433</v>
      </c>
      <c r="E747">
        <v>1981</v>
      </c>
      <c r="F747">
        <v>26.3</v>
      </c>
      <c r="G747">
        <v>6.9</v>
      </c>
      <c r="M747">
        <v>64.28</v>
      </c>
      <c r="N747">
        <v>75.096599999999995</v>
      </c>
    </row>
    <row r="748" spans="1:15" x14ac:dyDescent="0.3">
      <c r="A748" t="s">
        <v>32</v>
      </c>
      <c r="B748" t="s">
        <v>33</v>
      </c>
      <c r="C748" t="s">
        <v>438</v>
      </c>
      <c r="D748" t="s">
        <v>433</v>
      </c>
      <c r="E748">
        <v>1980</v>
      </c>
      <c r="F748">
        <v>26.591000000000001</v>
      </c>
      <c r="G748">
        <v>8.3580000000000005</v>
      </c>
      <c r="M748">
        <v>64.161000000000001</v>
      </c>
      <c r="N748">
        <v>73.912000000000006</v>
      </c>
    </row>
    <row r="749" spans="1:15" x14ac:dyDescent="0.3">
      <c r="A749" t="s">
        <v>32</v>
      </c>
      <c r="B749" t="s">
        <v>33</v>
      </c>
      <c r="C749" t="s">
        <v>438</v>
      </c>
      <c r="D749" t="s">
        <v>433</v>
      </c>
      <c r="E749">
        <v>1979</v>
      </c>
      <c r="F749">
        <v>26.34</v>
      </c>
      <c r="G749">
        <v>8.3620000000000001</v>
      </c>
      <c r="M749">
        <v>64.069000000000003</v>
      </c>
      <c r="N749">
        <v>72.745199999999997</v>
      </c>
    </row>
    <row r="750" spans="1:15" x14ac:dyDescent="0.3">
      <c r="A750" t="s">
        <v>32</v>
      </c>
      <c r="B750" t="s">
        <v>33</v>
      </c>
      <c r="C750" t="s">
        <v>438</v>
      </c>
      <c r="D750" t="s">
        <v>433</v>
      </c>
      <c r="E750">
        <v>1978</v>
      </c>
      <c r="F750">
        <v>26.236000000000001</v>
      </c>
      <c r="G750">
        <v>8.3789999999999996</v>
      </c>
      <c r="M750">
        <v>63.991999999999997</v>
      </c>
      <c r="N750">
        <v>71.594999999999999</v>
      </c>
    </row>
    <row r="751" spans="1:15" x14ac:dyDescent="0.3">
      <c r="A751" t="s">
        <v>32</v>
      </c>
      <c r="B751" t="s">
        <v>33</v>
      </c>
      <c r="C751" t="s">
        <v>438</v>
      </c>
      <c r="D751" t="s">
        <v>433</v>
      </c>
      <c r="E751">
        <v>1977</v>
      </c>
      <c r="F751">
        <v>26.291</v>
      </c>
      <c r="G751">
        <v>8.4139999999999997</v>
      </c>
      <c r="M751">
        <v>63.920999999999999</v>
      </c>
      <c r="N751">
        <v>70.4559</v>
      </c>
    </row>
    <row r="752" spans="1:15" x14ac:dyDescent="0.3">
      <c r="A752" t="s">
        <v>32</v>
      </c>
      <c r="B752" t="s">
        <v>33</v>
      </c>
      <c r="C752" t="s">
        <v>438</v>
      </c>
      <c r="D752" t="s">
        <v>433</v>
      </c>
      <c r="E752">
        <v>1976</v>
      </c>
      <c r="F752">
        <v>26.524000000000001</v>
      </c>
      <c r="G752">
        <v>8.4719999999999995</v>
      </c>
      <c r="M752">
        <v>63.851999999999997</v>
      </c>
      <c r="N752">
        <v>69.321399999999997</v>
      </c>
    </row>
    <row r="753" spans="1:14" x14ac:dyDescent="0.3">
      <c r="A753" t="s">
        <v>32</v>
      </c>
      <c r="B753" t="s">
        <v>33</v>
      </c>
      <c r="C753" t="s">
        <v>438</v>
      </c>
      <c r="D753" t="s">
        <v>433</v>
      </c>
      <c r="E753">
        <v>1975</v>
      </c>
      <c r="F753">
        <v>26.959</v>
      </c>
      <c r="G753">
        <v>8.5570000000000004</v>
      </c>
      <c r="M753">
        <v>63.776000000000003</v>
      </c>
      <c r="N753">
        <v>68.184799999999996</v>
      </c>
    </row>
    <row r="754" spans="1:14" x14ac:dyDescent="0.3">
      <c r="A754" t="s">
        <v>32</v>
      </c>
      <c r="B754" t="s">
        <v>33</v>
      </c>
      <c r="C754" t="s">
        <v>438</v>
      </c>
      <c r="D754" t="s">
        <v>433</v>
      </c>
      <c r="E754">
        <v>1974</v>
      </c>
      <c r="F754">
        <v>27.603999999999999</v>
      </c>
      <c r="G754">
        <v>8.6760000000000002</v>
      </c>
      <c r="M754">
        <v>63.686999999999998</v>
      </c>
      <c r="N754">
        <v>67.042500000000004</v>
      </c>
    </row>
    <row r="755" spans="1:14" x14ac:dyDescent="0.3">
      <c r="A755" t="s">
        <v>32</v>
      </c>
      <c r="B755" t="s">
        <v>33</v>
      </c>
      <c r="C755" t="s">
        <v>438</v>
      </c>
      <c r="D755" t="s">
        <v>433</v>
      </c>
      <c r="E755">
        <v>1973</v>
      </c>
      <c r="F755">
        <v>28.443000000000001</v>
      </c>
      <c r="G755">
        <v>8.827</v>
      </c>
      <c r="M755">
        <v>63.582000000000001</v>
      </c>
      <c r="N755">
        <v>65.888999999999996</v>
      </c>
    </row>
    <row r="756" spans="1:14" x14ac:dyDescent="0.3">
      <c r="A756" t="s">
        <v>32</v>
      </c>
      <c r="B756" t="s">
        <v>33</v>
      </c>
      <c r="C756" t="s">
        <v>438</v>
      </c>
      <c r="D756" t="s">
        <v>433</v>
      </c>
      <c r="E756">
        <v>1972</v>
      </c>
      <c r="F756">
        <v>29.459</v>
      </c>
      <c r="G756">
        <v>9.0129999999999999</v>
      </c>
      <c r="M756">
        <v>63.457000000000001</v>
      </c>
      <c r="N756">
        <v>64.713499999999996</v>
      </c>
    </row>
    <row r="757" spans="1:14" x14ac:dyDescent="0.3">
      <c r="A757" t="s">
        <v>32</v>
      </c>
      <c r="B757" t="s">
        <v>33</v>
      </c>
      <c r="C757" t="s">
        <v>438</v>
      </c>
      <c r="D757" t="s">
        <v>433</v>
      </c>
      <c r="E757">
        <v>1971</v>
      </c>
      <c r="F757">
        <v>30.638999999999999</v>
      </c>
      <c r="G757">
        <v>9.2319999999999993</v>
      </c>
      <c r="M757">
        <v>63.31</v>
      </c>
      <c r="N757">
        <v>63.503</v>
      </c>
    </row>
    <row r="758" spans="1:14" x14ac:dyDescent="0.3">
      <c r="A758" t="s">
        <v>32</v>
      </c>
      <c r="B758" t="s">
        <v>33</v>
      </c>
      <c r="C758" t="s">
        <v>438</v>
      </c>
      <c r="D758" t="s">
        <v>433</v>
      </c>
      <c r="E758">
        <v>1970</v>
      </c>
      <c r="F758">
        <v>32.003</v>
      </c>
      <c r="G758">
        <v>9.4909999999999997</v>
      </c>
      <c r="M758">
        <v>63.140999999999998</v>
      </c>
      <c r="N758">
        <v>62.247199999999999</v>
      </c>
    </row>
    <row r="759" spans="1:14" x14ac:dyDescent="0.3">
      <c r="A759" t="s">
        <v>32</v>
      </c>
      <c r="B759" t="s">
        <v>33</v>
      </c>
      <c r="C759" t="s">
        <v>438</v>
      </c>
      <c r="D759" t="s">
        <v>433</v>
      </c>
      <c r="E759">
        <v>1969</v>
      </c>
      <c r="F759">
        <v>33.582999999999998</v>
      </c>
      <c r="G759">
        <v>9.7919999999999998</v>
      </c>
      <c r="M759">
        <v>62.953000000000003</v>
      </c>
      <c r="N759">
        <v>60.9482</v>
      </c>
    </row>
    <row r="760" spans="1:14" x14ac:dyDescent="0.3">
      <c r="A760" t="s">
        <v>32</v>
      </c>
      <c r="B760" t="s">
        <v>33</v>
      </c>
      <c r="C760" t="s">
        <v>438</v>
      </c>
      <c r="D760" t="s">
        <v>433</v>
      </c>
      <c r="E760">
        <v>1968</v>
      </c>
      <c r="F760">
        <v>35.357999999999997</v>
      </c>
      <c r="G760">
        <v>10.132</v>
      </c>
      <c r="M760">
        <v>62.75</v>
      </c>
      <c r="N760">
        <v>59.606000000000002</v>
      </c>
    </row>
    <row r="761" spans="1:14" x14ac:dyDescent="0.3">
      <c r="A761" t="s">
        <v>32</v>
      </c>
      <c r="B761" t="s">
        <v>33</v>
      </c>
      <c r="C761" t="s">
        <v>438</v>
      </c>
      <c r="D761" t="s">
        <v>433</v>
      </c>
      <c r="E761">
        <v>1967</v>
      </c>
      <c r="F761">
        <v>37.265999999999998</v>
      </c>
      <c r="G761">
        <v>10.500999999999999</v>
      </c>
      <c r="M761">
        <v>62.539000000000001</v>
      </c>
      <c r="N761">
        <v>58.207700000000003</v>
      </c>
    </row>
    <row r="762" spans="1:14" x14ac:dyDescent="0.3">
      <c r="A762" t="s">
        <v>32</v>
      </c>
      <c r="B762" t="s">
        <v>33</v>
      </c>
      <c r="C762" t="s">
        <v>438</v>
      </c>
      <c r="D762" t="s">
        <v>433</v>
      </c>
      <c r="E762">
        <v>1966</v>
      </c>
      <c r="F762">
        <v>39.22</v>
      </c>
      <c r="G762">
        <v>10.888999999999999</v>
      </c>
      <c r="M762">
        <v>62.322000000000003</v>
      </c>
      <c r="N762">
        <v>56.737499999999997</v>
      </c>
    </row>
    <row r="763" spans="1:14" x14ac:dyDescent="0.3">
      <c r="A763" t="s">
        <v>32</v>
      </c>
      <c r="B763" t="s">
        <v>33</v>
      </c>
      <c r="C763" t="s">
        <v>438</v>
      </c>
      <c r="D763" t="s">
        <v>433</v>
      </c>
      <c r="E763">
        <v>1965</v>
      </c>
      <c r="F763">
        <v>41.098999999999997</v>
      </c>
      <c r="G763">
        <v>11.28</v>
      </c>
      <c r="M763">
        <v>62.103999999999999</v>
      </c>
      <c r="N763">
        <v>55.188400000000001</v>
      </c>
    </row>
    <row r="764" spans="1:14" x14ac:dyDescent="0.3">
      <c r="A764" t="s">
        <v>32</v>
      </c>
      <c r="B764" t="s">
        <v>33</v>
      </c>
      <c r="C764" t="s">
        <v>438</v>
      </c>
      <c r="D764" t="s">
        <v>433</v>
      </c>
      <c r="E764">
        <v>1964</v>
      </c>
      <c r="F764">
        <v>42.774000000000001</v>
      </c>
      <c r="G764">
        <v>11.657</v>
      </c>
      <c r="M764">
        <v>61.889000000000003</v>
      </c>
      <c r="N764">
        <v>53.555</v>
      </c>
    </row>
    <row r="765" spans="1:14" x14ac:dyDescent="0.3">
      <c r="A765" t="s">
        <v>32</v>
      </c>
      <c r="B765" t="s">
        <v>33</v>
      </c>
      <c r="C765" t="s">
        <v>438</v>
      </c>
      <c r="D765" t="s">
        <v>433</v>
      </c>
      <c r="E765">
        <v>1963</v>
      </c>
      <c r="F765">
        <v>44.146999999999998</v>
      </c>
      <c r="G765">
        <v>12.007</v>
      </c>
      <c r="M765">
        <v>61.679000000000002</v>
      </c>
      <c r="N765">
        <v>51.853900000000003</v>
      </c>
    </row>
    <row r="766" spans="1:14" x14ac:dyDescent="0.3">
      <c r="A766" t="s">
        <v>32</v>
      </c>
      <c r="B766" t="s">
        <v>33</v>
      </c>
      <c r="C766" t="s">
        <v>438</v>
      </c>
      <c r="D766" t="s">
        <v>433</v>
      </c>
      <c r="E766">
        <v>1962</v>
      </c>
      <c r="F766">
        <v>45.15</v>
      </c>
      <c r="G766">
        <v>12.321</v>
      </c>
      <c r="M766">
        <v>61.469000000000001</v>
      </c>
      <c r="N766">
        <v>50.127099999999999</v>
      </c>
    </row>
    <row r="767" spans="1:14" x14ac:dyDescent="0.3">
      <c r="A767" t="s">
        <v>32</v>
      </c>
      <c r="B767" t="s">
        <v>33</v>
      </c>
      <c r="C767" t="s">
        <v>438</v>
      </c>
      <c r="D767" t="s">
        <v>433</v>
      </c>
      <c r="E767">
        <v>1961</v>
      </c>
      <c r="F767">
        <v>45.741</v>
      </c>
      <c r="G767">
        <v>12.595000000000001</v>
      </c>
      <c r="M767">
        <v>61.256</v>
      </c>
      <c r="N767">
        <v>48.4315</v>
      </c>
    </row>
    <row r="768" spans="1:14" x14ac:dyDescent="0.3">
      <c r="A768" t="s">
        <v>32</v>
      </c>
      <c r="B768" t="s">
        <v>33</v>
      </c>
      <c r="C768" t="s">
        <v>438</v>
      </c>
      <c r="D768" t="s">
        <v>433</v>
      </c>
      <c r="E768">
        <v>1960</v>
      </c>
      <c r="F768">
        <v>45.930999999999997</v>
      </c>
      <c r="G768">
        <v>12.83</v>
      </c>
      <c r="M768">
        <v>61.033999999999999</v>
      </c>
    </row>
    <row r="769" spans="1:15" x14ac:dyDescent="0.3">
      <c r="A769" t="s">
        <v>34</v>
      </c>
      <c r="B769" t="s">
        <v>35</v>
      </c>
      <c r="C769" t="s">
        <v>437</v>
      </c>
      <c r="D769" t="s">
        <v>436</v>
      </c>
      <c r="E769">
        <v>2018</v>
      </c>
      <c r="L769">
        <v>8.3000000000000007</v>
      </c>
      <c r="N769">
        <v>38.525500000000001</v>
      </c>
      <c r="O769">
        <v>11.85</v>
      </c>
    </row>
    <row r="770" spans="1:15" x14ac:dyDescent="0.3">
      <c r="A770" t="s">
        <v>34</v>
      </c>
      <c r="B770" t="s">
        <v>35</v>
      </c>
      <c r="C770" t="s">
        <v>437</v>
      </c>
      <c r="D770" t="s">
        <v>436</v>
      </c>
      <c r="E770">
        <v>2017</v>
      </c>
      <c r="F770">
        <v>14.048999999999999</v>
      </c>
      <c r="G770">
        <v>6.72</v>
      </c>
      <c r="I770">
        <v>12162100000</v>
      </c>
      <c r="J770">
        <v>31857.9</v>
      </c>
      <c r="K770">
        <v>85</v>
      </c>
      <c r="L770">
        <v>8.6</v>
      </c>
      <c r="M770">
        <v>73.554000000000002</v>
      </c>
      <c r="N770">
        <v>38.137999999999998</v>
      </c>
      <c r="O770">
        <v>12.381</v>
      </c>
    </row>
    <row r="771" spans="1:15" x14ac:dyDescent="0.3">
      <c r="A771" t="s">
        <v>34</v>
      </c>
      <c r="B771" t="s">
        <v>35</v>
      </c>
      <c r="C771" t="s">
        <v>437</v>
      </c>
      <c r="D771" t="s">
        <v>436</v>
      </c>
      <c r="E771">
        <v>2016</v>
      </c>
      <c r="F771">
        <v>14.131</v>
      </c>
      <c r="G771">
        <v>6.6890000000000001</v>
      </c>
      <c r="I771">
        <v>11838800000</v>
      </c>
      <c r="J771">
        <v>31325.3</v>
      </c>
      <c r="K771">
        <v>80</v>
      </c>
      <c r="L771">
        <v>8.8000000000000007</v>
      </c>
      <c r="M771">
        <v>73.328999999999994</v>
      </c>
      <c r="N771">
        <v>37.755299999999998</v>
      </c>
      <c r="O771">
        <v>12.7</v>
      </c>
    </row>
    <row r="772" spans="1:15" x14ac:dyDescent="0.3">
      <c r="A772" t="s">
        <v>34</v>
      </c>
      <c r="B772" t="s">
        <v>35</v>
      </c>
      <c r="C772" t="s">
        <v>437</v>
      </c>
      <c r="D772" t="s">
        <v>436</v>
      </c>
      <c r="E772">
        <v>2015</v>
      </c>
      <c r="F772">
        <v>14.224</v>
      </c>
      <c r="G772">
        <v>6.6710000000000003</v>
      </c>
      <c r="I772">
        <v>11792300000</v>
      </c>
      <c r="J772">
        <v>31512.9</v>
      </c>
      <c r="K772">
        <v>78</v>
      </c>
      <c r="L772">
        <v>9.1</v>
      </c>
      <c r="M772">
        <v>73.087999999999994</v>
      </c>
      <c r="N772">
        <v>37.383200000000002</v>
      </c>
      <c r="O772">
        <v>12</v>
      </c>
    </row>
    <row r="773" spans="1:15" x14ac:dyDescent="0.3">
      <c r="A773" t="s">
        <v>34</v>
      </c>
      <c r="B773" t="s">
        <v>35</v>
      </c>
      <c r="C773" t="s">
        <v>437</v>
      </c>
      <c r="D773" t="s">
        <v>436</v>
      </c>
      <c r="E773">
        <v>2014</v>
      </c>
      <c r="F773">
        <v>14.34</v>
      </c>
      <c r="G773">
        <v>6.6609999999999996</v>
      </c>
      <c r="I773">
        <v>10957300000</v>
      </c>
      <c r="J773">
        <v>29563.7</v>
      </c>
      <c r="K773">
        <v>76.92</v>
      </c>
      <c r="L773">
        <v>9.3000000000000007</v>
      </c>
      <c r="M773">
        <v>72.846999999999994</v>
      </c>
      <c r="N773">
        <v>37.026299999999999</v>
      </c>
      <c r="O773">
        <v>13.8</v>
      </c>
    </row>
    <row r="774" spans="1:15" x14ac:dyDescent="0.3">
      <c r="A774" t="s">
        <v>34</v>
      </c>
      <c r="B774" t="s">
        <v>35</v>
      </c>
      <c r="C774" t="s">
        <v>437</v>
      </c>
      <c r="D774" t="s">
        <v>436</v>
      </c>
      <c r="E774">
        <v>2013</v>
      </c>
      <c r="F774">
        <v>14.484999999999999</v>
      </c>
      <c r="G774">
        <v>6.6509999999999998</v>
      </c>
      <c r="I774">
        <v>10627600000</v>
      </c>
      <c r="J774">
        <v>28944.799999999999</v>
      </c>
      <c r="K774">
        <v>72</v>
      </c>
      <c r="L774">
        <v>9.6</v>
      </c>
      <c r="M774">
        <v>72.62</v>
      </c>
      <c r="N774">
        <v>36.680100000000003</v>
      </c>
      <c r="O774">
        <v>16.18</v>
      </c>
    </row>
    <row r="775" spans="1:15" x14ac:dyDescent="0.3">
      <c r="A775" t="s">
        <v>34</v>
      </c>
      <c r="B775" t="s">
        <v>35</v>
      </c>
      <c r="C775" t="s">
        <v>437</v>
      </c>
      <c r="D775" t="s">
        <v>436</v>
      </c>
      <c r="E775">
        <v>2012</v>
      </c>
      <c r="F775">
        <v>14.659000000000001</v>
      </c>
      <c r="G775">
        <v>6.6340000000000003</v>
      </c>
      <c r="I775">
        <v>10720500000</v>
      </c>
      <c r="J775">
        <v>29485.599999999999</v>
      </c>
      <c r="K775">
        <v>71.748199999999997</v>
      </c>
      <c r="L775">
        <v>9.9</v>
      </c>
      <c r="M775">
        <v>72.424000000000007</v>
      </c>
      <c r="N775">
        <v>36.322099999999999</v>
      </c>
      <c r="O775">
        <v>14.02</v>
      </c>
    </row>
    <row r="776" spans="1:15" x14ac:dyDescent="0.3">
      <c r="A776" t="s">
        <v>34</v>
      </c>
      <c r="B776" t="s">
        <v>35</v>
      </c>
      <c r="C776" t="s">
        <v>437</v>
      </c>
      <c r="D776" t="s">
        <v>436</v>
      </c>
      <c r="E776">
        <v>2011</v>
      </c>
      <c r="F776">
        <v>14.855</v>
      </c>
      <c r="G776">
        <v>6.6059999999999999</v>
      </c>
      <c r="I776">
        <v>10070400000</v>
      </c>
      <c r="J776">
        <v>28006.400000000001</v>
      </c>
      <c r="K776">
        <v>65</v>
      </c>
      <c r="L776">
        <v>10.199999999999999</v>
      </c>
      <c r="M776">
        <v>72.263000000000005</v>
      </c>
      <c r="N776">
        <v>35.921799999999998</v>
      </c>
      <c r="O776">
        <v>14.52</v>
      </c>
    </row>
    <row r="777" spans="1:15" x14ac:dyDescent="0.3">
      <c r="A777" t="s">
        <v>34</v>
      </c>
      <c r="B777" t="s">
        <v>35</v>
      </c>
      <c r="C777" t="s">
        <v>437</v>
      </c>
      <c r="D777" t="s">
        <v>436</v>
      </c>
      <c r="E777">
        <v>2010</v>
      </c>
      <c r="F777">
        <v>15.045</v>
      </c>
      <c r="G777">
        <v>6.5659999999999998</v>
      </c>
      <c r="I777">
        <v>10095800000</v>
      </c>
      <c r="J777">
        <v>28443.4</v>
      </c>
      <c r="K777">
        <v>43</v>
      </c>
      <c r="L777">
        <v>10.5</v>
      </c>
      <c r="M777">
        <v>72.144000000000005</v>
      </c>
      <c r="N777">
        <v>35.4587</v>
      </c>
      <c r="O777">
        <v>14.54</v>
      </c>
    </row>
    <row r="778" spans="1:15" x14ac:dyDescent="0.3">
      <c r="A778" t="s">
        <v>34</v>
      </c>
      <c r="B778" t="s">
        <v>35</v>
      </c>
      <c r="C778" t="s">
        <v>437</v>
      </c>
      <c r="D778" t="s">
        <v>436</v>
      </c>
      <c r="E778">
        <v>2009</v>
      </c>
      <c r="F778">
        <v>15.19</v>
      </c>
      <c r="G778">
        <v>6.5129999999999999</v>
      </c>
      <c r="I778">
        <v>9981960000</v>
      </c>
      <c r="J778">
        <v>28552.2</v>
      </c>
      <c r="K778">
        <v>33.880000000000003</v>
      </c>
      <c r="L778">
        <v>10.9</v>
      </c>
      <c r="M778">
        <v>72.066999999999993</v>
      </c>
      <c r="N778">
        <v>34.9255</v>
      </c>
      <c r="O778">
        <v>14.25</v>
      </c>
    </row>
    <row r="779" spans="1:15" x14ac:dyDescent="0.3">
      <c r="A779" t="s">
        <v>34</v>
      </c>
      <c r="B779" t="s">
        <v>35</v>
      </c>
      <c r="C779" t="s">
        <v>437</v>
      </c>
      <c r="D779" t="s">
        <v>436</v>
      </c>
      <c r="E779">
        <v>2008</v>
      </c>
      <c r="F779">
        <v>15.276</v>
      </c>
      <c r="G779">
        <v>6.4509999999999996</v>
      </c>
      <c r="I779">
        <v>10526000000</v>
      </c>
      <c r="J779">
        <v>30627.200000000001</v>
      </c>
      <c r="K779">
        <v>31.54</v>
      </c>
      <c r="L779">
        <v>11.2</v>
      </c>
      <c r="M779">
        <v>72.022000000000006</v>
      </c>
      <c r="N779">
        <v>34.333799999999997</v>
      </c>
      <c r="O779">
        <v>8.18</v>
      </c>
    </row>
    <row r="780" spans="1:15" x14ac:dyDescent="0.3">
      <c r="A780" t="s">
        <v>34</v>
      </c>
      <c r="B780" t="s">
        <v>35</v>
      </c>
      <c r="C780" t="s">
        <v>437</v>
      </c>
      <c r="D780" t="s">
        <v>436</v>
      </c>
      <c r="E780">
        <v>2007</v>
      </c>
      <c r="F780">
        <v>15.307</v>
      </c>
      <c r="G780">
        <v>6.383</v>
      </c>
      <c r="I780">
        <v>10618300000</v>
      </c>
      <c r="J780">
        <v>31472.1</v>
      </c>
      <c r="K780">
        <v>27</v>
      </c>
      <c r="L780">
        <v>11.6</v>
      </c>
      <c r="M780">
        <v>71.998000000000005</v>
      </c>
      <c r="N780">
        <v>33.705199999999998</v>
      </c>
      <c r="O780">
        <v>7.88</v>
      </c>
    </row>
    <row r="781" spans="1:15" x14ac:dyDescent="0.3">
      <c r="A781" t="s">
        <v>34</v>
      </c>
      <c r="B781" t="s">
        <v>35</v>
      </c>
      <c r="C781" t="s">
        <v>437</v>
      </c>
      <c r="D781" t="s">
        <v>436</v>
      </c>
      <c r="E781">
        <v>2006</v>
      </c>
      <c r="F781">
        <v>15.305999999999999</v>
      </c>
      <c r="G781">
        <v>6.31</v>
      </c>
      <c r="I781">
        <v>10167200000</v>
      </c>
      <c r="J781">
        <v>30713.7</v>
      </c>
      <c r="K781">
        <v>26</v>
      </c>
      <c r="L781">
        <v>11.9</v>
      </c>
      <c r="M781">
        <v>71.988</v>
      </c>
      <c r="N781">
        <v>33.0702</v>
      </c>
      <c r="O781">
        <v>7.54</v>
      </c>
    </row>
    <row r="782" spans="1:15" x14ac:dyDescent="0.3">
      <c r="A782" t="s">
        <v>34</v>
      </c>
      <c r="B782" t="s">
        <v>35</v>
      </c>
      <c r="C782" t="s">
        <v>437</v>
      </c>
      <c r="D782" t="s">
        <v>436</v>
      </c>
      <c r="E782">
        <v>2005</v>
      </c>
      <c r="F782">
        <v>15.33</v>
      </c>
      <c r="G782">
        <v>6.2329999999999997</v>
      </c>
      <c r="I782">
        <v>9836200000</v>
      </c>
      <c r="J782">
        <v>30278.400000000001</v>
      </c>
      <c r="K782">
        <v>25</v>
      </c>
      <c r="L782">
        <v>12.2</v>
      </c>
      <c r="M782">
        <v>71.986999999999995</v>
      </c>
      <c r="N782">
        <v>32.453400000000002</v>
      </c>
      <c r="O782">
        <v>10.199999999999999</v>
      </c>
    </row>
    <row r="783" spans="1:15" x14ac:dyDescent="0.3">
      <c r="A783" t="s">
        <v>34</v>
      </c>
      <c r="B783" t="s">
        <v>35</v>
      </c>
      <c r="C783" t="s">
        <v>437</v>
      </c>
      <c r="D783" t="s">
        <v>436</v>
      </c>
      <c r="E783">
        <v>2004</v>
      </c>
      <c r="F783">
        <v>15.451000000000001</v>
      </c>
      <c r="G783">
        <v>6.1529999999999996</v>
      </c>
      <c r="I783">
        <v>9055290000</v>
      </c>
      <c r="J783">
        <v>28395.9</v>
      </c>
      <c r="K783">
        <v>22</v>
      </c>
      <c r="L783">
        <v>12.4</v>
      </c>
      <c r="M783">
        <v>71.988</v>
      </c>
      <c r="N783">
        <v>31.857500000000002</v>
      </c>
      <c r="O783">
        <v>10.199999999999999</v>
      </c>
    </row>
    <row r="784" spans="1:15" x14ac:dyDescent="0.3">
      <c r="A784" t="s">
        <v>34</v>
      </c>
      <c r="B784" t="s">
        <v>35</v>
      </c>
      <c r="C784" t="s">
        <v>437</v>
      </c>
      <c r="D784" t="s">
        <v>436</v>
      </c>
      <c r="E784">
        <v>2003</v>
      </c>
      <c r="F784">
        <v>15.724</v>
      </c>
      <c r="G784">
        <v>6.0709999999999997</v>
      </c>
      <c r="I784">
        <v>8870090000</v>
      </c>
      <c r="J784">
        <v>28327.3</v>
      </c>
      <c r="K784">
        <v>20</v>
      </c>
      <c r="L784">
        <v>12.6</v>
      </c>
      <c r="M784">
        <v>71.986000000000004</v>
      </c>
      <c r="N784">
        <v>31.281600000000001</v>
      </c>
      <c r="O784">
        <v>10.84</v>
      </c>
    </row>
    <row r="785" spans="1:15" x14ac:dyDescent="0.3">
      <c r="A785" t="s">
        <v>34</v>
      </c>
      <c r="B785" t="s">
        <v>35</v>
      </c>
      <c r="C785" t="s">
        <v>437</v>
      </c>
      <c r="D785" t="s">
        <v>436</v>
      </c>
      <c r="E785">
        <v>2002</v>
      </c>
      <c r="F785">
        <v>16.177</v>
      </c>
      <c r="G785">
        <v>5.9889999999999999</v>
      </c>
      <c r="I785">
        <v>8881160000</v>
      </c>
      <c r="J785">
        <v>28866.799999999999</v>
      </c>
      <c r="K785">
        <v>18</v>
      </c>
      <c r="L785">
        <v>12.7</v>
      </c>
      <c r="M785">
        <v>71.977000000000004</v>
      </c>
      <c r="N785">
        <v>30.735299999999999</v>
      </c>
      <c r="O785">
        <v>9.0500000000000007</v>
      </c>
    </row>
    <row r="786" spans="1:15" x14ac:dyDescent="0.3">
      <c r="A786" t="s">
        <v>34</v>
      </c>
      <c r="B786" t="s">
        <v>35</v>
      </c>
      <c r="C786" t="s">
        <v>437</v>
      </c>
      <c r="D786" t="s">
        <v>436</v>
      </c>
      <c r="E786">
        <v>2001</v>
      </c>
      <c r="F786">
        <v>16.811</v>
      </c>
      <c r="G786">
        <v>5.9089999999999998</v>
      </c>
      <c r="I786">
        <v>8317830000</v>
      </c>
      <c r="J786">
        <v>27486.2</v>
      </c>
      <c r="K786">
        <v>11.8</v>
      </c>
      <c r="L786">
        <v>12.8</v>
      </c>
      <c r="M786">
        <v>71.953999999999994</v>
      </c>
      <c r="N786">
        <v>30.2316</v>
      </c>
      <c r="O786">
        <v>6.87</v>
      </c>
    </row>
    <row r="787" spans="1:15" x14ac:dyDescent="0.3">
      <c r="A787" t="s">
        <v>34</v>
      </c>
      <c r="B787" t="s">
        <v>35</v>
      </c>
      <c r="C787" t="s">
        <v>437</v>
      </c>
      <c r="D787" t="s">
        <v>436</v>
      </c>
      <c r="E787">
        <v>2000</v>
      </c>
      <c r="F787">
        <v>17.609000000000002</v>
      </c>
      <c r="G787">
        <v>5.8310000000000004</v>
      </c>
      <c r="I787">
        <v>8076470000</v>
      </c>
      <c r="J787">
        <v>27097.599999999999</v>
      </c>
      <c r="K787">
        <v>8</v>
      </c>
      <c r="L787">
        <v>13</v>
      </c>
      <c r="M787">
        <v>71.914000000000001</v>
      </c>
      <c r="N787">
        <v>29.775300000000001</v>
      </c>
      <c r="O787">
        <v>7.1529999999999996</v>
      </c>
    </row>
    <row r="788" spans="1:15" x14ac:dyDescent="0.3">
      <c r="A788" t="s">
        <v>34</v>
      </c>
      <c r="B788" t="s">
        <v>35</v>
      </c>
      <c r="C788" t="s">
        <v>437</v>
      </c>
      <c r="D788" t="s">
        <v>436</v>
      </c>
      <c r="E788">
        <v>1999</v>
      </c>
      <c r="F788">
        <v>18.532</v>
      </c>
      <c r="G788">
        <v>5.7569999999999997</v>
      </c>
      <c r="I788">
        <v>7683870000</v>
      </c>
      <c r="J788">
        <v>26130.1</v>
      </c>
      <c r="K788">
        <v>3.7645599999999999</v>
      </c>
      <c r="L788">
        <v>13.2</v>
      </c>
      <c r="M788">
        <v>71.858000000000004</v>
      </c>
      <c r="N788">
        <v>29.376799999999999</v>
      </c>
      <c r="O788">
        <v>7.45</v>
      </c>
    </row>
    <row r="789" spans="1:15" x14ac:dyDescent="0.3">
      <c r="A789" t="s">
        <v>34</v>
      </c>
      <c r="B789" t="s">
        <v>35</v>
      </c>
      <c r="C789" t="s">
        <v>437</v>
      </c>
      <c r="D789" t="s">
        <v>436</v>
      </c>
      <c r="E789">
        <v>1998</v>
      </c>
      <c r="F789">
        <v>19.507000000000001</v>
      </c>
      <c r="G789">
        <v>5.6870000000000003</v>
      </c>
      <c r="I789">
        <v>6833220000</v>
      </c>
      <c r="J789">
        <v>23514.400000000001</v>
      </c>
      <c r="K789">
        <v>2.3355899999999998</v>
      </c>
      <c r="L789">
        <v>13.6</v>
      </c>
      <c r="M789">
        <v>71.786000000000001</v>
      </c>
      <c r="N789">
        <v>29.0307</v>
      </c>
      <c r="O789">
        <v>7.65</v>
      </c>
    </row>
    <row r="790" spans="1:15" x14ac:dyDescent="0.3">
      <c r="A790" t="s">
        <v>34</v>
      </c>
      <c r="B790" t="s">
        <v>35</v>
      </c>
      <c r="C790" t="s">
        <v>437</v>
      </c>
      <c r="D790" t="s">
        <v>436</v>
      </c>
      <c r="E790">
        <v>1997</v>
      </c>
      <c r="F790">
        <v>20.463999999999999</v>
      </c>
      <c r="G790">
        <v>5.6230000000000002</v>
      </c>
      <c r="I790">
        <v>6332360000</v>
      </c>
      <c r="J790">
        <v>22036.5</v>
      </c>
      <c r="K790">
        <v>1.3629500000000001</v>
      </c>
      <c r="L790">
        <v>14.1</v>
      </c>
      <c r="M790">
        <v>71.697999999999993</v>
      </c>
      <c r="N790">
        <v>28.707100000000001</v>
      </c>
      <c r="O790">
        <v>9.76</v>
      </c>
    </row>
    <row r="791" spans="1:15" x14ac:dyDescent="0.3">
      <c r="A791" t="s">
        <v>34</v>
      </c>
      <c r="B791" t="s">
        <v>35</v>
      </c>
      <c r="C791" t="s">
        <v>437</v>
      </c>
      <c r="D791" t="s">
        <v>436</v>
      </c>
      <c r="E791">
        <v>1996</v>
      </c>
      <c r="F791">
        <v>21.356999999999999</v>
      </c>
      <c r="G791">
        <v>5.5679999999999996</v>
      </c>
      <c r="I791">
        <v>3609000000</v>
      </c>
      <c r="J791">
        <v>12708.7</v>
      </c>
      <c r="K791">
        <v>1.74695</v>
      </c>
      <c r="L791">
        <v>14.7</v>
      </c>
      <c r="M791">
        <v>71.588999999999999</v>
      </c>
      <c r="N791">
        <v>28.369399999999999</v>
      </c>
      <c r="O791">
        <v>11.46</v>
      </c>
    </row>
    <row r="792" spans="1:15" x14ac:dyDescent="0.3">
      <c r="A792" t="s">
        <v>34</v>
      </c>
      <c r="B792" t="s">
        <v>35</v>
      </c>
      <c r="C792" t="s">
        <v>437</v>
      </c>
      <c r="D792" t="s">
        <v>436</v>
      </c>
      <c r="E792">
        <v>1995</v>
      </c>
      <c r="F792">
        <v>22.131</v>
      </c>
      <c r="G792">
        <v>5.5270000000000001</v>
      </c>
      <c r="I792">
        <v>3429000000</v>
      </c>
      <c r="J792">
        <v>12238.4</v>
      </c>
      <c r="K792">
        <v>0.96003099999999997</v>
      </c>
      <c r="L792">
        <v>15.4</v>
      </c>
      <c r="M792">
        <v>71.450999999999993</v>
      </c>
      <c r="N792">
        <v>27.990400000000001</v>
      </c>
      <c r="O792">
        <v>10.83</v>
      </c>
    </row>
    <row r="793" spans="1:15" x14ac:dyDescent="0.3">
      <c r="A793" t="s">
        <v>34</v>
      </c>
      <c r="B793" t="s">
        <v>35</v>
      </c>
      <c r="C793" t="s">
        <v>437</v>
      </c>
      <c r="D793" t="s">
        <v>436</v>
      </c>
      <c r="E793">
        <v>1994</v>
      </c>
      <c r="F793">
        <v>22.742999999999999</v>
      </c>
      <c r="G793">
        <v>5.5019999999999998</v>
      </c>
      <c r="I793">
        <v>3259000000</v>
      </c>
      <c r="J793">
        <v>11814.6</v>
      </c>
      <c r="L793">
        <v>16.2</v>
      </c>
      <c r="M793">
        <v>71.275999999999996</v>
      </c>
      <c r="N793">
        <v>27.556999999999999</v>
      </c>
      <c r="O793">
        <v>13.83</v>
      </c>
    </row>
    <row r="794" spans="1:15" x14ac:dyDescent="0.3">
      <c r="A794" t="s">
        <v>34</v>
      </c>
      <c r="B794" t="s">
        <v>35</v>
      </c>
      <c r="C794" t="s">
        <v>437</v>
      </c>
      <c r="D794" t="s">
        <v>436</v>
      </c>
      <c r="E794">
        <v>1993</v>
      </c>
      <c r="F794">
        <v>23.199000000000002</v>
      </c>
      <c r="G794">
        <v>5.4969999999999999</v>
      </c>
      <c r="I794">
        <v>3092000000</v>
      </c>
      <c r="J794">
        <v>11406.7</v>
      </c>
      <c r="L794">
        <v>17</v>
      </c>
      <c r="M794">
        <v>71.061000000000007</v>
      </c>
      <c r="N794">
        <v>27.079799999999999</v>
      </c>
      <c r="O794">
        <v>12.72</v>
      </c>
    </row>
    <row r="795" spans="1:15" x14ac:dyDescent="0.3">
      <c r="A795" t="s">
        <v>34</v>
      </c>
      <c r="B795" t="s">
        <v>35</v>
      </c>
      <c r="C795" t="s">
        <v>437</v>
      </c>
      <c r="D795" t="s">
        <v>436</v>
      </c>
      <c r="E795">
        <v>1992</v>
      </c>
      <c r="F795">
        <v>23.52</v>
      </c>
      <c r="G795">
        <v>5.51</v>
      </c>
      <c r="I795">
        <v>3109000000</v>
      </c>
      <c r="J795">
        <v>11686.7</v>
      </c>
      <c r="L795">
        <v>17.899999999999999</v>
      </c>
      <c r="M795">
        <v>70.807000000000002</v>
      </c>
      <c r="N795">
        <v>26.5763</v>
      </c>
      <c r="O795">
        <v>14.81</v>
      </c>
    </row>
    <row r="796" spans="1:15" x14ac:dyDescent="0.3">
      <c r="A796" t="s">
        <v>34</v>
      </c>
      <c r="B796" t="s">
        <v>35</v>
      </c>
      <c r="C796" t="s">
        <v>437</v>
      </c>
      <c r="D796" t="s">
        <v>436</v>
      </c>
      <c r="E796">
        <v>1991</v>
      </c>
      <c r="F796">
        <v>23.73</v>
      </c>
      <c r="G796">
        <v>5.5419999999999998</v>
      </c>
      <c r="I796">
        <v>3111160000</v>
      </c>
      <c r="J796">
        <v>11919.8</v>
      </c>
      <c r="L796">
        <v>18.8</v>
      </c>
      <c r="M796">
        <v>70.518000000000001</v>
      </c>
      <c r="N796">
        <v>26.0747</v>
      </c>
      <c r="O796">
        <v>12.17</v>
      </c>
    </row>
    <row r="797" spans="1:15" x14ac:dyDescent="0.3">
      <c r="A797" t="s">
        <v>34</v>
      </c>
      <c r="B797" t="s">
        <v>35</v>
      </c>
      <c r="C797" t="s">
        <v>437</v>
      </c>
      <c r="D797" t="s">
        <v>436</v>
      </c>
      <c r="E797">
        <v>1990</v>
      </c>
      <c r="F797">
        <v>23.891999999999999</v>
      </c>
      <c r="G797">
        <v>5.5919999999999996</v>
      </c>
      <c r="I797">
        <v>3166000000</v>
      </c>
      <c r="J797">
        <v>12356.4</v>
      </c>
      <c r="K797">
        <v>0</v>
      </c>
      <c r="L797">
        <v>19.7</v>
      </c>
      <c r="M797">
        <v>70.198999999999998</v>
      </c>
      <c r="N797">
        <v>25.596699999999998</v>
      </c>
    </row>
    <row r="798" spans="1:15" x14ac:dyDescent="0.3">
      <c r="A798" t="s">
        <v>34</v>
      </c>
      <c r="B798" t="s">
        <v>35</v>
      </c>
      <c r="C798" t="s">
        <v>437</v>
      </c>
      <c r="D798" t="s">
        <v>436</v>
      </c>
      <c r="E798">
        <v>1989</v>
      </c>
      <c r="F798">
        <v>24.09</v>
      </c>
      <c r="G798">
        <v>5.66</v>
      </c>
      <c r="I798">
        <v>3062000000</v>
      </c>
      <c r="J798">
        <v>12163.7</v>
      </c>
      <c r="L798">
        <v>20.6</v>
      </c>
      <c r="M798">
        <v>69.853999999999999</v>
      </c>
      <c r="N798">
        <v>25.148199999999999</v>
      </c>
    </row>
    <row r="799" spans="1:15" x14ac:dyDescent="0.3">
      <c r="A799" t="s">
        <v>34</v>
      </c>
      <c r="B799" t="s">
        <v>35</v>
      </c>
      <c r="C799" t="s">
        <v>437</v>
      </c>
      <c r="D799" t="s">
        <v>436</v>
      </c>
      <c r="E799">
        <v>1988</v>
      </c>
      <c r="F799">
        <v>24.379000000000001</v>
      </c>
      <c r="G799">
        <v>5.74</v>
      </c>
      <c r="I799">
        <v>2817900000</v>
      </c>
      <c r="J799">
        <v>11387.7</v>
      </c>
      <c r="L799">
        <v>21.5</v>
      </c>
      <c r="M799">
        <v>69.495999999999995</v>
      </c>
      <c r="N799">
        <v>24.720400000000001</v>
      </c>
    </row>
    <row r="800" spans="1:15" x14ac:dyDescent="0.3">
      <c r="A800" t="s">
        <v>34</v>
      </c>
      <c r="B800" t="s">
        <v>35</v>
      </c>
      <c r="C800" t="s">
        <v>437</v>
      </c>
      <c r="D800" t="s">
        <v>436</v>
      </c>
      <c r="E800">
        <v>1987</v>
      </c>
      <c r="F800">
        <v>24.783999999999999</v>
      </c>
      <c r="G800">
        <v>5.8259999999999996</v>
      </c>
      <c r="I800">
        <v>2714000000</v>
      </c>
      <c r="J800">
        <v>11156.3</v>
      </c>
      <c r="L800">
        <v>22.3</v>
      </c>
      <c r="M800">
        <v>69.138999999999996</v>
      </c>
      <c r="N800">
        <v>24.302800000000001</v>
      </c>
    </row>
    <row r="801" spans="1:14" x14ac:dyDescent="0.3">
      <c r="A801" t="s">
        <v>34</v>
      </c>
      <c r="B801" t="s">
        <v>35</v>
      </c>
      <c r="C801" t="s">
        <v>437</v>
      </c>
      <c r="D801" t="s">
        <v>436</v>
      </c>
      <c r="E801">
        <v>1986</v>
      </c>
      <c r="F801">
        <v>25.289000000000001</v>
      </c>
      <c r="G801">
        <v>5.9139999999999997</v>
      </c>
      <c r="I801">
        <v>2472500000</v>
      </c>
      <c r="J801">
        <v>10344.5</v>
      </c>
      <c r="L801">
        <v>22.9</v>
      </c>
      <c r="M801">
        <v>68.793000000000006</v>
      </c>
      <c r="N801">
        <v>23.877800000000001</v>
      </c>
    </row>
    <row r="802" spans="1:14" x14ac:dyDescent="0.3">
      <c r="A802" t="s">
        <v>34</v>
      </c>
      <c r="B802" t="s">
        <v>35</v>
      </c>
      <c r="C802" t="s">
        <v>437</v>
      </c>
      <c r="D802" t="s">
        <v>436</v>
      </c>
      <c r="E802">
        <v>1985</v>
      </c>
      <c r="F802">
        <v>25.818999999999999</v>
      </c>
      <c r="G802">
        <v>5.9950000000000001</v>
      </c>
      <c r="I802">
        <v>2320700000</v>
      </c>
      <c r="J802">
        <v>9893.08</v>
      </c>
      <c r="L802">
        <v>23.4</v>
      </c>
      <c r="M802">
        <v>68.474000000000004</v>
      </c>
      <c r="N802">
        <v>23.4344</v>
      </c>
    </row>
    <row r="803" spans="1:14" x14ac:dyDescent="0.3">
      <c r="A803" t="s">
        <v>34</v>
      </c>
      <c r="B803" t="s">
        <v>35</v>
      </c>
      <c r="C803" t="s">
        <v>437</v>
      </c>
      <c r="D803" t="s">
        <v>436</v>
      </c>
      <c r="E803">
        <v>1984</v>
      </c>
      <c r="F803">
        <v>26.260999999999999</v>
      </c>
      <c r="G803">
        <v>6.0620000000000003</v>
      </c>
      <c r="I803">
        <v>2041100000</v>
      </c>
      <c r="J803">
        <v>8877.32</v>
      </c>
      <c r="L803">
        <v>23.7</v>
      </c>
      <c r="M803">
        <v>68.195999999999998</v>
      </c>
      <c r="N803">
        <v>22.9693</v>
      </c>
    </row>
    <row r="804" spans="1:14" x14ac:dyDescent="0.3">
      <c r="A804" t="s">
        <v>34</v>
      </c>
      <c r="B804" t="s">
        <v>35</v>
      </c>
      <c r="C804" t="s">
        <v>437</v>
      </c>
      <c r="D804" t="s">
        <v>436</v>
      </c>
      <c r="E804">
        <v>1983</v>
      </c>
      <c r="F804">
        <v>26.524999999999999</v>
      </c>
      <c r="G804">
        <v>6.1120000000000001</v>
      </c>
      <c r="I804">
        <v>1732800000</v>
      </c>
      <c r="J804">
        <v>7698.46</v>
      </c>
      <c r="L804">
        <v>24</v>
      </c>
      <c r="M804">
        <v>67.962000000000003</v>
      </c>
      <c r="N804">
        <v>22.485900000000001</v>
      </c>
    </row>
    <row r="805" spans="1:14" x14ac:dyDescent="0.3">
      <c r="A805" t="s">
        <v>34</v>
      </c>
      <c r="B805" t="s">
        <v>35</v>
      </c>
      <c r="C805" t="s">
        <v>437</v>
      </c>
      <c r="D805" t="s">
        <v>436</v>
      </c>
      <c r="E805">
        <v>1982</v>
      </c>
      <c r="F805">
        <v>26.562000000000001</v>
      </c>
      <c r="G805">
        <v>6.1440000000000001</v>
      </c>
      <c r="I805">
        <v>1578300000</v>
      </c>
      <c r="J805">
        <v>7168.1</v>
      </c>
      <c r="L805">
        <v>24.2</v>
      </c>
      <c r="M805">
        <v>67.769000000000005</v>
      </c>
      <c r="N805">
        <v>21.996400000000001</v>
      </c>
    </row>
    <row r="806" spans="1:14" x14ac:dyDescent="0.3">
      <c r="A806" t="s">
        <v>34</v>
      </c>
      <c r="B806" t="s">
        <v>35</v>
      </c>
      <c r="C806" t="s">
        <v>437</v>
      </c>
      <c r="D806" t="s">
        <v>436</v>
      </c>
      <c r="E806">
        <v>1981</v>
      </c>
      <c r="F806">
        <v>26.387</v>
      </c>
      <c r="G806">
        <v>6.16</v>
      </c>
      <c r="I806">
        <v>1426500000</v>
      </c>
      <c r="J806">
        <v>6624.84</v>
      </c>
      <c r="L806">
        <v>24.6</v>
      </c>
      <c r="M806">
        <v>67.614999999999995</v>
      </c>
      <c r="N806">
        <v>21.511099999999999</v>
      </c>
    </row>
    <row r="807" spans="1:14" x14ac:dyDescent="0.3">
      <c r="A807" t="s">
        <v>34</v>
      </c>
      <c r="B807" t="s">
        <v>35</v>
      </c>
      <c r="C807" t="s">
        <v>437</v>
      </c>
      <c r="D807" t="s">
        <v>436</v>
      </c>
      <c r="E807">
        <v>1980</v>
      </c>
      <c r="F807">
        <v>26.074999999999999</v>
      </c>
      <c r="G807">
        <v>6.1669999999999998</v>
      </c>
      <c r="I807">
        <v>1335300000</v>
      </c>
      <c r="J807">
        <v>6340.73</v>
      </c>
      <c r="L807">
        <v>24.9</v>
      </c>
      <c r="M807">
        <v>67.488</v>
      </c>
      <c r="N807">
        <v>21.0381</v>
      </c>
    </row>
    <row r="808" spans="1:14" x14ac:dyDescent="0.3">
      <c r="A808" t="s">
        <v>34</v>
      </c>
      <c r="B808" t="s">
        <v>35</v>
      </c>
      <c r="C808" t="s">
        <v>437</v>
      </c>
      <c r="D808" t="s">
        <v>436</v>
      </c>
      <c r="E808">
        <v>1979</v>
      </c>
      <c r="F808">
        <v>25.745000000000001</v>
      </c>
      <c r="G808">
        <v>6.1710000000000003</v>
      </c>
      <c r="I808">
        <v>1139800100</v>
      </c>
      <c r="J808">
        <v>5533.44</v>
      </c>
      <c r="L808">
        <v>25.4</v>
      </c>
      <c r="M808">
        <v>67.372</v>
      </c>
      <c r="N808">
        <v>20.5778</v>
      </c>
    </row>
    <row r="809" spans="1:14" x14ac:dyDescent="0.3">
      <c r="A809" t="s">
        <v>34</v>
      </c>
      <c r="B809" t="s">
        <v>35</v>
      </c>
      <c r="C809" t="s">
        <v>437</v>
      </c>
      <c r="D809" t="s">
        <v>436</v>
      </c>
      <c r="E809">
        <v>1978</v>
      </c>
      <c r="F809">
        <v>25.518999999999998</v>
      </c>
      <c r="G809">
        <v>6.1829999999999998</v>
      </c>
      <c r="I809">
        <v>832400000</v>
      </c>
      <c r="J809">
        <v>4131.47</v>
      </c>
      <c r="L809">
        <v>25.8</v>
      </c>
      <c r="M809">
        <v>67.253</v>
      </c>
      <c r="N809">
        <v>20.127700000000001</v>
      </c>
    </row>
    <row r="810" spans="1:14" x14ac:dyDescent="0.3">
      <c r="A810" t="s">
        <v>34</v>
      </c>
      <c r="B810" t="s">
        <v>35</v>
      </c>
      <c r="C810" t="s">
        <v>437</v>
      </c>
      <c r="D810" t="s">
        <v>436</v>
      </c>
      <c r="E810">
        <v>1977</v>
      </c>
      <c r="F810">
        <v>25.475000000000001</v>
      </c>
      <c r="G810">
        <v>6.2080000000000002</v>
      </c>
      <c r="I810">
        <v>713000000</v>
      </c>
      <c r="J810">
        <v>3617.43</v>
      </c>
      <c r="L810">
        <v>26.2</v>
      </c>
      <c r="M810">
        <v>67.117999999999995</v>
      </c>
      <c r="N810">
        <v>19.6904</v>
      </c>
    </row>
    <row r="811" spans="1:14" x14ac:dyDescent="0.3">
      <c r="A811" t="s">
        <v>34</v>
      </c>
      <c r="B811" t="s">
        <v>35</v>
      </c>
      <c r="C811" t="s">
        <v>437</v>
      </c>
      <c r="D811" t="s">
        <v>436</v>
      </c>
      <c r="E811">
        <v>1976</v>
      </c>
      <c r="F811">
        <v>25.626000000000001</v>
      </c>
      <c r="G811">
        <v>6.2460000000000004</v>
      </c>
      <c r="I811">
        <v>642100000</v>
      </c>
      <c r="J811">
        <v>3328.51</v>
      </c>
      <c r="L811">
        <v>26.5</v>
      </c>
      <c r="M811">
        <v>66.962000000000003</v>
      </c>
      <c r="N811">
        <v>19.271599999999999</v>
      </c>
    </row>
    <row r="812" spans="1:14" x14ac:dyDescent="0.3">
      <c r="A812" t="s">
        <v>34</v>
      </c>
      <c r="B812" t="s">
        <v>35</v>
      </c>
      <c r="C812" t="s">
        <v>437</v>
      </c>
      <c r="D812" t="s">
        <v>436</v>
      </c>
      <c r="E812">
        <v>1975</v>
      </c>
      <c r="F812">
        <v>25.908999999999999</v>
      </c>
      <c r="G812">
        <v>6.2919999999999998</v>
      </c>
      <c r="I812">
        <v>596200000</v>
      </c>
      <c r="J812">
        <v>3156.23</v>
      </c>
      <c r="L812">
        <v>26.8</v>
      </c>
      <c r="M812">
        <v>66.784999999999997</v>
      </c>
      <c r="N812">
        <v>18.870699999999999</v>
      </c>
    </row>
    <row r="813" spans="1:14" x14ac:dyDescent="0.3">
      <c r="A813" t="s">
        <v>34</v>
      </c>
      <c r="B813" t="s">
        <v>35</v>
      </c>
      <c r="C813" t="s">
        <v>437</v>
      </c>
      <c r="D813" t="s">
        <v>436</v>
      </c>
      <c r="E813">
        <v>1974</v>
      </c>
      <c r="F813">
        <v>26.210999999999999</v>
      </c>
      <c r="G813">
        <v>6.3390000000000004</v>
      </c>
      <c r="I813">
        <v>632400000</v>
      </c>
      <c r="J813">
        <v>3416.16</v>
      </c>
      <c r="L813">
        <v>26.9</v>
      </c>
      <c r="M813">
        <v>66.593000000000004</v>
      </c>
      <c r="N813">
        <v>18.493500000000001</v>
      </c>
    </row>
    <row r="814" spans="1:14" x14ac:dyDescent="0.3">
      <c r="A814" t="s">
        <v>34</v>
      </c>
      <c r="B814" t="s">
        <v>35</v>
      </c>
      <c r="C814" t="s">
        <v>437</v>
      </c>
      <c r="D814" t="s">
        <v>436</v>
      </c>
      <c r="E814">
        <v>1973</v>
      </c>
      <c r="F814">
        <v>26.422999999999998</v>
      </c>
      <c r="G814">
        <v>6.3780000000000001</v>
      </c>
      <c r="I814">
        <v>670900000</v>
      </c>
      <c r="J814">
        <v>3696.07</v>
      </c>
      <c r="L814">
        <v>26.8</v>
      </c>
      <c r="M814">
        <v>66.397000000000006</v>
      </c>
      <c r="N814">
        <v>18.133600000000001</v>
      </c>
    </row>
    <row r="815" spans="1:14" x14ac:dyDescent="0.3">
      <c r="A815" t="s">
        <v>34</v>
      </c>
      <c r="B815" t="s">
        <v>35</v>
      </c>
      <c r="C815" t="s">
        <v>437</v>
      </c>
      <c r="D815" t="s">
        <v>436</v>
      </c>
      <c r="E815">
        <v>1972</v>
      </c>
      <c r="F815">
        <v>26.492000000000001</v>
      </c>
      <c r="G815">
        <v>6.4039999999999999</v>
      </c>
      <c r="I815">
        <v>590900000</v>
      </c>
      <c r="J815">
        <v>3322.16</v>
      </c>
      <c r="L815">
        <v>26.6</v>
      </c>
      <c r="M815">
        <v>66.209000000000003</v>
      </c>
      <c r="N815">
        <v>17.768799999999999</v>
      </c>
    </row>
    <row r="816" spans="1:14" x14ac:dyDescent="0.3">
      <c r="A816" t="s">
        <v>34</v>
      </c>
      <c r="B816" t="s">
        <v>35</v>
      </c>
      <c r="C816" t="s">
        <v>437</v>
      </c>
      <c r="D816" t="s">
        <v>436</v>
      </c>
      <c r="E816">
        <v>1971</v>
      </c>
      <c r="F816">
        <v>26.440999999999999</v>
      </c>
      <c r="G816">
        <v>6.4189999999999996</v>
      </c>
      <c r="I816">
        <v>573400000</v>
      </c>
      <c r="J816">
        <v>3297.51</v>
      </c>
      <c r="L816">
        <v>26.3</v>
      </c>
      <c r="M816">
        <v>66.031000000000006</v>
      </c>
      <c r="N816">
        <v>17.371500000000001</v>
      </c>
    </row>
    <row r="817" spans="1:15" x14ac:dyDescent="0.3">
      <c r="A817" t="s">
        <v>34</v>
      </c>
      <c r="B817" t="s">
        <v>35</v>
      </c>
      <c r="C817" t="s">
        <v>437</v>
      </c>
      <c r="D817" t="s">
        <v>436</v>
      </c>
      <c r="E817">
        <v>1970</v>
      </c>
      <c r="F817">
        <v>26.38</v>
      </c>
      <c r="G817">
        <v>6.4269999999999996</v>
      </c>
      <c r="I817">
        <v>538423000</v>
      </c>
      <c r="J817">
        <v>3178.84</v>
      </c>
      <c r="L817">
        <v>26</v>
      </c>
      <c r="M817">
        <v>65.87</v>
      </c>
      <c r="N817">
        <v>16.9208</v>
      </c>
    </row>
    <row r="818" spans="1:15" x14ac:dyDescent="0.3">
      <c r="A818" t="s">
        <v>34</v>
      </c>
      <c r="B818" t="s">
        <v>35</v>
      </c>
      <c r="C818" t="s">
        <v>437</v>
      </c>
      <c r="D818" t="s">
        <v>436</v>
      </c>
      <c r="E818">
        <v>1969</v>
      </c>
      <c r="F818">
        <v>26.474</v>
      </c>
      <c r="G818">
        <v>6.4340000000000002</v>
      </c>
      <c r="I818">
        <v>528137000</v>
      </c>
      <c r="J818">
        <v>3215.1</v>
      </c>
      <c r="L818">
        <v>25.6</v>
      </c>
      <c r="M818">
        <v>65.73</v>
      </c>
      <c r="N818">
        <v>16.410399999999999</v>
      </c>
    </row>
    <row r="819" spans="1:15" x14ac:dyDescent="0.3">
      <c r="A819" t="s">
        <v>34</v>
      </c>
      <c r="B819" t="s">
        <v>35</v>
      </c>
      <c r="C819" t="s">
        <v>437</v>
      </c>
      <c r="D819" t="s">
        <v>436</v>
      </c>
      <c r="E819">
        <v>1968</v>
      </c>
      <c r="F819">
        <v>26.85</v>
      </c>
      <c r="G819">
        <v>6.45</v>
      </c>
      <c r="I819">
        <v>444902000</v>
      </c>
      <c r="J819">
        <v>2804.33</v>
      </c>
      <c r="L819">
        <v>25.2</v>
      </c>
      <c r="M819">
        <v>65.606999999999999</v>
      </c>
      <c r="N819">
        <v>15.849</v>
      </c>
    </row>
    <row r="820" spans="1:15" x14ac:dyDescent="0.3">
      <c r="A820" t="s">
        <v>34</v>
      </c>
      <c r="B820" t="s">
        <v>35</v>
      </c>
      <c r="C820" t="s">
        <v>437</v>
      </c>
      <c r="D820" t="s">
        <v>436</v>
      </c>
      <c r="E820">
        <v>1967</v>
      </c>
      <c r="F820">
        <v>27.571000000000002</v>
      </c>
      <c r="G820">
        <v>6.4820000000000002</v>
      </c>
      <c r="I820">
        <v>390196000</v>
      </c>
      <c r="J820">
        <v>2556.65</v>
      </c>
      <c r="M820">
        <v>65.498999999999995</v>
      </c>
      <c r="N820">
        <v>15.2468</v>
      </c>
    </row>
    <row r="821" spans="1:15" x14ac:dyDescent="0.3">
      <c r="A821" t="s">
        <v>34</v>
      </c>
      <c r="B821" t="s">
        <v>35</v>
      </c>
      <c r="C821" t="s">
        <v>437</v>
      </c>
      <c r="D821" t="s">
        <v>436</v>
      </c>
      <c r="E821">
        <v>1966</v>
      </c>
      <c r="F821">
        <v>28.613</v>
      </c>
      <c r="G821">
        <v>6.5339999999999998</v>
      </c>
      <c r="I821">
        <v>340000000</v>
      </c>
      <c r="J821">
        <v>2322.69</v>
      </c>
      <c r="M821">
        <v>65.402000000000001</v>
      </c>
      <c r="N821">
        <v>14.6236</v>
      </c>
    </row>
    <row r="822" spans="1:15" x14ac:dyDescent="0.3">
      <c r="A822" t="s">
        <v>34</v>
      </c>
      <c r="B822" t="s">
        <v>35</v>
      </c>
      <c r="C822" t="s">
        <v>437</v>
      </c>
      <c r="D822" t="s">
        <v>436</v>
      </c>
      <c r="E822">
        <v>1965</v>
      </c>
      <c r="F822">
        <v>29.876999999999999</v>
      </c>
      <c r="G822">
        <v>6.61</v>
      </c>
      <c r="I822">
        <v>300392000</v>
      </c>
      <c r="J822">
        <v>2144.75</v>
      </c>
      <c r="M822">
        <v>65.31</v>
      </c>
      <c r="N822">
        <v>13.991899999999999</v>
      </c>
    </row>
    <row r="823" spans="1:15" x14ac:dyDescent="0.3">
      <c r="A823" t="s">
        <v>34</v>
      </c>
      <c r="B823" t="s">
        <v>35</v>
      </c>
      <c r="C823" t="s">
        <v>437</v>
      </c>
      <c r="D823" t="s">
        <v>436</v>
      </c>
      <c r="E823">
        <v>1964</v>
      </c>
      <c r="F823">
        <v>31.204999999999998</v>
      </c>
      <c r="G823">
        <v>6.7089999999999996</v>
      </c>
      <c r="I823">
        <v>266667000</v>
      </c>
      <c r="J823">
        <v>1994.38</v>
      </c>
      <c r="M823">
        <v>65.218999999999994</v>
      </c>
      <c r="N823">
        <v>13.3575</v>
      </c>
    </row>
    <row r="824" spans="1:15" x14ac:dyDescent="0.3">
      <c r="A824" t="s">
        <v>34</v>
      </c>
      <c r="B824" t="s">
        <v>35</v>
      </c>
      <c r="C824" t="s">
        <v>437</v>
      </c>
      <c r="D824" t="s">
        <v>436</v>
      </c>
      <c r="E824">
        <v>1963</v>
      </c>
      <c r="F824">
        <v>32.417000000000002</v>
      </c>
      <c r="G824">
        <v>6.8280000000000003</v>
      </c>
      <c r="I824">
        <v>237745000</v>
      </c>
      <c r="J824">
        <v>1867.03</v>
      </c>
      <c r="M824">
        <v>65.120999999999995</v>
      </c>
      <c r="N824">
        <v>12.7212</v>
      </c>
    </row>
    <row r="825" spans="1:15" x14ac:dyDescent="0.3">
      <c r="A825" t="s">
        <v>34</v>
      </c>
      <c r="B825" t="s">
        <v>35</v>
      </c>
      <c r="C825" t="s">
        <v>437</v>
      </c>
      <c r="D825" t="s">
        <v>436</v>
      </c>
      <c r="E825">
        <v>1962</v>
      </c>
      <c r="F825">
        <v>33.377000000000002</v>
      </c>
      <c r="G825">
        <v>6.9630000000000001</v>
      </c>
      <c r="I825">
        <v>212255000</v>
      </c>
      <c r="J825">
        <v>1752.85</v>
      </c>
      <c r="M825">
        <v>65.010999999999996</v>
      </c>
      <c r="N825">
        <v>12.097</v>
      </c>
    </row>
    <row r="826" spans="1:15" x14ac:dyDescent="0.3">
      <c r="A826" t="s">
        <v>34</v>
      </c>
      <c r="B826" t="s">
        <v>35</v>
      </c>
      <c r="C826" t="s">
        <v>437</v>
      </c>
      <c r="D826" t="s">
        <v>436</v>
      </c>
      <c r="E826">
        <v>1961</v>
      </c>
      <c r="F826">
        <v>34.029000000000003</v>
      </c>
      <c r="G826">
        <v>7.1130000000000004</v>
      </c>
      <c r="I826">
        <v>190098000</v>
      </c>
      <c r="J826">
        <v>1651.29</v>
      </c>
      <c r="M826">
        <v>64.885000000000005</v>
      </c>
      <c r="N826">
        <v>11.5006</v>
      </c>
    </row>
    <row r="827" spans="1:15" x14ac:dyDescent="0.3">
      <c r="A827" t="s">
        <v>34</v>
      </c>
      <c r="B827" t="s">
        <v>35</v>
      </c>
      <c r="C827" t="s">
        <v>437</v>
      </c>
      <c r="D827" t="s">
        <v>436</v>
      </c>
      <c r="E827">
        <v>1960</v>
      </c>
      <c r="F827">
        <v>34.380000000000003</v>
      </c>
      <c r="G827">
        <v>7.274</v>
      </c>
      <c r="I827">
        <v>169804000</v>
      </c>
      <c r="J827">
        <v>1550.24</v>
      </c>
      <c r="M827">
        <v>64.739999999999995</v>
      </c>
    </row>
    <row r="828" spans="1:15" x14ac:dyDescent="0.3">
      <c r="A828" t="s">
        <v>36</v>
      </c>
      <c r="B828" t="s">
        <v>37</v>
      </c>
      <c r="C828" t="s">
        <v>434</v>
      </c>
      <c r="D828" t="s">
        <v>436</v>
      </c>
      <c r="E828">
        <v>2018</v>
      </c>
      <c r="I828">
        <v>37746200000</v>
      </c>
      <c r="J828">
        <v>24050.799999999999</v>
      </c>
      <c r="K828">
        <v>98.6434</v>
      </c>
      <c r="L828">
        <v>6.1</v>
      </c>
      <c r="N828">
        <v>2017.27</v>
      </c>
      <c r="O828">
        <v>0.96199999999999997</v>
      </c>
    </row>
    <row r="829" spans="1:15" x14ac:dyDescent="0.3">
      <c r="A829" t="s">
        <v>36</v>
      </c>
      <c r="B829" t="s">
        <v>37</v>
      </c>
      <c r="C829" t="s">
        <v>434</v>
      </c>
      <c r="D829" t="s">
        <v>436</v>
      </c>
      <c r="E829">
        <v>2017</v>
      </c>
      <c r="F829">
        <v>14.365</v>
      </c>
      <c r="G829">
        <v>2.3679999999999999</v>
      </c>
      <c r="I829">
        <v>35432700000</v>
      </c>
      <c r="J829">
        <v>23715.5</v>
      </c>
      <c r="K829">
        <v>95.878100000000003</v>
      </c>
      <c r="L829">
        <v>6.2</v>
      </c>
      <c r="M829">
        <v>77.031999999999996</v>
      </c>
      <c r="N829">
        <v>1920.4</v>
      </c>
      <c r="O829">
        <v>0.94699999999999995</v>
      </c>
    </row>
    <row r="830" spans="1:15" x14ac:dyDescent="0.3">
      <c r="A830" t="s">
        <v>36</v>
      </c>
      <c r="B830" t="s">
        <v>37</v>
      </c>
      <c r="C830" t="s">
        <v>434</v>
      </c>
      <c r="D830" t="s">
        <v>436</v>
      </c>
      <c r="E830">
        <v>2016</v>
      </c>
      <c r="F830">
        <v>14.738</v>
      </c>
      <c r="G830">
        <v>2.355</v>
      </c>
      <c r="I830">
        <v>32250100000</v>
      </c>
      <c r="J830">
        <v>22619.1</v>
      </c>
      <c r="K830">
        <v>98</v>
      </c>
      <c r="L830">
        <v>6.4</v>
      </c>
      <c r="M830">
        <v>76.899000000000001</v>
      </c>
      <c r="N830">
        <v>1832.64</v>
      </c>
      <c r="O830">
        <v>1.0129999999999999</v>
      </c>
    </row>
    <row r="831" spans="1:15" x14ac:dyDescent="0.3">
      <c r="A831" t="s">
        <v>36</v>
      </c>
      <c r="B831" t="s">
        <v>37</v>
      </c>
      <c r="C831" t="s">
        <v>434</v>
      </c>
      <c r="D831" t="s">
        <v>436</v>
      </c>
      <c r="E831">
        <v>2015</v>
      </c>
      <c r="F831">
        <v>15.096</v>
      </c>
      <c r="G831">
        <v>2.3460000000000001</v>
      </c>
      <c r="I831">
        <v>31125900000</v>
      </c>
      <c r="J831">
        <v>22688.9</v>
      </c>
      <c r="K831">
        <v>93.478300000000004</v>
      </c>
      <c r="L831">
        <v>6.5</v>
      </c>
      <c r="M831">
        <v>76.762</v>
      </c>
      <c r="N831">
        <v>1763.3</v>
      </c>
      <c r="O831">
        <v>1.0760000000000001</v>
      </c>
    </row>
    <row r="832" spans="1:15" x14ac:dyDescent="0.3">
      <c r="A832" t="s">
        <v>36</v>
      </c>
      <c r="B832" t="s">
        <v>37</v>
      </c>
      <c r="C832" t="s">
        <v>434</v>
      </c>
      <c r="D832" t="s">
        <v>436</v>
      </c>
      <c r="E832">
        <v>2014</v>
      </c>
      <c r="F832">
        <v>15.426</v>
      </c>
      <c r="G832">
        <v>2.3370000000000002</v>
      </c>
      <c r="H832">
        <v>19597</v>
      </c>
      <c r="I832">
        <v>33387700000</v>
      </c>
      <c r="J832">
        <v>24989.4</v>
      </c>
      <c r="K832">
        <v>90.503100000000003</v>
      </c>
      <c r="L832">
        <v>6.6</v>
      </c>
      <c r="M832">
        <v>76.623999999999995</v>
      </c>
      <c r="N832">
        <v>1732.91</v>
      </c>
      <c r="O832">
        <v>1.149</v>
      </c>
    </row>
    <row r="833" spans="1:15" x14ac:dyDescent="0.3">
      <c r="A833" t="s">
        <v>36</v>
      </c>
      <c r="B833" t="s">
        <v>37</v>
      </c>
      <c r="C833" t="s">
        <v>434</v>
      </c>
      <c r="D833" t="s">
        <v>436</v>
      </c>
      <c r="E833">
        <v>2013</v>
      </c>
      <c r="F833">
        <v>15.727</v>
      </c>
      <c r="G833">
        <v>2.331</v>
      </c>
      <c r="H833">
        <v>18693.099999999999</v>
      </c>
      <c r="I833">
        <v>32539500000</v>
      </c>
      <c r="J833">
        <v>24744.400000000001</v>
      </c>
      <c r="K833">
        <v>90</v>
      </c>
      <c r="L833">
        <v>6.7</v>
      </c>
      <c r="M833">
        <v>76.483999999999995</v>
      </c>
      <c r="N833">
        <v>1707.83</v>
      </c>
      <c r="O833">
        <v>1.216</v>
      </c>
    </row>
    <row r="834" spans="1:15" x14ac:dyDescent="0.3">
      <c r="A834" t="s">
        <v>36</v>
      </c>
      <c r="B834" t="s">
        <v>37</v>
      </c>
      <c r="C834" t="s">
        <v>434</v>
      </c>
      <c r="D834" t="s">
        <v>436</v>
      </c>
      <c r="E834">
        <v>2012</v>
      </c>
      <c r="F834">
        <v>16.004999999999999</v>
      </c>
      <c r="G834">
        <v>2.3260000000000001</v>
      </c>
      <c r="H834">
        <v>17849.2</v>
      </c>
      <c r="I834">
        <v>30749300000</v>
      </c>
      <c r="J834">
        <v>23654.400000000001</v>
      </c>
      <c r="K834">
        <v>88</v>
      </c>
      <c r="L834">
        <v>6.8</v>
      </c>
      <c r="M834">
        <v>76.341999999999999</v>
      </c>
      <c r="N834">
        <v>1688.24</v>
      </c>
      <c r="O834">
        <v>1.2</v>
      </c>
    </row>
    <row r="835" spans="1:15" x14ac:dyDescent="0.3">
      <c r="A835" t="s">
        <v>36</v>
      </c>
      <c r="B835" t="s">
        <v>37</v>
      </c>
      <c r="C835" t="s">
        <v>434</v>
      </c>
      <c r="D835" t="s">
        <v>436</v>
      </c>
      <c r="E835">
        <v>2011</v>
      </c>
      <c r="F835">
        <v>16.271000000000001</v>
      </c>
      <c r="G835">
        <v>2.3239999999999998</v>
      </c>
      <c r="H835">
        <v>17912.599999999999</v>
      </c>
      <c r="I835">
        <v>28776600000</v>
      </c>
      <c r="J835">
        <v>22514.2</v>
      </c>
      <c r="K835">
        <v>77</v>
      </c>
      <c r="L835">
        <v>7</v>
      </c>
      <c r="M835">
        <v>76.2</v>
      </c>
      <c r="N835">
        <v>1666.43</v>
      </c>
      <c r="O835">
        <v>1.1399999999999999</v>
      </c>
    </row>
    <row r="836" spans="1:15" x14ac:dyDescent="0.3">
      <c r="A836" t="s">
        <v>36</v>
      </c>
      <c r="B836" t="s">
        <v>37</v>
      </c>
      <c r="C836" t="s">
        <v>434</v>
      </c>
      <c r="D836" t="s">
        <v>436</v>
      </c>
      <c r="E836">
        <v>2010</v>
      </c>
      <c r="F836">
        <v>16.547000000000001</v>
      </c>
      <c r="G836">
        <v>2.327</v>
      </c>
      <c r="H836">
        <v>18038.3</v>
      </c>
      <c r="I836">
        <v>25713300000</v>
      </c>
      <c r="J836">
        <v>20722.099999999999</v>
      </c>
      <c r="K836">
        <v>55</v>
      </c>
      <c r="L836">
        <v>7.3</v>
      </c>
      <c r="M836">
        <v>76.057000000000002</v>
      </c>
      <c r="N836">
        <v>1628.43</v>
      </c>
      <c r="O836">
        <v>1.1299999999999999</v>
      </c>
    </row>
    <row r="837" spans="1:15" x14ac:dyDescent="0.3">
      <c r="A837" t="s">
        <v>36</v>
      </c>
      <c r="B837" t="s">
        <v>37</v>
      </c>
      <c r="C837" t="s">
        <v>434</v>
      </c>
      <c r="D837" t="s">
        <v>436</v>
      </c>
      <c r="E837">
        <v>2009</v>
      </c>
      <c r="F837">
        <v>16.863</v>
      </c>
      <c r="G837">
        <v>2.3370000000000002</v>
      </c>
      <c r="H837">
        <v>17459.599999999999</v>
      </c>
      <c r="I837">
        <v>22938200000</v>
      </c>
      <c r="J837">
        <v>19355.900000000001</v>
      </c>
      <c r="K837">
        <v>53</v>
      </c>
      <c r="L837">
        <v>7.6</v>
      </c>
      <c r="M837">
        <v>75.912999999999997</v>
      </c>
      <c r="N837">
        <v>1559.31</v>
      </c>
      <c r="O837">
        <v>1.069</v>
      </c>
    </row>
    <row r="838" spans="1:15" x14ac:dyDescent="0.3">
      <c r="A838" t="s">
        <v>36</v>
      </c>
      <c r="B838" t="s">
        <v>37</v>
      </c>
      <c r="C838" t="s">
        <v>434</v>
      </c>
      <c r="D838" t="s">
        <v>436</v>
      </c>
      <c r="E838">
        <v>2008</v>
      </c>
      <c r="F838">
        <v>17.239000000000001</v>
      </c>
      <c r="G838">
        <v>2.3570000000000002</v>
      </c>
      <c r="H838">
        <v>18491.2</v>
      </c>
      <c r="I838">
        <v>25710900000</v>
      </c>
      <c r="J838">
        <v>23066.5</v>
      </c>
      <c r="K838">
        <v>51.95</v>
      </c>
      <c r="L838">
        <v>8</v>
      </c>
      <c r="M838">
        <v>75.77</v>
      </c>
      <c r="N838">
        <v>1466.63</v>
      </c>
      <c r="O838">
        <v>0.83499999999999996</v>
      </c>
    </row>
    <row r="839" spans="1:15" x14ac:dyDescent="0.3">
      <c r="A839" t="s">
        <v>36</v>
      </c>
      <c r="B839" t="s">
        <v>37</v>
      </c>
      <c r="C839" t="s">
        <v>434</v>
      </c>
      <c r="D839" t="s">
        <v>436</v>
      </c>
      <c r="E839">
        <v>2007</v>
      </c>
      <c r="F839">
        <v>17.684999999999999</v>
      </c>
      <c r="G839">
        <v>2.3879999999999999</v>
      </c>
      <c r="H839">
        <v>20592.3</v>
      </c>
      <c r="I839">
        <v>21730000000</v>
      </c>
      <c r="J839">
        <v>20976.5</v>
      </c>
      <c r="K839">
        <v>32.909999999999997</v>
      </c>
      <c r="L839">
        <v>8.4</v>
      </c>
      <c r="M839">
        <v>75.625</v>
      </c>
      <c r="N839">
        <v>1381.23</v>
      </c>
      <c r="O839">
        <v>0.83799999999999997</v>
      </c>
    </row>
    <row r="840" spans="1:15" x14ac:dyDescent="0.3">
      <c r="A840" t="s">
        <v>36</v>
      </c>
      <c r="B840" t="s">
        <v>37</v>
      </c>
      <c r="C840" t="s">
        <v>434</v>
      </c>
      <c r="D840" t="s">
        <v>436</v>
      </c>
      <c r="E840">
        <v>2006</v>
      </c>
      <c r="F840">
        <v>18.202999999999999</v>
      </c>
      <c r="G840">
        <v>2.4300000000000002</v>
      </c>
      <c r="H840">
        <v>21508.400000000001</v>
      </c>
      <c r="I840">
        <v>18505100000</v>
      </c>
      <c r="J840">
        <v>19307.900000000001</v>
      </c>
      <c r="K840">
        <v>28.244</v>
      </c>
      <c r="L840">
        <v>8.8000000000000007</v>
      </c>
      <c r="M840">
        <v>75.477999999999994</v>
      </c>
      <c r="N840">
        <v>1295.1600000000001</v>
      </c>
      <c r="O840">
        <v>0.90500000000000003</v>
      </c>
    </row>
    <row r="841" spans="1:15" x14ac:dyDescent="0.3">
      <c r="A841" t="s">
        <v>36</v>
      </c>
      <c r="B841" t="s">
        <v>37</v>
      </c>
      <c r="C841" t="s">
        <v>434</v>
      </c>
      <c r="D841" t="s">
        <v>436</v>
      </c>
      <c r="E841">
        <v>2005</v>
      </c>
      <c r="F841">
        <v>18.777999999999999</v>
      </c>
      <c r="G841">
        <v>2.4830000000000001</v>
      </c>
      <c r="H841">
        <v>21325.599999999999</v>
      </c>
      <c r="I841">
        <v>15968700000</v>
      </c>
      <c r="J841">
        <v>17959.3</v>
      </c>
      <c r="K841">
        <v>21.303699999999999</v>
      </c>
      <c r="L841">
        <v>9.1</v>
      </c>
      <c r="M841">
        <v>75.325999999999993</v>
      </c>
      <c r="N841">
        <v>1201.57</v>
      </c>
      <c r="O841">
        <v>0.98599999999999999</v>
      </c>
    </row>
    <row r="842" spans="1:15" x14ac:dyDescent="0.3">
      <c r="A842" t="s">
        <v>36</v>
      </c>
      <c r="B842" t="s">
        <v>37</v>
      </c>
      <c r="C842" t="s">
        <v>434</v>
      </c>
      <c r="D842" t="s">
        <v>436</v>
      </c>
      <c r="E842">
        <v>2004</v>
      </c>
      <c r="F842">
        <v>19.385000000000002</v>
      </c>
      <c r="G842">
        <v>2.5449999999999999</v>
      </c>
      <c r="H842">
        <v>18983.099999999999</v>
      </c>
      <c r="I842">
        <v>13150200000</v>
      </c>
      <c r="J842">
        <v>15846.6</v>
      </c>
      <c r="K842">
        <v>21.4587</v>
      </c>
      <c r="L842">
        <v>9.4</v>
      </c>
      <c r="M842">
        <v>75.167000000000002</v>
      </c>
      <c r="N842">
        <v>1136.77</v>
      </c>
      <c r="O842">
        <v>1.0409999999999999</v>
      </c>
    </row>
    <row r="843" spans="1:15" x14ac:dyDescent="0.3">
      <c r="A843" t="s">
        <v>36</v>
      </c>
      <c r="B843" t="s">
        <v>37</v>
      </c>
      <c r="C843" t="s">
        <v>434</v>
      </c>
      <c r="D843" t="s">
        <v>436</v>
      </c>
      <c r="E843">
        <v>2003</v>
      </c>
      <c r="F843">
        <v>19.995999999999999</v>
      </c>
      <c r="G843">
        <v>2.6150000000000002</v>
      </c>
      <c r="H843">
        <v>19775.099999999999</v>
      </c>
      <c r="I843">
        <v>11074800000</v>
      </c>
      <c r="J843">
        <v>14222</v>
      </c>
      <c r="K843">
        <v>21.5549</v>
      </c>
      <c r="L843">
        <v>9.6999999999999993</v>
      </c>
      <c r="M843">
        <v>74.998999999999995</v>
      </c>
      <c r="N843">
        <v>1081.54</v>
      </c>
      <c r="O843">
        <v>1.0640000000000001</v>
      </c>
    </row>
    <row r="844" spans="1:15" x14ac:dyDescent="0.3">
      <c r="A844" t="s">
        <v>36</v>
      </c>
      <c r="B844" t="s">
        <v>37</v>
      </c>
      <c r="C844" t="s">
        <v>434</v>
      </c>
      <c r="D844" t="s">
        <v>436</v>
      </c>
      <c r="E844">
        <v>2002</v>
      </c>
      <c r="F844">
        <v>20.591000000000001</v>
      </c>
      <c r="G844">
        <v>2.6880000000000002</v>
      </c>
      <c r="H844">
        <v>20016.400000000001</v>
      </c>
      <c r="I844">
        <v>9632160000</v>
      </c>
      <c r="J844">
        <v>13102.4</v>
      </c>
      <c r="K844">
        <v>18.050699999999999</v>
      </c>
      <c r="L844">
        <v>10</v>
      </c>
      <c r="M844">
        <v>74.822000000000003</v>
      </c>
      <c r="N844">
        <v>1035.42</v>
      </c>
      <c r="O844">
        <v>1.054</v>
      </c>
    </row>
    <row r="845" spans="1:15" x14ac:dyDescent="0.3">
      <c r="A845" t="s">
        <v>36</v>
      </c>
      <c r="B845" t="s">
        <v>37</v>
      </c>
      <c r="C845" t="s">
        <v>434</v>
      </c>
      <c r="D845" t="s">
        <v>436</v>
      </c>
      <c r="E845">
        <v>2001</v>
      </c>
      <c r="F845">
        <v>21.166</v>
      </c>
      <c r="G845">
        <v>2.7629999999999999</v>
      </c>
      <c r="H845">
        <v>20130.599999999999</v>
      </c>
      <c r="I845">
        <v>8976210000</v>
      </c>
      <c r="J845">
        <v>12868.3</v>
      </c>
      <c r="K845">
        <v>15.038600000000001</v>
      </c>
      <c r="L845">
        <v>10.3</v>
      </c>
      <c r="M845">
        <v>74.635000000000005</v>
      </c>
      <c r="N845">
        <v>982.45799999999997</v>
      </c>
      <c r="O845">
        <v>1.0309999999999999</v>
      </c>
    </row>
    <row r="846" spans="1:15" x14ac:dyDescent="0.3">
      <c r="A846" t="s">
        <v>36</v>
      </c>
      <c r="B846" t="s">
        <v>37</v>
      </c>
      <c r="C846" t="s">
        <v>434</v>
      </c>
      <c r="D846" t="s">
        <v>436</v>
      </c>
      <c r="E846">
        <v>2000</v>
      </c>
      <c r="F846">
        <v>21.722000000000001</v>
      </c>
      <c r="G846">
        <v>2.835</v>
      </c>
      <c r="H846">
        <v>20014.7</v>
      </c>
      <c r="I846">
        <v>9062910000</v>
      </c>
      <c r="J846">
        <v>13636.4</v>
      </c>
      <c r="K846">
        <v>6.1537300000000004</v>
      </c>
      <c r="L846">
        <v>10.8</v>
      </c>
      <c r="M846">
        <v>74.44</v>
      </c>
      <c r="N846">
        <v>936.072</v>
      </c>
      <c r="O846">
        <v>1.0529999999999999</v>
      </c>
    </row>
    <row r="847" spans="1:15" x14ac:dyDescent="0.3">
      <c r="A847" t="s">
        <v>36</v>
      </c>
      <c r="B847" t="s">
        <v>37</v>
      </c>
      <c r="C847" t="s">
        <v>434</v>
      </c>
      <c r="D847" t="s">
        <v>436</v>
      </c>
      <c r="E847">
        <v>1999</v>
      </c>
      <c r="F847">
        <v>22.271000000000001</v>
      </c>
      <c r="G847">
        <v>2.9009999999999998</v>
      </c>
      <c r="H847">
        <v>20638.099999999999</v>
      </c>
      <c r="I847">
        <v>6621010000</v>
      </c>
      <c r="J847">
        <v>10401.5</v>
      </c>
      <c r="K847">
        <v>4.7203600000000003</v>
      </c>
      <c r="L847">
        <v>11.4</v>
      </c>
      <c r="M847">
        <v>74.239000000000004</v>
      </c>
      <c r="N847">
        <v>896.53700000000003</v>
      </c>
      <c r="O847">
        <v>1.079</v>
      </c>
    </row>
    <row r="848" spans="1:15" x14ac:dyDescent="0.3">
      <c r="A848" t="s">
        <v>36</v>
      </c>
      <c r="B848" t="s">
        <v>37</v>
      </c>
      <c r="C848" t="s">
        <v>434</v>
      </c>
      <c r="D848" t="s">
        <v>436</v>
      </c>
      <c r="E848">
        <v>1998</v>
      </c>
      <c r="F848">
        <v>22.835000000000001</v>
      </c>
      <c r="G848">
        <v>2.96</v>
      </c>
      <c r="H848">
        <v>21251.4</v>
      </c>
      <c r="I848">
        <v>6183780000</v>
      </c>
      <c r="J848">
        <v>10076.200000000001</v>
      </c>
      <c r="K848">
        <v>3.2181999999999999</v>
      </c>
      <c r="L848">
        <v>12.1</v>
      </c>
      <c r="M848">
        <v>74.033000000000001</v>
      </c>
      <c r="N848">
        <v>864.36599999999999</v>
      </c>
      <c r="O848">
        <v>1.06</v>
      </c>
    </row>
    <row r="849" spans="1:15" x14ac:dyDescent="0.3">
      <c r="A849" t="s">
        <v>36</v>
      </c>
      <c r="B849" t="s">
        <v>37</v>
      </c>
      <c r="C849" t="s">
        <v>434</v>
      </c>
      <c r="D849" t="s">
        <v>436</v>
      </c>
      <c r="E849">
        <v>1997</v>
      </c>
      <c r="F849">
        <v>23.431000000000001</v>
      </c>
      <c r="G849">
        <v>3.012</v>
      </c>
      <c r="H849">
        <v>21105</v>
      </c>
      <c r="I849">
        <v>6349200000</v>
      </c>
      <c r="J849">
        <v>10672.2</v>
      </c>
      <c r="K849">
        <v>1.6463000000000001</v>
      </c>
      <c r="L849">
        <v>13.1</v>
      </c>
      <c r="M849">
        <v>73.825999999999993</v>
      </c>
      <c r="N849">
        <v>837.93100000000004</v>
      </c>
      <c r="O849">
        <v>1.0860000000000001</v>
      </c>
    </row>
    <row r="850" spans="1:15" x14ac:dyDescent="0.3">
      <c r="A850" t="s">
        <v>36</v>
      </c>
      <c r="B850" t="s">
        <v>37</v>
      </c>
      <c r="C850" t="s">
        <v>434</v>
      </c>
      <c r="D850" t="s">
        <v>436</v>
      </c>
      <c r="E850">
        <v>1996</v>
      </c>
      <c r="F850">
        <v>24.068999999999999</v>
      </c>
      <c r="G850">
        <v>3.0579999999999998</v>
      </c>
      <c r="H850">
        <v>20597.400000000001</v>
      </c>
      <c r="I850">
        <v>6101860000</v>
      </c>
      <c r="J850">
        <v>10544.7</v>
      </c>
      <c r="K850">
        <v>0.84325399999999995</v>
      </c>
      <c r="L850">
        <v>14.3</v>
      </c>
      <c r="M850">
        <v>73.619</v>
      </c>
      <c r="N850">
        <v>815.02300000000002</v>
      </c>
      <c r="O850">
        <v>1.1060000000000001</v>
      </c>
    </row>
    <row r="851" spans="1:15" x14ac:dyDescent="0.3">
      <c r="A851" t="s">
        <v>36</v>
      </c>
      <c r="B851" t="s">
        <v>37</v>
      </c>
      <c r="C851" t="s">
        <v>434</v>
      </c>
      <c r="D851" t="s">
        <v>436</v>
      </c>
      <c r="E851">
        <v>1995</v>
      </c>
      <c r="F851">
        <v>24.77</v>
      </c>
      <c r="G851">
        <v>3.1</v>
      </c>
      <c r="H851">
        <v>20553.599999999999</v>
      </c>
      <c r="I851">
        <v>5849470000</v>
      </c>
      <c r="J851">
        <v>10377</v>
      </c>
      <c r="K851">
        <v>0.34620600000000001</v>
      </c>
      <c r="L851">
        <v>15.5</v>
      </c>
      <c r="M851">
        <v>73.412999999999997</v>
      </c>
      <c r="N851">
        <v>793.93899999999996</v>
      </c>
      <c r="O851">
        <v>1.1279999999999999</v>
      </c>
    </row>
    <row r="852" spans="1:15" x14ac:dyDescent="0.3">
      <c r="A852" t="s">
        <v>36</v>
      </c>
      <c r="B852" t="s">
        <v>37</v>
      </c>
      <c r="C852" t="s">
        <v>434</v>
      </c>
      <c r="D852" t="s">
        <v>436</v>
      </c>
      <c r="E852">
        <v>1994</v>
      </c>
      <c r="F852">
        <v>25.553000000000001</v>
      </c>
      <c r="G852">
        <v>3.1440000000000001</v>
      </c>
      <c r="H852">
        <v>20477.3</v>
      </c>
      <c r="I852">
        <v>5567550000</v>
      </c>
      <c r="J852">
        <v>10130.5</v>
      </c>
      <c r="L852">
        <v>16.8</v>
      </c>
      <c r="M852">
        <v>73.209000000000003</v>
      </c>
      <c r="N852">
        <v>774.06100000000004</v>
      </c>
      <c r="O852">
        <v>1.135</v>
      </c>
    </row>
    <row r="853" spans="1:15" x14ac:dyDescent="0.3">
      <c r="A853" t="s">
        <v>36</v>
      </c>
      <c r="B853" t="s">
        <v>37</v>
      </c>
      <c r="C853" t="s">
        <v>434</v>
      </c>
      <c r="D853" t="s">
        <v>436</v>
      </c>
      <c r="E853">
        <v>1993</v>
      </c>
      <c r="F853">
        <v>26.411999999999999</v>
      </c>
      <c r="G853">
        <v>3.1920000000000002</v>
      </c>
      <c r="H853">
        <v>21644.5</v>
      </c>
      <c r="I853">
        <v>5200270000</v>
      </c>
      <c r="J853">
        <v>9698.19</v>
      </c>
      <c r="L853">
        <v>17.899999999999999</v>
      </c>
      <c r="M853">
        <v>73.006</v>
      </c>
      <c r="N853">
        <v>755.22500000000002</v>
      </c>
      <c r="O853">
        <v>1.129</v>
      </c>
    </row>
    <row r="854" spans="1:15" x14ac:dyDescent="0.3">
      <c r="A854" t="s">
        <v>36</v>
      </c>
      <c r="B854" t="s">
        <v>37</v>
      </c>
      <c r="C854" t="s">
        <v>434</v>
      </c>
      <c r="D854" t="s">
        <v>436</v>
      </c>
      <c r="E854">
        <v>1992</v>
      </c>
      <c r="F854">
        <v>27.327999999999999</v>
      </c>
      <c r="G854">
        <v>3.2480000000000002</v>
      </c>
      <c r="H854">
        <v>18497.900000000001</v>
      </c>
      <c r="I854">
        <v>4751060000</v>
      </c>
      <c r="J854">
        <v>9082.76</v>
      </c>
      <c r="L854">
        <v>18.7</v>
      </c>
      <c r="M854">
        <v>72.802999999999997</v>
      </c>
      <c r="N854">
        <v>736.74099999999999</v>
      </c>
      <c r="O854">
        <v>1.0329999999999999</v>
      </c>
    </row>
    <row r="855" spans="1:15" x14ac:dyDescent="0.3">
      <c r="A855" t="s">
        <v>36</v>
      </c>
      <c r="B855" t="s">
        <v>37</v>
      </c>
      <c r="C855" t="s">
        <v>434</v>
      </c>
      <c r="D855" t="s">
        <v>436</v>
      </c>
      <c r="E855">
        <v>1991</v>
      </c>
      <c r="F855">
        <v>28.276</v>
      </c>
      <c r="G855">
        <v>3.3130000000000002</v>
      </c>
      <c r="H855">
        <v>14214.5</v>
      </c>
      <c r="I855">
        <v>4616220000</v>
      </c>
      <c r="J855">
        <v>9055.68</v>
      </c>
      <c r="L855">
        <v>19.2</v>
      </c>
      <c r="M855">
        <v>72.597999999999999</v>
      </c>
      <c r="N855">
        <v>738.78300000000002</v>
      </c>
      <c r="O855">
        <v>0.97299999999999998</v>
      </c>
    </row>
    <row r="856" spans="1:15" x14ac:dyDescent="0.3">
      <c r="A856" t="s">
        <v>36</v>
      </c>
      <c r="B856" t="s">
        <v>37</v>
      </c>
      <c r="C856" t="s">
        <v>434</v>
      </c>
      <c r="D856" t="s">
        <v>436</v>
      </c>
      <c r="E856">
        <v>1990</v>
      </c>
      <c r="F856">
        <v>29.216999999999999</v>
      </c>
      <c r="G856">
        <v>3.3860000000000001</v>
      </c>
      <c r="H856">
        <v>15621.1</v>
      </c>
      <c r="I856">
        <v>4229790000</v>
      </c>
      <c r="J856">
        <v>8528.98</v>
      </c>
      <c r="K856">
        <v>0</v>
      </c>
      <c r="L856">
        <v>19.5</v>
      </c>
      <c r="M856">
        <v>72.39</v>
      </c>
      <c r="N856">
        <v>718.74099999999999</v>
      </c>
    </row>
    <row r="857" spans="1:15" x14ac:dyDescent="0.3">
      <c r="A857" t="s">
        <v>36</v>
      </c>
      <c r="B857" t="s">
        <v>37</v>
      </c>
      <c r="C857" t="s">
        <v>434</v>
      </c>
      <c r="D857" t="s">
        <v>436</v>
      </c>
      <c r="E857">
        <v>1989</v>
      </c>
      <c r="F857">
        <v>30.105</v>
      </c>
      <c r="G857">
        <v>3.4660000000000002</v>
      </c>
      <c r="H857">
        <v>15402.6</v>
      </c>
      <c r="I857">
        <v>3863560000</v>
      </c>
      <c r="J857">
        <v>8030.9</v>
      </c>
      <c r="L857">
        <v>19.7</v>
      </c>
      <c r="M857">
        <v>72.177999999999997</v>
      </c>
      <c r="N857">
        <v>697.22799999999995</v>
      </c>
    </row>
    <row r="858" spans="1:15" x14ac:dyDescent="0.3">
      <c r="A858" t="s">
        <v>36</v>
      </c>
      <c r="B858" t="s">
        <v>37</v>
      </c>
      <c r="C858" t="s">
        <v>434</v>
      </c>
      <c r="D858" t="s">
        <v>436</v>
      </c>
      <c r="E858">
        <v>1988</v>
      </c>
      <c r="F858">
        <v>30.902000000000001</v>
      </c>
      <c r="G858">
        <v>3.5489999999999999</v>
      </c>
      <c r="H858">
        <v>15363.4</v>
      </c>
      <c r="I858">
        <v>3702390000</v>
      </c>
      <c r="J858">
        <v>7958.75</v>
      </c>
      <c r="L858">
        <v>19.8</v>
      </c>
      <c r="M858">
        <v>71.962000000000003</v>
      </c>
      <c r="N858">
        <v>674.2</v>
      </c>
    </row>
    <row r="859" spans="1:15" x14ac:dyDescent="0.3">
      <c r="A859" t="s">
        <v>36</v>
      </c>
      <c r="B859" t="s">
        <v>37</v>
      </c>
      <c r="C859" t="s">
        <v>434</v>
      </c>
      <c r="D859" t="s">
        <v>436</v>
      </c>
      <c r="E859">
        <v>1987</v>
      </c>
      <c r="F859">
        <v>31.58</v>
      </c>
      <c r="G859">
        <v>3.6339999999999999</v>
      </c>
      <c r="H859">
        <v>14702.5</v>
      </c>
      <c r="I859">
        <v>3392020000</v>
      </c>
      <c r="J859">
        <v>7555.1</v>
      </c>
      <c r="L859">
        <v>20.100000000000001</v>
      </c>
      <c r="M859">
        <v>71.736000000000004</v>
      </c>
      <c r="N859">
        <v>650.68299999999999</v>
      </c>
    </row>
    <row r="860" spans="1:15" x14ac:dyDescent="0.3">
      <c r="A860" t="s">
        <v>36</v>
      </c>
      <c r="B860" t="s">
        <v>37</v>
      </c>
      <c r="C860" t="s">
        <v>434</v>
      </c>
      <c r="D860" t="s">
        <v>436</v>
      </c>
      <c r="E860">
        <v>1986</v>
      </c>
      <c r="F860">
        <v>32.122</v>
      </c>
      <c r="G860">
        <v>3.7189999999999999</v>
      </c>
      <c r="H860">
        <v>16450.599999999999</v>
      </c>
      <c r="I860">
        <v>3052390000</v>
      </c>
      <c r="J860">
        <v>7041.6</v>
      </c>
      <c r="L860">
        <v>20.6</v>
      </c>
      <c r="M860">
        <v>71.495999999999995</v>
      </c>
      <c r="N860">
        <v>628.23199999999997</v>
      </c>
    </row>
    <row r="861" spans="1:15" x14ac:dyDescent="0.3">
      <c r="A861" t="s">
        <v>36</v>
      </c>
      <c r="B861" t="s">
        <v>37</v>
      </c>
      <c r="C861" t="s">
        <v>434</v>
      </c>
      <c r="D861" t="s">
        <v>436</v>
      </c>
      <c r="E861">
        <v>1985</v>
      </c>
      <c r="F861">
        <v>32.514000000000003</v>
      </c>
      <c r="G861">
        <v>3.8039999999999998</v>
      </c>
      <c r="H861">
        <v>15926.5</v>
      </c>
      <c r="I861">
        <v>3651860000</v>
      </c>
      <c r="J861">
        <v>8706.77</v>
      </c>
      <c r="L861">
        <v>21.2</v>
      </c>
      <c r="M861">
        <v>71.236999999999995</v>
      </c>
      <c r="N861">
        <v>607.86699999999996</v>
      </c>
    </row>
    <row r="862" spans="1:15" x14ac:dyDescent="0.3">
      <c r="A862" t="s">
        <v>36</v>
      </c>
      <c r="B862" t="s">
        <v>37</v>
      </c>
      <c r="C862" t="s">
        <v>434</v>
      </c>
      <c r="D862" t="s">
        <v>436</v>
      </c>
      <c r="E862">
        <v>1984</v>
      </c>
      <c r="F862">
        <v>32.756999999999998</v>
      </c>
      <c r="G862">
        <v>3.8879999999999999</v>
      </c>
      <c r="H862">
        <v>15306</v>
      </c>
      <c r="I862">
        <v>3905590000</v>
      </c>
      <c r="J862">
        <v>9590.73</v>
      </c>
      <c r="L862">
        <v>22</v>
      </c>
      <c r="M862">
        <v>70.956999999999994</v>
      </c>
      <c r="N862">
        <v>590.18100000000004</v>
      </c>
    </row>
    <row r="863" spans="1:15" x14ac:dyDescent="0.3">
      <c r="A863" t="s">
        <v>36</v>
      </c>
      <c r="B863" t="s">
        <v>37</v>
      </c>
      <c r="C863" t="s">
        <v>434</v>
      </c>
      <c r="D863" t="s">
        <v>436</v>
      </c>
      <c r="E863">
        <v>1983</v>
      </c>
      <c r="F863">
        <v>32.881999999999998</v>
      </c>
      <c r="G863">
        <v>3.972</v>
      </c>
      <c r="H863">
        <v>5589.55</v>
      </c>
      <c r="I863">
        <v>3735110000</v>
      </c>
      <c r="J863">
        <v>9421.2900000000009</v>
      </c>
      <c r="L863">
        <v>23</v>
      </c>
      <c r="M863">
        <v>70.650999999999996</v>
      </c>
      <c r="N863">
        <v>574.57100000000003</v>
      </c>
    </row>
    <row r="864" spans="1:15" x14ac:dyDescent="0.3">
      <c r="A864" t="s">
        <v>36</v>
      </c>
      <c r="B864" t="s">
        <v>37</v>
      </c>
      <c r="C864" t="s">
        <v>434</v>
      </c>
      <c r="D864" t="s">
        <v>436</v>
      </c>
      <c r="E864">
        <v>1982</v>
      </c>
      <c r="F864">
        <v>32.930999999999997</v>
      </c>
      <c r="G864">
        <v>4.0620000000000003</v>
      </c>
      <c r="H864">
        <v>5205.34</v>
      </c>
      <c r="I864">
        <v>3645740000</v>
      </c>
      <c r="J864">
        <v>9446.16</v>
      </c>
      <c r="L864">
        <v>24.1</v>
      </c>
      <c r="M864">
        <v>70.316999999999993</v>
      </c>
      <c r="N864">
        <v>559.34799999999996</v>
      </c>
    </row>
    <row r="865" spans="1:14" x14ac:dyDescent="0.3">
      <c r="A865" t="s">
        <v>36</v>
      </c>
      <c r="B865" t="s">
        <v>37</v>
      </c>
      <c r="C865" t="s">
        <v>434</v>
      </c>
      <c r="D865" t="s">
        <v>436</v>
      </c>
      <c r="E865">
        <v>1981</v>
      </c>
      <c r="F865">
        <v>32.938000000000002</v>
      </c>
      <c r="G865">
        <v>4.1630000000000003</v>
      </c>
      <c r="H865">
        <v>4848.71</v>
      </c>
      <c r="I865">
        <v>3467820000</v>
      </c>
      <c r="J865">
        <v>9269.27</v>
      </c>
      <c r="L865">
        <v>25.3</v>
      </c>
      <c r="M865">
        <v>69.950999999999993</v>
      </c>
      <c r="N865">
        <v>542.20299999999997</v>
      </c>
    </row>
    <row r="866" spans="1:14" x14ac:dyDescent="0.3">
      <c r="A866" t="s">
        <v>36</v>
      </c>
      <c r="B866" t="s">
        <v>37</v>
      </c>
      <c r="C866" t="s">
        <v>434</v>
      </c>
      <c r="D866" t="s">
        <v>436</v>
      </c>
      <c r="E866">
        <v>1980</v>
      </c>
      <c r="F866">
        <v>32.930999999999997</v>
      </c>
      <c r="G866">
        <v>4.28</v>
      </c>
      <c r="H866">
        <v>4612.55</v>
      </c>
      <c r="I866">
        <v>3072700000</v>
      </c>
      <c r="J866">
        <v>8537.93</v>
      </c>
      <c r="L866">
        <v>26.7</v>
      </c>
      <c r="M866">
        <v>69.55</v>
      </c>
      <c r="N866">
        <v>521.577</v>
      </c>
    </row>
    <row r="867" spans="1:14" x14ac:dyDescent="0.3">
      <c r="A867" t="s">
        <v>36</v>
      </c>
      <c r="B867" t="s">
        <v>37</v>
      </c>
      <c r="C867" t="s">
        <v>434</v>
      </c>
      <c r="D867" t="s">
        <v>436</v>
      </c>
      <c r="E867">
        <v>1979</v>
      </c>
      <c r="F867">
        <v>32.933999999999997</v>
      </c>
      <c r="G867">
        <v>4.42</v>
      </c>
      <c r="H867">
        <v>4299.8999999999996</v>
      </c>
      <c r="L867">
        <v>28.3</v>
      </c>
      <c r="M867">
        <v>69.117000000000004</v>
      </c>
      <c r="N867">
        <v>496.81</v>
      </c>
    </row>
    <row r="868" spans="1:14" x14ac:dyDescent="0.3">
      <c r="A868" t="s">
        <v>36</v>
      </c>
      <c r="B868" t="s">
        <v>37</v>
      </c>
      <c r="C868" t="s">
        <v>434</v>
      </c>
      <c r="D868" t="s">
        <v>436</v>
      </c>
      <c r="E868">
        <v>1978</v>
      </c>
      <c r="F868">
        <v>32.973999999999997</v>
      </c>
      <c r="G868">
        <v>4.5880000000000001</v>
      </c>
      <c r="H868">
        <v>3746.84</v>
      </c>
      <c r="L868">
        <v>30.1</v>
      </c>
      <c r="M868">
        <v>68.650999999999996</v>
      </c>
      <c r="N868">
        <v>468.80099999999999</v>
      </c>
    </row>
    <row r="869" spans="1:14" x14ac:dyDescent="0.3">
      <c r="A869" t="s">
        <v>36</v>
      </c>
      <c r="B869" t="s">
        <v>37</v>
      </c>
      <c r="C869" t="s">
        <v>434</v>
      </c>
      <c r="D869" t="s">
        <v>436</v>
      </c>
      <c r="E869">
        <v>1977</v>
      </c>
      <c r="F869">
        <v>33.082000000000001</v>
      </c>
      <c r="G869">
        <v>4.79</v>
      </c>
      <c r="H869">
        <v>3661.25</v>
      </c>
      <c r="L869">
        <v>32.200000000000003</v>
      </c>
      <c r="M869">
        <v>68.152000000000001</v>
      </c>
      <c r="N869">
        <v>439.38400000000001</v>
      </c>
    </row>
    <row r="870" spans="1:14" x14ac:dyDescent="0.3">
      <c r="A870" t="s">
        <v>36</v>
      </c>
      <c r="B870" t="s">
        <v>37</v>
      </c>
      <c r="C870" t="s">
        <v>434</v>
      </c>
      <c r="D870" t="s">
        <v>436</v>
      </c>
      <c r="E870">
        <v>1976</v>
      </c>
      <c r="F870">
        <v>33.292999999999999</v>
      </c>
      <c r="G870">
        <v>5.0270000000000001</v>
      </c>
      <c r="H870">
        <v>3171.78</v>
      </c>
      <c r="L870">
        <v>34.5</v>
      </c>
      <c r="M870">
        <v>67.616</v>
      </c>
      <c r="N870">
        <v>411.23500000000001</v>
      </c>
    </row>
    <row r="871" spans="1:14" x14ac:dyDescent="0.3">
      <c r="A871" t="s">
        <v>36</v>
      </c>
      <c r="B871" t="s">
        <v>37</v>
      </c>
      <c r="C871" t="s">
        <v>434</v>
      </c>
      <c r="D871" t="s">
        <v>436</v>
      </c>
      <c r="E871">
        <v>1975</v>
      </c>
      <c r="F871">
        <v>33.658000000000001</v>
      </c>
      <c r="G871">
        <v>5.298</v>
      </c>
      <c r="H871">
        <v>2626.22</v>
      </c>
      <c r="L871">
        <v>37.200000000000003</v>
      </c>
      <c r="M871">
        <v>67.040000000000006</v>
      </c>
      <c r="N871">
        <v>386.29399999999998</v>
      </c>
    </row>
    <row r="872" spans="1:14" x14ac:dyDescent="0.3">
      <c r="A872" t="s">
        <v>36</v>
      </c>
      <c r="B872" t="s">
        <v>37</v>
      </c>
      <c r="C872" t="s">
        <v>434</v>
      </c>
      <c r="D872" t="s">
        <v>436</v>
      </c>
      <c r="E872">
        <v>1974</v>
      </c>
      <c r="F872">
        <v>34.223999999999997</v>
      </c>
      <c r="G872">
        <v>5.5990000000000002</v>
      </c>
      <c r="H872">
        <v>2282.5500000000002</v>
      </c>
      <c r="L872">
        <v>40.200000000000003</v>
      </c>
      <c r="M872">
        <v>66.421000000000006</v>
      </c>
      <c r="N872">
        <v>365.08800000000002</v>
      </c>
    </row>
    <row r="873" spans="1:14" x14ac:dyDescent="0.3">
      <c r="A873" t="s">
        <v>36</v>
      </c>
      <c r="B873" t="s">
        <v>37</v>
      </c>
      <c r="C873" t="s">
        <v>434</v>
      </c>
      <c r="D873" t="s">
        <v>436</v>
      </c>
      <c r="E873">
        <v>1973</v>
      </c>
      <c r="F873">
        <v>34.991</v>
      </c>
      <c r="G873">
        <v>5.9249999999999998</v>
      </c>
      <c r="H873">
        <v>2087.4499999999998</v>
      </c>
      <c r="L873">
        <v>43.6</v>
      </c>
      <c r="M873">
        <v>65.757000000000005</v>
      </c>
      <c r="N873">
        <v>347.14100000000002</v>
      </c>
    </row>
    <row r="874" spans="1:14" x14ac:dyDescent="0.3">
      <c r="A874" t="s">
        <v>36</v>
      </c>
      <c r="B874" t="s">
        <v>37</v>
      </c>
      <c r="C874" t="s">
        <v>434</v>
      </c>
      <c r="D874" t="s">
        <v>436</v>
      </c>
      <c r="E874">
        <v>1972</v>
      </c>
      <c r="F874">
        <v>35.941000000000003</v>
      </c>
      <c r="G874">
        <v>6.2770000000000001</v>
      </c>
      <c r="H874">
        <v>1963.74</v>
      </c>
      <c r="L874">
        <v>47.5</v>
      </c>
      <c r="M874">
        <v>65.042000000000002</v>
      </c>
      <c r="N874">
        <v>332.10899999999998</v>
      </c>
    </row>
    <row r="875" spans="1:14" x14ac:dyDescent="0.3">
      <c r="A875" t="s">
        <v>36</v>
      </c>
      <c r="B875" t="s">
        <v>37</v>
      </c>
      <c r="C875" t="s">
        <v>434</v>
      </c>
      <c r="D875" t="s">
        <v>436</v>
      </c>
      <c r="E875">
        <v>1971</v>
      </c>
      <c r="F875">
        <v>37.045000000000002</v>
      </c>
      <c r="G875">
        <v>6.66</v>
      </c>
      <c r="H875">
        <v>1951.78</v>
      </c>
      <c r="L875">
        <v>51.8</v>
      </c>
      <c r="M875">
        <v>64.275000000000006</v>
      </c>
      <c r="N875">
        <v>319.29300000000001</v>
      </c>
    </row>
    <row r="876" spans="1:14" x14ac:dyDescent="0.3">
      <c r="A876" t="s">
        <v>36</v>
      </c>
      <c r="B876" t="s">
        <v>37</v>
      </c>
      <c r="C876" t="s">
        <v>434</v>
      </c>
      <c r="D876" t="s">
        <v>436</v>
      </c>
      <c r="E876">
        <v>1970</v>
      </c>
      <c r="F876">
        <v>38.264000000000003</v>
      </c>
      <c r="G876">
        <v>7.0810000000000004</v>
      </c>
      <c r="L876">
        <v>56.6</v>
      </c>
      <c r="M876">
        <v>63.448999999999998</v>
      </c>
      <c r="N876">
        <v>308.12299999999999</v>
      </c>
    </row>
    <row r="877" spans="1:14" x14ac:dyDescent="0.3">
      <c r="A877" t="s">
        <v>36</v>
      </c>
      <c r="B877" t="s">
        <v>37</v>
      </c>
      <c r="C877" t="s">
        <v>434</v>
      </c>
      <c r="D877" t="s">
        <v>436</v>
      </c>
      <c r="E877">
        <v>1969</v>
      </c>
      <c r="F877">
        <v>39.545000000000002</v>
      </c>
      <c r="G877">
        <v>7.55</v>
      </c>
      <c r="L877">
        <v>61.8</v>
      </c>
      <c r="M877">
        <v>62.56</v>
      </c>
      <c r="N877">
        <v>298.613</v>
      </c>
    </row>
    <row r="878" spans="1:14" x14ac:dyDescent="0.3">
      <c r="A878" t="s">
        <v>36</v>
      </c>
      <c r="B878" t="s">
        <v>37</v>
      </c>
      <c r="C878" t="s">
        <v>434</v>
      </c>
      <c r="D878" t="s">
        <v>436</v>
      </c>
      <c r="E878">
        <v>1968</v>
      </c>
      <c r="F878">
        <v>40.822000000000003</v>
      </c>
      <c r="G878">
        <v>8.0760000000000005</v>
      </c>
      <c r="L878">
        <v>67.599999999999994</v>
      </c>
      <c r="M878">
        <v>61.609000000000002</v>
      </c>
      <c r="N878">
        <v>290.80099999999999</v>
      </c>
    </row>
    <row r="879" spans="1:14" x14ac:dyDescent="0.3">
      <c r="A879" t="s">
        <v>36</v>
      </c>
      <c r="B879" t="s">
        <v>37</v>
      </c>
      <c r="C879" t="s">
        <v>434</v>
      </c>
      <c r="D879" t="s">
        <v>436</v>
      </c>
      <c r="E879">
        <v>1967</v>
      </c>
      <c r="F879">
        <v>42.029000000000003</v>
      </c>
      <c r="G879">
        <v>8.6660000000000004</v>
      </c>
      <c r="L879">
        <v>73.900000000000006</v>
      </c>
      <c r="M879">
        <v>60.595999999999997</v>
      </c>
      <c r="N879">
        <v>284.149</v>
      </c>
    </row>
    <row r="880" spans="1:14" x14ac:dyDescent="0.3">
      <c r="A880" t="s">
        <v>36</v>
      </c>
      <c r="B880" t="s">
        <v>37</v>
      </c>
      <c r="C880" t="s">
        <v>434</v>
      </c>
      <c r="D880" t="s">
        <v>436</v>
      </c>
      <c r="E880">
        <v>1966</v>
      </c>
      <c r="F880">
        <v>43.115000000000002</v>
      </c>
      <c r="G880">
        <v>9.3219999999999992</v>
      </c>
      <c r="L880">
        <v>80.8</v>
      </c>
      <c r="M880">
        <v>59.524000000000001</v>
      </c>
      <c r="N880">
        <v>277.94200000000001</v>
      </c>
    </row>
    <row r="881" spans="1:15" x14ac:dyDescent="0.3">
      <c r="A881" t="s">
        <v>36</v>
      </c>
      <c r="B881" t="s">
        <v>37</v>
      </c>
      <c r="C881" t="s">
        <v>434</v>
      </c>
      <c r="D881" t="s">
        <v>436</v>
      </c>
      <c r="E881">
        <v>1965</v>
      </c>
      <c r="F881">
        <v>44.031999999999996</v>
      </c>
      <c r="G881">
        <v>10.052</v>
      </c>
      <c r="L881">
        <v>88.1</v>
      </c>
      <c r="M881">
        <v>58.387999999999998</v>
      </c>
      <c r="N881">
        <v>271.63900000000001</v>
      </c>
    </row>
    <row r="882" spans="1:15" x14ac:dyDescent="0.3">
      <c r="A882" t="s">
        <v>36</v>
      </c>
      <c r="B882" t="s">
        <v>37</v>
      </c>
      <c r="C882" t="s">
        <v>434</v>
      </c>
      <c r="D882" t="s">
        <v>436</v>
      </c>
      <c r="E882">
        <v>1964</v>
      </c>
      <c r="F882">
        <v>44.749000000000002</v>
      </c>
      <c r="G882">
        <v>10.865</v>
      </c>
      <c r="L882">
        <v>96.1</v>
      </c>
      <c r="M882">
        <v>57.182000000000002</v>
      </c>
      <c r="N882">
        <v>265.05399999999997</v>
      </c>
    </row>
    <row r="883" spans="1:15" x14ac:dyDescent="0.3">
      <c r="A883" t="s">
        <v>36</v>
      </c>
      <c r="B883" t="s">
        <v>37</v>
      </c>
      <c r="C883" t="s">
        <v>434</v>
      </c>
      <c r="D883" t="s">
        <v>436</v>
      </c>
      <c r="E883">
        <v>1963</v>
      </c>
      <c r="F883">
        <v>45.28</v>
      </c>
      <c r="G883">
        <v>11.752000000000001</v>
      </c>
      <c r="L883">
        <v>104.5</v>
      </c>
      <c r="M883">
        <v>55.911000000000001</v>
      </c>
      <c r="N883">
        <v>258.17399999999998</v>
      </c>
    </row>
    <row r="884" spans="1:15" x14ac:dyDescent="0.3">
      <c r="A884" t="s">
        <v>36</v>
      </c>
      <c r="B884" t="s">
        <v>37</v>
      </c>
      <c r="C884" t="s">
        <v>434</v>
      </c>
      <c r="D884" t="s">
        <v>436</v>
      </c>
      <c r="E884">
        <v>1962</v>
      </c>
      <c r="F884">
        <v>45.645000000000003</v>
      </c>
      <c r="G884">
        <v>12.698</v>
      </c>
      <c r="L884">
        <v>113.5</v>
      </c>
      <c r="M884">
        <v>54.59</v>
      </c>
      <c r="N884">
        <v>250.93299999999999</v>
      </c>
    </row>
    <row r="885" spans="1:15" x14ac:dyDescent="0.3">
      <c r="A885" t="s">
        <v>36</v>
      </c>
      <c r="B885" t="s">
        <v>37</v>
      </c>
      <c r="C885" t="s">
        <v>434</v>
      </c>
      <c r="D885" t="s">
        <v>436</v>
      </c>
      <c r="E885">
        <v>1961</v>
      </c>
      <c r="F885">
        <v>45.854999999999997</v>
      </c>
      <c r="G885">
        <v>13.686</v>
      </c>
      <c r="L885">
        <v>123.3</v>
      </c>
      <c r="M885">
        <v>53.234999999999999</v>
      </c>
      <c r="N885">
        <v>243.32499999999999</v>
      </c>
    </row>
    <row r="886" spans="1:15" x14ac:dyDescent="0.3">
      <c r="A886" t="s">
        <v>36</v>
      </c>
      <c r="B886" t="s">
        <v>37</v>
      </c>
      <c r="C886" t="s">
        <v>434</v>
      </c>
      <c r="D886" t="s">
        <v>436</v>
      </c>
      <c r="E886">
        <v>1960</v>
      </c>
      <c r="F886">
        <v>45.933999999999997</v>
      </c>
      <c r="G886">
        <v>14.694000000000001</v>
      </c>
      <c r="L886">
        <v>133.69999999999999</v>
      </c>
      <c r="M886">
        <v>51.869</v>
      </c>
    </row>
    <row r="887" spans="1:15" x14ac:dyDescent="0.3">
      <c r="A887" t="s">
        <v>38</v>
      </c>
      <c r="B887" t="s">
        <v>39</v>
      </c>
      <c r="C887" t="s">
        <v>441</v>
      </c>
      <c r="D887" t="s">
        <v>432</v>
      </c>
      <c r="E887">
        <v>2018</v>
      </c>
      <c r="I887" s="1">
        <v>274000000000</v>
      </c>
      <c r="J887">
        <v>1698.26</v>
      </c>
      <c r="L887">
        <v>25.1</v>
      </c>
      <c r="N887">
        <v>1239.58</v>
      </c>
      <c r="O887">
        <v>4.3079999999999998</v>
      </c>
    </row>
    <row r="888" spans="1:15" x14ac:dyDescent="0.3">
      <c r="A888" t="s">
        <v>38</v>
      </c>
      <c r="B888" t="s">
        <v>39</v>
      </c>
      <c r="C888" t="s">
        <v>441</v>
      </c>
      <c r="D888" t="s">
        <v>432</v>
      </c>
      <c r="E888">
        <v>2017</v>
      </c>
      <c r="F888">
        <v>18.501000000000001</v>
      </c>
      <c r="G888">
        <v>5.5330000000000004</v>
      </c>
      <c r="I888" s="1">
        <v>250000000000</v>
      </c>
      <c r="J888">
        <v>1563.99</v>
      </c>
      <c r="K888">
        <v>15</v>
      </c>
      <c r="L888">
        <v>26.5</v>
      </c>
      <c r="M888">
        <v>72.052000000000007</v>
      </c>
      <c r="N888">
        <v>1226.6300000000001</v>
      </c>
      <c r="O888">
        <v>4.3719999999999999</v>
      </c>
    </row>
    <row r="889" spans="1:15" x14ac:dyDescent="0.3">
      <c r="A889" t="s">
        <v>38</v>
      </c>
      <c r="B889" t="s">
        <v>39</v>
      </c>
      <c r="C889" t="s">
        <v>441</v>
      </c>
      <c r="D889" t="s">
        <v>432</v>
      </c>
      <c r="E889">
        <v>2016</v>
      </c>
      <c r="F889">
        <v>18.824000000000002</v>
      </c>
      <c r="G889">
        <v>5.5389999999999997</v>
      </c>
      <c r="I889" s="1">
        <v>221000000000</v>
      </c>
      <c r="J889">
        <v>1401.62</v>
      </c>
      <c r="K889">
        <v>18.02</v>
      </c>
      <c r="L889">
        <v>28</v>
      </c>
      <c r="M889">
        <v>71.784999999999997</v>
      </c>
      <c r="N889">
        <v>1213.57</v>
      </c>
      <c r="O889">
        <v>4.3499999999999996</v>
      </c>
    </row>
    <row r="890" spans="1:15" x14ac:dyDescent="0.3">
      <c r="A890" t="s">
        <v>38</v>
      </c>
      <c r="B890" t="s">
        <v>39</v>
      </c>
      <c r="C890" t="s">
        <v>441</v>
      </c>
      <c r="D890" t="s">
        <v>432</v>
      </c>
      <c r="E890">
        <v>2015</v>
      </c>
      <c r="F890">
        <v>19.155999999999999</v>
      </c>
      <c r="G890">
        <v>5.5490000000000004</v>
      </c>
      <c r="I890" s="1">
        <v>195000000000</v>
      </c>
      <c r="J890">
        <v>1248.45</v>
      </c>
      <c r="K890">
        <v>14.4</v>
      </c>
      <c r="L890">
        <v>29.6</v>
      </c>
      <c r="M890">
        <v>71.513999999999996</v>
      </c>
      <c r="N890">
        <v>1200.4000000000001</v>
      </c>
      <c r="O890">
        <v>4.4160000000000004</v>
      </c>
    </row>
    <row r="891" spans="1:15" x14ac:dyDescent="0.3">
      <c r="A891" t="s">
        <v>38</v>
      </c>
      <c r="B891" t="s">
        <v>39</v>
      </c>
      <c r="C891" t="s">
        <v>441</v>
      </c>
      <c r="D891" t="s">
        <v>432</v>
      </c>
      <c r="E891">
        <v>2014</v>
      </c>
      <c r="F891">
        <v>19.501000000000001</v>
      </c>
      <c r="G891">
        <v>5.5650000000000004</v>
      </c>
      <c r="H891">
        <v>320.20400000000001</v>
      </c>
      <c r="I891" s="1">
        <v>173000000000</v>
      </c>
      <c r="J891">
        <v>1118.8499999999999</v>
      </c>
      <c r="K891">
        <v>13.9</v>
      </c>
      <c r="L891">
        <v>31.3</v>
      </c>
      <c r="M891">
        <v>71.230999999999995</v>
      </c>
      <c r="N891">
        <v>1187.06</v>
      </c>
      <c r="O891">
        <v>4.4109999999999996</v>
      </c>
    </row>
    <row r="892" spans="1:15" x14ac:dyDescent="0.3">
      <c r="A892" t="s">
        <v>38</v>
      </c>
      <c r="B892" t="s">
        <v>39</v>
      </c>
      <c r="C892" t="s">
        <v>441</v>
      </c>
      <c r="D892" t="s">
        <v>432</v>
      </c>
      <c r="E892">
        <v>2013</v>
      </c>
      <c r="F892">
        <v>19.861999999999998</v>
      </c>
      <c r="G892">
        <v>5.5890000000000004</v>
      </c>
      <c r="H892">
        <v>301.96100000000001</v>
      </c>
      <c r="I892" s="1">
        <v>150000000000</v>
      </c>
      <c r="J892">
        <v>981.84</v>
      </c>
      <c r="K892">
        <v>6.63</v>
      </c>
      <c r="L892">
        <v>33</v>
      </c>
      <c r="M892">
        <v>70.930000000000007</v>
      </c>
      <c r="N892">
        <v>1173.58</v>
      </c>
      <c r="O892">
        <v>4.4260000000000002</v>
      </c>
    </row>
    <row r="893" spans="1:15" x14ac:dyDescent="0.3">
      <c r="A893" t="s">
        <v>38</v>
      </c>
      <c r="B893" t="s">
        <v>39</v>
      </c>
      <c r="C893" t="s">
        <v>441</v>
      </c>
      <c r="D893" t="s">
        <v>432</v>
      </c>
      <c r="E893">
        <v>2012</v>
      </c>
      <c r="F893">
        <v>20.245000000000001</v>
      </c>
      <c r="G893">
        <v>5.625</v>
      </c>
      <c r="H893">
        <v>283.46199999999999</v>
      </c>
      <c r="I893" s="1">
        <v>133000000000</v>
      </c>
      <c r="J893">
        <v>883.10500000000002</v>
      </c>
      <c r="K893">
        <v>5</v>
      </c>
      <c r="L893">
        <v>34.9</v>
      </c>
      <c r="M893">
        <v>70.605999999999995</v>
      </c>
      <c r="N893">
        <v>1160.08</v>
      </c>
      <c r="O893">
        <v>4.048</v>
      </c>
    </row>
    <row r="894" spans="1:15" x14ac:dyDescent="0.3">
      <c r="A894" t="s">
        <v>38</v>
      </c>
      <c r="B894" t="s">
        <v>39</v>
      </c>
      <c r="C894" t="s">
        <v>441</v>
      </c>
      <c r="D894" t="s">
        <v>432</v>
      </c>
      <c r="E894">
        <v>2011</v>
      </c>
      <c r="F894">
        <v>20.657</v>
      </c>
      <c r="G894">
        <v>5.673</v>
      </c>
      <c r="H894">
        <v>265.63900000000001</v>
      </c>
      <c r="I894" s="1">
        <v>129000000000</v>
      </c>
      <c r="J894">
        <v>861.75800000000004</v>
      </c>
      <c r="K894">
        <v>4.5</v>
      </c>
      <c r="L894">
        <v>36.799999999999997</v>
      </c>
      <c r="M894">
        <v>70.256</v>
      </c>
      <c r="N894">
        <v>1146.76</v>
      </c>
      <c r="O894">
        <v>3.718</v>
      </c>
    </row>
    <row r="895" spans="1:15" x14ac:dyDescent="0.3">
      <c r="A895" t="s">
        <v>38</v>
      </c>
      <c r="B895" t="s">
        <v>39</v>
      </c>
      <c r="C895" t="s">
        <v>441</v>
      </c>
      <c r="D895" t="s">
        <v>432</v>
      </c>
      <c r="E895">
        <v>2010</v>
      </c>
      <c r="F895">
        <v>21.106999999999999</v>
      </c>
      <c r="G895">
        <v>5.734</v>
      </c>
      <c r="H895">
        <v>247.26300000000001</v>
      </c>
      <c r="I895" s="1">
        <v>115000000000</v>
      </c>
      <c r="J895">
        <v>781.154</v>
      </c>
      <c r="K895">
        <v>3.7</v>
      </c>
      <c r="L895">
        <v>38.9</v>
      </c>
      <c r="M895">
        <v>69.881</v>
      </c>
      <c r="N895">
        <v>1133.71</v>
      </c>
      <c r="O895">
        <v>3.379</v>
      </c>
    </row>
    <row r="896" spans="1:15" x14ac:dyDescent="0.3">
      <c r="A896" t="s">
        <v>38</v>
      </c>
      <c r="B896" t="s">
        <v>39</v>
      </c>
      <c r="C896" t="s">
        <v>441</v>
      </c>
      <c r="D896" t="s">
        <v>432</v>
      </c>
      <c r="E896">
        <v>2009</v>
      </c>
      <c r="F896">
        <v>21.605</v>
      </c>
      <c r="G896">
        <v>5.8070000000000004</v>
      </c>
      <c r="H896">
        <v>226.048</v>
      </c>
      <c r="I896" s="1">
        <v>102000000000</v>
      </c>
      <c r="J896">
        <v>702.26400000000001</v>
      </c>
      <c r="K896">
        <v>3.1</v>
      </c>
      <c r="L896">
        <v>41</v>
      </c>
      <c r="M896">
        <v>69.484999999999999</v>
      </c>
      <c r="N896">
        <v>1121.03</v>
      </c>
      <c r="O896">
        <v>5</v>
      </c>
    </row>
    <row r="897" spans="1:15" x14ac:dyDescent="0.3">
      <c r="A897" t="s">
        <v>38</v>
      </c>
      <c r="B897" t="s">
        <v>39</v>
      </c>
      <c r="C897" t="s">
        <v>441</v>
      </c>
      <c r="D897" t="s">
        <v>432</v>
      </c>
      <c r="E897">
        <v>2008</v>
      </c>
      <c r="F897">
        <v>22.152999999999999</v>
      </c>
      <c r="G897">
        <v>5.8920000000000003</v>
      </c>
      <c r="H897">
        <v>207.52699999999999</v>
      </c>
      <c r="I897">
        <v>91631300000</v>
      </c>
      <c r="J897">
        <v>634.98699999999997</v>
      </c>
      <c r="K897">
        <v>2.5</v>
      </c>
      <c r="L897">
        <v>43.2</v>
      </c>
      <c r="M897">
        <v>69.072000000000003</v>
      </c>
      <c r="N897">
        <v>1108.58</v>
      </c>
      <c r="O897">
        <v>4.077</v>
      </c>
    </row>
    <row r="898" spans="1:15" x14ac:dyDescent="0.3">
      <c r="A898" t="s">
        <v>38</v>
      </c>
      <c r="B898" t="s">
        <v>39</v>
      </c>
      <c r="C898" t="s">
        <v>441</v>
      </c>
      <c r="D898" t="s">
        <v>432</v>
      </c>
      <c r="E898">
        <v>2007</v>
      </c>
      <c r="F898">
        <v>22.747</v>
      </c>
      <c r="G898">
        <v>5.9870000000000001</v>
      </c>
      <c r="H898">
        <v>206.10499999999999</v>
      </c>
      <c r="I898">
        <v>79611900000</v>
      </c>
      <c r="J898">
        <v>558.05200000000002</v>
      </c>
      <c r="K898">
        <v>1.8</v>
      </c>
      <c r="L898">
        <v>45.5</v>
      </c>
      <c r="M898">
        <v>68.647999999999996</v>
      </c>
      <c r="N898">
        <v>1095.95</v>
      </c>
      <c r="O898">
        <v>3.7679999999999998</v>
      </c>
    </row>
    <row r="899" spans="1:15" x14ac:dyDescent="0.3">
      <c r="A899" t="s">
        <v>38</v>
      </c>
      <c r="B899" t="s">
        <v>39</v>
      </c>
      <c r="C899" t="s">
        <v>441</v>
      </c>
      <c r="D899" t="s">
        <v>432</v>
      </c>
      <c r="E899">
        <v>2006</v>
      </c>
      <c r="F899">
        <v>23.384</v>
      </c>
      <c r="G899">
        <v>6.0919999999999996</v>
      </c>
      <c r="H899">
        <v>196.94</v>
      </c>
      <c r="I899">
        <v>71819100000</v>
      </c>
      <c r="J899">
        <v>509.64</v>
      </c>
      <c r="K899">
        <v>1</v>
      </c>
      <c r="L899">
        <v>48</v>
      </c>
      <c r="M899">
        <v>68.212999999999994</v>
      </c>
      <c r="N899">
        <v>1082.5899999999999</v>
      </c>
      <c r="O899">
        <v>3.5910000000000002</v>
      </c>
    </row>
    <row r="900" spans="1:15" x14ac:dyDescent="0.3">
      <c r="A900" t="s">
        <v>38</v>
      </c>
      <c r="B900" t="s">
        <v>39</v>
      </c>
      <c r="C900" t="s">
        <v>441</v>
      </c>
      <c r="D900" t="s">
        <v>432</v>
      </c>
      <c r="E900">
        <v>2005</v>
      </c>
      <c r="F900">
        <v>24.053000000000001</v>
      </c>
      <c r="G900">
        <v>6.2050000000000001</v>
      </c>
      <c r="H900">
        <v>176.077</v>
      </c>
      <c r="I900">
        <v>69442900000</v>
      </c>
      <c r="J900">
        <v>499.46199999999999</v>
      </c>
      <c r="K900">
        <v>0.24163699999999999</v>
      </c>
      <c r="L900">
        <v>50.4</v>
      </c>
      <c r="M900">
        <v>67.772999999999996</v>
      </c>
      <c r="N900">
        <v>1068.1099999999999</v>
      </c>
      <c r="O900">
        <v>4.25</v>
      </c>
    </row>
    <row r="901" spans="1:15" x14ac:dyDescent="0.3">
      <c r="A901" t="s">
        <v>38</v>
      </c>
      <c r="B901" t="s">
        <v>39</v>
      </c>
      <c r="C901" t="s">
        <v>441</v>
      </c>
      <c r="D901" t="s">
        <v>432</v>
      </c>
      <c r="E901">
        <v>2004</v>
      </c>
      <c r="F901">
        <v>24.742000000000001</v>
      </c>
      <c r="G901">
        <v>6.3220000000000001</v>
      </c>
      <c r="H901">
        <v>165.30799999999999</v>
      </c>
      <c r="I901">
        <v>65108500000</v>
      </c>
      <c r="J901">
        <v>475.29199999999997</v>
      </c>
      <c r="K901">
        <v>0.19903599999999999</v>
      </c>
      <c r="L901">
        <v>52.9</v>
      </c>
      <c r="M901">
        <v>67.331000000000003</v>
      </c>
      <c r="N901">
        <v>1052.3699999999999</v>
      </c>
      <c r="O901">
        <v>4.3019999999999996</v>
      </c>
    </row>
    <row r="902" spans="1:15" x14ac:dyDescent="0.3">
      <c r="A902" t="s">
        <v>38</v>
      </c>
      <c r="B902" t="s">
        <v>39</v>
      </c>
      <c r="C902" t="s">
        <v>441</v>
      </c>
      <c r="D902" t="s">
        <v>432</v>
      </c>
      <c r="E902">
        <v>2003</v>
      </c>
      <c r="F902">
        <v>25.439</v>
      </c>
      <c r="G902">
        <v>6.444</v>
      </c>
      <c r="H902">
        <v>129.392</v>
      </c>
      <c r="I902">
        <v>60158900000</v>
      </c>
      <c r="J902">
        <v>446.31099999999998</v>
      </c>
      <c r="K902">
        <v>0.163878</v>
      </c>
      <c r="L902">
        <v>55.4</v>
      </c>
      <c r="M902">
        <v>66.885999999999996</v>
      </c>
      <c r="N902">
        <v>1035.5</v>
      </c>
      <c r="O902">
        <v>4.32</v>
      </c>
    </row>
    <row r="903" spans="1:15" x14ac:dyDescent="0.3">
      <c r="A903" t="s">
        <v>38</v>
      </c>
      <c r="B903" t="s">
        <v>39</v>
      </c>
      <c r="C903" t="s">
        <v>441</v>
      </c>
      <c r="D903" t="s">
        <v>432</v>
      </c>
      <c r="E903">
        <v>2002</v>
      </c>
      <c r="F903">
        <v>26.132000000000001</v>
      </c>
      <c r="G903">
        <v>6.5739999999999998</v>
      </c>
      <c r="H903">
        <v>122.986</v>
      </c>
      <c r="I903">
        <v>54724100000</v>
      </c>
      <c r="J903">
        <v>413.08</v>
      </c>
      <c r="K903">
        <v>0.13991999999999999</v>
      </c>
      <c r="L903">
        <v>58.1</v>
      </c>
      <c r="M903">
        <v>66.430000000000007</v>
      </c>
      <c r="N903">
        <v>1017.73</v>
      </c>
      <c r="O903">
        <v>3.9609999999999999</v>
      </c>
    </row>
    <row r="904" spans="1:15" x14ac:dyDescent="0.3">
      <c r="A904" t="s">
        <v>38</v>
      </c>
      <c r="B904" t="s">
        <v>39</v>
      </c>
      <c r="C904" t="s">
        <v>441</v>
      </c>
      <c r="D904" t="s">
        <v>432</v>
      </c>
      <c r="E904">
        <v>2001</v>
      </c>
      <c r="F904">
        <v>26.818000000000001</v>
      </c>
      <c r="G904">
        <v>6.7169999999999996</v>
      </c>
      <c r="H904">
        <v>115.145</v>
      </c>
      <c r="I904">
        <v>53991300000</v>
      </c>
      <c r="J904">
        <v>415.03399999999999</v>
      </c>
      <c r="K904">
        <v>0.12980800000000001</v>
      </c>
      <c r="L904">
        <v>60.9</v>
      </c>
      <c r="M904">
        <v>65.956000000000003</v>
      </c>
      <c r="N904">
        <v>999.375</v>
      </c>
      <c r="O904">
        <v>3.5510000000000002</v>
      </c>
    </row>
    <row r="905" spans="1:15" x14ac:dyDescent="0.3">
      <c r="A905" t="s">
        <v>38</v>
      </c>
      <c r="B905" t="s">
        <v>39</v>
      </c>
      <c r="C905" t="s">
        <v>441</v>
      </c>
      <c r="D905" t="s">
        <v>432</v>
      </c>
      <c r="E905">
        <v>2000</v>
      </c>
      <c r="F905">
        <v>27.492999999999999</v>
      </c>
      <c r="G905">
        <v>6.883</v>
      </c>
      <c r="H905">
        <v>104.608</v>
      </c>
      <c r="I905">
        <v>53369800000</v>
      </c>
      <c r="J905">
        <v>418.06900000000002</v>
      </c>
      <c r="K905">
        <v>7.1039400000000003E-2</v>
      </c>
      <c r="L905">
        <v>63.9</v>
      </c>
      <c r="M905">
        <v>65.447000000000003</v>
      </c>
      <c r="N905">
        <v>980.70100000000002</v>
      </c>
      <c r="O905">
        <v>3.27</v>
      </c>
    </row>
    <row r="906" spans="1:15" x14ac:dyDescent="0.3">
      <c r="A906" t="s">
        <v>38</v>
      </c>
      <c r="B906" t="s">
        <v>39</v>
      </c>
      <c r="C906" t="s">
        <v>441</v>
      </c>
      <c r="D906" t="s">
        <v>432</v>
      </c>
      <c r="E906">
        <v>1999</v>
      </c>
      <c r="F906">
        <v>28.158000000000001</v>
      </c>
      <c r="G906">
        <v>7.0819999999999999</v>
      </c>
      <c r="H906">
        <v>97.164599999999993</v>
      </c>
      <c r="I906">
        <v>51270600000</v>
      </c>
      <c r="J906">
        <v>409.54300000000001</v>
      </c>
      <c r="K906">
        <v>3.6170399999999998E-2</v>
      </c>
      <c r="L906">
        <v>67</v>
      </c>
      <c r="M906">
        <v>64.881</v>
      </c>
      <c r="N906">
        <v>961.74</v>
      </c>
      <c r="O906">
        <v>3.0950000000000002</v>
      </c>
    </row>
    <row r="907" spans="1:15" x14ac:dyDescent="0.3">
      <c r="A907" t="s">
        <v>38</v>
      </c>
      <c r="B907" t="s">
        <v>39</v>
      </c>
      <c r="C907" t="s">
        <v>441</v>
      </c>
      <c r="D907" t="s">
        <v>432</v>
      </c>
      <c r="E907">
        <v>1998</v>
      </c>
      <c r="F907">
        <v>28.821000000000002</v>
      </c>
      <c r="G907">
        <v>7.3209999999999997</v>
      </c>
      <c r="H907">
        <v>88.814400000000006</v>
      </c>
      <c r="I907">
        <v>49984600000</v>
      </c>
      <c r="J907">
        <v>407.42899999999997</v>
      </c>
      <c r="K907">
        <v>3.6848100000000002E-3</v>
      </c>
      <c r="L907">
        <v>70.2</v>
      </c>
      <c r="M907">
        <v>64.25</v>
      </c>
      <c r="N907">
        <v>942.48099999999999</v>
      </c>
      <c r="O907">
        <v>2.83</v>
      </c>
    </row>
    <row r="908" spans="1:15" x14ac:dyDescent="0.3">
      <c r="A908" t="s">
        <v>38</v>
      </c>
      <c r="B908" t="s">
        <v>39</v>
      </c>
      <c r="C908" t="s">
        <v>441</v>
      </c>
      <c r="D908" t="s">
        <v>432</v>
      </c>
      <c r="E908">
        <v>1997</v>
      </c>
      <c r="F908">
        <v>29.492999999999999</v>
      </c>
      <c r="G908">
        <v>7.6029999999999998</v>
      </c>
      <c r="H908">
        <v>83.746300000000005</v>
      </c>
      <c r="I908">
        <v>48244300000</v>
      </c>
      <c r="J908">
        <v>401.49900000000002</v>
      </c>
      <c r="K908">
        <v>7.5104600000000001E-4</v>
      </c>
      <c r="L908">
        <v>73.599999999999994</v>
      </c>
      <c r="M908">
        <v>63.552999999999997</v>
      </c>
      <c r="N908">
        <v>923.10500000000002</v>
      </c>
      <c r="O908">
        <v>2.6850000000000001</v>
      </c>
    </row>
    <row r="909" spans="1:15" x14ac:dyDescent="0.3">
      <c r="A909" t="s">
        <v>38</v>
      </c>
      <c r="B909" t="s">
        <v>39</v>
      </c>
      <c r="C909" t="s">
        <v>441</v>
      </c>
      <c r="D909" t="s">
        <v>432</v>
      </c>
      <c r="E909">
        <v>1996</v>
      </c>
      <c r="F909">
        <v>30.181000000000001</v>
      </c>
      <c r="G909">
        <v>7.9269999999999996</v>
      </c>
      <c r="H909">
        <v>81.938000000000002</v>
      </c>
      <c r="I909">
        <v>46438500000</v>
      </c>
      <c r="J909">
        <v>394.71699999999998</v>
      </c>
      <c r="L909">
        <v>77.2</v>
      </c>
      <c r="M909">
        <v>62.798000000000002</v>
      </c>
      <c r="N909">
        <v>903.81799999999998</v>
      </c>
      <c r="O909">
        <v>2.5099999999999998</v>
      </c>
    </row>
    <row r="910" spans="1:15" x14ac:dyDescent="0.3">
      <c r="A910" t="s">
        <v>38</v>
      </c>
      <c r="B910" t="s">
        <v>39</v>
      </c>
      <c r="C910" t="s">
        <v>441</v>
      </c>
      <c r="D910" t="s">
        <v>432</v>
      </c>
      <c r="E910">
        <v>1995</v>
      </c>
      <c r="F910">
        <v>30.896999999999998</v>
      </c>
      <c r="G910">
        <v>8.2889999999999997</v>
      </c>
      <c r="H910">
        <v>78.232200000000006</v>
      </c>
      <c r="I910">
        <v>37939700000</v>
      </c>
      <c r="J910">
        <v>329.42399999999998</v>
      </c>
      <c r="L910">
        <v>80.8</v>
      </c>
      <c r="M910">
        <v>62.002000000000002</v>
      </c>
      <c r="N910">
        <v>884.76599999999996</v>
      </c>
      <c r="O910">
        <v>2.48</v>
      </c>
    </row>
    <row r="911" spans="1:15" x14ac:dyDescent="0.3">
      <c r="A911" t="s">
        <v>38</v>
      </c>
      <c r="B911" t="s">
        <v>39</v>
      </c>
      <c r="C911" t="s">
        <v>441</v>
      </c>
      <c r="D911" t="s">
        <v>432</v>
      </c>
      <c r="E911">
        <v>1994</v>
      </c>
      <c r="F911">
        <v>31.652999999999999</v>
      </c>
      <c r="G911">
        <v>8.68</v>
      </c>
      <c r="H911">
        <v>71.076499999999996</v>
      </c>
      <c r="I911">
        <v>33768700000</v>
      </c>
      <c r="J911">
        <v>299.53300000000002</v>
      </c>
      <c r="L911">
        <v>84.5</v>
      </c>
      <c r="M911">
        <v>61.19</v>
      </c>
      <c r="N911">
        <v>866.08</v>
      </c>
      <c r="O911">
        <v>2.44</v>
      </c>
    </row>
    <row r="912" spans="1:15" x14ac:dyDescent="0.3">
      <c r="A912" t="s">
        <v>38</v>
      </c>
      <c r="B912" t="s">
        <v>39</v>
      </c>
      <c r="C912" t="s">
        <v>441</v>
      </c>
      <c r="D912" t="s">
        <v>432</v>
      </c>
      <c r="E912">
        <v>1993</v>
      </c>
      <c r="F912">
        <v>32.454000000000001</v>
      </c>
      <c r="G912">
        <v>9.09</v>
      </c>
      <c r="H912">
        <v>67.1858</v>
      </c>
      <c r="I912">
        <v>33166500000</v>
      </c>
      <c r="J912">
        <v>300.55599999999998</v>
      </c>
      <c r="L912">
        <v>88.2</v>
      </c>
      <c r="M912">
        <v>60.387999999999998</v>
      </c>
      <c r="N912">
        <v>847.74199999999996</v>
      </c>
      <c r="O912">
        <v>2.3769999999999998</v>
      </c>
    </row>
    <row r="913" spans="1:15" x14ac:dyDescent="0.3">
      <c r="A913" t="s">
        <v>38</v>
      </c>
      <c r="B913" t="s">
        <v>39</v>
      </c>
      <c r="C913" t="s">
        <v>441</v>
      </c>
      <c r="D913" t="s">
        <v>432</v>
      </c>
      <c r="E913">
        <v>1992</v>
      </c>
      <c r="F913">
        <v>33.298999999999999</v>
      </c>
      <c r="G913">
        <v>9.5079999999999991</v>
      </c>
      <c r="H913">
        <v>60.407299999999999</v>
      </c>
      <c r="I913">
        <v>31708900000</v>
      </c>
      <c r="J913">
        <v>293.64499999999998</v>
      </c>
      <c r="L913">
        <v>92</v>
      </c>
      <c r="M913">
        <v>59.618000000000002</v>
      </c>
      <c r="N913">
        <v>829.55899999999997</v>
      </c>
      <c r="O913">
        <v>2.2530000000000001</v>
      </c>
    </row>
    <row r="914" spans="1:15" x14ac:dyDescent="0.3">
      <c r="A914" t="s">
        <v>38</v>
      </c>
      <c r="B914" t="s">
        <v>39</v>
      </c>
      <c r="C914" t="s">
        <v>441</v>
      </c>
      <c r="D914" t="s">
        <v>432</v>
      </c>
      <c r="E914">
        <v>1991</v>
      </c>
      <c r="F914">
        <v>34.183</v>
      </c>
      <c r="G914">
        <v>9.9290000000000003</v>
      </c>
      <c r="H914">
        <v>50.417099999999998</v>
      </c>
      <c r="I914">
        <v>30957500000</v>
      </c>
      <c r="J914">
        <v>293.16000000000003</v>
      </c>
      <c r="L914">
        <v>95.8</v>
      </c>
      <c r="M914">
        <v>58.890999999999998</v>
      </c>
      <c r="N914">
        <v>811.24</v>
      </c>
      <c r="O914">
        <v>2.2000000000000002</v>
      </c>
    </row>
    <row r="915" spans="1:15" x14ac:dyDescent="0.3">
      <c r="A915" t="s">
        <v>38</v>
      </c>
      <c r="B915" t="s">
        <v>39</v>
      </c>
      <c r="C915" t="s">
        <v>441</v>
      </c>
      <c r="D915" t="s">
        <v>432</v>
      </c>
      <c r="E915">
        <v>1990</v>
      </c>
      <c r="F915">
        <v>35.098999999999997</v>
      </c>
      <c r="G915">
        <v>10.352</v>
      </c>
      <c r="H915">
        <v>49.780999999999999</v>
      </c>
      <c r="I915">
        <v>31598300000</v>
      </c>
      <c r="J915">
        <v>306.26900000000001</v>
      </c>
      <c r="K915">
        <v>0</v>
      </c>
      <c r="L915">
        <v>99.6</v>
      </c>
      <c r="M915">
        <v>58.21</v>
      </c>
      <c r="N915">
        <v>792.59400000000005</v>
      </c>
    </row>
    <row r="916" spans="1:15" x14ac:dyDescent="0.3">
      <c r="A916" t="s">
        <v>38</v>
      </c>
      <c r="B916" t="s">
        <v>39</v>
      </c>
      <c r="C916" t="s">
        <v>441</v>
      </c>
      <c r="D916" t="s">
        <v>432</v>
      </c>
      <c r="E916">
        <v>1989</v>
      </c>
      <c r="F916">
        <v>36.040999999999997</v>
      </c>
      <c r="G916">
        <v>10.779</v>
      </c>
      <c r="H916">
        <v>50.588200000000001</v>
      </c>
      <c r="I916">
        <v>28781700000</v>
      </c>
      <c r="J916">
        <v>285.82900000000001</v>
      </c>
      <c r="L916">
        <v>103.3</v>
      </c>
      <c r="M916">
        <v>57.570999999999998</v>
      </c>
      <c r="N916">
        <v>773.56899999999996</v>
      </c>
    </row>
    <row r="917" spans="1:15" x14ac:dyDescent="0.3">
      <c r="A917" t="s">
        <v>38</v>
      </c>
      <c r="B917" t="s">
        <v>39</v>
      </c>
      <c r="C917" t="s">
        <v>441</v>
      </c>
      <c r="D917" t="s">
        <v>432</v>
      </c>
      <c r="E917">
        <v>1988</v>
      </c>
      <c r="F917">
        <v>36.991999999999997</v>
      </c>
      <c r="G917">
        <v>11.214</v>
      </c>
      <c r="H917">
        <v>42.511000000000003</v>
      </c>
      <c r="I917">
        <v>26579000000</v>
      </c>
      <c r="J917">
        <v>270.7</v>
      </c>
      <c r="L917">
        <v>107</v>
      </c>
      <c r="M917">
        <v>56.957999999999998</v>
      </c>
      <c r="N917">
        <v>754.29300000000001</v>
      </c>
    </row>
    <row r="918" spans="1:15" x14ac:dyDescent="0.3">
      <c r="A918" t="s">
        <v>38</v>
      </c>
      <c r="B918" t="s">
        <v>39</v>
      </c>
      <c r="C918" t="s">
        <v>441</v>
      </c>
      <c r="D918" t="s">
        <v>432</v>
      </c>
      <c r="E918">
        <v>1987</v>
      </c>
      <c r="F918">
        <v>37.933</v>
      </c>
      <c r="G918">
        <v>11.657</v>
      </c>
      <c r="H918">
        <v>39.395400000000002</v>
      </c>
      <c r="I918">
        <v>24298000000</v>
      </c>
      <c r="J918">
        <v>253.97399999999999</v>
      </c>
      <c r="L918">
        <v>110.7</v>
      </c>
      <c r="M918">
        <v>56.359000000000002</v>
      </c>
      <c r="N918">
        <v>734.971</v>
      </c>
    </row>
    <row r="919" spans="1:15" x14ac:dyDescent="0.3">
      <c r="A919" t="s">
        <v>38</v>
      </c>
      <c r="B919" t="s">
        <v>39</v>
      </c>
      <c r="C919" t="s">
        <v>441</v>
      </c>
      <c r="D919" t="s">
        <v>432</v>
      </c>
      <c r="E919">
        <v>1986</v>
      </c>
      <c r="F919">
        <v>38.845999999999997</v>
      </c>
      <c r="G919">
        <v>12.106999999999999</v>
      </c>
      <c r="H919">
        <v>37.934199999999997</v>
      </c>
      <c r="I919">
        <v>21774000000</v>
      </c>
      <c r="J919">
        <v>233.65799999999999</v>
      </c>
      <c r="L919">
        <v>114.3</v>
      </c>
      <c r="M919">
        <v>55.771999999999998</v>
      </c>
      <c r="N919">
        <v>715.89200000000005</v>
      </c>
    </row>
    <row r="920" spans="1:15" x14ac:dyDescent="0.3">
      <c r="A920" t="s">
        <v>38</v>
      </c>
      <c r="B920" t="s">
        <v>39</v>
      </c>
      <c r="C920" t="s">
        <v>441</v>
      </c>
      <c r="D920" t="s">
        <v>432</v>
      </c>
      <c r="E920">
        <v>1985</v>
      </c>
      <c r="F920">
        <v>39.713000000000001</v>
      </c>
      <c r="G920">
        <v>12.547000000000001</v>
      </c>
      <c r="H920">
        <v>33.504399999999997</v>
      </c>
      <c r="I920">
        <v>22278400000</v>
      </c>
      <c r="J920">
        <v>245.45400000000001</v>
      </c>
      <c r="L920">
        <v>117.8</v>
      </c>
      <c r="M920">
        <v>55.21</v>
      </c>
      <c r="N920">
        <v>697.274</v>
      </c>
    </row>
    <row r="921" spans="1:15" x14ac:dyDescent="0.3">
      <c r="A921" t="s">
        <v>38</v>
      </c>
      <c r="B921" t="s">
        <v>39</v>
      </c>
      <c r="C921" t="s">
        <v>441</v>
      </c>
      <c r="D921" t="s">
        <v>432</v>
      </c>
      <c r="E921">
        <v>1984</v>
      </c>
      <c r="F921">
        <v>40.514000000000003</v>
      </c>
      <c r="G921">
        <v>12.962</v>
      </c>
      <c r="H921">
        <v>32.426099999999998</v>
      </c>
      <c r="I921">
        <v>18920800000</v>
      </c>
      <c r="J921">
        <v>213.99700000000001</v>
      </c>
      <c r="L921">
        <v>121.2</v>
      </c>
      <c r="M921">
        <v>54.692999999999998</v>
      </c>
      <c r="N921">
        <v>679.23900000000003</v>
      </c>
    </row>
    <row r="922" spans="1:15" x14ac:dyDescent="0.3">
      <c r="A922" t="s">
        <v>38</v>
      </c>
      <c r="B922" t="s">
        <v>39</v>
      </c>
      <c r="C922" t="s">
        <v>441</v>
      </c>
      <c r="D922" t="s">
        <v>432</v>
      </c>
      <c r="E922">
        <v>1983</v>
      </c>
      <c r="F922">
        <v>41.247</v>
      </c>
      <c r="G922">
        <v>13.346</v>
      </c>
      <c r="H922">
        <v>29.4512</v>
      </c>
      <c r="I922">
        <v>17609000000</v>
      </c>
      <c r="J922">
        <v>204.41800000000001</v>
      </c>
      <c r="L922">
        <v>124.5</v>
      </c>
      <c r="M922">
        <v>54.225000000000001</v>
      </c>
      <c r="N922">
        <v>661.76900000000001</v>
      </c>
    </row>
    <row r="923" spans="1:15" x14ac:dyDescent="0.3">
      <c r="A923" t="s">
        <v>38</v>
      </c>
      <c r="B923" t="s">
        <v>39</v>
      </c>
      <c r="C923" t="s">
        <v>441</v>
      </c>
      <c r="D923" t="s">
        <v>432</v>
      </c>
      <c r="E923">
        <v>1982</v>
      </c>
      <c r="F923">
        <v>41.91</v>
      </c>
      <c r="G923">
        <v>13.705</v>
      </c>
      <c r="H923">
        <v>25.830400000000001</v>
      </c>
      <c r="I923">
        <v>18525400000</v>
      </c>
      <c r="J923">
        <v>220.71899999999999</v>
      </c>
      <c r="L923">
        <v>127.7</v>
      </c>
      <c r="M923">
        <v>53.793999999999997</v>
      </c>
      <c r="N923">
        <v>644.78899999999999</v>
      </c>
    </row>
    <row r="924" spans="1:15" x14ac:dyDescent="0.3">
      <c r="A924" t="s">
        <v>38</v>
      </c>
      <c r="B924" t="s">
        <v>39</v>
      </c>
      <c r="C924" t="s">
        <v>441</v>
      </c>
      <c r="D924" t="s">
        <v>432</v>
      </c>
      <c r="E924">
        <v>1981</v>
      </c>
      <c r="F924">
        <v>42.505000000000003</v>
      </c>
      <c r="G924">
        <v>14.054</v>
      </c>
      <c r="H924">
        <v>22.832999999999998</v>
      </c>
      <c r="I924">
        <v>20249700000</v>
      </c>
      <c r="J924">
        <v>247.65</v>
      </c>
      <c r="L924">
        <v>130.69999999999999</v>
      </c>
      <c r="M924">
        <v>53.375999999999998</v>
      </c>
      <c r="N924">
        <v>628.15899999999999</v>
      </c>
    </row>
    <row r="925" spans="1:15" x14ac:dyDescent="0.3">
      <c r="A925" t="s">
        <v>38</v>
      </c>
      <c r="B925" t="s">
        <v>39</v>
      </c>
      <c r="C925" t="s">
        <v>441</v>
      </c>
      <c r="D925" t="s">
        <v>432</v>
      </c>
      <c r="E925">
        <v>1980</v>
      </c>
      <c r="F925">
        <v>43.039000000000001</v>
      </c>
      <c r="G925">
        <v>14.444000000000001</v>
      </c>
      <c r="H925">
        <v>19.1111</v>
      </c>
      <c r="I925">
        <v>18138000000</v>
      </c>
      <c r="J925">
        <v>227.75200000000001</v>
      </c>
      <c r="L925">
        <v>133.6</v>
      </c>
      <c r="M925">
        <v>52.9</v>
      </c>
      <c r="N925">
        <v>611.81100000000004</v>
      </c>
    </row>
    <row r="926" spans="1:15" x14ac:dyDescent="0.3">
      <c r="A926" t="s">
        <v>38</v>
      </c>
      <c r="B926" t="s">
        <v>39</v>
      </c>
      <c r="C926" t="s">
        <v>441</v>
      </c>
      <c r="D926" t="s">
        <v>432</v>
      </c>
      <c r="E926">
        <v>1979</v>
      </c>
      <c r="F926">
        <v>43.524999999999999</v>
      </c>
      <c r="G926">
        <v>14.936999999999999</v>
      </c>
      <c r="H926">
        <v>21.424199999999999</v>
      </c>
      <c r="I926">
        <v>15565500000</v>
      </c>
      <c r="J926">
        <v>200.77</v>
      </c>
      <c r="L926">
        <v>136.4</v>
      </c>
      <c r="M926">
        <v>52.277000000000001</v>
      </c>
      <c r="N926">
        <v>595.59799999999996</v>
      </c>
    </row>
    <row r="927" spans="1:15" x14ac:dyDescent="0.3">
      <c r="A927" t="s">
        <v>38</v>
      </c>
      <c r="B927" t="s">
        <v>39</v>
      </c>
      <c r="C927" t="s">
        <v>441</v>
      </c>
      <c r="D927" t="s">
        <v>432</v>
      </c>
      <c r="E927">
        <v>1978</v>
      </c>
      <c r="F927">
        <v>43.981000000000002</v>
      </c>
      <c r="G927">
        <v>15.561</v>
      </c>
      <c r="H927">
        <v>21.882000000000001</v>
      </c>
      <c r="I927">
        <v>13281800000</v>
      </c>
      <c r="J927">
        <v>176.03399999999999</v>
      </c>
      <c r="L927">
        <v>139</v>
      </c>
      <c r="M927">
        <v>51.472999999999999</v>
      </c>
      <c r="N927">
        <v>579.62699999999995</v>
      </c>
    </row>
    <row r="928" spans="1:15" x14ac:dyDescent="0.3">
      <c r="A928" t="s">
        <v>38</v>
      </c>
      <c r="B928" t="s">
        <v>39</v>
      </c>
      <c r="C928" t="s">
        <v>441</v>
      </c>
      <c r="D928" t="s">
        <v>432</v>
      </c>
      <c r="E928">
        <v>1977</v>
      </c>
      <c r="F928">
        <v>44.420999999999999</v>
      </c>
      <c r="G928">
        <v>16.308</v>
      </c>
      <c r="H928">
        <v>18.607900000000001</v>
      </c>
      <c r="I928">
        <v>9651150000</v>
      </c>
      <c r="J928">
        <v>131.37299999999999</v>
      </c>
      <c r="L928">
        <v>141.4</v>
      </c>
      <c r="M928">
        <v>50.497999999999998</v>
      </c>
      <c r="N928">
        <v>564.36599999999999</v>
      </c>
    </row>
    <row r="929" spans="1:14" x14ac:dyDescent="0.3">
      <c r="A929" t="s">
        <v>38</v>
      </c>
      <c r="B929" t="s">
        <v>39</v>
      </c>
      <c r="C929" t="s">
        <v>441</v>
      </c>
      <c r="D929" t="s">
        <v>432</v>
      </c>
      <c r="E929">
        <v>1976</v>
      </c>
      <c r="F929">
        <v>44.851999999999997</v>
      </c>
      <c r="G929">
        <v>17.14</v>
      </c>
      <c r="H929">
        <v>17.5989</v>
      </c>
      <c r="I929">
        <v>10117100000</v>
      </c>
      <c r="J929">
        <v>141.197</v>
      </c>
      <c r="L929">
        <v>143.5</v>
      </c>
      <c r="M929">
        <v>49.402000000000001</v>
      </c>
      <c r="N929">
        <v>550.452</v>
      </c>
    </row>
    <row r="930" spans="1:14" x14ac:dyDescent="0.3">
      <c r="A930" t="s">
        <v>38</v>
      </c>
      <c r="B930" t="s">
        <v>39</v>
      </c>
      <c r="C930" t="s">
        <v>441</v>
      </c>
      <c r="D930" t="s">
        <v>432</v>
      </c>
      <c r="E930">
        <v>1975</v>
      </c>
      <c r="F930">
        <v>45.279000000000003</v>
      </c>
      <c r="G930">
        <v>17.962</v>
      </c>
      <c r="H930">
        <v>17.2836</v>
      </c>
      <c r="I930">
        <v>19448300000</v>
      </c>
      <c r="J930">
        <v>277.57100000000003</v>
      </c>
      <c r="L930">
        <v>145.1</v>
      </c>
      <c r="M930">
        <v>48.313000000000002</v>
      </c>
      <c r="N930">
        <v>538.26800000000003</v>
      </c>
    </row>
    <row r="931" spans="1:14" x14ac:dyDescent="0.3">
      <c r="A931" t="s">
        <v>38</v>
      </c>
      <c r="B931" t="s">
        <v>39</v>
      </c>
      <c r="C931" t="s">
        <v>441</v>
      </c>
      <c r="D931" t="s">
        <v>432</v>
      </c>
      <c r="E931">
        <v>1974</v>
      </c>
      <c r="F931">
        <v>45.704000000000001</v>
      </c>
      <c r="G931">
        <v>18.652000000000001</v>
      </c>
      <c r="H931">
        <v>17.136500000000002</v>
      </c>
      <c r="I931">
        <v>12512500000</v>
      </c>
      <c r="J931">
        <v>182.02</v>
      </c>
      <c r="L931">
        <v>146.30000000000001</v>
      </c>
      <c r="M931">
        <v>47.396000000000001</v>
      </c>
      <c r="N931">
        <v>528.096</v>
      </c>
    </row>
    <row r="932" spans="1:14" x14ac:dyDescent="0.3">
      <c r="A932" t="s">
        <v>38</v>
      </c>
      <c r="B932" t="s">
        <v>39</v>
      </c>
      <c r="C932" t="s">
        <v>441</v>
      </c>
      <c r="D932" t="s">
        <v>432</v>
      </c>
      <c r="E932">
        <v>1973</v>
      </c>
      <c r="F932">
        <v>46.116999999999997</v>
      </c>
      <c r="G932">
        <v>19.12</v>
      </c>
      <c r="H932">
        <v>15.4056</v>
      </c>
      <c r="I932">
        <v>8086730000</v>
      </c>
      <c r="J932">
        <v>119.56</v>
      </c>
      <c r="L932">
        <v>147.30000000000001</v>
      </c>
      <c r="M932">
        <v>46.773000000000003</v>
      </c>
      <c r="N932">
        <v>519.60900000000004</v>
      </c>
    </row>
    <row r="933" spans="1:14" x14ac:dyDescent="0.3">
      <c r="A933" t="s">
        <v>38</v>
      </c>
      <c r="B933" t="s">
        <v>39</v>
      </c>
      <c r="C933" t="s">
        <v>441</v>
      </c>
      <c r="D933" t="s">
        <v>432</v>
      </c>
      <c r="E933">
        <v>1972</v>
      </c>
      <c r="F933">
        <v>46.511000000000003</v>
      </c>
      <c r="G933">
        <v>19.321000000000002</v>
      </c>
      <c r="H933">
        <v>10.656499999999999</v>
      </c>
      <c r="I933">
        <v>6288250000</v>
      </c>
      <c r="J933">
        <v>94.381699999999995</v>
      </c>
      <c r="L933">
        <v>147.9</v>
      </c>
      <c r="M933">
        <v>46.506999999999998</v>
      </c>
      <c r="N933">
        <v>511.83600000000001</v>
      </c>
    </row>
    <row r="934" spans="1:14" x14ac:dyDescent="0.3">
      <c r="A934" t="s">
        <v>38</v>
      </c>
      <c r="B934" t="s">
        <v>39</v>
      </c>
      <c r="C934" t="s">
        <v>441</v>
      </c>
      <c r="D934" t="s">
        <v>432</v>
      </c>
      <c r="E934">
        <v>1971</v>
      </c>
      <c r="F934">
        <v>46.878999999999998</v>
      </c>
      <c r="G934">
        <v>19.262</v>
      </c>
      <c r="H934">
        <v>10.8345</v>
      </c>
      <c r="I934">
        <v>8751840000</v>
      </c>
      <c r="J934">
        <v>133.55099999999999</v>
      </c>
      <c r="L934">
        <v>148.4</v>
      </c>
      <c r="M934">
        <v>46.588999999999999</v>
      </c>
      <c r="N934">
        <v>503.43099999999998</v>
      </c>
    </row>
    <row r="935" spans="1:14" x14ac:dyDescent="0.3">
      <c r="A935" t="s">
        <v>38</v>
      </c>
      <c r="B935" t="s">
        <v>39</v>
      </c>
      <c r="C935" t="s">
        <v>441</v>
      </c>
      <c r="D935" t="s">
        <v>432</v>
      </c>
      <c r="E935">
        <v>1970</v>
      </c>
      <c r="F935">
        <v>47.216999999999999</v>
      </c>
      <c r="G935">
        <v>19.001000000000001</v>
      </c>
      <c r="I935">
        <v>8992720000</v>
      </c>
      <c r="J935">
        <v>140.00299999999999</v>
      </c>
      <c r="L935">
        <v>148.9</v>
      </c>
      <c r="M935">
        <v>46.942</v>
      </c>
      <c r="N935">
        <v>493.45100000000002</v>
      </c>
    </row>
    <row r="936" spans="1:14" x14ac:dyDescent="0.3">
      <c r="A936" t="s">
        <v>38</v>
      </c>
      <c r="B936" t="s">
        <v>39</v>
      </c>
      <c r="C936" t="s">
        <v>441</v>
      </c>
      <c r="D936" t="s">
        <v>432</v>
      </c>
      <c r="E936">
        <v>1969</v>
      </c>
      <c r="F936">
        <v>47.517000000000003</v>
      </c>
      <c r="G936">
        <v>18.638000000000002</v>
      </c>
      <c r="I936">
        <v>8471010000</v>
      </c>
      <c r="J936">
        <v>135.14699999999999</v>
      </c>
      <c r="L936">
        <v>149.5</v>
      </c>
      <c r="M936">
        <v>47.432000000000002</v>
      </c>
      <c r="N936">
        <v>481.52199999999999</v>
      </c>
    </row>
    <row r="937" spans="1:14" x14ac:dyDescent="0.3">
      <c r="A937" t="s">
        <v>38</v>
      </c>
      <c r="B937" t="s">
        <v>39</v>
      </c>
      <c r="C937" t="s">
        <v>441</v>
      </c>
      <c r="D937" t="s">
        <v>432</v>
      </c>
      <c r="E937">
        <v>1968</v>
      </c>
      <c r="F937">
        <v>47.774999999999999</v>
      </c>
      <c r="G937">
        <v>18.300999999999998</v>
      </c>
      <c r="I937">
        <v>7483690000</v>
      </c>
      <c r="J937">
        <v>122.848</v>
      </c>
      <c r="L937">
        <v>150.4</v>
      </c>
      <c r="M937">
        <v>47.887999999999998</v>
      </c>
      <c r="N937">
        <v>467.99200000000002</v>
      </c>
    </row>
    <row r="938" spans="1:14" x14ac:dyDescent="0.3">
      <c r="A938" t="s">
        <v>38</v>
      </c>
      <c r="B938" t="s">
        <v>39</v>
      </c>
      <c r="C938" t="s">
        <v>441</v>
      </c>
      <c r="D938" t="s">
        <v>432</v>
      </c>
      <c r="E938">
        <v>1967</v>
      </c>
      <c r="F938">
        <v>47.988999999999997</v>
      </c>
      <c r="G938">
        <v>18.091000000000001</v>
      </c>
      <c r="I938">
        <v>7253580000</v>
      </c>
      <c r="J938">
        <v>122.871</v>
      </c>
      <c r="L938">
        <v>151.80000000000001</v>
      </c>
      <c r="M938">
        <v>48.176000000000002</v>
      </c>
      <c r="N938">
        <v>453.517</v>
      </c>
    </row>
    <row r="939" spans="1:14" x14ac:dyDescent="0.3">
      <c r="A939" t="s">
        <v>38</v>
      </c>
      <c r="B939" t="s">
        <v>39</v>
      </c>
      <c r="C939" t="s">
        <v>441</v>
      </c>
      <c r="D939" t="s">
        <v>432</v>
      </c>
      <c r="E939">
        <v>1966</v>
      </c>
      <c r="F939">
        <v>48.156999999999996</v>
      </c>
      <c r="G939">
        <v>18.052</v>
      </c>
      <c r="I939">
        <v>6439690000</v>
      </c>
      <c r="J939">
        <v>112.66500000000001</v>
      </c>
      <c r="L939">
        <v>153.6</v>
      </c>
      <c r="M939">
        <v>48.235999999999997</v>
      </c>
      <c r="N939">
        <v>439.1</v>
      </c>
    </row>
    <row r="940" spans="1:14" x14ac:dyDescent="0.3">
      <c r="A940" t="s">
        <v>38</v>
      </c>
      <c r="B940" t="s">
        <v>39</v>
      </c>
      <c r="C940" t="s">
        <v>441</v>
      </c>
      <c r="D940" t="s">
        <v>432</v>
      </c>
      <c r="E940">
        <v>1965</v>
      </c>
      <c r="F940">
        <v>48.28</v>
      </c>
      <c r="G940">
        <v>18.2</v>
      </c>
      <c r="I940">
        <v>5906640000</v>
      </c>
      <c r="J940">
        <v>106.64700000000001</v>
      </c>
      <c r="L940">
        <v>155.80000000000001</v>
      </c>
      <c r="M940">
        <v>48.05</v>
      </c>
      <c r="N940">
        <v>425.483</v>
      </c>
    </row>
    <row r="941" spans="1:14" x14ac:dyDescent="0.3">
      <c r="A941" t="s">
        <v>38</v>
      </c>
      <c r="B941" t="s">
        <v>39</v>
      </c>
      <c r="C941" t="s">
        <v>441</v>
      </c>
      <c r="D941" t="s">
        <v>432</v>
      </c>
      <c r="E941">
        <v>1964</v>
      </c>
      <c r="F941">
        <v>48.363999999999997</v>
      </c>
      <c r="G941">
        <v>18.512</v>
      </c>
      <c r="I941">
        <v>5386050000</v>
      </c>
      <c r="J941">
        <v>100.221</v>
      </c>
      <c r="L941">
        <v>158.5</v>
      </c>
      <c r="M941">
        <v>47.649000000000001</v>
      </c>
      <c r="N941">
        <v>412.858</v>
      </c>
    </row>
    <row r="942" spans="1:14" x14ac:dyDescent="0.3">
      <c r="A942" t="s">
        <v>38</v>
      </c>
      <c r="B942" t="s">
        <v>39</v>
      </c>
      <c r="C942" t="s">
        <v>441</v>
      </c>
      <c r="D942" t="s">
        <v>432</v>
      </c>
      <c r="E942">
        <v>1963</v>
      </c>
      <c r="F942">
        <v>48.411999999999999</v>
      </c>
      <c r="G942">
        <v>18.920000000000002</v>
      </c>
      <c r="I942">
        <v>5319460000</v>
      </c>
      <c r="J942">
        <v>101.901</v>
      </c>
      <c r="L942">
        <v>161.80000000000001</v>
      </c>
      <c r="M942">
        <v>47.125999999999998</v>
      </c>
      <c r="N942">
        <v>401.029</v>
      </c>
    </row>
    <row r="943" spans="1:14" x14ac:dyDescent="0.3">
      <c r="A943" t="s">
        <v>38</v>
      </c>
      <c r="B943" t="s">
        <v>39</v>
      </c>
      <c r="C943" t="s">
        <v>441</v>
      </c>
      <c r="D943" t="s">
        <v>432</v>
      </c>
      <c r="E943">
        <v>1962</v>
      </c>
      <c r="F943">
        <v>48.426000000000002</v>
      </c>
      <c r="G943">
        <v>19.367999999999999</v>
      </c>
      <c r="I943">
        <v>5081410000</v>
      </c>
      <c r="J943">
        <v>100.122</v>
      </c>
      <c r="L943">
        <v>165.4</v>
      </c>
      <c r="M943">
        <v>46.557000000000002</v>
      </c>
      <c r="N943">
        <v>389.89100000000002</v>
      </c>
    </row>
    <row r="944" spans="1:14" x14ac:dyDescent="0.3">
      <c r="A944" t="s">
        <v>38</v>
      </c>
      <c r="B944" t="s">
        <v>39</v>
      </c>
      <c r="C944" t="s">
        <v>441</v>
      </c>
      <c r="D944" t="s">
        <v>432</v>
      </c>
      <c r="E944">
        <v>1961</v>
      </c>
      <c r="F944">
        <v>48.402999999999999</v>
      </c>
      <c r="G944">
        <v>19.838999999999999</v>
      </c>
      <c r="I944">
        <v>4817580000</v>
      </c>
      <c r="J944">
        <v>97.595299999999995</v>
      </c>
      <c r="L944">
        <v>169.3</v>
      </c>
      <c r="M944">
        <v>45.97</v>
      </c>
      <c r="N944">
        <v>379.21800000000002</v>
      </c>
    </row>
    <row r="945" spans="1:15" x14ac:dyDescent="0.3">
      <c r="A945" t="s">
        <v>38</v>
      </c>
      <c r="B945" t="s">
        <v>39</v>
      </c>
      <c r="C945" t="s">
        <v>441</v>
      </c>
      <c r="D945" t="s">
        <v>432</v>
      </c>
      <c r="E945">
        <v>1960</v>
      </c>
      <c r="F945">
        <v>48.34</v>
      </c>
      <c r="G945">
        <v>20.324000000000002</v>
      </c>
      <c r="I945">
        <v>4274890000</v>
      </c>
      <c r="J945">
        <v>89.035200000000003</v>
      </c>
      <c r="L945">
        <v>173.6</v>
      </c>
      <c r="M945">
        <v>45.378999999999998</v>
      </c>
    </row>
    <row r="946" spans="1:15" x14ac:dyDescent="0.3">
      <c r="A946" t="s">
        <v>40</v>
      </c>
      <c r="B946" t="s">
        <v>41</v>
      </c>
      <c r="C946" t="s">
        <v>437</v>
      </c>
      <c r="D946" t="s">
        <v>436</v>
      </c>
      <c r="E946">
        <v>2018</v>
      </c>
      <c r="L946">
        <v>11.3</v>
      </c>
      <c r="N946">
        <v>666.60699999999997</v>
      </c>
      <c r="O946">
        <v>9.5679999999999996</v>
      </c>
    </row>
    <row r="947" spans="1:15" x14ac:dyDescent="0.3">
      <c r="A947" t="s">
        <v>40</v>
      </c>
      <c r="B947" t="s">
        <v>41</v>
      </c>
      <c r="C947" t="s">
        <v>437</v>
      </c>
      <c r="D947" t="s">
        <v>436</v>
      </c>
      <c r="E947">
        <v>2017</v>
      </c>
      <c r="F947">
        <v>10.683</v>
      </c>
      <c r="G947">
        <v>8.9359999999999999</v>
      </c>
      <c r="I947">
        <v>4673500000</v>
      </c>
      <c r="J947">
        <v>16327.6</v>
      </c>
      <c r="K947">
        <v>81.760800000000003</v>
      </c>
      <c r="L947">
        <v>11.6</v>
      </c>
      <c r="M947">
        <v>78.980999999999995</v>
      </c>
      <c r="N947">
        <v>665.65800000000002</v>
      </c>
      <c r="O947">
        <v>9.4870000000000001</v>
      </c>
    </row>
    <row r="948" spans="1:15" x14ac:dyDescent="0.3">
      <c r="A948" t="s">
        <v>40</v>
      </c>
      <c r="B948" t="s">
        <v>41</v>
      </c>
      <c r="C948" t="s">
        <v>437</v>
      </c>
      <c r="D948" t="s">
        <v>436</v>
      </c>
      <c r="E948">
        <v>2016</v>
      </c>
      <c r="F948">
        <v>10.731999999999999</v>
      </c>
      <c r="G948">
        <v>8.8650000000000002</v>
      </c>
      <c r="I948">
        <v>4529050000</v>
      </c>
      <c r="J948">
        <v>15847.1</v>
      </c>
      <c r="K948">
        <v>79.549400000000006</v>
      </c>
      <c r="L948">
        <v>12</v>
      </c>
      <c r="M948">
        <v>78.888000000000005</v>
      </c>
      <c r="N948">
        <v>664.64200000000005</v>
      </c>
      <c r="O948">
        <v>9.7200000000000006</v>
      </c>
    </row>
    <row r="949" spans="1:15" x14ac:dyDescent="0.3">
      <c r="A949" t="s">
        <v>40</v>
      </c>
      <c r="B949" t="s">
        <v>41</v>
      </c>
      <c r="C949" t="s">
        <v>437</v>
      </c>
      <c r="D949" t="s">
        <v>436</v>
      </c>
      <c r="E949">
        <v>2015</v>
      </c>
      <c r="F949">
        <v>10.805999999999999</v>
      </c>
      <c r="G949">
        <v>8.7889999999999997</v>
      </c>
      <c r="I949">
        <v>4584150000</v>
      </c>
      <c r="J949">
        <v>16066.5</v>
      </c>
      <c r="K949">
        <v>76.11</v>
      </c>
      <c r="L949">
        <v>12.3</v>
      </c>
      <c r="M949">
        <v>78.801000000000002</v>
      </c>
      <c r="N949">
        <v>663.54399999999998</v>
      </c>
      <c r="O949">
        <v>11.35</v>
      </c>
    </row>
    <row r="950" spans="1:15" x14ac:dyDescent="0.3">
      <c r="A950" t="s">
        <v>40</v>
      </c>
      <c r="B950" t="s">
        <v>41</v>
      </c>
      <c r="C950" t="s">
        <v>437</v>
      </c>
      <c r="D950" t="s">
        <v>436</v>
      </c>
      <c r="E950">
        <v>2014</v>
      </c>
      <c r="F950">
        <v>10.916</v>
      </c>
      <c r="G950">
        <v>8.7080000000000002</v>
      </c>
      <c r="I950">
        <v>4608350000</v>
      </c>
      <c r="J950">
        <v>16179.6</v>
      </c>
      <c r="K950">
        <v>75.16</v>
      </c>
      <c r="L950">
        <v>12.6</v>
      </c>
      <c r="M950">
        <v>78.716999999999999</v>
      </c>
      <c r="N950">
        <v>662.38400000000001</v>
      </c>
      <c r="O950">
        <v>12.17</v>
      </c>
    </row>
    <row r="951" spans="1:15" x14ac:dyDescent="0.3">
      <c r="A951" t="s">
        <v>40</v>
      </c>
      <c r="B951" t="s">
        <v>41</v>
      </c>
      <c r="C951" t="s">
        <v>437</v>
      </c>
      <c r="D951" t="s">
        <v>436</v>
      </c>
      <c r="E951">
        <v>2013</v>
      </c>
      <c r="F951">
        <v>11.067</v>
      </c>
      <c r="G951">
        <v>8.625</v>
      </c>
      <c r="I951">
        <v>4612500000</v>
      </c>
      <c r="J951">
        <v>16224.3</v>
      </c>
      <c r="K951">
        <v>71.8</v>
      </c>
      <c r="L951">
        <v>12.8</v>
      </c>
      <c r="M951">
        <v>78.632999999999996</v>
      </c>
      <c r="N951">
        <v>661.15300000000002</v>
      </c>
      <c r="O951">
        <v>11.55</v>
      </c>
    </row>
    <row r="952" spans="1:15" x14ac:dyDescent="0.3">
      <c r="A952" t="s">
        <v>40</v>
      </c>
      <c r="B952" t="s">
        <v>41</v>
      </c>
      <c r="C952" t="s">
        <v>437</v>
      </c>
      <c r="D952" t="s">
        <v>436</v>
      </c>
      <c r="E952">
        <v>2012</v>
      </c>
      <c r="F952">
        <v>11.259</v>
      </c>
      <c r="G952">
        <v>8.5399999999999991</v>
      </c>
      <c r="I952">
        <v>4656350000</v>
      </c>
      <c r="J952">
        <v>16412.900000000001</v>
      </c>
      <c r="K952">
        <v>71.2</v>
      </c>
      <c r="L952">
        <v>13.1</v>
      </c>
      <c r="M952">
        <v>78.546999999999997</v>
      </c>
      <c r="N952">
        <v>659.76700000000005</v>
      </c>
      <c r="O952">
        <v>11.59</v>
      </c>
    </row>
    <row r="953" spans="1:15" x14ac:dyDescent="0.3">
      <c r="A953" t="s">
        <v>40</v>
      </c>
      <c r="B953" t="s">
        <v>41</v>
      </c>
      <c r="C953" t="s">
        <v>437</v>
      </c>
      <c r="D953" t="s">
        <v>436</v>
      </c>
      <c r="E953">
        <v>2011</v>
      </c>
      <c r="F953">
        <v>11.489000000000001</v>
      </c>
      <c r="G953">
        <v>8.4540000000000006</v>
      </c>
      <c r="I953">
        <v>4660900000</v>
      </c>
      <c r="J953">
        <v>16470.400000000001</v>
      </c>
      <c r="K953">
        <v>66.5</v>
      </c>
      <c r="L953">
        <v>13.3</v>
      </c>
      <c r="M953">
        <v>78.456000000000003</v>
      </c>
      <c r="N953">
        <v>658.10900000000004</v>
      </c>
      <c r="O953">
        <v>11.19</v>
      </c>
    </row>
    <row r="954" spans="1:15" x14ac:dyDescent="0.3">
      <c r="A954" t="s">
        <v>40</v>
      </c>
      <c r="B954" t="s">
        <v>41</v>
      </c>
      <c r="C954" t="s">
        <v>437</v>
      </c>
      <c r="D954" t="s">
        <v>436</v>
      </c>
      <c r="E954">
        <v>2010</v>
      </c>
      <c r="F954">
        <v>11.747999999999999</v>
      </c>
      <c r="G954">
        <v>8.3680000000000003</v>
      </c>
      <c r="I954">
        <v>4529900000</v>
      </c>
      <c r="J954">
        <v>16056</v>
      </c>
      <c r="K954">
        <v>65.099999999999994</v>
      </c>
      <c r="L954">
        <v>13.5</v>
      </c>
      <c r="M954">
        <v>78.364000000000004</v>
      </c>
      <c r="N954">
        <v>656.11900000000003</v>
      </c>
      <c r="O954">
        <v>10.69</v>
      </c>
    </row>
    <row r="955" spans="1:15" x14ac:dyDescent="0.3">
      <c r="A955" t="s">
        <v>40</v>
      </c>
      <c r="B955" t="s">
        <v>41</v>
      </c>
      <c r="C955" t="s">
        <v>437</v>
      </c>
      <c r="D955" t="s">
        <v>436</v>
      </c>
      <c r="E955">
        <v>2009</v>
      </c>
      <c r="F955">
        <v>12.026</v>
      </c>
      <c r="G955">
        <v>8.2789999999999999</v>
      </c>
      <c r="I955">
        <v>4479950000</v>
      </c>
      <c r="J955">
        <v>15937</v>
      </c>
      <c r="K955">
        <v>64.7</v>
      </c>
      <c r="L955">
        <v>13.6</v>
      </c>
      <c r="M955">
        <v>78.272000000000006</v>
      </c>
      <c r="N955">
        <v>653.73</v>
      </c>
      <c r="O955">
        <v>10.02</v>
      </c>
    </row>
    <row r="956" spans="1:15" x14ac:dyDescent="0.3">
      <c r="A956" t="s">
        <v>40</v>
      </c>
      <c r="B956" t="s">
        <v>41</v>
      </c>
      <c r="C956" t="s">
        <v>437</v>
      </c>
      <c r="D956" t="s">
        <v>436</v>
      </c>
      <c r="E956">
        <v>2008</v>
      </c>
      <c r="F956">
        <v>12.308</v>
      </c>
      <c r="G956">
        <v>8.19</v>
      </c>
      <c r="I956">
        <v>4782000000</v>
      </c>
      <c r="J956">
        <v>17081.900000000001</v>
      </c>
      <c r="K956">
        <v>61.4</v>
      </c>
      <c r="L956">
        <v>13.9</v>
      </c>
      <c r="M956">
        <v>78.183999999999997</v>
      </c>
      <c r="N956">
        <v>651.03700000000003</v>
      </c>
      <c r="O956">
        <v>8.1199999999999992</v>
      </c>
    </row>
    <row r="957" spans="1:15" x14ac:dyDescent="0.3">
      <c r="A957" t="s">
        <v>40</v>
      </c>
      <c r="B957" t="s">
        <v>41</v>
      </c>
      <c r="C957" t="s">
        <v>437</v>
      </c>
      <c r="D957" t="s">
        <v>436</v>
      </c>
      <c r="E957">
        <v>2007</v>
      </c>
      <c r="F957">
        <v>12.581</v>
      </c>
      <c r="G957">
        <v>8.0990000000000002</v>
      </c>
      <c r="I957">
        <v>4672250000</v>
      </c>
      <c r="J957">
        <v>16764.400000000001</v>
      </c>
      <c r="K957">
        <v>58.2</v>
      </c>
      <c r="L957">
        <v>14</v>
      </c>
      <c r="M957">
        <v>78.096999999999994</v>
      </c>
      <c r="N957">
        <v>648.14</v>
      </c>
      <c r="O957">
        <v>7.41</v>
      </c>
    </row>
    <row r="958" spans="1:15" x14ac:dyDescent="0.3">
      <c r="A958" t="s">
        <v>40</v>
      </c>
      <c r="B958" t="s">
        <v>41</v>
      </c>
      <c r="C958" t="s">
        <v>437</v>
      </c>
      <c r="D958" t="s">
        <v>436</v>
      </c>
      <c r="E958">
        <v>2006</v>
      </c>
      <c r="F958">
        <v>12.837</v>
      </c>
      <c r="G958">
        <v>8.0090000000000003</v>
      </c>
      <c r="I958">
        <v>4176500000</v>
      </c>
      <c r="J958">
        <v>15051.7</v>
      </c>
      <c r="K958">
        <v>55.3</v>
      </c>
      <c r="L958">
        <v>14.2</v>
      </c>
      <c r="M958">
        <v>78.009</v>
      </c>
      <c r="N958">
        <v>645.29499999999996</v>
      </c>
      <c r="O958">
        <v>8.73</v>
      </c>
    </row>
    <row r="959" spans="1:15" x14ac:dyDescent="0.3">
      <c r="A959" t="s">
        <v>40</v>
      </c>
      <c r="B959" t="s">
        <v>41</v>
      </c>
      <c r="C959" t="s">
        <v>437</v>
      </c>
      <c r="D959" t="s">
        <v>436</v>
      </c>
      <c r="E959">
        <v>2005</v>
      </c>
      <c r="F959">
        <v>13.069000000000001</v>
      </c>
      <c r="G959">
        <v>7.9210000000000003</v>
      </c>
      <c r="I959">
        <v>3897300000</v>
      </c>
      <c r="J959">
        <v>14104.1</v>
      </c>
      <c r="K959">
        <v>52.5</v>
      </c>
      <c r="L959">
        <v>14.3</v>
      </c>
      <c r="M959">
        <v>77.915000000000006</v>
      </c>
      <c r="N959">
        <v>642.61199999999997</v>
      </c>
      <c r="O959">
        <v>9.08</v>
      </c>
    </row>
    <row r="960" spans="1:15" x14ac:dyDescent="0.3">
      <c r="A960" t="s">
        <v>40</v>
      </c>
      <c r="B960" t="s">
        <v>41</v>
      </c>
      <c r="C960" t="s">
        <v>437</v>
      </c>
      <c r="D960" t="s">
        <v>436</v>
      </c>
      <c r="E960">
        <v>2004</v>
      </c>
      <c r="F960">
        <v>13.273999999999999</v>
      </c>
      <c r="G960">
        <v>7.835</v>
      </c>
      <c r="I960">
        <v>3514350000</v>
      </c>
      <c r="J960">
        <v>12766.3</v>
      </c>
      <c r="K960">
        <v>49.8</v>
      </c>
      <c r="L960">
        <v>14.3</v>
      </c>
      <c r="M960">
        <v>77.808000000000007</v>
      </c>
      <c r="N960">
        <v>640.19500000000005</v>
      </c>
      <c r="O960">
        <v>9.57</v>
      </c>
    </row>
    <row r="961" spans="1:15" x14ac:dyDescent="0.3">
      <c r="A961" t="s">
        <v>40</v>
      </c>
      <c r="B961" t="s">
        <v>41</v>
      </c>
      <c r="C961" t="s">
        <v>437</v>
      </c>
      <c r="D961" t="s">
        <v>436</v>
      </c>
      <c r="E961">
        <v>2003</v>
      </c>
      <c r="F961">
        <v>13.457000000000001</v>
      </c>
      <c r="G961">
        <v>7.7530000000000001</v>
      </c>
      <c r="I961">
        <v>3274850000</v>
      </c>
      <c r="J961">
        <v>11937.7</v>
      </c>
      <c r="K961">
        <v>39.689599999999999</v>
      </c>
      <c r="L961">
        <v>14.3</v>
      </c>
      <c r="M961">
        <v>77.682000000000002</v>
      </c>
      <c r="N961">
        <v>637.97400000000005</v>
      </c>
      <c r="O961">
        <v>11</v>
      </c>
    </row>
    <row r="962" spans="1:15" x14ac:dyDescent="0.3">
      <c r="A962" t="s">
        <v>40</v>
      </c>
      <c r="B962" t="s">
        <v>41</v>
      </c>
      <c r="C962" t="s">
        <v>437</v>
      </c>
      <c r="D962" t="s">
        <v>436</v>
      </c>
      <c r="E962">
        <v>2002</v>
      </c>
      <c r="F962">
        <v>13.624000000000001</v>
      </c>
      <c r="G962">
        <v>7.6769999999999996</v>
      </c>
      <c r="I962">
        <v>3169600000</v>
      </c>
      <c r="J962">
        <v>11592.2</v>
      </c>
      <c r="K962">
        <v>27.836300000000001</v>
      </c>
      <c r="L962">
        <v>14.1</v>
      </c>
      <c r="M962">
        <v>77.534000000000006</v>
      </c>
      <c r="N962">
        <v>635.87199999999996</v>
      </c>
      <c r="O962">
        <v>10.32</v>
      </c>
    </row>
    <row r="963" spans="1:15" x14ac:dyDescent="0.3">
      <c r="A963" t="s">
        <v>40</v>
      </c>
      <c r="B963" t="s">
        <v>41</v>
      </c>
      <c r="C963" t="s">
        <v>437</v>
      </c>
      <c r="D963" t="s">
        <v>436</v>
      </c>
      <c r="E963">
        <v>2001</v>
      </c>
      <c r="F963">
        <v>13.78</v>
      </c>
      <c r="G963">
        <v>7.609</v>
      </c>
      <c r="I963">
        <v>3116650000</v>
      </c>
      <c r="J963">
        <v>11437.2</v>
      </c>
      <c r="K963">
        <v>11.936500000000001</v>
      </c>
      <c r="L963">
        <v>14</v>
      </c>
      <c r="M963">
        <v>77.361999999999995</v>
      </c>
      <c r="N963">
        <v>633.721</v>
      </c>
      <c r="O963">
        <v>9.85</v>
      </c>
    </row>
    <row r="964" spans="1:15" x14ac:dyDescent="0.3">
      <c r="A964" t="s">
        <v>40</v>
      </c>
      <c r="B964" t="s">
        <v>41</v>
      </c>
      <c r="C964" t="s">
        <v>437</v>
      </c>
      <c r="D964" t="s">
        <v>436</v>
      </c>
      <c r="E964">
        <v>2000</v>
      </c>
      <c r="F964">
        <v>13.933999999999999</v>
      </c>
      <c r="G964">
        <v>7.5529999999999999</v>
      </c>
      <c r="I964">
        <v>3121500000</v>
      </c>
      <c r="J964">
        <v>11496.6</v>
      </c>
      <c r="K964">
        <v>3.9736799999999999</v>
      </c>
      <c r="L964">
        <v>13.7</v>
      </c>
      <c r="M964">
        <v>77.162000000000006</v>
      </c>
      <c r="N964">
        <v>631.42999999999995</v>
      </c>
      <c r="O964">
        <v>9.35</v>
      </c>
    </row>
    <row r="965" spans="1:15" x14ac:dyDescent="0.3">
      <c r="A965" t="s">
        <v>40</v>
      </c>
      <c r="B965" t="s">
        <v>41</v>
      </c>
      <c r="C965" t="s">
        <v>437</v>
      </c>
      <c r="D965" t="s">
        <v>436</v>
      </c>
      <c r="E965">
        <v>1999</v>
      </c>
      <c r="F965">
        <v>14.095000000000001</v>
      </c>
      <c r="G965">
        <v>7.51</v>
      </c>
      <c r="I965">
        <v>3012080000</v>
      </c>
      <c r="J965">
        <v>11137.3</v>
      </c>
      <c r="K965">
        <v>2.3762500000000002</v>
      </c>
      <c r="L965">
        <v>13.6</v>
      </c>
      <c r="M965">
        <v>76.933000000000007</v>
      </c>
      <c r="N965">
        <v>628.95600000000002</v>
      </c>
      <c r="O965">
        <v>10.61</v>
      </c>
    </row>
    <row r="966" spans="1:15" x14ac:dyDescent="0.3">
      <c r="A966" t="s">
        <v>40</v>
      </c>
      <c r="B966" t="s">
        <v>41</v>
      </c>
      <c r="C966" t="s">
        <v>437</v>
      </c>
      <c r="D966" t="s">
        <v>436</v>
      </c>
      <c r="E966">
        <v>1998</v>
      </c>
      <c r="F966">
        <v>14.27</v>
      </c>
      <c r="G966">
        <v>7.4820000000000002</v>
      </c>
      <c r="I966">
        <v>2874460000</v>
      </c>
      <c r="J966">
        <v>10672.4</v>
      </c>
      <c r="K966">
        <v>1.9702500000000001</v>
      </c>
      <c r="L966">
        <v>13.4</v>
      </c>
      <c r="M966">
        <v>76.680000000000007</v>
      </c>
      <c r="N966">
        <v>626.36300000000006</v>
      </c>
      <c r="O966">
        <v>12.4</v>
      </c>
    </row>
    <row r="967" spans="1:15" x14ac:dyDescent="0.3">
      <c r="A967" t="s">
        <v>40</v>
      </c>
      <c r="B967" t="s">
        <v>41</v>
      </c>
      <c r="C967" t="s">
        <v>437</v>
      </c>
      <c r="D967" t="s">
        <v>436</v>
      </c>
      <c r="E967">
        <v>1997</v>
      </c>
      <c r="F967">
        <v>14.462</v>
      </c>
      <c r="G967">
        <v>7.468</v>
      </c>
      <c r="I967">
        <v>2549300000</v>
      </c>
      <c r="J967">
        <v>9505.67</v>
      </c>
      <c r="K967">
        <v>0.78342900000000004</v>
      </c>
      <c r="L967">
        <v>13.4</v>
      </c>
      <c r="M967">
        <v>76.41</v>
      </c>
      <c r="N967">
        <v>623.69100000000003</v>
      </c>
      <c r="O967">
        <v>14.61</v>
      </c>
    </row>
    <row r="968" spans="1:15" x14ac:dyDescent="0.3">
      <c r="A968" t="s">
        <v>40</v>
      </c>
      <c r="B968" t="s">
        <v>41</v>
      </c>
      <c r="C968" t="s">
        <v>437</v>
      </c>
      <c r="D968" t="s">
        <v>436</v>
      </c>
      <c r="E968">
        <v>1996</v>
      </c>
      <c r="F968">
        <v>14.672000000000001</v>
      </c>
      <c r="G968">
        <v>7.4710000000000001</v>
      </c>
      <c r="I968">
        <v>2411870000</v>
      </c>
      <c r="J968">
        <v>9031.57</v>
      </c>
      <c r="K968">
        <v>0.38946399999999998</v>
      </c>
      <c r="L968">
        <v>13.5</v>
      </c>
      <c r="M968">
        <v>76.131</v>
      </c>
      <c r="N968">
        <v>621.04399999999998</v>
      </c>
      <c r="O968">
        <v>14.71</v>
      </c>
    </row>
    <row r="969" spans="1:15" x14ac:dyDescent="0.3">
      <c r="A969" t="s">
        <v>40</v>
      </c>
      <c r="B969" t="s">
        <v>41</v>
      </c>
      <c r="C969" t="s">
        <v>437</v>
      </c>
      <c r="D969" t="s">
        <v>436</v>
      </c>
      <c r="E969">
        <v>1995</v>
      </c>
      <c r="F969">
        <v>14.896000000000001</v>
      </c>
      <c r="G969">
        <v>7.4880000000000004</v>
      </c>
      <c r="I969">
        <v>2261970000</v>
      </c>
      <c r="J969">
        <v>8505.08</v>
      </c>
      <c r="K969">
        <v>7.7522399999999997E-3</v>
      </c>
      <c r="L969">
        <v>13.7</v>
      </c>
      <c r="M969">
        <v>75.852000000000004</v>
      </c>
      <c r="N969">
        <v>618.5</v>
      </c>
      <c r="O969">
        <v>19.66</v>
      </c>
    </row>
    <row r="970" spans="1:15" x14ac:dyDescent="0.3">
      <c r="A970" t="s">
        <v>40</v>
      </c>
      <c r="B970" t="s">
        <v>41</v>
      </c>
      <c r="C970" t="s">
        <v>437</v>
      </c>
      <c r="D970" t="s">
        <v>436</v>
      </c>
      <c r="E970">
        <v>1994</v>
      </c>
      <c r="F970">
        <v>15.125999999999999</v>
      </c>
      <c r="G970">
        <v>7.5209999999999999</v>
      </c>
      <c r="I970">
        <v>2151300000</v>
      </c>
      <c r="J970">
        <v>8121.37</v>
      </c>
      <c r="L970">
        <v>14</v>
      </c>
      <c r="M970">
        <v>75.582999999999998</v>
      </c>
      <c r="N970">
        <v>616.03</v>
      </c>
      <c r="O970">
        <v>22.98</v>
      </c>
    </row>
    <row r="971" spans="1:15" x14ac:dyDescent="0.3">
      <c r="A971" t="s">
        <v>40</v>
      </c>
      <c r="B971" t="s">
        <v>41</v>
      </c>
      <c r="C971" t="s">
        <v>437</v>
      </c>
      <c r="D971" t="s">
        <v>436</v>
      </c>
      <c r="E971">
        <v>1993</v>
      </c>
      <c r="F971">
        <v>15.355</v>
      </c>
      <c r="G971">
        <v>7.5670000000000002</v>
      </c>
      <c r="I971">
        <v>2046190000</v>
      </c>
      <c r="J971">
        <v>7754.42</v>
      </c>
      <c r="L971">
        <v>14.4</v>
      </c>
      <c r="M971">
        <v>75.331999999999994</v>
      </c>
      <c r="N971">
        <v>613.66</v>
      </c>
      <c r="O971">
        <v>24.54</v>
      </c>
    </row>
    <row r="972" spans="1:15" x14ac:dyDescent="0.3">
      <c r="A972" t="s">
        <v>40</v>
      </c>
      <c r="B972" t="s">
        <v>41</v>
      </c>
      <c r="C972" t="s">
        <v>437</v>
      </c>
      <c r="D972" t="s">
        <v>436</v>
      </c>
      <c r="E972">
        <v>1992</v>
      </c>
      <c r="F972">
        <v>15.574</v>
      </c>
      <c r="G972">
        <v>7.6239999999999997</v>
      </c>
      <c r="I972">
        <v>1950900000</v>
      </c>
      <c r="J972">
        <v>7421.09</v>
      </c>
      <c r="L972">
        <v>14.9</v>
      </c>
      <c r="M972">
        <v>75.100999999999999</v>
      </c>
      <c r="N972">
        <v>611.36300000000006</v>
      </c>
      <c r="O972">
        <v>22.94</v>
      </c>
    </row>
    <row r="973" spans="1:15" x14ac:dyDescent="0.3">
      <c r="A973" t="s">
        <v>40</v>
      </c>
      <c r="B973" t="s">
        <v>41</v>
      </c>
      <c r="C973" t="s">
        <v>437</v>
      </c>
      <c r="D973" t="s">
        <v>436</v>
      </c>
      <c r="E973">
        <v>1991</v>
      </c>
      <c r="F973">
        <v>15.784000000000001</v>
      </c>
      <c r="G973">
        <v>7.69</v>
      </c>
      <c r="I973">
        <v>2007110000</v>
      </c>
      <c r="J973">
        <v>7663.5</v>
      </c>
      <c r="L973">
        <v>15.5</v>
      </c>
      <c r="M973">
        <v>74.891999999999996</v>
      </c>
      <c r="N973">
        <v>609.08100000000002</v>
      </c>
      <c r="O973">
        <v>22.492999999999999</v>
      </c>
    </row>
    <row r="974" spans="1:15" x14ac:dyDescent="0.3">
      <c r="A974" t="s">
        <v>40</v>
      </c>
      <c r="B974" t="s">
        <v>41</v>
      </c>
      <c r="C974" t="s">
        <v>437</v>
      </c>
      <c r="D974" t="s">
        <v>436</v>
      </c>
      <c r="E974">
        <v>1990</v>
      </c>
      <c r="F974">
        <v>15.988</v>
      </c>
      <c r="G974">
        <v>7.7629999999999999</v>
      </c>
      <c r="I974">
        <v>2023320000</v>
      </c>
      <c r="J974">
        <v>7754.08</v>
      </c>
      <c r="K974">
        <v>0</v>
      </c>
      <c r="L974">
        <v>16.100000000000001</v>
      </c>
      <c r="M974">
        <v>74.703999999999994</v>
      </c>
      <c r="N974">
        <v>606.82799999999997</v>
      </c>
    </row>
    <row r="975" spans="1:15" x14ac:dyDescent="0.3">
      <c r="A975" t="s">
        <v>40</v>
      </c>
      <c r="B975" t="s">
        <v>41</v>
      </c>
      <c r="C975" t="s">
        <v>437</v>
      </c>
      <c r="D975" t="s">
        <v>436</v>
      </c>
      <c r="E975">
        <v>1989</v>
      </c>
      <c r="F975">
        <v>16.193999999999999</v>
      </c>
      <c r="G975">
        <v>7.843</v>
      </c>
      <c r="I975">
        <v>1703970000</v>
      </c>
      <c r="J975">
        <v>6554.82</v>
      </c>
      <c r="L975">
        <v>16.8</v>
      </c>
      <c r="M975">
        <v>74.534000000000006</v>
      </c>
      <c r="N975">
        <v>604.55100000000004</v>
      </c>
    </row>
    <row r="976" spans="1:15" x14ac:dyDescent="0.3">
      <c r="A976" t="s">
        <v>40</v>
      </c>
      <c r="B976" t="s">
        <v>41</v>
      </c>
      <c r="C976" t="s">
        <v>437</v>
      </c>
      <c r="D976" t="s">
        <v>436</v>
      </c>
      <c r="E976">
        <v>1988</v>
      </c>
      <c r="F976">
        <v>16.407</v>
      </c>
      <c r="G976">
        <v>7.93</v>
      </c>
      <c r="I976">
        <v>1540890000</v>
      </c>
      <c r="J976">
        <v>5949.93</v>
      </c>
      <c r="L976">
        <v>17.5</v>
      </c>
      <c r="M976">
        <v>74.372</v>
      </c>
      <c r="N976">
        <v>602.27200000000005</v>
      </c>
    </row>
    <row r="977" spans="1:14" x14ac:dyDescent="0.3">
      <c r="A977" t="s">
        <v>40</v>
      </c>
      <c r="B977" t="s">
        <v>41</v>
      </c>
      <c r="C977" t="s">
        <v>437</v>
      </c>
      <c r="D977" t="s">
        <v>436</v>
      </c>
      <c r="E977">
        <v>1987</v>
      </c>
      <c r="F977">
        <v>16.63</v>
      </c>
      <c r="G977">
        <v>8.02</v>
      </c>
      <c r="I977">
        <v>1448710000</v>
      </c>
      <c r="J977">
        <v>5614.76</v>
      </c>
      <c r="L977">
        <v>18.100000000000001</v>
      </c>
      <c r="M977">
        <v>74.206000000000003</v>
      </c>
      <c r="N977">
        <v>600.04399999999998</v>
      </c>
    </row>
    <row r="978" spans="1:14" x14ac:dyDescent="0.3">
      <c r="A978" t="s">
        <v>40</v>
      </c>
      <c r="B978" t="s">
        <v>41</v>
      </c>
      <c r="C978" t="s">
        <v>437</v>
      </c>
      <c r="D978" t="s">
        <v>436</v>
      </c>
      <c r="E978">
        <v>1986</v>
      </c>
      <c r="F978">
        <v>16.859000000000002</v>
      </c>
      <c r="G978">
        <v>8.1110000000000007</v>
      </c>
      <c r="I978">
        <v>1315620000</v>
      </c>
      <c r="J978">
        <v>5117</v>
      </c>
      <c r="L978">
        <v>18.7</v>
      </c>
      <c r="M978">
        <v>74.028999999999996</v>
      </c>
      <c r="N978">
        <v>597.923</v>
      </c>
    </row>
    <row r="979" spans="1:14" x14ac:dyDescent="0.3">
      <c r="A979" t="s">
        <v>40</v>
      </c>
      <c r="B979" t="s">
        <v>41</v>
      </c>
      <c r="C979" t="s">
        <v>437</v>
      </c>
      <c r="D979" t="s">
        <v>436</v>
      </c>
      <c r="E979">
        <v>1985</v>
      </c>
      <c r="F979">
        <v>17.079000000000001</v>
      </c>
      <c r="G979">
        <v>8.1989999999999998</v>
      </c>
      <c r="I979">
        <v>1198330000</v>
      </c>
      <c r="J979">
        <v>4676.17</v>
      </c>
      <c r="L979">
        <v>19.3</v>
      </c>
      <c r="M979">
        <v>73.825000000000003</v>
      </c>
      <c r="N979">
        <v>595.96</v>
      </c>
    </row>
    <row r="980" spans="1:14" x14ac:dyDescent="0.3">
      <c r="A980" t="s">
        <v>40</v>
      </c>
      <c r="B980" t="s">
        <v>41</v>
      </c>
      <c r="C980" t="s">
        <v>437</v>
      </c>
      <c r="D980" t="s">
        <v>436</v>
      </c>
      <c r="E980">
        <v>1984</v>
      </c>
      <c r="F980">
        <v>17.268000000000001</v>
      </c>
      <c r="G980">
        <v>8.2769999999999992</v>
      </c>
      <c r="I980">
        <v>1144930000</v>
      </c>
      <c r="J980">
        <v>4481.1899999999996</v>
      </c>
      <c r="L980">
        <v>19.899999999999999</v>
      </c>
      <c r="M980">
        <v>73.584999999999994</v>
      </c>
      <c r="N980">
        <v>594.17899999999997</v>
      </c>
    </row>
    <row r="981" spans="1:14" x14ac:dyDescent="0.3">
      <c r="A981" t="s">
        <v>40</v>
      </c>
      <c r="B981" t="s">
        <v>41</v>
      </c>
      <c r="C981" t="s">
        <v>437</v>
      </c>
      <c r="D981" t="s">
        <v>436</v>
      </c>
      <c r="E981">
        <v>1983</v>
      </c>
      <c r="F981">
        <v>17.417999999999999</v>
      </c>
      <c r="G981">
        <v>8.3439999999999994</v>
      </c>
      <c r="I981">
        <v>1050510000</v>
      </c>
      <c r="J981">
        <v>4123.09</v>
      </c>
      <c r="L981">
        <v>20.6</v>
      </c>
      <c r="M981">
        <v>73.302999999999997</v>
      </c>
      <c r="N981">
        <v>592.53</v>
      </c>
    </row>
    <row r="982" spans="1:14" x14ac:dyDescent="0.3">
      <c r="A982" t="s">
        <v>40</v>
      </c>
      <c r="B982" t="s">
        <v>41</v>
      </c>
      <c r="C982" t="s">
        <v>437</v>
      </c>
      <c r="D982" t="s">
        <v>436</v>
      </c>
      <c r="E982">
        <v>1982</v>
      </c>
      <c r="F982">
        <v>17.529</v>
      </c>
      <c r="G982">
        <v>8.4</v>
      </c>
      <c r="I982">
        <v>989410000</v>
      </c>
      <c r="J982">
        <v>3894.06</v>
      </c>
      <c r="L982">
        <v>21.4</v>
      </c>
      <c r="M982">
        <v>72.98</v>
      </c>
      <c r="N982">
        <v>590.88800000000003</v>
      </c>
    </row>
    <row r="983" spans="1:14" x14ac:dyDescent="0.3">
      <c r="A983" t="s">
        <v>40</v>
      </c>
      <c r="B983" t="s">
        <v>41</v>
      </c>
      <c r="C983" t="s">
        <v>437</v>
      </c>
      <c r="D983" t="s">
        <v>436</v>
      </c>
      <c r="E983">
        <v>1981</v>
      </c>
      <c r="F983">
        <v>17.614999999999998</v>
      </c>
      <c r="G983">
        <v>8.4440000000000008</v>
      </c>
      <c r="I983">
        <v>946950000</v>
      </c>
      <c r="J983">
        <v>3738.48</v>
      </c>
      <c r="L983">
        <v>22.4</v>
      </c>
      <c r="M983">
        <v>72.617999999999995</v>
      </c>
      <c r="N983">
        <v>589.06500000000005</v>
      </c>
    </row>
    <row r="984" spans="1:14" x14ac:dyDescent="0.3">
      <c r="A984" t="s">
        <v>40</v>
      </c>
      <c r="B984" t="s">
        <v>41</v>
      </c>
      <c r="C984" t="s">
        <v>437</v>
      </c>
      <c r="D984" t="s">
        <v>436</v>
      </c>
      <c r="E984">
        <v>1980</v>
      </c>
      <c r="F984">
        <v>17.698</v>
      </c>
      <c r="G984">
        <v>8.4789999999999992</v>
      </c>
      <c r="I984">
        <v>860389000</v>
      </c>
      <c r="J984">
        <v>3408.91</v>
      </c>
      <c r="L984">
        <v>23.6</v>
      </c>
      <c r="M984">
        <v>72.221999999999994</v>
      </c>
      <c r="N984">
        <v>586.96299999999997</v>
      </c>
    </row>
    <row r="985" spans="1:14" x14ac:dyDescent="0.3">
      <c r="A985" t="s">
        <v>40</v>
      </c>
      <c r="B985" t="s">
        <v>41</v>
      </c>
      <c r="C985" t="s">
        <v>437</v>
      </c>
      <c r="D985" t="s">
        <v>436</v>
      </c>
      <c r="E985">
        <v>1979</v>
      </c>
      <c r="F985">
        <v>17.812999999999999</v>
      </c>
      <c r="G985">
        <v>8.5069999999999997</v>
      </c>
      <c r="I985">
        <v>670362000</v>
      </c>
      <c r="J985">
        <v>2667.04</v>
      </c>
      <c r="L985">
        <v>24.9</v>
      </c>
      <c r="M985">
        <v>71.8</v>
      </c>
      <c r="N985">
        <v>584.53700000000003</v>
      </c>
    </row>
    <row r="986" spans="1:14" x14ac:dyDescent="0.3">
      <c r="A986" t="s">
        <v>40</v>
      </c>
      <c r="B986" t="s">
        <v>41</v>
      </c>
      <c r="C986" t="s">
        <v>437</v>
      </c>
      <c r="D986" t="s">
        <v>436</v>
      </c>
      <c r="E986">
        <v>1978</v>
      </c>
      <c r="F986">
        <v>17.988</v>
      </c>
      <c r="G986">
        <v>8.5350000000000001</v>
      </c>
      <c r="I986">
        <v>552884000</v>
      </c>
      <c r="J986">
        <v>2209.7399999999998</v>
      </c>
      <c r="L986">
        <v>26.4</v>
      </c>
      <c r="M986">
        <v>71.364000000000004</v>
      </c>
      <c r="N986">
        <v>581.86699999999996</v>
      </c>
    </row>
    <row r="987" spans="1:14" x14ac:dyDescent="0.3">
      <c r="A987" t="s">
        <v>40</v>
      </c>
      <c r="B987" t="s">
        <v>41</v>
      </c>
      <c r="C987" t="s">
        <v>437</v>
      </c>
      <c r="D987" t="s">
        <v>436</v>
      </c>
      <c r="E987">
        <v>1977</v>
      </c>
      <c r="F987">
        <v>18.245000000000001</v>
      </c>
      <c r="G987">
        <v>8.5640000000000001</v>
      </c>
      <c r="I987">
        <v>495098000</v>
      </c>
      <c r="J987">
        <v>1988.85</v>
      </c>
      <c r="L987">
        <v>28</v>
      </c>
      <c r="M987">
        <v>70.930999999999997</v>
      </c>
      <c r="N987">
        <v>578.923</v>
      </c>
    </row>
    <row r="988" spans="1:14" x14ac:dyDescent="0.3">
      <c r="A988" t="s">
        <v>40</v>
      </c>
      <c r="B988" t="s">
        <v>41</v>
      </c>
      <c r="C988" t="s">
        <v>437</v>
      </c>
      <c r="D988" t="s">
        <v>436</v>
      </c>
      <c r="E988">
        <v>1976</v>
      </c>
      <c r="F988">
        <v>18.591000000000001</v>
      </c>
      <c r="G988">
        <v>8.5990000000000002</v>
      </c>
      <c r="I988">
        <v>435911000</v>
      </c>
      <c r="J988">
        <v>1760.67</v>
      </c>
      <c r="L988">
        <v>29.7</v>
      </c>
      <c r="M988">
        <v>70.509</v>
      </c>
      <c r="N988">
        <v>575.774</v>
      </c>
    </row>
    <row r="989" spans="1:14" x14ac:dyDescent="0.3">
      <c r="A989" t="s">
        <v>40</v>
      </c>
      <c r="B989" t="s">
        <v>41</v>
      </c>
      <c r="C989" t="s">
        <v>437</v>
      </c>
      <c r="D989" t="s">
        <v>436</v>
      </c>
      <c r="E989">
        <v>1975</v>
      </c>
      <c r="F989">
        <v>19.018000000000001</v>
      </c>
      <c r="G989">
        <v>8.6370000000000005</v>
      </c>
      <c r="I989">
        <v>402179000</v>
      </c>
      <c r="J989">
        <v>1633.85</v>
      </c>
      <c r="L989">
        <v>31.5</v>
      </c>
      <c r="M989">
        <v>70.113</v>
      </c>
      <c r="N989">
        <v>572.45100000000002</v>
      </c>
    </row>
    <row r="990" spans="1:14" x14ac:dyDescent="0.3">
      <c r="A990" t="s">
        <v>40</v>
      </c>
      <c r="B990" t="s">
        <v>41</v>
      </c>
      <c r="C990" t="s">
        <v>437</v>
      </c>
      <c r="D990" t="s">
        <v>436</v>
      </c>
      <c r="E990">
        <v>1974</v>
      </c>
      <c r="F990">
        <v>19.504000000000001</v>
      </c>
      <c r="G990">
        <v>8.6750000000000007</v>
      </c>
      <c r="I990">
        <v>311809000</v>
      </c>
      <c r="J990">
        <v>1274.54</v>
      </c>
      <c r="L990">
        <v>33.299999999999997</v>
      </c>
      <c r="M990">
        <v>69.756</v>
      </c>
      <c r="N990">
        <v>568.94000000000005</v>
      </c>
    </row>
    <row r="991" spans="1:14" x14ac:dyDescent="0.3">
      <c r="A991" t="s">
        <v>40</v>
      </c>
      <c r="B991" t="s">
        <v>41</v>
      </c>
      <c r="C991" t="s">
        <v>437</v>
      </c>
      <c r="D991" t="s">
        <v>436</v>
      </c>
      <c r="E991">
        <v>1973</v>
      </c>
      <c r="F991">
        <v>20.024000000000001</v>
      </c>
      <c r="G991">
        <v>8.7119999999999997</v>
      </c>
      <c r="L991">
        <v>35.1</v>
      </c>
      <c r="M991">
        <v>69.436000000000007</v>
      </c>
      <c r="N991">
        <v>565.27700000000004</v>
      </c>
    </row>
    <row r="992" spans="1:14" x14ac:dyDescent="0.3">
      <c r="A992" t="s">
        <v>40</v>
      </c>
      <c r="B992" t="s">
        <v>41</v>
      </c>
      <c r="C992" t="s">
        <v>437</v>
      </c>
      <c r="D992" t="s">
        <v>436</v>
      </c>
      <c r="E992">
        <v>1972</v>
      </c>
      <c r="F992">
        <v>20.562000000000001</v>
      </c>
      <c r="G992">
        <v>8.7490000000000006</v>
      </c>
      <c r="L992">
        <v>37</v>
      </c>
      <c r="M992">
        <v>69.149000000000001</v>
      </c>
      <c r="N992">
        <v>561.66300000000001</v>
      </c>
    </row>
    <row r="993" spans="1:15" x14ac:dyDescent="0.3">
      <c r="A993" t="s">
        <v>40</v>
      </c>
      <c r="B993" t="s">
        <v>41</v>
      </c>
      <c r="C993" t="s">
        <v>437</v>
      </c>
      <c r="D993" t="s">
        <v>436</v>
      </c>
      <c r="E993">
        <v>1971</v>
      </c>
      <c r="F993">
        <v>21.123000000000001</v>
      </c>
      <c r="G993">
        <v>8.7880000000000003</v>
      </c>
      <c r="L993">
        <v>38.9</v>
      </c>
      <c r="M993">
        <v>68.89</v>
      </c>
      <c r="N993">
        <v>558.35799999999995</v>
      </c>
    </row>
    <row r="994" spans="1:15" x14ac:dyDescent="0.3">
      <c r="A994" t="s">
        <v>40</v>
      </c>
      <c r="B994" t="s">
        <v>41</v>
      </c>
      <c r="C994" t="s">
        <v>437</v>
      </c>
      <c r="D994" t="s">
        <v>436</v>
      </c>
      <c r="E994">
        <v>1970</v>
      </c>
      <c r="F994">
        <v>21.736000000000001</v>
      </c>
      <c r="G994">
        <v>8.8330000000000002</v>
      </c>
      <c r="L994">
        <v>40.9</v>
      </c>
      <c r="M994">
        <v>68.650000000000006</v>
      </c>
      <c r="N994">
        <v>555.572</v>
      </c>
    </row>
    <row r="995" spans="1:15" x14ac:dyDescent="0.3">
      <c r="A995" t="s">
        <v>40</v>
      </c>
      <c r="B995" t="s">
        <v>41</v>
      </c>
      <c r="C995" t="s">
        <v>437</v>
      </c>
      <c r="D995" t="s">
        <v>436</v>
      </c>
      <c r="E995">
        <v>1969</v>
      </c>
      <c r="F995">
        <v>22.445</v>
      </c>
      <c r="G995">
        <v>8.8879999999999999</v>
      </c>
      <c r="L995">
        <v>42.9</v>
      </c>
      <c r="M995">
        <v>68.421000000000006</v>
      </c>
      <c r="N995">
        <v>553.38400000000001</v>
      </c>
    </row>
    <row r="996" spans="1:15" x14ac:dyDescent="0.3">
      <c r="A996" t="s">
        <v>40</v>
      </c>
      <c r="B996" t="s">
        <v>41</v>
      </c>
      <c r="C996" t="s">
        <v>437</v>
      </c>
      <c r="D996" t="s">
        <v>436</v>
      </c>
      <c r="E996">
        <v>1968</v>
      </c>
      <c r="F996">
        <v>23.273</v>
      </c>
      <c r="G996">
        <v>8.9589999999999996</v>
      </c>
      <c r="L996">
        <v>44.9</v>
      </c>
      <c r="M996">
        <v>68.186999999999998</v>
      </c>
      <c r="N996">
        <v>551.72299999999996</v>
      </c>
    </row>
    <row r="997" spans="1:15" x14ac:dyDescent="0.3">
      <c r="A997" t="s">
        <v>40</v>
      </c>
      <c r="B997" t="s">
        <v>41</v>
      </c>
      <c r="C997" t="s">
        <v>437</v>
      </c>
      <c r="D997" t="s">
        <v>436</v>
      </c>
      <c r="E997">
        <v>1967</v>
      </c>
      <c r="F997">
        <v>24.22</v>
      </c>
      <c r="G997">
        <v>9.0530000000000008</v>
      </c>
      <c r="L997">
        <v>46.9</v>
      </c>
      <c r="M997">
        <v>67.927999999999997</v>
      </c>
      <c r="N997">
        <v>550.37</v>
      </c>
    </row>
    <row r="998" spans="1:15" x14ac:dyDescent="0.3">
      <c r="A998" t="s">
        <v>40</v>
      </c>
      <c r="B998" t="s">
        <v>41</v>
      </c>
      <c r="C998" t="s">
        <v>437</v>
      </c>
      <c r="D998" t="s">
        <v>436</v>
      </c>
      <c r="E998">
        <v>1966</v>
      </c>
      <c r="F998">
        <v>25.263000000000002</v>
      </c>
      <c r="G998">
        <v>9.1750000000000007</v>
      </c>
      <c r="L998">
        <v>49.1</v>
      </c>
      <c r="M998">
        <v>67.628</v>
      </c>
      <c r="N998">
        <v>549.04200000000003</v>
      </c>
    </row>
    <row r="999" spans="1:15" x14ac:dyDescent="0.3">
      <c r="A999" t="s">
        <v>40</v>
      </c>
      <c r="B999" t="s">
        <v>41</v>
      </c>
      <c r="C999" t="s">
        <v>437</v>
      </c>
      <c r="D999" t="s">
        <v>436</v>
      </c>
      <c r="E999">
        <v>1965</v>
      </c>
      <c r="F999">
        <v>26.35</v>
      </c>
      <c r="G999">
        <v>9.3360000000000003</v>
      </c>
      <c r="L999">
        <v>51.6</v>
      </c>
      <c r="M999">
        <v>67.275000000000006</v>
      </c>
      <c r="N999">
        <v>547.47199999999998</v>
      </c>
    </row>
    <row r="1000" spans="1:15" x14ac:dyDescent="0.3">
      <c r="A1000" t="s">
        <v>40</v>
      </c>
      <c r="B1000" t="s">
        <v>41</v>
      </c>
      <c r="C1000" t="s">
        <v>437</v>
      </c>
      <c r="D1000" t="s">
        <v>436</v>
      </c>
      <c r="E1000">
        <v>1964</v>
      </c>
      <c r="F1000">
        <v>27.414000000000001</v>
      </c>
      <c r="G1000">
        <v>9.5429999999999993</v>
      </c>
      <c r="L1000">
        <v>54.4</v>
      </c>
      <c r="M1000">
        <v>66.86</v>
      </c>
      <c r="N1000">
        <v>545.54899999999998</v>
      </c>
    </row>
    <row r="1001" spans="1:15" x14ac:dyDescent="0.3">
      <c r="A1001" t="s">
        <v>40</v>
      </c>
      <c r="B1001" t="s">
        <v>41</v>
      </c>
      <c r="C1001" t="s">
        <v>437</v>
      </c>
      <c r="D1001" t="s">
        <v>436</v>
      </c>
      <c r="E1001">
        <v>1963</v>
      </c>
      <c r="F1001">
        <v>28.395</v>
      </c>
      <c r="G1001">
        <v>9.7970000000000006</v>
      </c>
      <c r="L1001">
        <v>57.6</v>
      </c>
      <c r="M1001">
        <v>66.381</v>
      </c>
      <c r="N1001">
        <v>543.32600000000002</v>
      </c>
    </row>
    <row r="1002" spans="1:15" x14ac:dyDescent="0.3">
      <c r="A1002" t="s">
        <v>40</v>
      </c>
      <c r="B1002" t="s">
        <v>41</v>
      </c>
      <c r="C1002" t="s">
        <v>437</v>
      </c>
      <c r="D1002" t="s">
        <v>436</v>
      </c>
      <c r="E1002">
        <v>1962</v>
      </c>
      <c r="F1002">
        <v>29.25</v>
      </c>
      <c r="G1002">
        <v>10.098000000000001</v>
      </c>
      <c r="L1002">
        <v>61.1</v>
      </c>
      <c r="M1002">
        <v>65.831000000000003</v>
      </c>
      <c r="N1002">
        <v>541.00699999999995</v>
      </c>
    </row>
    <row r="1003" spans="1:15" x14ac:dyDescent="0.3">
      <c r="A1003" t="s">
        <v>40</v>
      </c>
      <c r="B1003" t="s">
        <v>41</v>
      </c>
      <c r="C1003" t="s">
        <v>437</v>
      </c>
      <c r="D1003" t="s">
        <v>436</v>
      </c>
      <c r="E1003">
        <v>1961</v>
      </c>
      <c r="F1003">
        <v>29.968</v>
      </c>
      <c r="G1003">
        <v>10.443</v>
      </c>
      <c r="L1003">
        <v>65</v>
      </c>
      <c r="M1003">
        <v>65.197999999999993</v>
      </c>
      <c r="N1003">
        <v>538.87900000000002</v>
      </c>
    </row>
    <row r="1004" spans="1:15" x14ac:dyDescent="0.3">
      <c r="A1004" t="s">
        <v>40</v>
      </c>
      <c r="B1004" t="s">
        <v>41</v>
      </c>
      <c r="C1004" t="s">
        <v>437</v>
      </c>
      <c r="D1004" t="s">
        <v>436</v>
      </c>
      <c r="E1004">
        <v>1960</v>
      </c>
      <c r="F1004">
        <v>30.56</v>
      </c>
      <c r="G1004">
        <v>10.826000000000001</v>
      </c>
      <c r="L1004">
        <v>69.599999999999994</v>
      </c>
      <c r="M1004">
        <v>64.471999999999994</v>
      </c>
    </row>
    <row r="1005" spans="1:15" x14ac:dyDescent="0.3">
      <c r="A1005" t="s">
        <v>42</v>
      </c>
      <c r="B1005" t="s">
        <v>43</v>
      </c>
      <c r="C1005" t="s">
        <v>438</v>
      </c>
      <c r="D1005" t="s">
        <v>433</v>
      </c>
      <c r="E1005">
        <v>2018</v>
      </c>
      <c r="I1005">
        <v>59662500000</v>
      </c>
      <c r="J1005">
        <v>6289.94</v>
      </c>
      <c r="K1005">
        <v>79.129900000000006</v>
      </c>
      <c r="L1005">
        <v>2.6</v>
      </c>
      <c r="N1005">
        <v>46.7288</v>
      </c>
      <c r="O1005">
        <v>5.7080000000000002</v>
      </c>
    </row>
    <row r="1006" spans="1:15" x14ac:dyDescent="0.3">
      <c r="A1006" t="s">
        <v>42</v>
      </c>
      <c r="B1006" t="s">
        <v>43</v>
      </c>
      <c r="C1006" t="s">
        <v>438</v>
      </c>
      <c r="D1006" t="s">
        <v>433</v>
      </c>
      <c r="E1006">
        <v>2017</v>
      </c>
      <c r="F1006">
        <v>10.8</v>
      </c>
      <c r="G1006">
        <v>12.6</v>
      </c>
      <c r="I1006">
        <v>54726600000</v>
      </c>
      <c r="J1006">
        <v>5761.75</v>
      </c>
      <c r="K1006">
        <v>74.436400000000006</v>
      </c>
      <c r="L1006">
        <v>2.7</v>
      </c>
      <c r="M1006">
        <v>74.129300000000001</v>
      </c>
      <c r="N1006">
        <v>46.792200000000001</v>
      </c>
      <c r="O1006">
        <v>5.65</v>
      </c>
    </row>
    <row r="1007" spans="1:15" x14ac:dyDescent="0.3">
      <c r="A1007" t="s">
        <v>42</v>
      </c>
      <c r="B1007" t="s">
        <v>43</v>
      </c>
      <c r="C1007" t="s">
        <v>438</v>
      </c>
      <c r="D1007" t="s">
        <v>433</v>
      </c>
      <c r="E1007">
        <v>2016</v>
      </c>
      <c r="F1007">
        <v>12.4</v>
      </c>
      <c r="G1007">
        <v>12.6</v>
      </c>
      <c r="I1007">
        <v>47722700000</v>
      </c>
      <c r="J1007">
        <v>5022.63</v>
      </c>
      <c r="K1007">
        <v>71.113</v>
      </c>
      <c r="L1007">
        <v>2.9</v>
      </c>
      <c r="M1007">
        <v>73.826800000000006</v>
      </c>
      <c r="N1007">
        <v>46.808399999999999</v>
      </c>
      <c r="O1007">
        <v>5.84</v>
      </c>
    </row>
    <row r="1008" spans="1:15" x14ac:dyDescent="0.3">
      <c r="A1008" t="s">
        <v>42</v>
      </c>
      <c r="B1008" t="s">
        <v>43</v>
      </c>
      <c r="C1008" t="s">
        <v>438</v>
      </c>
      <c r="D1008" t="s">
        <v>433</v>
      </c>
      <c r="E1008">
        <v>2015</v>
      </c>
      <c r="F1008">
        <v>12.5</v>
      </c>
      <c r="G1008">
        <v>12.6</v>
      </c>
      <c r="I1008">
        <v>56454700000</v>
      </c>
      <c r="J1008">
        <v>5949.11</v>
      </c>
      <c r="K1008">
        <v>62.230400000000003</v>
      </c>
      <c r="L1008">
        <v>3</v>
      </c>
      <c r="M1008">
        <v>73.624399999999994</v>
      </c>
      <c r="N1008">
        <v>46.751899999999999</v>
      </c>
      <c r="O1008">
        <v>5.9130000000000003</v>
      </c>
    </row>
    <row r="1009" spans="1:15" x14ac:dyDescent="0.3">
      <c r="A1009" t="s">
        <v>42</v>
      </c>
      <c r="B1009" t="s">
        <v>43</v>
      </c>
      <c r="C1009" t="s">
        <v>438</v>
      </c>
      <c r="D1009" t="s">
        <v>433</v>
      </c>
      <c r="E1009">
        <v>2014</v>
      </c>
      <c r="F1009">
        <v>12.5</v>
      </c>
      <c r="G1009">
        <v>12.8</v>
      </c>
      <c r="H1009">
        <v>3679.98</v>
      </c>
      <c r="I1009">
        <v>78813800000</v>
      </c>
      <c r="J1009">
        <v>8318.51</v>
      </c>
      <c r="K1009">
        <v>59.02</v>
      </c>
      <c r="L1009">
        <v>3.2</v>
      </c>
      <c r="M1009">
        <v>72.970699999999994</v>
      </c>
      <c r="N1009">
        <v>46.678699999999999</v>
      </c>
      <c r="O1009">
        <v>5.8929999999999998</v>
      </c>
    </row>
    <row r="1010" spans="1:15" x14ac:dyDescent="0.3">
      <c r="A1010" t="s">
        <v>42</v>
      </c>
      <c r="B1010" t="s">
        <v>43</v>
      </c>
      <c r="C1010" t="s">
        <v>438</v>
      </c>
      <c r="D1010" t="s">
        <v>433</v>
      </c>
      <c r="E1010">
        <v>2013</v>
      </c>
      <c r="F1010">
        <v>12.5</v>
      </c>
      <c r="G1010">
        <v>13.2</v>
      </c>
      <c r="H1010">
        <v>3648.32</v>
      </c>
      <c r="I1010">
        <v>75528000000</v>
      </c>
      <c r="J1010">
        <v>7978.87</v>
      </c>
      <c r="K1010">
        <v>54.17</v>
      </c>
      <c r="L1010">
        <v>3.4</v>
      </c>
      <c r="M1010">
        <v>72.470699999999994</v>
      </c>
      <c r="N1010">
        <v>46.651699999999998</v>
      </c>
      <c r="O1010">
        <v>5.9349999999999996</v>
      </c>
    </row>
    <row r="1011" spans="1:15" x14ac:dyDescent="0.3">
      <c r="A1011" t="s">
        <v>42</v>
      </c>
      <c r="B1011" t="s">
        <v>43</v>
      </c>
      <c r="C1011" t="s">
        <v>438</v>
      </c>
      <c r="D1011" t="s">
        <v>433</v>
      </c>
      <c r="E1011">
        <v>2012</v>
      </c>
      <c r="F1011">
        <v>12.2</v>
      </c>
      <c r="G1011">
        <v>13.4</v>
      </c>
      <c r="H1011">
        <v>3697.4</v>
      </c>
      <c r="I1011">
        <v>65685100000</v>
      </c>
      <c r="J1011">
        <v>6940.16</v>
      </c>
      <c r="K1011">
        <v>46.91</v>
      </c>
      <c r="L1011">
        <v>3.6</v>
      </c>
      <c r="M1011">
        <v>71.965900000000005</v>
      </c>
      <c r="N1011">
        <v>46.643799999999999</v>
      </c>
      <c r="O1011">
        <v>6.0380000000000003</v>
      </c>
    </row>
    <row r="1012" spans="1:15" x14ac:dyDescent="0.3">
      <c r="A1012" t="s">
        <v>42</v>
      </c>
      <c r="B1012" t="s">
        <v>43</v>
      </c>
      <c r="C1012" t="s">
        <v>438</v>
      </c>
      <c r="D1012" t="s">
        <v>433</v>
      </c>
      <c r="E1012">
        <v>2011</v>
      </c>
      <c r="F1012">
        <v>11.5</v>
      </c>
      <c r="G1012">
        <v>14.3</v>
      </c>
      <c r="H1012">
        <v>3628.46</v>
      </c>
      <c r="I1012">
        <v>61757800000</v>
      </c>
      <c r="J1012">
        <v>6519.23</v>
      </c>
      <c r="K1012">
        <v>39.648899999999998</v>
      </c>
      <c r="L1012">
        <v>3.9</v>
      </c>
      <c r="M1012">
        <v>70.553700000000006</v>
      </c>
      <c r="N1012">
        <v>46.686599999999999</v>
      </c>
      <c r="O1012">
        <v>6.0750000000000002</v>
      </c>
    </row>
    <row r="1013" spans="1:15" x14ac:dyDescent="0.3">
      <c r="A1013" t="s">
        <v>42</v>
      </c>
      <c r="B1013" t="s">
        <v>43</v>
      </c>
      <c r="C1013" t="s">
        <v>438</v>
      </c>
      <c r="D1013" t="s">
        <v>433</v>
      </c>
      <c r="E1013">
        <v>2010</v>
      </c>
      <c r="F1013">
        <v>11.4</v>
      </c>
      <c r="G1013">
        <v>14.5</v>
      </c>
      <c r="H1013">
        <v>3563.64</v>
      </c>
      <c r="I1013">
        <v>58665100000</v>
      </c>
      <c r="J1013">
        <v>6181.4</v>
      </c>
      <c r="K1013">
        <v>31.8</v>
      </c>
      <c r="L1013">
        <v>4.2</v>
      </c>
      <c r="M1013">
        <v>70.404899999999998</v>
      </c>
      <c r="N1013">
        <v>46.774700000000003</v>
      </c>
      <c r="O1013">
        <v>6.0609999999999999</v>
      </c>
    </row>
    <row r="1014" spans="1:15" x14ac:dyDescent="0.3">
      <c r="A1014" t="s">
        <v>42</v>
      </c>
      <c r="B1014" t="s">
        <v>43</v>
      </c>
      <c r="C1014" t="s">
        <v>438</v>
      </c>
      <c r="D1014" t="s">
        <v>433</v>
      </c>
      <c r="E1014">
        <v>2009</v>
      </c>
      <c r="F1014">
        <v>11.4</v>
      </c>
      <c r="G1014">
        <v>14.1</v>
      </c>
      <c r="H1014">
        <v>3298.7</v>
      </c>
      <c r="I1014">
        <v>50874100000</v>
      </c>
      <c r="J1014">
        <v>5351.36</v>
      </c>
      <c r="K1014">
        <v>27.43</v>
      </c>
      <c r="L1014">
        <v>4.5999999999999996</v>
      </c>
      <c r="M1014">
        <v>70.407300000000006</v>
      </c>
      <c r="N1014">
        <v>46.872900000000001</v>
      </c>
      <c r="O1014">
        <v>6.1</v>
      </c>
    </row>
    <row r="1015" spans="1:15" x14ac:dyDescent="0.3">
      <c r="A1015" t="s">
        <v>42</v>
      </c>
      <c r="B1015" t="s">
        <v>43</v>
      </c>
      <c r="C1015" t="s">
        <v>438</v>
      </c>
      <c r="D1015" t="s">
        <v>433</v>
      </c>
      <c r="E1015">
        <v>2008</v>
      </c>
      <c r="F1015">
        <v>11.1</v>
      </c>
      <c r="G1015">
        <v>13.8</v>
      </c>
      <c r="H1015">
        <v>3481.74</v>
      </c>
      <c r="I1015">
        <v>60763500000</v>
      </c>
      <c r="J1015">
        <v>6377.37</v>
      </c>
      <c r="K1015">
        <v>23</v>
      </c>
      <c r="L1015">
        <v>5</v>
      </c>
      <c r="M1015">
        <v>70.456100000000006</v>
      </c>
      <c r="N1015">
        <v>46.959000000000003</v>
      </c>
      <c r="O1015">
        <v>6.1219999999999999</v>
      </c>
    </row>
    <row r="1016" spans="1:15" x14ac:dyDescent="0.3">
      <c r="A1016" t="s">
        <v>42</v>
      </c>
      <c r="B1016" t="s">
        <v>43</v>
      </c>
      <c r="C1016" t="s">
        <v>438</v>
      </c>
      <c r="D1016" t="s">
        <v>433</v>
      </c>
      <c r="E1016">
        <v>2007</v>
      </c>
      <c r="F1016">
        <v>10.7</v>
      </c>
      <c r="G1016">
        <v>13.7</v>
      </c>
      <c r="H1016">
        <v>3393.91</v>
      </c>
      <c r="I1016">
        <v>45277400000</v>
      </c>
      <c r="J1016">
        <v>4735.66</v>
      </c>
      <c r="K1016">
        <v>19.7</v>
      </c>
      <c r="L1016">
        <v>5.5</v>
      </c>
      <c r="M1016">
        <v>70.207300000000004</v>
      </c>
      <c r="N1016">
        <v>47.121499999999997</v>
      </c>
      <c r="O1016">
        <v>6.7809999999999997</v>
      </c>
    </row>
    <row r="1017" spans="1:15" x14ac:dyDescent="0.3">
      <c r="A1017" t="s">
        <v>42</v>
      </c>
      <c r="B1017" t="s">
        <v>43</v>
      </c>
      <c r="C1017" t="s">
        <v>438</v>
      </c>
      <c r="D1017" t="s">
        <v>433</v>
      </c>
      <c r="E1017">
        <v>2006</v>
      </c>
      <c r="F1017">
        <v>9.9</v>
      </c>
      <c r="G1017">
        <v>14.2</v>
      </c>
      <c r="H1017">
        <v>3365.98</v>
      </c>
      <c r="I1017">
        <v>36954300000</v>
      </c>
      <c r="J1017">
        <v>3847.43</v>
      </c>
      <c r="K1017">
        <v>16.2</v>
      </c>
      <c r="L1017">
        <v>6</v>
      </c>
      <c r="M1017">
        <v>69.404899999999998</v>
      </c>
      <c r="N1017">
        <v>47.338200000000001</v>
      </c>
      <c r="O1017">
        <v>7.6050000000000004</v>
      </c>
    </row>
    <row r="1018" spans="1:15" x14ac:dyDescent="0.3">
      <c r="A1018" t="s">
        <v>42</v>
      </c>
      <c r="B1018" t="s">
        <v>43</v>
      </c>
      <c r="C1018" t="s">
        <v>438</v>
      </c>
      <c r="D1018" t="s">
        <v>433</v>
      </c>
      <c r="E1018">
        <v>2005</v>
      </c>
      <c r="F1018">
        <v>9.3000000000000007</v>
      </c>
      <c r="G1018">
        <v>14.5</v>
      </c>
      <c r="H1018">
        <v>3245.37</v>
      </c>
      <c r="I1018">
        <v>30207600000</v>
      </c>
      <c r="J1018">
        <v>3125.81</v>
      </c>
      <c r="L1018">
        <v>6.5</v>
      </c>
      <c r="M1018">
        <v>68.851200000000006</v>
      </c>
      <c r="N1018">
        <v>47.645400000000002</v>
      </c>
      <c r="O1018">
        <v>8.5350000000000001</v>
      </c>
    </row>
    <row r="1019" spans="1:15" x14ac:dyDescent="0.3">
      <c r="A1019" t="s">
        <v>42</v>
      </c>
      <c r="B1019" t="s">
        <v>43</v>
      </c>
      <c r="C1019" t="s">
        <v>438</v>
      </c>
      <c r="D1019" t="s">
        <v>433</v>
      </c>
      <c r="E1019">
        <v>2004</v>
      </c>
      <c r="F1019">
        <v>9.1</v>
      </c>
      <c r="G1019">
        <v>14.3</v>
      </c>
      <c r="H1019">
        <v>3174.05</v>
      </c>
      <c r="I1019">
        <v>23144400000</v>
      </c>
      <c r="J1019">
        <v>2378.62</v>
      </c>
      <c r="L1019">
        <v>7.1</v>
      </c>
      <c r="M1019">
        <v>68.956100000000006</v>
      </c>
      <c r="N1019">
        <v>47.976700000000001</v>
      </c>
      <c r="O1019">
        <v>9.2720000000000002</v>
      </c>
    </row>
    <row r="1020" spans="1:15" x14ac:dyDescent="0.3">
      <c r="A1020" t="s">
        <v>42</v>
      </c>
      <c r="B1020" t="s">
        <v>43</v>
      </c>
      <c r="C1020" t="s">
        <v>438</v>
      </c>
      <c r="D1020" t="s">
        <v>433</v>
      </c>
      <c r="E1020">
        <v>2003</v>
      </c>
      <c r="F1020">
        <v>9</v>
      </c>
      <c r="G1020">
        <v>14.5</v>
      </c>
      <c r="H1020">
        <v>3063.06</v>
      </c>
      <c r="I1020">
        <v>17827800000</v>
      </c>
      <c r="J1020">
        <v>1819.77</v>
      </c>
      <c r="L1020">
        <v>7.7</v>
      </c>
      <c r="M1020">
        <v>68.553700000000006</v>
      </c>
      <c r="N1020">
        <v>48.3003</v>
      </c>
      <c r="O1020">
        <v>10.15</v>
      </c>
    </row>
    <row r="1021" spans="1:15" x14ac:dyDescent="0.3">
      <c r="A1021" t="s">
        <v>42</v>
      </c>
      <c r="B1021" t="s">
        <v>43</v>
      </c>
      <c r="C1021" t="s">
        <v>438</v>
      </c>
      <c r="D1021" t="s">
        <v>433</v>
      </c>
      <c r="E1021">
        <v>2002</v>
      </c>
      <c r="F1021">
        <v>8.9</v>
      </c>
      <c r="G1021">
        <v>14.8</v>
      </c>
      <c r="H1021">
        <v>3000.75</v>
      </c>
      <c r="I1021">
        <v>14594200000</v>
      </c>
      <c r="J1021">
        <v>1479.31</v>
      </c>
      <c r="K1021">
        <v>8.9509699999999999</v>
      </c>
      <c r="L1021">
        <v>8.4</v>
      </c>
      <c r="M1021">
        <v>68.056100000000001</v>
      </c>
      <c r="N1021">
        <v>48.639499999999998</v>
      </c>
      <c r="O1021">
        <v>10.893000000000001</v>
      </c>
    </row>
    <row r="1022" spans="1:15" x14ac:dyDescent="0.3">
      <c r="A1022" t="s">
        <v>42</v>
      </c>
      <c r="B1022" t="s">
        <v>43</v>
      </c>
      <c r="C1022" t="s">
        <v>438</v>
      </c>
      <c r="D1022" t="s">
        <v>433</v>
      </c>
      <c r="E1022">
        <v>2001</v>
      </c>
      <c r="F1022">
        <v>9.1999999999999993</v>
      </c>
      <c r="G1022">
        <v>14.1</v>
      </c>
      <c r="H1022">
        <v>3009.4</v>
      </c>
      <c r="I1022">
        <v>12354800000</v>
      </c>
      <c r="J1022">
        <v>1244.3699999999999</v>
      </c>
      <c r="K1022">
        <v>4.3006200000000003</v>
      </c>
      <c r="L1022">
        <v>9.1</v>
      </c>
      <c r="M1022">
        <v>68.507300000000001</v>
      </c>
      <c r="N1022">
        <v>48.947699999999998</v>
      </c>
      <c r="O1022">
        <v>11.314</v>
      </c>
    </row>
    <row r="1023" spans="1:15" x14ac:dyDescent="0.3">
      <c r="A1023" t="s">
        <v>42</v>
      </c>
      <c r="B1023" t="s">
        <v>43</v>
      </c>
      <c r="C1023" t="s">
        <v>438</v>
      </c>
      <c r="D1023" t="s">
        <v>433</v>
      </c>
      <c r="E1023">
        <v>2000</v>
      </c>
      <c r="F1023">
        <v>9.4</v>
      </c>
      <c r="G1023">
        <v>13.5</v>
      </c>
      <c r="H1023">
        <v>2996.31</v>
      </c>
      <c r="I1023">
        <v>12736900000</v>
      </c>
      <c r="J1023">
        <v>1276.29</v>
      </c>
      <c r="K1023">
        <v>1.8604000000000001</v>
      </c>
      <c r="L1023">
        <v>9.9</v>
      </c>
      <c r="M1023">
        <v>68.912199999999999</v>
      </c>
      <c r="N1023">
        <v>49.199399999999997</v>
      </c>
      <c r="O1023">
        <v>11.942</v>
      </c>
    </row>
    <row r="1024" spans="1:15" x14ac:dyDescent="0.3">
      <c r="A1024" t="s">
        <v>42</v>
      </c>
      <c r="B1024" t="s">
        <v>43</v>
      </c>
      <c r="C1024" t="s">
        <v>438</v>
      </c>
      <c r="D1024" t="s">
        <v>433</v>
      </c>
      <c r="E1024">
        <v>1999</v>
      </c>
      <c r="F1024">
        <v>9.3000000000000007</v>
      </c>
      <c r="G1024">
        <v>14.2</v>
      </c>
      <c r="H1024">
        <v>3005.36</v>
      </c>
      <c r="I1024">
        <v>12138500000</v>
      </c>
      <c r="J1024">
        <v>1210.6099999999999</v>
      </c>
      <c r="K1024">
        <v>0.49488100000000002</v>
      </c>
      <c r="L1024">
        <v>10.7</v>
      </c>
      <c r="M1024">
        <v>67.907300000000006</v>
      </c>
      <c r="N1024">
        <v>49.431800000000003</v>
      </c>
      <c r="O1024">
        <v>12.8</v>
      </c>
    </row>
    <row r="1025" spans="1:15" x14ac:dyDescent="0.3">
      <c r="A1025" t="s">
        <v>42</v>
      </c>
      <c r="B1025" t="s">
        <v>43</v>
      </c>
      <c r="C1025" t="s">
        <v>438</v>
      </c>
      <c r="D1025" t="s">
        <v>433</v>
      </c>
      <c r="E1025">
        <v>1998</v>
      </c>
      <c r="F1025">
        <v>9.1999999999999993</v>
      </c>
      <c r="G1025">
        <v>13.6</v>
      </c>
      <c r="H1025">
        <v>3016.29</v>
      </c>
      <c r="I1025">
        <v>15222000000</v>
      </c>
      <c r="J1025">
        <v>1511.77</v>
      </c>
      <c r="K1025">
        <v>7.3868900000000001E-2</v>
      </c>
      <c r="L1025">
        <v>11.3</v>
      </c>
      <c r="M1025">
        <v>68.407300000000006</v>
      </c>
      <c r="N1025">
        <v>49.640099999999997</v>
      </c>
      <c r="O1025">
        <v>14</v>
      </c>
    </row>
    <row r="1026" spans="1:15" x14ac:dyDescent="0.3">
      <c r="A1026" t="s">
        <v>42</v>
      </c>
      <c r="B1026" t="s">
        <v>43</v>
      </c>
      <c r="C1026" t="s">
        <v>438</v>
      </c>
      <c r="D1026" t="s">
        <v>433</v>
      </c>
      <c r="E1026">
        <v>1997</v>
      </c>
      <c r="F1026">
        <v>8.9</v>
      </c>
      <c r="G1026">
        <v>13.5</v>
      </c>
      <c r="H1026">
        <v>2953.05</v>
      </c>
      <c r="I1026">
        <v>14128400000</v>
      </c>
      <c r="J1026">
        <v>1396.5</v>
      </c>
      <c r="K1026">
        <v>4.9020899999999999E-2</v>
      </c>
      <c r="L1026">
        <v>11.9</v>
      </c>
      <c r="M1026">
        <v>68.460999999999999</v>
      </c>
      <c r="N1026">
        <v>49.876800000000003</v>
      </c>
      <c r="O1026">
        <v>17.100000000000001</v>
      </c>
    </row>
    <row r="1027" spans="1:15" x14ac:dyDescent="0.3">
      <c r="A1027" t="s">
        <v>42</v>
      </c>
      <c r="B1027" t="s">
        <v>43</v>
      </c>
      <c r="C1027" t="s">
        <v>438</v>
      </c>
      <c r="D1027" t="s">
        <v>433</v>
      </c>
      <c r="E1027">
        <v>1996</v>
      </c>
      <c r="F1027">
        <v>9.4</v>
      </c>
      <c r="G1027">
        <v>13.1</v>
      </c>
      <c r="H1027">
        <v>2806.5</v>
      </c>
      <c r="I1027">
        <v>14756800000</v>
      </c>
      <c r="J1027">
        <v>1452.45</v>
      </c>
      <c r="K1027">
        <v>2.9298299999999999E-2</v>
      </c>
      <c r="L1027">
        <v>12.2</v>
      </c>
      <c r="M1027">
        <v>68.512200000000007</v>
      </c>
      <c r="N1027">
        <v>50.088700000000003</v>
      </c>
      <c r="O1027">
        <v>24.4</v>
      </c>
    </row>
    <row r="1028" spans="1:15" x14ac:dyDescent="0.3">
      <c r="A1028" t="s">
        <v>42</v>
      </c>
      <c r="B1028" t="s">
        <v>43</v>
      </c>
      <c r="C1028" t="s">
        <v>438</v>
      </c>
      <c r="D1028" t="s">
        <v>433</v>
      </c>
      <c r="E1028">
        <v>1995</v>
      </c>
      <c r="F1028">
        <v>9.9</v>
      </c>
      <c r="G1028">
        <v>13.1</v>
      </c>
      <c r="H1028">
        <v>2789.97</v>
      </c>
      <c r="I1028">
        <v>13972700000</v>
      </c>
      <c r="J1028">
        <v>1370.68</v>
      </c>
      <c r="K1028">
        <v>2.9212499999999998E-3</v>
      </c>
      <c r="L1028">
        <v>12.4</v>
      </c>
      <c r="M1028">
        <v>68.460999999999999</v>
      </c>
      <c r="N1028">
        <v>50.256399999999999</v>
      </c>
      <c r="O1028">
        <v>17.7</v>
      </c>
    </row>
    <row r="1029" spans="1:15" x14ac:dyDescent="0.3">
      <c r="A1029" t="s">
        <v>42</v>
      </c>
      <c r="B1029" t="s">
        <v>43</v>
      </c>
      <c r="C1029" t="s">
        <v>438</v>
      </c>
      <c r="D1029" t="s">
        <v>433</v>
      </c>
      <c r="E1029">
        <v>1994</v>
      </c>
      <c r="F1029">
        <v>10.8</v>
      </c>
      <c r="G1029">
        <v>12.7</v>
      </c>
      <c r="H1029">
        <v>3068.35</v>
      </c>
      <c r="I1029">
        <v>14932000000</v>
      </c>
      <c r="J1029">
        <v>1460.06</v>
      </c>
      <c r="K1029">
        <v>4.8595099999999998E-4</v>
      </c>
      <c r="L1029">
        <v>12.4</v>
      </c>
      <c r="M1029">
        <v>68.768299999999996</v>
      </c>
      <c r="N1029">
        <v>50.418999999999997</v>
      </c>
      <c r="O1029">
        <v>12.8</v>
      </c>
    </row>
    <row r="1030" spans="1:15" x14ac:dyDescent="0.3">
      <c r="A1030" t="s">
        <v>42</v>
      </c>
      <c r="B1030" t="s">
        <v>43</v>
      </c>
      <c r="C1030" t="s">
        <v>438</v>
      </c>
      <c r="D1030" t="s">
        <v>433</v>
      </c>
      <c r="E1030">
        <v>1993</v>
      </c>
      <c r="F1030">
        <v>11.5</v>
      </c>
      <c r="G1030">
        <v>12.6</v>
      </c>
      <c r="H1030">
        <v>3450.24</v>
      </c>
      <c r="I1030">
        <v>16281000000</v>
      </c>
      <c r="J1030">
        <v>1590.1</v>
      </c>
      <c r="L1030">
        <v>12.3</v>
      </c>
      <c r="M1030">
        <v>68.970699999999994</v>
      </c>
      <c r="N1030">
        <v>50.478200000000001</v>
      </c>
      <c r="O1030">
        <v>8.5</v>
      </c>
    </row>
    <row r="1031" spans="1:15" x14ac:dyDescent="0.3">
      <c r="A1031" t="s">
        <v>42</v>
      </c>
      <c r="B1031" t="s">
        <v>43</v>
      </c>
      <c r="C1031" t="s">
        <v>438</v>
      </c>
      <c r="D1031" t="s">
        <v>433</v>
      </c>
      <c r="E1031">
        <v>1992</v>
      </c>
      <c r="F1031">
        <v>12.5</v>
      </c>
      <c r="G1031">
        <v>11.4</v>
      </c>
      <c r="H1031">
        <v>3912.88</v>
      </c>
      <c r="I1031">
        <v>17037000000</v>
      </c>
      <c r="J1031">
        <v>1667.68</v>
      </c>
      <c r="L1031">
        <v>12.2</v>
      </c>
      <c r="M1031">
        <v>70.022000000000006</v>
      </c>
      <c r="N1031">
        <v>50.364800000000002</v>
      </c>
      <c r="O1031">
        <v>3.1</v>
      </c>
    </row>
    <row r="1032" spans="1:15" x14ac:dyDescent="0.3">
      <c r="A1032" t="s">
        <v>42</v>
      </c>
      <c r="B1032" t="s">
        <v>43</v>
      </c>
      <c r="C1032" t="s">
        <v>438</v>
      </c>
      <c r="D1032" t="s">
        <v>433</v>
      </c>
      <c r="E1032">
        <v>1991</v>
      </c>
      <c r="F1032">
        <v>13</v>
      </c>
      <c r="G1032">
        <v>11.2</v>
      </c>
      <c r="H1032">
        <v>4426.03</v>
      </c>
      <c r="I1032">
        <v>18000000000</v>
      </c>
      <c r="J1032">
        <v>1765.74</v>
      </c>
      <c r="L1032">
        <v>12.1</v>
      </c>
      <c r="M1032">
        <v>70.378</v>
      </c>
      <c r="N1032">
        <v>50.256399999999999</v>
      </c>
      <c r="O1032">
        <v>0.6</v>
      </c>
    </row>
    <row r="1033" spans="1:15" x14ac:dyDescent="0.3">
      <c r="A1033" t="s">
        <v>42</v>
      </c>
      <c r="B1033" t="s">
        <v>43</v>
      </c>
      <c r="C1033" t="s">
        <v>438</v>
      </c>
      <c r="D1033" t="s">
        <v>433</v>
      </c>
      <c r="E1033">
        <v>1990</v>
      </c>
      <c r="F1033">
        <v>14</v>
      </c>
      <c r="G1033">
        <v>10.8</v>
      </c>
      <c r="H1033">
        <v>4380.8999999999996</v>
      </c>
      <c r="I1033">
        <v>21650000000</v>
      </c>
      <c r="J1033">
        <v>2124.84</v>
      </c>
      <c r="K1033">
        <v>0</v>
      </c>
      <c r="L1033">
        <v>12.1</v>
      </c>
      <c r="M1033">
        <v>70.836600000000004</v>
      </c>
      <c r="N1033">
        <v>50.231699999999996</v>
      </c>
    </row>
    <row r="1034" spans="1:15" x14ac:dyDescent="0.3">
      <c r="A1034" t="s">
        <v>42</v>
      </c>
      <c r="B1034" t="s">
        <v>43</v>
      </c>
      <c r="C1034" t="s">
        <v>438</v>
      </c>
      <c r="D1034" t="s">
        <v>433</v>
      </c>
      <c r="E1034">
        <v>1989</v>
      </c>
      <c r="F1034">
        <v>15.1</v>
      </c>
      <c r="G1034">
        <v>10.199999999999999</v>
      </c>
      <c r="L1034">
        <v>12.3</v>
      </c>
      <c r="M1034">
        <v>71.482900000000001</v>
      </c>
      <c r="N1034">
        <v>50.137999999999998</v>
      </c>
    </row>
    <row r="1035" spans="1:15" x14ac:dyDescent="0.3">
      <c r="A1035" t="s">
        <v>42</v>
      </c>
      <c r="B1035" t="s">
        <v>43</v>
      </c>
      <c r="C1035" t="s">
        <v>438</v>
      </c>
      <c r="D1035" t="s">
        <v>433</v>
      </c>
      <c r="E1035">
        <v>1988</v>
      </c>
      <c r="F1035">
        <v>16.100000000000001</v>
      </c>
      <c r="G1035">
        <v>10.1</v>
      </c>
      <c r="L1035">
        <v>12.7</v>
      </c>
      <c r="M1035">
        <v>71.341499999999996</v>
      </c>
      <c r="N1035">
        <v>49.990099999999998</v>
      </c>
    </row>
    <row r="1036" spans="1:15" x14ac:dyDescent="0.3">
      <c r="A1036" t="s">
        <v>42</v>
      </c>
      <c r="B1036" t="s">
        <v>43</v>
      </c>
      <c r="C1036" t="s">
        <v>438</v>
      </c>
      <c r="D1036" t="s">
        <v>433</v>
      </c>
      <c r="E1036">
        <v>1987</v>
      </c>
      <c r="F1036">
        <v>16.100000000000001</v>
      </c>
      <c r="G1036">
        <v>9.9</v>
      </c>
      <c r="L1036">
        <v>13.2</v>
      </c>
      <c r="M1036">
        <v>70.990200000000002</v>
      </c>
      <c r="N1036">
        <v>49.847200000000001</v>
      </c>
    </row>
    <row r="1037" spans="1:15" x14ac:dyDescent="0.3">
      <c r="A1037" t="s">
        <v>42</v>
      </c>
      <c r="B1037" t="s">
        <v>43</v>
      </c>
      <c r="C1037" t="s">
        <v>438</v>
      </c>
      <c r="D1037" t="s">
        <v>433</v>
      </c>
      <c r="E1037">
        <v>1986</v>
      </c>
      <c r="F1037">
        <v>17.100000000000001</v>
      </c>
      <c r="G1037">
        <v>9.6999999999999993</v>
      </c>
      <c r="L1037">
        <v>13.7</v>
      </c>
      <c r="M1037">
        <v>71.549499999999995</v>
      </c>
      <c r="N1037">
        <v>49.511899999999997</v>
      </c>
    </row>
    <row r="1038" spans="1:15" x14ac:dyDescent="0.3">
      <c r="A1038" t="s">
        <v>42</v>
      </c>
      <c r="B1038" t="s">
        <v>43</v>
      </c>
      <c r="C1038" t="s">
        <v>438</v>
      </c>
      <c r="D1038" t="s">
        <v>433</v>
      </c>
      <c r="E1038">
        <v>1985</v>
      </c>
      <c r="F1038">
        <v>16.5</v>
      </c>
      <c r="G1038">
        <v>10.6</v>
      </c>
      <c r="L1038">
        <v>14.2</v>
      </c>
      <c r="M1038">
        <v>70.992699999999999</v>
      </c>
      <c r="N1038">
        <v>49.176699999999997</v>
      </c>
    </row>
    <row r="1039" spans="1:15" x14ac:dyDescent="0.3">
      <c r="A1039" t="s">
        <v>42</v>
      </c>
      <c r="B1039" t="s">
        <v>43</v>
      </c>
      <c r="C1039" t="s">
        <v>438</v>
      </c>
      <c r="D1039" t="s">
        <v>433</v>
      </c>
      <c r="E1039">
        <v>1984</v>
      </c>
      <c r="F1039">
        <v>17</v>
      </c>
      <c r="G1039">
        <v>10.5</v>
      </c>
      <c r="L1039">
        <v>14.7</v>
      </c>
      <c r="M1039">
        <v>70.271900000000002</v>
      </c>
      <c r="N1039">
        <v>48.856200000000001</v>
      </c>
    </row>
    <row r="1040" spans="1:15" x14ac:dyDescent="0.3">
      <c r="A1040" t="s">
        <v>42</v>
      </c>
      <c r="B1040" t="s">
        <v>43</v>
      </c>
      <c r="C1040" t="s">
        <v>438</v>
      </c>
      <c r="D1040" t="s">
        <v>433</v>
      </c>
      <c r="E1040">
        <v>1983</v>
      </c>
      <c r="F1040">
        <v>17.600000000000001</v>
      </c>
      <c r="G1040">
        <v>9.9</v>
      </c>
      <c r="L1040">
        <v>15.2</v>
      </c>
      <c r="M1040">
        <v>70.064700000000002</v>
      </c>
      <c r="N1040">
        <v>48.5259</v>
      </c>
    </row>
    <row r="1041" spans="1:14" x14ac:dyDescent="0.3">
      <c r="A1041" t="s">
        <v>42</v>
      </c>
      <c r="B1041" t="s">
        <v>43</v>
      </c>
      <c r="C1041" t="s">
        <v>438</v>
      </c>
      <c r="D1041" t="s">
        <v>433</v>
      </c>
      <c r="E1041">
        <v>1982</v>
      </c>
      <c r="F1041">
        <v>16.3</v>
      </c>
      <c r="G1041">
        <v>9.6</v>
      </c>
      <c r="L1041">
        <v>15.8</v>
      </c>
      <c r="M1041">
        <v>69.908199999999994</v>
      </c>
      <c r="N1041">
        <v>48.195599999999999</v>
      </c>
    </row>
    <row r="1042" spans="1:14" x14ac:dyDescent="0.3">
      <c r="A1042" t="s">
        <v>42</v>
      </c>
      <c r="B1042" t="s">
        <v>43</v>
      </c>
      <c r="C1042" t="s">
        <v>438</v>
      </c>
      <c r="D1042" t="s">
        <v>433</v>
      </c>
      <c r="E1042">
        <v>1981</v>
      </c>
      <c r="F1042">
        <v>16.3</v>
      </c>
      <c r="G1042">
        <v>9.6</v>
      </c>
      <c r="L1042">
        <v>16.5</v>
      </c>
      <c r="M1042">
        <v>69.819199999999995</v>
      </c>
      <c r="N1042">
        <v>47.870199999999997</v>
      </c>
    </row>
    <row r="1043" spans="1:14" x14ac:dyDescent="0.3">
      <c r="A1043" t="s">
        <v>42</v>
      </c>
      <c r="B1043" t="s">
        <v>43</v>
      </c>
      <c r="C1043" t="s">
        <v>438</v>
      </c>
      <c r="D1043" t="s">
        <v>433</v>
      </c>
      <c r="E1043">
        <v>1980</v>
      </c>
      <c r="F1043">
        <v>16.177</v>
      </c>
      <c r="G1043">
        <v>9.9</v>
      </c>
      <c r="L1043">
        <v>17.2</v>
      </c>
      <c r="M1043">
        <v>69.802000000000007</v>
      </c>
      <c r="N1043">
        <v>47.539900000000003</v>
      </c>
    </row>
    <row r="1044" spans="1:14" x14ac:dyDescent="0.3">
      <c r="A1044" t="s">
        <v>42</v>
      </c>
      <c r="B1044" t="s">
        <v>43</v>
      </c>
      <c r="C1044" t="s">
        <v>438</v>
      </c>
      <c r="D1044" t="s">
        <v>433</v>
      </c>
      <c r="E1044">
        <v>1979</v>
      </c>
      <c r="F1044">
        <v>16.007999999999999</v>
      </c>
      <c r="G1044">
        <v>9.5</v>
      </c>
      <c r="M1044">
        <v>69.8416</v>
      </c>
      <c r="N1044">
        <v>47.249099999999999</v>
      </c>
    </row>
    <row r="1045" spans="1:14" x14ac:dyDescent="0.3">
      <c r="A1045" t="s">
        <v>42</v>
      </c>
      <c r="B1045" t="s">
        <v>43</v>
      </c>
      <c r="C1045" t="s">
        <v>438</v>
      </c>
      <c r="D1045" t="s">
        <v>433</v>
      </c>
      <c r="E1045">
        <v>1978</v>
      </c>
      <c r="F1045">
        <v>15.858000000000001</v>
      </c>
      <c r="G1045">
        <v>9.1</v>
      </c>
      <c r="M1045">
        <v>69.906300000000002</v>
      </c>
      <c r="N1045">
        <v>46.958199999999998</v>
      </c>
    </row>
    <row r="1046" spans="1:14" x14ac:dyDescent="0.3">
      <c r="A1046" t="s">
        <v>42</v>
      </c>
      <c r="B1046" t="s">
        <v>43</v>
      </c>
      <c r="C1046" t="s">
        <v>438</v>
      </c>
      <c r="D1046" t="s">
        <v>433</v>
      </c>
      <c r="E1046">
        <v>1977</v>
      </c>
      <c r="F1046">
        <v>15.74</v>
      </c>
      <c r="G1046">
        <v>8.9</v>
      </c>
      <c r="M1046">
        <v>69.967399999999998</v>
      </c>
      <c r="N1046">
        <v>46.652500000000003</v>
      </c>
    </row>
    <row r="1047" spans="1:14" x14ac:dyDescent="0.3">
      <c r="A1047" t="s">
        <v>42</v>
      </c>
      <c r="B1047" t="s">
        <v>43</v>
      </c>
      <c r="C1047" t="s">
        <v>438</v>
      </c>
      <c r="D1047" t="s">
        <v>433</v>
      </c>
      <c r="E1047">
        <v>1976</v>
      </c>
      <c r="F1047">
        <v>15.667999999999999</v>
      </c>
      <c r="G1047">
        <v>8.8000000000000007</v>
      </c>
      <c r="M1047">
        <v>70.015900000000002</v>
      </c>
      <c r="N1047">
        <v>46.3962</v>
      </c>
    </row>
    <row r="1048" spans="1:14" x14ac:dyDescent="0.3">
      <c r="A1048" t="s">
        <v>42</v>
      </c>
      <c r="B1048" t="s">
        <v>43</v>
      </c>
      <c r="C1048" t="s">
        <v>438</v>
      </c>
      <c r="D1048" t="s">
        <v>433</v>
      </c>
      <c r="E1048">
        <v>1975</v>
      </c>
      <c r="F1048">
        <v>15.641999999999999</v>
      </c>
      <c r="G1048">
        <v>9.4499999999999993</v>
      </c>
      <c r="M1048">
        <v>70.048299999999998</v>
      </c>
      <c r="N1048">
        <v>46.179299999999998</v>
      </c>
    </row>
    <row r="1049" spans="1:14" x14ac:dyDescent="0.3">
      <c r="A1049" t="s">
        <v>42</v>
      </c>
      <c r="B1049" t="s">
        <v>43</v>
      </c>
      <c r="C1049" t="s">
        <v>438</v>
      </c>
      <c r="D1049" t="s">
        <v>433</v>
      </c>
      <c r="E1049">
        <v>1974</v>
      </c>
      <c r="F1049">
        <v>15.647</v>
      </c>
      <c r="G1049">
        <v>9.33</v>
      </c>
      <c r="M1049">
        <v>70.068100000000001</v>
      </c>
      <c r="N1049">
        <v>45.935600000000001</v>
      </c>
    </row>
    <row r="1050" spans="1:14" x14ac:dyDescent="0.3">
      <c r="A1050" t="s">
        <v>42</v>
      </c>
      <c r="B1050" t="s">
        <v>43</v>
      </c>
      <c r="C1050" t="s">
        <v>438</v>
      </c>
      <c r="D1050" t="s">
        <v>433</v>
      </c>
      <c r="E1050">
        <v>1973</v>
      </c>
      <c r="F1050">
        <v>15.672000000000001</v>
      </c>
      <c r="G1050">
        <v>9.2249999999999996</v>
      </c>
      <c r="M1050">
        <v>70.082400000000007</v>
      </c>
      <c r="N1050">
        <v>45.638300000000001</v>
      </c>
    </row>
    <row r="1051" spans="1:14" x14ac:dyDescent="0.3">
      <c r="A1051" t="s">
        <v>42</v>
      </c>
      <c r="B1051" t="s">
        <v>43</v>
      </c>
      <c r="C1051" t="s">
        <v>438</v>
      </c>
      <c r="D1051" t="s">
        <v>433</v>
      </c>
      <c r="E1051">
        <v>1972</v>
      </c>
      <c r="F1051">
        <v>15.718</v>
      </c>
      <c r="G1051">
        <v>9.1310000000000002</v>
      </c>
      <c r="M1051">
        <v>70.092399999999998</v>
      </c>
      <c r="N1051">
        <v>45.301600000000001</v>
      </c>
    </row>
    <row r="1052" spans="1:14" x14ac:dyDescent="0.3">
      <c r="A1052" t="s">
        <v>42</v>
      </c>
      <c r="B1052" t="s">
        <v>43</v>
      </c>
      <c r="C1052" t="s">
        <v>438</v>
      </c>
      <c r="D1052" t="s">
        <v>433</v>
      </c>
      <c r="E1052">
        <v>1971</v>
      </c>
      <c r="F1052">
        <v>15.805</v>
      </c>
      <c r="G1052">
        <v>9.0510000000000002</v>
      </c>
      <c r="M1052">
        <v>70.093000000000004</v>
      </c>
      <c r="N1052">
        <v>44.939700000000002</v>
      </c>
    </row>
    <row r="1053" spans="1:14" x14ac:dyDescent="0.3">
      <c r="A1053" t="s">
        <v>42</v>
      </c>
      <c r="B1053" t="s">
        <v>43</v>
      </c>
      <c r="C1053" t="s">
        <v>438</v>
      </c>
      <c r="D1053" t="s">
        <v>433</v>
      </c>
      <c r="E1053">
        <v>1970</v>
      </c>
      <c r="F1053">
        <v>15.976000000000001</v>
      </c>
      <c r="G1053">
        <v>8.9890000000000008</v>
      </c>
      <c r="M1053">
        <v>70.0792</v>
      </c>
      <c r="N1053">
        <v>44.567100000000003</v>
      </c>
    </row>
    <row r="1054" spans="1:14" x14ac:dyDescent="0.3">
      <c r="A1054" t="s">
        <v>42</v>
      </c>
      <c r="B1054" t="s">
        <v>43</v>
      </c>
      <c r="C1054" t="s">
        <v>438</v>
      </c>
      <c r="D1054" t="s">
        <v>433</v>
      </c>
      <c r="E1054">
        <v>1969</v>
      </c>
      <c r="F1054">
        <v>16.283999999999999</v>
      </c>
      <c r="G1054">
        <v>8.9489999999999998</v>
      </c>
      <c r="M1054">
        <v>70.045100000000005</v>
      </c>
      <c r="N1054">
        <v>44.174199999999999</v>
      </c>
    </row>
    <row r="1055" spans="1:14" x14ac:dyDescent="0.3">
      <c r="A1055" t="s">
        <v>42</v>
      </c>
      <c r="B1055" t="s">
        <v>43</v>
      </c>
      <c r="C1055" t="s">
        <v>438</v>
      </c>
      <c r="D1055" t="s">
        <v>433</v>
      </c>
      <c r="E1055">
        <v>1968</v>
      </c>
      <c r="F1055">
        <v>16.756</v>
      </c>
      <c r="G1055">
        <v>8.9359999999999999</v>
      </c>
      <c r="M1055">
        <v>69.982600000000005</v>
      </c>
      <c r="N1055">
        <v>43.7515</v>
      </c>
    </row>
    <row r="1056" spans="1:14" x14ac:dyDescent="0.3">
      <c r="A1056" t="s">
        <v>42</v>
      </c>
      <c r="B1056" t="s">
        <v>43</v>
      </c>
      <c r="C1056" t="s">
        <v>438</v>
      </c>
      <c r="D1056" t="s">
        <v>433</v>
      </c>
      <c r="E1056">
        <v>1967</v>
      </c>
      <c r="F1056">
        <v>17.395</v>
      </c>
      <c r="G1056">
        <v>8.9510000000000005</v>
      </c>
      <c r="M1056">
        <v>69.881699999999995</v>
      </c>
      <c r="N1056">
        <v>43.313200000000002</v>
      </c>
    </row>
    <row r="1057" spans="1:15" x14ac:dyDescent="0.3">
      <c r="A1057" t="s">
        <v>42</v>
      </c>
      <c r="B1057" t="s">
        <v>43</v>
      </c>
      <c r="C1057" t="s">
        <v>438</v>
      </c>
      <c r="D1057" t="s">
        <v>433</v>
      </c>
      <c r="E1057">
        <v>1966</v>
      </c>
      <c r="F1057">
        <v>18.184000000000001</v>
      </c>
      <c r="G1057">
        <v>8.9990000000000006</v>
      </c>
      <c r="M1057">
        <v>69.7346</v>
      </c>
      <c r="N1057">
        <v>42.873699999999999</v>
      </c>
    </row>
    <row r="1058" spans="1:15" x14ac:dyDescent="0.3">
      <c r="A1058" t="s">
        <v>42</v>
      </c>
      <c r="B1058" t="s">
        <v>43</v>
      </c>
      <c r="C1058" t="s">
        <v>438</v>
      </c>
      <c r="D1058" t="s">
        <v>433</v>
      </c>
      <c r="E1058">
        <v>1965</v>
      </c>
      <c r="F1058">
        <v>19.09</v>
      </c>
      <c r="G1058">
        <v>9.0790000000000006</v>
      </c>
      <c r="M1058">
        <v>69.537400000000005</v>
      </c>
      <c r="N1058">
        <v>42.447200000000002</v>
      </c>
    </row>
    <row r="1059" spans="1:15" x14ac:dyDescent="0.3">
      <c r="A1059" t="s">
        <v>42</v>
      </c>
      <c r="B1059" t="s">
        <v>43</v>
      </c>
      <c r="C1059" t="s">
        <v>438</v>
      </c>
      <c r="D1059" t="s">
        <v>433</v>
      </c>
      <c r="E1059">
        <v>1964</v>
      </c>
      <c r="F1059">
        <v>20.068000000000001</v>
      </c>
      <c r="G1059">
        <v>9.1890000000000001</v>
      </c>
      <c r="M1059">
        <v>69.289900000000003</v>
      </c>
      <c r="N1059">
        <v>42.0244</v>
      </c>
    </row>
    <row r="1060" spans="1:15" x14ac:dyDescent="0.3">
      <c r="A1060" t="s">
        <v>42</v>
      </c>
      <c r="B1060" t="s">
        <v>43</v>
      </c>
      <c r="C1060" t="s">
        <v>438</v>
      </c>
      <c r="D1060" t="s">
        <v>433</v>
      </c>
      <c r="E1060">
        <v>1963</v>
      </c>
      <c r="F1060">
        <v>21.053000000000001</v>
      </c>
      <c r="G1060">
        <v>9.3279999999999994</v>
      </c>
      <c r="M1060">
        <v>68.992099999999994</v>
      </c>
      <c r="N1060">
        <v>41.595500000000001</v>
      </c>
    </row>
    <row r="1061" spans="1:15" x14ac:dyDescent="0.3">
      <c r="A1061" t="s">
        <v>42</v>
      </c>
      <c r="B1061" t="s">
        <v>43</v>
      </c>
      <c r="C1061" t="s">
        <v>438</v>
      </c>
      <c r="D1061" t="s">
        <v>433</v>
      </c>
      <c r="E1061">
        <v>1962</v>
      </c>
      <c r="F1061">
        <v>21.975000000000001</v>
      </c>
      <c r="G1061">
        <v>9.4939999999999998</v>
      </c>
      <c r="M1061">
        <v>68.635800000000003</v>
      </c>
      <c r="N1061">
        <v>41.174999999999997</v>
      </c>
    </row>
    <row r="1062" spans="1:15" x14ac:dyDescent="0.3">
      <c r="A1062" t="s">
        <v>42</v>
      </c>
      <c r="B1062" t="s">
        <v>43</v>
      </c>
      <c r="C1062" t="s">
        <v>438</v>
      </c>
      <c r="D1062" t="s">
        <v>433</v>
      </c>
      <c r="E1062">
        <v>1961</v>
      </c>
      <c r="F1062">
        <v>22.788</v>
      </c>
      <c r="G1062">
        <v>9.69</v>
      </c>
      <c r="M1062">
        <v>68.212699999999998</v>
      </c>
      <c r="N1062">
        <v>40.777000000000001</v>
      </c>
    </row>
    <row r="1063" spans="1:15" x14ac:dyDescent="0.3">
      <c r="A1063" t="s">
        <v>42</v>
      </c>
      <c r="B1063" t="s">
        <v>43</v>
      </c>
      <c r="C1063" t="s">
        <v>438</v>
      </c>
      <c r="D1063" t="s">
        <v>433</v>
      </c>
      <c r="E1063">
        <v>1960</v>
      </c>
      <c r="F1063">
        <v>23.454999999999998</v>
      </c>
      <c r="G1063">
        <v>9.9179999999999993</v>
      </c>
      <c r="M1063">
        <v>67.708100000000002</v>
      </c>
    </row>
    <row r="1064" spans="1:15" x14ac:dyDescent="0.3">
      <c r="A1064" t="s">
        <v>44</v>
      </c>
      <c r="B1064" t="s">
        <v>45</v>
      </c>
      <c r="C1064" t="s">
        <v>438</v>
      </c>
      <c r="D1064" t="s">
        <v>439</v>
      </c>
      <c r="E1064">
        <v>2018</v>
      </c>
      <c r="I1064" s="1">
        <v>532000000000</v>
      </c>
      <c r="J1064">
        <v>46556.1</v>
      </c>
      <c r="K1064">
        <v>88.655100000000004</v>
      </c>
      <c r="L1064">
        <v>2.9</v>
      </c>
      <c r="N1064">
        <v>377.21499999999997</v>
      </c>
      <c r="O1064">
        <v>6.3230000000000004</v>
      </c>
    </row>
    <row r="1065" spans="1:15" x14ac:dyDescent="0.3">
      <c r="A1065" t="s">
        <v>44</v>
      </c>
      <c r="B1065" t="s">
        <v>45</v>
      </c>
      <c r="C1065" t="s">
        <v>438</v>
      </c>
      <c r="D1065" t="s">
        <v>439</v>
      </c>
      <c r="E1065">
        <v>2017</v>
      </c>
      <c r="F1065">
        <v>10.5</v>
      </c>
      <c r="G1065">
        <v>9.6</v>
      </c>
      <c r="I1065" s="1">
        <v>495000000000</v>
      </c>
      <c r="J1065">
        <v>43507.199999999997</v>
      </c>
      <c r="K1065">
        <v>87.679699999999997</v>
      </c>
      <c r="L1065">
        <v>3</v>
      </c>
      <c r="M1065">
        <v>81.438999999999993</v>
      </c>
      <c r="N1065">
        <v>375.666</v>
      </c>
      <c r="O1065">
        <v>7.0860000000000003</v>
      </c>
    </row>
    <row r="1066" spans="1:15" x14ac:dyDescent="0.3">
      <c r="A1066" t="s">
        <v>44</v>
      </c>
      <c r="B1066" t="s">
        <v>45</v>
      </c>
      <c r="C1066" t="s">
        <v>438</v>
      </c>
      <c r="D1066" t="s">
        <v>439</v>
      </c>
      <c r="E1066">
        <v>2016</v>
      </c>
      <c r="F1066">
        <v>10.8</v>
      </c>
      <c r="G1066">
        <v>9.5</v>
      </c>
      <c r="I1066" s="1">
        <v>470000000000</v>
      </c>
      <c r="J1066">
        <v>41449.1</v>
      </c>
      <c r="K1066">
        <v>86.516499999999994</v>
      </c>
      <c r="L1066">
        <v>3.1</v>
      </c>
      <c r="M1066">
        <v>81.438999999999993</v>
      </c>
      <c r="N1066">
        <v>374.221</v>
      </c>
      <c r="O1066">
        <v>7.83</v>
      </c>
    </row>
    <row r="1067" spans="1:15" x14ac:dyDescent="0.3">
      <c r="A1067" t="s">
        <v>44</v>
      </c>
      <c r="B1067" t="s">
        <v>45</v>
      </c>
      <c r="C1067" t="s">
        <v>438</v>
      </c>
      <c r="D1067" t="s">
        <v>439</v>
      </c>
      <c r="E1067">
        <v>2015</v>
      </c>
      <c r="F1067">
        <v>10.8</v>
      </c>
      <c r="G1067">
        <v>9.8000000000000007</v>
      </c>
      <c r="I1067" s="1">
        <v>456000000000</v>
      </c>
      <c r="J1067">
        <v>40441.1</v>
      </c>
      <c r="K1067">
        <v>85.052899999999994</v>
      </c>
      <c r="L1067">
        <v>3.2</v>
      </c>
      <c r="M1067">
        <v>80.992699999999999</v>
      </c>
      <c r="N1067">
        <v>372.33100000000002</v>
      </c>
      <c r="O1067">
        <v>8.4819999999999993</v>
      </c>
    </row>
    <row r="1068" spans="1:15" x14ac:dyDescent="0.3">
      <c r="A1068" t="s">
        <v>44</v>
      </c>
      <c r="B1068" t="s">
        <v>45</v>
      </c>
      <c r="C1068" t="s">
        <v>438</v>
      </c>
      <c r="D1068" t="s">
        <v>439</v>
      </c>
      <c r="E1068">
        <v>2014</v>
      </c>
      <c r="F1068">
        <v>11.2</v>
      </c>
      <c r="G1068">
        <v>9.3000000000000007</v>
      </c>
      <c r="H1068">
        <v>7709.12</v>
      </c>
      <c r="I1068" s="1">
        <v>531000000000</v>
      </c>
      <c r="J1068">
        <v>47355.3</v>
      </c>
      <c r="K1068">
        <v>85</v>
      </c>
      <c r="L1068">
        <v>3.3</v>
      </c>
      <c r="M1068">
        <v>81.287800000000004</v>
      </c>
      <c r="N1068">
        <v>370.18</v>
      </c>
      <c r="O1068">
        <v>8.5229999999999997</v>
      </c>
    </row>
    <row r="1069" spans="1:15" x14ac:dyDescent="0.3">
      <c r="A1069" t="s">
        <v>44</v>
      </c>
      <c r="B1069" t="s">
        <v>45</v>
      </c>
      <c r="C1069" t="s">
        <v>438</v>
      </c>
      <c r="D1069" t="s">
        <v>439</v>
      </c>
      <c r="E1069">
        <v>2013</v>
      </c>
      <c r="F1069">
        <v>11.3</v>
      </c>
      <c r="G1069">
        <v>9.8000000000000007</v>
      </c>
      <c r="H1069">
        <v>7989.67</v>
      </c>
      <c r="I1069" s="1">
        <v>521000000000</v>
      </c>
      <c r="J1069">
        <v>46680.4</v>
      </c>
      <c r="K1069">
        <v>82.170199999999994</v>
      </c>
      <c r="L1069">
        <v>3.4</v>
      </c>
      <c r="M1069">
        <v>80.587800000000001</v>
      </c>
      <c r="N1069">
        <v>368.541</v>
      </c>
      <c r="O1069">
        <v>8.4250000000000007</v>
      </c>
    </row>
    <row r="1070" spans="1:15" x14ac:dyDescent="0.3">
      <c r="A1070" t="s">
        <v>44</v>
      </c>
      <c r="B1070" t="s">
        <v>45</v>
      </c>
      <c r="C1070" t="s">
        <v>438</v>
      </c>
      <c r="D1070" t="s">
        <v>439</v>
      </c>
      <c r="E1070">
        <v>2012</v>
      </c>
      <c r="F1070">
        <v>11.5</v>
      </c>
      <c r="G1070">
        <v>9.8000000000000007</v>
      </c>
      <c r="H1070">
        <v>7988.52</v>
      </c>
      <c r="I1070" s="1">
        <v>498000000000</v>
      </c>
      <c r="J1070">
        <v>44826.400000000001</v>
      </c>
      <c r="K1070">
        <v>80.72</v>
      </c>
      <c r="L1070">
        <v>3.5</v>
      </c>
      <c r="M1070">
        <v>80.385400000000004</v>
      </c>
      <c r="N1070">
        <v>366.80799999999999</v>
      </c>
      <c r="O1070">
        <v>7.5419999999999998</v>
      </c>
    </row>
    <row r="1071" spans="1:15" x14ac:dyDescent="0.3">
      <c r="A1071" t="s">
        <v>44</v>
      </c>
      <c r="B1071" t="s">
        <v>45</v>
      </c>
      <c r="C1071" t="s">
        <v>438</v>
      </c>
      <c r="D1071" t="s">
        <v>439</v>
      </c>
      <c r="E1071">
        <v>2011</v>
      </c>
      <c r="F1071">
        <v>11.7</v>
      </c>
      <c r="G1071">
        <v>9.4</v>
      </c>
      <c r="H1071">
        <v>8028.8</v>
      </c>
      <c r="I1071" s="1">
        <v>527000000000</v>
      </c>
      <c r="J1071">
        <v>47743.8</v>
      </c>
      <c r="K1071">
        <v>81.61</v>
      </c>
      <c r="L1071">
        <v>3.5</v>
      </c>
      <c r="M1071">
        <v>80.585400000000007</v>
      </c>
      <c r="N1071">
        <v>364.54</v>
      </c>
      <c r="O1071">
        <v>7.14</v>
      </c>
    </row>
    <row r="1072" spans="1:15" x14ac:dyDescent="0.3">
      <c r="A1072" t="s">
        <v>44</v>
      </c>
      <c r="B1072" t="s">
        <v>45</v>
      </c>
      <c r="C1072" t="s">
        <v>438</v>
      </c>
      <c r="D1072" t="s">
        <v>439</v>
      </c>
      <c r="E1072">
        <v>2010</v>
      </c>
      <c r="F1072">
        <v>11.9</v>
      </c>
      <c r="G1072">
        <v>9.6999999999999993</v>
      </c>
      <c r="H1072">
        <v>8393.9500000000007</v>
      </c>
      <c r="I1072" s="1">
        <v>484000000000</v>
      </c>
      <c r="J1072">
        <v>44380.2</v>
      </c>
      <c r="K1072">
        <v>75</v>
      </c>
      <c r="L1072">
        <v>3.6</v>
      </c>
      <c r="M1072">
        <v>80.182900000000004</v>
      </c>
      <c r="N1072">
        <v>359.82799999999997</v>
      </c>
      <c r="O1072">
        <v>8.2919999999999998</v>
      </c>
    </row>
    <row r="1073" spans="1:15" x14ac:dyDescent="0.3">
      <c r="A1073" t="s">
        <v>44</v>
      </c>
      <c r="B1073" t="s">
        <v>45</v>
      </c>
      <c r="C1073" t="s">
        <v>438</v>
      </c>
      <c r="D1073" t="s">
        <v>439</v>
      </c>
      <c r="E1073">
        <v>2009</v>
      </c>
      <c r="F1073">
        <v>11.8</v>
      </c>
      <c r="G1073">
        <v>9.6</v>
      </c>
      <c r="H1073">
        <v>7903.96</v>
      </c>
      <c r="I1073" s="1">
        <v>485000000000</v>
      </c>
      <c r="J1073">
        <v>44880.6</v>
      </c>
      <c r="K1073">
        <v>70</v>
      </c>
      <c r="L1073">
        <v>3.7</v>
      </c>
      <c r="M1073">
        <v>80.034099999999995</v>
      </c>
      <c r="N1073">
        <v>356.55500000000001</v>
      </c>
      <c r="O1073">
        <v>7.9080000000000004</v>
      </c>
    </row>
    <row r="1074" spans="1:15" x14ac:dyDescent="0.3">
      <c r="A1074" t="s">
        <v>44</v>
      </c>
      <c r="B1074" t="s">
        <v>45</v>
      </c>
      <c r="C1074" t="s">
        <v>438</v>
      </c>
      <c r="D1074" t="s">
        <v>439</v>
      </c>
      <c r="E1074">
        <v>2008</v>
      </c>
      <c r="F1074">
        <v>11.9</v>
      </c>
      <c r="G1074">
        <v>9.8000000000000007</v>
      </c>
      <c r="H1074">
        <v>8521.5</v>
      </c>
      <c r="I1074" s="1">
        <v>519000000000</v>
      </c>
      <c r="J1074">
        <v>48424.6</v>
      </c>
      <c r="K1074">
        <v>66</v>
      </c>
      <c r="L1074">
        <v>3.8</v>
      </c>
      <c r="M1074">
        <v>79.680499999999995</v>
      </c>
      <c r="N1074">
        <v>353.69799999999998</v>
      </c>
      <c r="O1074">
        <v>6.976</v>
      </c>
    </row>
    <row r="1075" spans="1:15" x14ac:dyDescent="0.3">
      <c r="A1075" t="s">
        <v>44</v>
      </c>
      <c r="B1075" t="s">
        <v>45</v>
      </c>
      <c r="C1075" t="s">
        <v>438</v>
      </c>
      <c r="D1075" t="s">
        <v>439</v>
      </c>
      <c r="E1075">
        <v>2007</v>
      </c>
      <c r="F1075">
        <v>11.7</v>
      </c>
      <c r="G1075">
        <v>9.5</v>
      </c>
      <c r="H1075">
        <v>8614.68</v>
      </c>
      <c r="I1075" s="1">
        <v>472000000000</v>
      </c>
      <c r="J1075">
        <v>44403.8</v>
      </c>
      <c r="K1075">
        <v>64.44</v>
      </c>
      <c r="L1075">
        <v>3.8</v>
      </c>
      <c r="M1075">
        <v>79.782899999999998</v>
      </c>
      <c r="N1075">
        <v>350.91500000000002</v>
      </c>
      <c r="O1075">
        <v>7.4580000000000002</v>
      </c>
    </row>
    <row r="1076" spans="1:15" x14ac:dyDescent="0.3">
      <c r="A1076" t="s">
        <v>44</v>
      </c>
      <c r="B1076" t="s">
        <v>45</v>
      </c>
      <c r="C1076" t="s">
        <v>438</v>
      </c>
      <c r="D1076" t="s">
        <v>439</v>
      </c>
      <c r="E1076">
        <v>2006</v>
      </c>
      <c r="F1076">
        <v>11.6</v>
      </c>
      <c r="G1076">
        <v>9.6</v>
      </c>
      <c r="H1076">
        <v>8683.67</v>
      </c>
      <c r="I1076" s="1">
        <v>410000000000</v>
      </c>
      <c r="J1076">
        <v>38852.400000000001</v>
      </c>
      <c r="K1076">
        <v>59.72</v>
      </c>
      <c r="L1076">
        <v>3.9</v>
      </c>
      <c r="M1076">
        <v>79.380499999999998</v>
      </c>
      <c r="N1076">
        <v>348.34699999999998</v>
      </c>
      <c r="O1076">
        <v>8.2460000000000004</v>
      </c>
    </row>
    <row r="1077" spans="1:15" x14ac:dyDescent="0.3">
      <c r="A1077" t="s">
        <v>44</v>
      </c>
      <c r="B1077" t="s">
        <v>45</v>
      </c>
      <c r="C1077" t="s">
        <v>438</v>
      </c>
      <c r="D1077" t="s">
        <v>439</v>
      </c>
      <c r="E1077">
        <v>2005</v>
      </c>
      <c r="F1077">
        <v>11.4</v>
      </c>
      <c r="G1077">
        <v>9.9</v>
      </c>
      <c r="H1077">
        <v>8510</v>
      </c>
      <c r="I1077" s="1">
        <v>387000000000</v>
      </c>
      <c r="J1077">
        <v>36967.300000000003</v>
      </c>
      <c r="K1077">
        <v>55.82</v>
      </c>
      <c r="L1077">
        <v>4</v>
      </c>
      <c r="M1077">
        <v>78.980500000000006</v>
      </c>
      <c r="N1077">
        <v>346.05700000000002</v>
      </c>
      <c r="O1077">
        <v>8.44</v>
      </c>
    </row>
    <row r="1078" spans="1:15" x14ac:dyDescent="0.3">
      <c r="A1078" t="s">
        <v>44</v>
      </c>
      <c r="B1078" t="s">
        <v>45</v>
      </c>
      <c r="C1078" t="s">
        <v>438</v>
      </c>
      <c r="D1078" t="s">
        <v>439</v>
      </c>
      <c r="E1078">
        <v>2004</v>
      </c>
      <c r="F1078">
        <v>11.3</v>
      </c>
      <c r="G1078">
        <v>9.6999999999999993</v>
      </c>
      <c r="H1078">
        <v>8576.2199999999993</v>
      </c>
      <c r="I1078" s="1">
        <v>371000000000</v>
      </c>
      <c r="J1078">
        <v>35589.699999999997</v>
      </c>
      <c r="K1078">
        <v>53.86</v>
      </c>
      <c r="L1078">
        <v>4.0999999999999996</v>
      </c>
      <c r="M1078">
        <v>78.878</v>
      </c>
      <c r="N1078">
        <v>344.15899999999999</v>
      </c>
      <c r="O1078">
        <v>7.3630000000000004</v>
      </c>
    </row>
    <row r="1079" spans="1:15" x14ac:dyDescent="0.3">
      <c r="A1079" t="s">
        <v>44</v>
      </c>
      <c r="B1079" t="s">
        <v>45</v>
      </c>
      <c r="C1079" t="s">
        <v>438</v>
      </c>
      <c r="D1079" t="s">
        <v>439</v>
      </c>
      <c r="E1079">
        <v>2003</v>
      </c>
      <c r="F1079">
        <v>11</v>
      </c>
      <c r="G1079">
        <v>10.3</v>
      </c>
      <c r="H1079">
        <v>8411.9</v>
      </c>
      <c r="I1079" s="1">
        <v>319000000000</v>
      </c>
      <c r="J1079">
        <v>30743.9</v>
      </c>
      <c r="K1079">
        <v>49.97</v>
      </c>
      <c r="L1079">
        <v>4.3</v>
      </c>
      <c r="M1079">
        <v>78.129300000000001</v>
      </c>
      <c r="N1079">
        <v>342.673</v>
      </c>
      <c r="O1079">
        <v>7.68</v>
      </c>
    </row>
    <row r="1080" spans="1:15" x14ac:dyDescent="0.3">
      <c r="A1080" t="s">
        <v>44</v>
      </c>
      <c r="B1080" t="s">
        <v>45</v>
      </c>
      <c r="C1080" t="s">
        <v>438</v>
      </c>
      <c r="D1080" t="s">
        <v>439</v>
      </c>
      <c r="E1080">
        <v>2002</v>
      </c>
      <c r="F1080">
        <v>10.9</v>
      </c>
      <c r="G1080">
        <v>10.199999999999999</v>
      </c>
      <c r="H1080">
        <v>8311.89</v>
      </c>
      <c r="I1080" s="1">
        <v>259000000000</v>
      </c>
      <c r="J1080">
        <v>25052.3</v>
      </c>
      <c r="K1080">
        <v>46.33</v>
      </c>
      <c r="L1080">
        <v>4.4000000000000004</v>
      </c>
      <c r="M1080">
        <v>78.075599999999994</v>
      </c>
      <c r="N1080">
        <v>341.24099999999999</v>
      </c>
      <c r="O1080">
        <v>6.91</v>
      </c>
    </row>
    <row r="1081" spans="1:15" x14ac:dyDescent="0.3">
      <c r="A1081" t="s">
        <v>44</v>
      </c>
      <c r="B1081" t="s">
        <v>45</v>
      </c>
      <c r="C1081" t="s">
        <v>438</v>
      </c>
      <c r="D1081" t="s">
        <v>439</v>
      </c>
      <c r="E1081">
        <v>2001</v>
      </c>
      <c r="F1081">
        <v>11.2</v>
      </c>
      <c r="G1081">
        <v>10.1</v>
      </c>
      <c r="H1081">
        <v>8267.19</v>
      </c>
      <c r="I1081" s="1">
        <v>238000000000</v>
      </c>
      <c r="J1081">
        <v>23121.599999999999</v>
      </c>
      <c r="K1081">
        <v>31.288399999999999</v>
      </c>
      <c r="L1081">
        <v>4.5999999999999996</v>
      </c>
      <c r="M1081">
        <v>77.973200000000006</v>
      </c>
      <c r="N1081">
        <v>339.71499999999997</v>
      </c>
      <c r="O1081">
        <v>6.1769999999999996</v>
      </c>
    </row>
    <row r="1082" spans="1:15" x14ac:dyDescent="0.3">
      <c r="A1082" t="s">
        <v>44</v>
      </c>
      <c r="B1082" t="s">
        <v>45</v>
      </c>
      <c r="C1082" t="s">
        <v>438</v>
      </c>
      <c r="D1082" t="s">
        <v>439</v>
      </c>
      <c r="E1082">
        <v>2000</v>
      </c>
      <c r="F1082">
        <v>11.4</v>
      </c>
      <c r="G1082">
        <v>10.199999999999999</v>
      </c>
      <c r="H1082">
        <v>8247.68</v>
      </c>
      <c r="I1082" s="1">
        <v>238000000000</v>
      </c>
      <c r="J1082">
        <v>23207.4</v>
      </c>
      <c r="K1082">
        <v>29.431699999999999</v>
      </c>
      <c r="L1082">
        <v>4.8</v>
      </c>
      <c r="M1082">
        <v>77.721999999999994</v>
      </c>
      <c r="N1082">
        <v>338.54899999999998</v>
      </c>
      <c r="O1082">
        <v>6.5860000000000003</v>
      </c>
    </row>
    <row r="1083" spans="1:15" x14ac:dyDescent="0.3">
      <c r="A1083" t="s">
        <v>44</v>
      </c>
      <c r="B1083" t="s">
        <v>45</v>
      </c>
      <c r="C1083" t="s">
        <v>438</v>
      </c>
      <c r="D1083" t="s">
        <v>439</v>
      </c>
      <c r="E1083">
        <v>1999</v>
      </c>
      <c r="F1083">
        <v>11.2</v>
      </c>
      <c r="G1083">
        <v>10.3</v>
      </c>
      <c r="H1083">
        <v>7944.13</v>
      </c>
      <c r="I1083" s="1">
        <v>260000000000</v>
      </c>
      <c r="J1083">
        <v>25444.1</v>
      </c>
      <c r="K1083">
        <v>13.7722</v>
      </c>
      <c r="L1083">
        <v>5</v>
      </c>
      <c r="M1083">
        <v>77.619500000000002</v>
      </c>
      <c r="O1083">
        <v>8.6489999999999991</v>
      </c>
    </row>
    <row r="1084" spans="1:15" x14ac:dyDescent="0.3">
      <c r="A1084" t="s">
        <v>44</v>
      </c>
      <c r="B1084" t="s">
        <v>45</v>
      </c>
      <c r="C1084" t="s">
        <v>438</v>
      </c>
      <c r="D1084" t="s">
        <v>439</v>
      </c>
      <c r="E1084">
        <v>1998</v>
      </c>
      <c r="F1084">
        <v>11.2</v>
      </c>
      <c r="G1084">
        <v>10.3</v>
      </c>
      <c r="H1084">
        <v>7913.06</v>
      </c>
      <c r="I1084" s="1">
        <v>261000000000</v>
      </c>
      <c r="J1084">
        <v>25541.7</v>
      </c>
      <c r="K1084">
        <v>7.8866199999999997</v>
      </c>
      <c r="L1084">
        <v>5.2</v>
      </c>
      <c r="M1084">
        <v>77.473200000000006</v>
      </c>
      <c r="O1084">
        <v>9.3230000000000004</v>
      </c>
    </row>
    <row r="1085" spans="1:15" x14ac:dyDescent="0.3">
      <c r="A1085" t="s">
        <v>44</v>
      </c>
      <c r="B1085" t="s">
        <v>45</v>
      </c>
      <c r="C1085" t="s">
        <v>438</v>
      </c>
      <c r="D1085" t="s">
        <v>439</v>
      </c>
      <c r="E1085">
        <v>1997</v>
      </c>
      <c r="F1085">
        <v>11.4</v>
      </c>
      <c r="G1085">
        <v>10.199999999999999</v>
      </c>
      <c r="H1085">
        <v>7701.61</v>
      </c>
      <c r="I1085" s="1">
        <v>255000000000</v>
      </c>
      <c r="J1085">
        <v>25027.7</v>
      </c>
      <c r="K1085">
        <v>4.9380800000000002</v>
      </c>
      <c r="L1085">
        <v>5.5</v>
      </c>
      <c r="M1085">
        <v>77.370699999999999</v>
      </c>
      <c r="O1085">
        <v>8.9559999999999995</v>
      </c>
    </row>
    <row r="1086" spans="1:15" x14ac:dyDescent="0.3">
      <c r="A1086" t="s">
        <v>44</v>
      </c>
      <c r="B1086" t="s">
        <v>45</v>
      </c>
      <c r="C1086" t="s">
        <v>438</v>
      </c>
      <c r="D1086" t="s">
        <v>439</v>
      </c>
      <c r="E1086">
        <v>1996</v>
      </c>
      <c r="F1086">
        <v>11.5</v>
      </c>
      <c r="G1086">
        <v>10.3</v>
      </c>
      <c r="H1086">
        <v>7527.69</v>
      </c>
      <c r="I1086" s="1">
        <v>281000000000</v>
      </c>
      <c r="J1086">
        <v>27701.9</v>
      </c>
      <c r="K1086">
        <v>2.96841</v>
      </c>
      <c r="L1086">
        <v>5.9</v>
      </c>
      <c r="M1086">
        <v>77.187299999999993</v>
      </c>
      <c r="O1086">
        <v>9.4830000000000005</v>
      </c>
    </row>
    <row r="1087" spans="1:15" x14ac:dyDescent="0.3">
      <c r="A1087" t="s">
        <v>44</v>
      </c>
      <c r="B1087" t="s">
        <v>45</v>
      </c>
      <c r="C1087" t="s">
        <v>438</v>
      </c>
      <c r="D1087" t="s">
        <v>439</v>
      </c>
      <c r="E1087">
        <v>1995</v>
      </c>
      <c r="F1087">
        <v>11.4</v>
      </c>
      <c r="G1087">
        <v>10.3</v>
      </c>
      <c r="H1087">
        <v>7379.74</v>
      </c>
      <c r="I1087" s="1">
        <v>290000000000</v>
      </c>
      <c r="J1087">
        <v>28565.9</v>
      </c>
      <c r="K1087">
        <v>0.99166299999999996</v>
      </c>
      <c r="L1087">
        <v>6.3</v>
      </c>
      <c r="M1087">
        <v>76.840699999999998</v>
      </c>
      <c r="O1087">
        <v>9.3390000000000004</v>
      </c>
    </row>
    <row r="1088" spans="1:15" x14ac:dyDescent="0.3">
      <c r="A1088" t="s">
        <v>44</v>
      </c>
      <c r="B1088" t="s">
        <v>45</v>
      </c>
      <c r="C1088" t="s">
        <v>438</v>
      </c>
      <c r="D1088" t="s">
        <v>439</v>
      </c>
      <c r="E1088">
        <v>1994</v>
      </c>
      <c r="F1088">
        <v>11.5</v>
      </c>
      <c r="G1088">
        <v>10.3</v>
      </c>
      <c r="H1088">
        <v>7176.24</v>
      </c>
      <c r="I1088" s="1">
        <v>246000000000</v>
      </c>
      <c r="J1088">
        <v>24338.1</v>
      </c>
      <c r="K1088">
        <v>0.69599500000000003</v>
      </c>
      <c r="L1088">
        <v>6.8</v>
      </c>
      <c r="M1088">
        <v>76.691699999999997</v>
      </c>
      <c r="O1088">
        <v>9.6470000000000002</v>
      </c>
    </row>
    <row r="1089" spans="1:15" x14ac:dyDescent="0.3">
      <c r="A1089" t="s">
        <v>44</v>
      </c>
      <c r="B1089" t="s">
        <v>45</v>
      </c>
      <c r="C1089" t="s">
        <v>438</v>
      </c>
      <c r="D1089" t="s">
        <v>439</v>
      </c>
      <c r="E1089">
        <v>1993</v>
      </c>
      <c r="F1089">
        <v>12</v>
      </c>
      <c r="G1089">
        <v>10.6</v>
      </c>
      <c r="H1089">
        <v>6881.07</v>
      </c>
      <c r="I1089" s="1">
        <v>226000000000</v>
      </c>
      <c r="J1089">
        <v>22403.200000000001</v>
      </c>
      <c r="K1089">
        <v>0.19944600000000001</v>
      </c>
      <c r="L1089">
        <v>7.2</v>
      </c>
      <c r="M1089">
        <v>76.345399999999998</v>
      </c>
      <c r="O1089">
        <v>8.077</v>
      </c>
    </row>
    <row r="1090" spans="1:15" x14ac:dyDescent="0.3">
      <c r="A1090" t="s">
        <v>44</v>
      </c>
      <c r="B1090" t="s">
        <v>45</v>
      </c>
      <c r="C1090" t="s">
        <v>438</v>
      </c>
      <c r="D1090" t="s">
        <v>439</v>
      </c>
      <c r="E1090">
        <v>1992</v>
      </c>
      <c r="F1090">
        <v>12.4</v>
      </c>
      <c r="G1090">
        <v>10.4</v>
      </c>
      <c r="H1090">
        <v>6850.66</v>
      </c>
      <c r="I1090" s="1">
        <v>236000000000</v>
      </c>
      <c r="J1090">
        <v>23497.7</v>
      </c>
      <c r="K1090">
        <v>0.100041</v>
      </c>
      <c r="L1090">
        <v>7.6</v>
      </c>
      <c r="M1090">
        <v>76.351200000000006</v>
      </c>
      <c r="O1090">
        <v>6.7009999999999996</v>
      </c>
    </row>
    <row r="1091" spans="1:15" x14ac:dyDescent="0.3">
      <c r="A1091" t="s">
        <v>44</v>
      </c>
      <c r="B1091" t="s">
        <v>45</v>
      </c>
      <c r="C1091" t="s">
        <v>438</v>
      </c>
      <c r="D1091" t="s">
        <v>439</v>
      </c>
      <c r="E1091">
        <v>1991</v>
      </c>
      <c r="F1091">
        <v>12.6</v>
      </c>
      <c r="G1091">
        <v>10.4</v>
      </c>
      <c r="H1091">
        <v>6655.41</v>
      </c>
      <c r="I1091" s="1">
        <v>212000000000</v>
      </c>
      <c r="J1091">
        <v>21154.3</v>
      </c>
      <c r="K1091">
        <v>2.0072599999999999E-2</v>
      </c>
      <c r="L1091">
        <v>8</v>
      </c>
      <c r="M1091">
        <v>76.1922</v>
      </c>
      <c r="O1091">
        <v>6.9859999999999998</v>
      </c>
    </row>
    <row r="1092" spans="1:15" x14ac:dyDescent="0.3">
      <c r="A1092" t="s">
        <v>44</v>
      </c>
      <c r="B1092" t="s">
        <v>45</v>
      </c>
      <c r="C1092" t="s">
        <v>438</v>
      </c>
      <c r="D1092" t="s">
        <v>439</v>
      </c>
      <c r="E1092">
        <v>1990</v>
      </c>
      <c r="F1092">
        <v>12.4</v>
      </c>
      <c r="G1092">
        <v>10.4</v>
      </c>
      <c r="H1092">
        <v>6380.31</v>
      </c>
      <c r="I1092" s="1">
        <v>206000000000</v>
      </c>
      <c r="J1092">
        <v>20710.599999999999</v>
      </c>
      <c r="K1092">
        <v>1.0067399999999999E-3</v>
      </c>
      <c r="L1092">
        <v>8.3000000000000007</v>
      </c>
      <c r="M1092">
        <v>76.052000000000007</v>
      </c>
    </row>
    <row r="1093" spans="1:15" x14ac:dyDescent="0.3">
      <c r="A1093" t="s">
        <v>44</v>
      </c>
      <c r="B1093" t="s">
        <v>45</v>
      </c>
      <c r="C1093" t="s">
        <v>438</v>
      </c>
      <c r="D1093" t="s">
        <v>439</v>
      </c>
      <c r="E1093">
        <v>1989</v>
      </c>
      <c r="F1093">
        <v>12.2</v>
      </c>
      <c r="G1093">
        <v>10.8</v>
      </c>
      <c r="H1093">
        <v>6205.76</v>
      </c>
      <c r="I1093" s="1">
        <v>165000000000</v>
      </c>
      <c r="J1093">
        <v>16613.5</v>
      </c>
      <c r="L1093">
        <v>8.6</v>
      </c>
      <c r="M1093">
        <v>75.6327</v>
      </c>
    </row>
    <row r="1094" spans="1:15" x14ac:dyDescent="0.3">
      <c r="A1094" t="s">
        <v>44</v>
      </c>
      <c r="B1094" t="s">
        <v>45</v>
      </c>
      <c r="C1094" t="s">
        <v>438</v>
      </c>
      <c r="D1094" t="s">
        <v>439</v>
      </c>
      <c r="E1094">
        <v>1988</v>
      </c>
      <c r="F1094">
        <v>12.1</v>
      </c>
      <c r="G1094">
        <v>10.6</v>
      </c>
      <c r="H1094">
        <v>6057.06</v>
      </c>
      <c r="I1094" s="1">
        <v>163000000000</v>
      </c>
      <c r="J1094">
        <v>16478.8</v>
      </c>
      <c r="L1094">
        <v>8.9</v>
      </c>
      <c r="M1094">
        <v>75.565899999999999</v>
      </c>
    </row>
    <row r="1095" spans="1:15" x14ac:dyDescent="0.3">
      <c r="A1095" t="s">
        <v>44</v>
      </c>
      <c r="B1095" t="s">
        <v>45</v>
      </c>
      <c r="C1095" t="s">
        <v>438</v>
      </c>
      <c r="D1095" t="s">
        <v>439</v>
      </c>
      <c r="E1095">
        <v>1987</v>
      </c>
      <c r="F1095">
        <v>11.9</v>
      </c>
      <c r="G1095">
        <v>10.7</v>
      </c>
      <c r="H1095">
        <v>5876.96</v>
      </c>
      <c r="I1095" s="1">
        <v>150000000000</v>
      </c>
      <c r="J1095">
        <v>15216.9</v>
      </c>
      <c r="L1095">
        <v>9.1999999999999993</v>
      </c>
      <c r="M1095">
        <v>75.365899999999996</v>
      </c>
    </row>
    <row r="1096" spans="1:15" x14ac:dyDescent="0.3">
      <c r="A1096" t="s">
        <v>44</v>
      </c>
      <c r="B1096" t="s">
        <v>45</v>
      </c>
      <c r="C1096" t="s">
        <v>438</v>
      </c>
      <c r="D1096" t="s">
        <v>439</v>
      </c>
      <c r="E1096">
        <v>1986</v>
      </c>
      <c r="F1096">
        <v>11.9</v>
      </c>
      <c r="G1096">
        <v>11.3</v>
      </c>
      <c r="H1096">
        <v>5617.42</v>
      </c>
      <c r="I1096" s="1">
        <v>121000000000</v>
      </c>
      <c r="J1096">
        <v>12235.2</v>
      </c>
      <c r="L1096">
        <v>9.5</v>
      </c>
      <c r="M1096">
        <v>74.731700000000004</v>
      </c>
    </row>
    <row r="1097" spans="1:15" x14ac:dyDescent="0.3">
      <c r="A1097" t="s">
        <v>44</v>
      </c>
      <c r="B1097" t="s">
        <v>45</v>
      </c>
      <c r="C1097" t="s">
        <v>438</v>
      </c>
      <c r="D1097" t="s">
        <v>439</v>
      </c>
      <c r="E1097">
        <v>1985</v>
      </c>
      <c r="F1097">
        <v>11.6</v>
      </c>
      <c r="G1097">
        <v>11.3</v>
      </c>
      <c r="H1097">
        <v>5502.67</v>
      </c>
      <c r="I1097">
        <v>86730000000</v>
      </c>
      <c r="J1097">
        <v>8797.66</v>
      </c>
      <c r="L1097">
        <v>9.9</v>
      </c>
      <c r="M1097">
        <v>74.520200000000003</v>
      </c>
    </row>
    <row r="1098" spans="1:15" x14ac:dyDescent="0.3">
      <c r="A1098" t="s">
        <v>44</v>
      </c>
      <c r="B1098" t="s">
        <v>45</v>
      </c>
      <c r="C1098" t="s">
        <v>438</v>
      </c>
      <c r="D1098" t="s">
        <v>439</v>
      </c>
      <c r="E1098">
        <v>1984</v>
      </c>
      <c r="F1098">
        <v>11.7</v>
      </c>
      <c r="G1098">
        <v>11.2</v>
      </c>
      <c r="H1098">
        <v>5285.54</v>
      </c>
      <c r="I1098">
        <v>83795700000</v>
      </c>
      <c r="J1098">
        <v>8502.5400000000009</v>
      </c>
      <c r="L1098">
        <v>10.199999999999999</v>
      </c>
      <c r="M1098">
        <v>74.404899999999998</v>
      </c>
    </row>
    <row r="1099" spans="1:15" x14ac:dyDescent="0.3">
      <c r="A1099" t="s">
        <v>44</v>
      </c>
      <c r="B1099" t="s">
        <v>45</v>
      </c>
      <c r="C1099" t="s">
        <v>438</v>
      </c>
      <c r="D1099" t="s">
        <v>439</v>
      </c>
      <c r="E1099">
        <v>1983</v>
      </c>
      <c r="F1099">
        <v>11.9</v>
      </c>
      <c r="G1099">
        <v>11.6</v>
      </c>
      <c r="H1099">
        <v>5043.9799999999996</v>
      </c>
      <c r="I1099">
        <v>87650900000</v>
      </c>
      <c r="J1099">
        <v>8893.59</v>
      </c>
      <c r="L1099">
        <v>10.7</v>
      </c>
      <c r="M1099">
        <v>73.869</v>
      </c>
    </row>
    <row r="1100" spans="1:15" x14ac:dyDescent="0.3">
      <c r="A1100" t="s">
        <v>44</v>
      </c>
      <c r="B1100" t="s">
        <v>45</v>
      </c>
      <c r="C1100" t="s">
        <v>438</v>
      </c>
      <c r="D1100" t="s">
        <v>439</v>
      </c>
      <c r="E1100">
        <v>1982</v>
      </c>
      <c r="F1100">
        <v>12.2</v>
      </c>
      <c r="G1100">
        <v>11.4</v>
      </c>
      <c r="H1100">
        <v>4904.07</v>
      </c>
      <c r="I1100">
        <v>92588900000</v>
      </c>
      <c r="J1100">
        <v>9393.8799999999992</v>
      </c>
      <c r="L1100">
        <v>11.2</v>
      </c>
      <c r="M1100">
        <v>73.888000000000005</v>
      </c>
    </row>
    <row r="1101" spans="1:15" x14ac:dyDescent="0.3">
      <c r="A1101" t="s">
        <v>44</v>
      </c>
      <c r="B1101" t="s">
        <v>45</v>
      </c>
      <c r="C1101" t="s">
        <v>438</v>
      </c>
      <c r="D1101" t="s">
        <v>439</v>
      </c>
      <c r="E1101">
        <v>1981</v>
      </c>
      <c r="F1101">
        <v>12.6</v>
      </c>
      <c r="G1101">
        <v>11.4</v>
      </c>
      <c r="H1101">
        <v>4910.95</v>
      </c>
      <c r="I1101" s="1">
        <v>105000000000</v>
      </c>
      <c r="J1101">
        <v>10679.7</v>
      </c>
      <c r="L1101">
        <v>11.7</v>
      </c>
      <c r="M1101">
        <v>73.621700000000004</v>
      </c>
    </row>
    <row r="1102" spans="1:15" x14ac:dyDescent="0.3">
      <c r="A1102" t="s">
        <v>44</v>
      </c>
      <c r="B1102" t="s">
        <v>45</v>
      </c>
      <c r="C1102" t="s">
        <v>438</v>
      </c>
      <c r="D1102" t="s">
        <v>439</v>
      </c>
      <c r="E1102">
        <v>1980</v>
      </c>
      <c r="F1102">
        <v>12.6</v>
      </c>
      <c r="G1102">
        <v>11.5</v>
      </c>
      <c r="H1102">
        <v>4893.8900000000003</v>
      </c>
      <c r="I1102" s="1">
        <v>128000000000</v>
      </c>
      <c r="J1102">
        <v>12932.9</v>
      </c>
      <c r="L1102">
        <v>12.3</v>
      </c>
      <c r="M1102">
        <v>73.207099999999997</v>
      </c>
    </row>
    <row r="1103" spans="1:15" x14ac:dyDescent="0.3">
      <c r="A1103" t="s">
        <v>44</v>
      </c>
      <c r="B1103" t="s">
        <v>45</v>
      </c>
      <c r="C1103" t="s">
        <v>438</v>
      </c>
      <c r="D1103" t="s">
        <v>439</v>
      </c>
      <c r="E1103">
        <v>1979</v>
      </c>
      <c r="F1103">
        <v>12.6</v>
      </c>
      <c r="G1103">
        <v>11.4</v>
      </c>
      <c r="H1103">
        <v>4906.09</v>
      </c>
      <c r="I1103" s="1">
        <v>117000000000</v>
      </c>
      <c r="J1103">
        <v>11873.8</v>
      </c>
      <c r="L1103">
        <v>12.8</v>
      </c>
      <c r="M1103">
        <v>73.193700000000007</v>
      </c>
    </row>
    <row r="1104" spans="1:15" x14ac:dyDescent="0.3">
      <c r="A1104" t="s">
        <v>44</v>
      </c>
      <c r="B1104" t="s">
        <v>45</v>
      </c>
      <c r="C1104" t="s">
        <v>438</v>
      </c>
      <c r="D1104" t="s">
        <v>439</v>
      </c>
      <c r="E1104">
        <v>1978</v>
      </c>
      <c r="F1104">
        <v>12.5</v>
      </c>
      <c r="G1104">
        <v>11.7</v>
      </c>
      <c r="H1104">
        <v>4623.3900000000003</v>
      </c>
      <c r="I1104" s="1">
        <v>102000000000</v>
      </c>
      <c r="J1104">
        <v>10344.799999999999</v>
      </c>
      <c r="L1104">
        <v>13.5</v>
      </c>
      <c r="M1104">
        <v>72.697999999999993</v>
      </c>
    </row>
    <row r="1105" spans="1:13" x14ac:dyDescent="0.3">
      <c r="A1105" t="s">
        <v>44</v>
      </c>
      <c r="B1105" t="s">
        <v>45</v>
      </c>
      <c r="C1105" t="s">
        <v>438</v>
      </c>
      <c r="D1105" t="s">
        <v>439</v>
      </c>
      <c r="E1105">
        <v>1977</v>
      </c>
      <c r="F1105">
        <v>12.4</v>
      </c>
      <c r="G1105">
        <v>11.5</v>
      </c>
      <c r="H1105">
        <v>4404.82</v>
      </c>
      <c r="I1105">
        <v>83283300000</v>
      </c>
      <c r="J1105">
        <v>8472.0499999999993</v>
      </c>
      <c r="L1105">
        <v>14.2</v>
      </c>
      <c r="M1105">
        <v>72.773899999999998</v>
      </c>
    </row>
    <row r="1106" spans="1:13" x14ac:dyDescent="0.3">
      <c r="A1106" t="s">
        <v>44</v>
      </c>
      <c r="B1106" t="s">
        <v>45</v>
      </c>
      <c r="C1106" t="s">
        <v>438</v>
      </c>
      <c r="D1106" t="s">
        <v>439</v>
      </c>
      <c r="E1106">
        <v>1976</v>
      </c>
      <c r="F1106">
        <v>12.3</v>
      </c>
      <c r="G1106">
        <v>12.1</v>
      </c>
      <c r="H1106">
        <v>4247.41</v>
      </c>
      <c r="I1106">
        <v>71494500000</v>
      </c>
      <c r="J1106">
        <v>7281.82</v>
      </c>
      <c r="L1106">
        <v>14.9</v>
      </c>
      <c r="M1106">
        <v>72.119799999999998</v>
      </c>
    </row>
    <row r="1107" spans="1:13" x14ac:dyDescent="0.3">
      <c r="A1107" t="s">
        <v>44</v>
      </c>
      <c r="B1107" t="s">
        <v>45</v>
      </c>
      <c r="C1107" t="s">
        <v>438</v>
      </c>
      <c r="D1107" t="s">
        <v>439</v>
      </c>
      <c r="E1107">
        <v>1975</v>
      </c>
      <c r="F1107">
        <v>12.2</v>
      </c>
      <c r="G1107">
        <v>12.2</v>
      </c>
      <c r="H1107">
        <v>3887.48</v>
      </c>
      <c r="I1107">
        <v>66029700000</v>
      </c>
      <c r="J1107">
        <v>6737.25</v>
      </c>
      <c r="L1107">
        <v>15.8</v>
      </c>
      <c r="M1107">
        <v>71.971199999999996</v>
      </c>
    </row>
    <row r="1108" spans="1:13" x14ac:dyDescent="0.3">
      <c r="A1108" t="s">
        <v>44</v>
      </c>
      <c r="B1108" t="s">
        <v>45</v>
      </c>
      <c r="C1108" t="s">
        <v>438</v>
      </c>
      <c r="D1108" t="s">
        <v>439</v>
      </c>
      <c r="E1108">
        <v>1974</v>
      </c>
      <c r="F1108">
        <v>12.7</v>
      </c>
      <c r="G1108">
        <v>11.9</v>
      </c>
      <c r="H1108">
        <v>4134.3900000000003</v>
      </c>
      <c r="I1108">
        <v>56333000000</v>
      </c>
      <c r="J1108">
        <v>5764.49</v>
      </c>
      <c r="L1108">
        <v>16.7</v>
      </c>
      <c r="M1108">
        <v>71.985900000000001</v>
      </c>
    </row>
    <row r="1109" spans="1:13" x14ac:dyDescent="0.3">
      <c r="A1109" t="s">
        <v>44</v>
      </c>
      <c r="B1109" t="s">
        <v>45</v>
      </c>
      <c r="C1109" t="s">
        <v>438</v>
      </c>
      <c r="D1109" t="s">
        <v>439</v>
      </c>
      <c r="E1109">
        <v>1973</v>
      </c>
      <c r="F1109">
        <v>13.3</v>
      </c>
      <c r="G1109">
        <v>12.1</v>
      </c>
      <c r="H1109">
        <v>3941.6</v>
      </c>
      <c r="I1109">
        <v>47999400000</v>
      </c>
      <c r="J1109">
        <v>4927.2</v>
      </c>
      <c r="L1109">
        <v>17.7</v>
      </c>
      <c r="M1109">
        <v>71.635400000000004</v>
      </c>
    </row>
    <row r="1110" spans="1:13" x14ac:dyDescent="0.3">
      <c r="A1110" t="s">
        <v>44</v>
      </c>
      <c r="B1110" t="s">
        <v>45</v>
      </c>
      <c r="C1110" t="s">
        <v>438</v>
      </c>
      <c r="D1110" t="s">
        <v>439</v>
      </c>
      <c r="E1110">
        <v>1972</v>
      </c>
      <c r="F1110">
        <v>14</v>
      </c>
      <c r="G1110">
        <v>12.1</v>
      </c>
      <c r="H1110">
        <v>3612.36</v>
      </c>
      <c r="I1110">
        <v>37408600000</v>
      </c>
      <c r="J1110">
        <v>3852.14</v>
      </c>
      <c r="L1110">
        <v>18.7</v>
      </c>
      <c r="M1110">
        <v>71.405100000000004</v>
      </c>
    </row>
    <row r="1111" spans="1:13" x14ac:dyDescent="0.3">
      <c r="A1111" t="s">
        <v>44</v>
      </c>
      <c r="B1111" t="s">
        <v>45</v>
      </c>
      <c r="C1111" t="s">
        <v>438</v>
      </c>
      <c r="D1111" t="s">
        <v>439</v>
      </c>
      <c r="E1111">
        <v>1971</v>
      </c>
      <c r="F1111">
        <v>14.6</v>
      </c>
      <c r="G1111">
        <v>12.4</v>
      </c>
      <c r="H1111">
        <v>3217.05</v>
      </c>
      <c r="I1111">
        <v>29981300000</v>
      </c>
      <c r="J1111">
        <v>3099.43</v>
      </c>
      <c r="L1111">
        <v>19.600000000000001</v>
      </c>
      <c r="M1111">
        <v>71.060500000000005</v>
      </c>
    </row>
    <row r="1112" spans="1:13" x14ac:dyDescent="0.3">
      <c r="A1112" t="s">
        <v>44</v>
      </c>
      <c r="B1112" t="s">
        <v>45</v>
      </c>
      <c r="C1112" t="s">
        <v>438</v>
      </c>
      <c r="D1112" t="s">
        <v>439</v>
      </c>
      <c r="E1112">
        <v>1970</v>
      </c>
      <c r="F1112">
        <v>14.7</v>
      </c>
      <c r="G1112">
        <v>12.3</v>
      </c>
      <c r="H1112">
        <v>3031.52</v>
      </c>
      <c r="I1112">
        <v>26849100000</v>
      </c>
      <c r="J1112">
        <v>2780.7</v>
      </c>
      <c r="L1112">
        <v>20.5</v>
      </c>
      <c r="M1112">
        <v>70.971999999999994</v>
      </c>
    </row>
    <row r="1113" spans="1:13" x14ac:dyDescent="0.3">
      <c r="A1113" t="s">
        <v>44</v>
      </c>
      <c r="B1113" t="s">
        <v>45</v>
      </c>
      <c r="C1113" t="s">
        <v>438</v>
      </c>
      <c r="D1113" t="s">
        <v>439</v>
      </c>
      <c r="E1113">
        <v>1969</v>
      </c>
      <c r="F1113">
        <v>14.7</v>
      </c>
      <c r="G1113">
        <v>12.5</v>
      </c>
      <c r="H1113">
        <v>2830.59</v>
      </c>
      <c r="I1113">
        <v>23710700000</v>
      </c>
      <c r="J1113">
        <v>2458.08</v>
      </c>
      <c r="L1113">
        <v>21.2</v>
      </c>
      <c r="M1113">
        <v>70.764899999999997</v>
      </c>
    </row>
    <row r="1114" spans="1:13" x14ac:dyDescent="0.3">
      <c r="A1114" t="s">
        <v>44</v>
      </c>
      <c r="B1114" t="s">
        <v>45</v>
      </c>
      <c r="C1114" t="s">
        <v>438</v>
      </c>
      <c r="D1114" t="s">
        <v>439</v>
      </c>
      <c r="E1114">
        <v>1968</v>
      </c>
      <c r="F1114">
        <v>14.8</v>
      </c>
      <c r="G1114">
        <v>12.7</v>
      </c>
      <c r="H1114">
        <v>2596.1799999999998</v>
      </c>
      <c r="I1114">
        <v>21376400000</v>
      </c>
      <c r="J1114">
        <v>2222.36</v>
      </c>
      <c r="L1114">
        <v>21.9</v>
      </c>
      <c r="M1114">
        <v>70.693200000000004</v>
      </c>
    </row>
    <row r="1115" spans="1:13" x14ac:dyDescent="0.3">
      <c r="A1115" t="s">
        <v>44</v>
      </c>
      <c r="B1115" t="s">
        <v>45</v>
      </c>
      <c r="C1115" t="s">
        <v>438</v>
      </c>
      <c r="D1115" t="s">
        <v>439</v>
      </c>
      <c r="E1115">
        <v>1967</v>
      </c>
      <c r="F1115">
        <v>15.3</v>
      </c>
      <c r="G1115">
        <v>12</v>
      </c>
      <c r="H1115">
        <v>2357.58</v>
      </c>
      <c r="I1115">
        <v>19992000000</v>
      </c>
      <c r="J1115">
        <v>2086.64</v>
      </c>
      <c r="L1115">
        <v>22.6</v>
      </c>
      <c r="M1115">
        <v>71.012900000000002</v>
      </c>
    </row>
    <row r="1116" spans="1:13" x14ac:dyDescent="0.3">
      <c r="A1116" t="s">
        <v>44</v>
      </c>
      <c r="B1116" t="s">
        <v>45</v>
      </c>
      <c r="C1116" t="s">
        <v>438</v>
      </c>
      <c r="D1116" t="s">
        <v>439</v>
      </c>
      <c r="E1116">
        <v>1966</v>
      </c>
      <c r="F1116">
        <v>15.9</v>
      </c>
      <c r="G1116">
        <v>12.1</v>
      </c>
      <c r="H1116">
        <v>2255.19</v>
      </c>
      <c r="I1116">
        <v>18651900000</v>
      </c>
      <c r="J1116">
        <v>1957.63</v>
      </c>
      <c r="L1116">
        <v>23.3</v>
      </c>
      <c r="M1116">
        <v>70.706299999999999</v>
      </c>
    </row>
    <row r="1117" spans="1:13" x14ac:dyDescent="0.3">
      <c r="A1117" t="s">
        <v>44</v>
      </c>
      <c r="B1117" t="s">
        <v>45</v>
      </c>
      <c r="C1117" t="s">
        <v>438</v>
      </c>
      <c r="D1117" t="s">
        <v>439</v>
      </c>
      <c r="E1117">
        <v>1965</v>
      </c>
      <c r="F1117">
        <v>16.399999999999999</v>
      </c>
      <c r="G1117">
        <v>12.2</v>
      </c>
      <c r="H1117">
        <v>2163.96</v>
      </c>
      <c r="I1117">
        <v>17371500000</v>
      </c>
      <c r="J1117">
        <v>1835.59</v>
      </c>
      <c r="L1117">
        <v>24.1</v>
      </c>
      <c r="M1117">
        <v>70.625399999999999</v>
      </c>
    </row>
    <row r="1118" spans="1:13" x14ac:dyDescent="0.3">
      <c r="A1118" t="s">
        <v>44</v>
      </c>
      <c r="B1118" t="s">
        <v>45</v>
      </c>
      <c r="C1118" t="s">
        <v>438</v>
      </c>
      <c r="D1118" t="s">
        <v>439</v>
      </c>
      <c r="E1118">
        <v>1964</v>
      </c>
      <c r="F1118">
        <v>17.2</v>
      </c>
      <c r="G1118">
        <v>11.7</v>
      </c>
      <c r="H1118">
        <v>2062.9899999999998</v>
      </c>
      <c r="I1118">
        <v>15960100000</v>
      </c>
      <c r="J1118">
        <v>1701.85</v>
      </c>
      <c r="L1118">
        <v>25</v>
      </c>
      <c r="M1118">
        <v>70.755099999999999</v>
      </c>
    </row>
    <row r="1119" spans="1:13" x14ac:dyDescent="0.3">
      <c r="A1119" t="s">
        <v>44</v>
      </c>
      <c r="B1119" t="s">
        <v>45</v>
      </c>
      <c r="C1119" t="s">
        <v>438</v>
      </c>
      <c r="D1119" t="s">
        <v>439</v>
      </c>
      <c r="E1119">
        <v>1963</v>
      </c>
      <c r="F1119">
        <v>17.100000000000001</v>
      </c>
      <c r="G1119">
        <v>12.6</v>
      </c>
      <c r="H1119">
        <v>1880.99</v>
      </c>
      <c r="I1119">
        <v>14260000000</v>
      </c>
      <c r="J1119">
        <v>1535.02</v>
      </c>
      <c r="L1119">
        <v>25.9</v>
      </c>
      <c r="M1119">
        <v>70.051500000000004</v>
      </c>
    </row>
    <row r="1120" spans="1:13" x14ac:dyDescent="0.3">
      <c r="A1120" t="s">
        <v>44</v>
      </c>
      <c r="B1120" t="s">
        <v>45</v>
      </c>
      <c r="C1120" t="s">
        <v>438</v>
      </c>
      <c r="D1120" t="s">
        <v>439</v>
      </c>
      <c r="E1120">
        <v>1962</v>
      </c>
      <c r="F1120">
        <v>16.8</v>
      </c>
      <c r="G1120">
        <v>12.2</v>
      </c>
      <c r="H1120">
        <v>1753.14</v>
      </c>
      <c r="I1120">
        <v>13264000000</v>
      </c>
      <c r="J1120">
        <v>1438.52</v>
      </c>
      <c r="L1120">
        <v>27</v>
      </c>
      <c r="M1120">
        <v>70.219499999999996</v>
      </c>
    </row>
    <row r="1121" spans="1:15" x14ac:dyDescent="0.3">
      <c r="A1121" t="s">
        <v>44</v>
      </c>
      <c r="B1121" t="s">
        <v>45</v>
      </c>
      <c r="C1121" t="s">
        <v>438</v>
      </c>
      <c r="D1121" t="s">
        <v>439</v>
      </c>
      <c r="E1121">
        <v>1961</v>
      </c>
      <c r="F1121">
        <v>17.3</v>
      </c>
      <c r="G1121">
        <v>11.6</v>
      </c>
      <c r="H1121">
        <v>1627.51</v>
      </c>
      <c r="I1121">
        <v>12400100000</v>
      </c>
      <c r="J1121">
        <v>1350.2</v>
      </c>
      <c r="L1121">
        <v>28.1</v>
      </c>
      <c r="M1121">
        <v>70.521000000000001</v>
      </c>
    </row>
    <row r="1122" spans="1:15" x14ac:dyDescent="0.3">
      <c r="A1122" t="s">
        <v>44</v>
      </c>
      <c r="B1122" t="s">
        <v>45</v>
      </c>
      <c r="C1122" t="s">
        <v>438</v>
      </c>
      <c r="D1122" t="s">
        <v>439</v>
      </c>
      <c r="E1122">
        <v>1960</v>
      </c>
      <c r="F1122">
        <v>16.8</v>
      </c>
      <c r="G1122">
        <v>12.4</v>
      </c>
      <c r="H1122">
        <v>1576.34</v>
      </c>
      <c r="I1122">
        <v>11658700000</v>
      </c>
      <c r="J1122">
        <v>1273.69</v>
      </c>
      <c r="L1122">
        <v>29.4</v>
      </c>
      <c r="M1122">
        <v>69.701999999999998</v>
      </c>
    </row>
    <row r="1123" spans="1:15" x14ac:dyDescent="0.3">
      <c r="A1123" t="s">
        <v>46</v>
      </c>
      <c r="B1123" t="s">
        <v>47</v>
      </c>
      <c r="C1123" t="s">
        <v>437</v>
      </c>
      <c r="D1123" t="s">
        <v>433</v>
      </c>
      <c r="E1123">
        <v>2018</v>
      </c>
      <c r="I1123">
        <v>1925000000</v>
      </c>
      <c r="J1123">
        <v>5025.18</v>
      </c>
      <c r="L1123">
        <v>11.2</v>
      </c>
      <c r="N1123">
        <v>16.794</v>
      </c>
      <c r="O1123">
        <v>9.3680000000000003</v>
      </c>
    </row>
    <row r="1124" spans="1:15" x14ac:dyDescent="0.3">
      <c r="A1124" t="s">
        <v>46</v>
      </c>
      <c r="B1124" t="s">
        <v>47</v>
      </c>
      <c r="C1124" t="s">
        <v>437</v>
      </c>
      <c r="D1124" t="s">
        <v>433</v>
      </c>
      <c r="E1124">
        <v>2017</v>
      </c>
      <c r="F1124">
        <v>21.081</v>
      </c>
      <c r="G1124">
        <v>4.681</v>
      </c>
      <c r="I1124">
        <v>1862614800</v>
      </c>
      <c r="J1124">
        <v>4956.8100000000004</v>
      </c>
      <c r="K1124">
        <v>47.082599999999999</v>
      </c>
      <c r="L1124">
        <v>11.8</v>
      </c>
      <c r="M1124">
        <v>74.364999999999995</v>
      </c>
      <c r="N1124">
        <v>16.4739</v>
      </c>
      <c r="O1124">
        <v>9</v>
      </c>
    </row>
    <row r="1125" spans="1:15" x14ac:dyDescent="0.3">
      <c r="A1125" t="s">
        <v>46</v>
      </c>
      <c r="B1125" t="s">
        <v>47</v>
      </c>
      <c r="C1125" t="s">
        <v>437</v>
      </c>
      <c r="D1125" t="s">
        <v>433</v>
      </c>
      <c r="E1125">
        <v>2016</v>
      </c>
      <c r="F1125">
        <v>21.4</v>
      </c>
      <c r="G1125">
        <v>4.6500000000000004</v>
      </c>
      <c r="I1125">
        <v>1806646250</v>
      </c>
      <c r="J1125">
        <v>4904.03</v>
      </c>
      <c r="K1125">
        <v>44.575699999999998</v>
      </c>
      <c r="L1125">
        <v>12.5</v>
      </c>
      <c r="M1125">
        <v>74.218999999999994</v>
      </c>
      <c r="N1125">
        <v>16.1508</v>
      </c>
      <c r="O1125">
        <v>7.91</v>
      </c>
    </row>
    <row r="1126" spans="1:15" x14ac:dyDescent="0.3">
      <c r="A1126" t="s">
        <v>46</v>
      </c>
      <c r="B1126" t="s">
        <v>47</v>
      </c>
      <c r="C1126" t="s">
        <v>437</v>
      </c>
      <c r="D1126" t="s">
        <v>433</v>
      </c>
      <c r="E1126">
        <v>2015</v>
      </c>
      <c r="F1126">
        <v>21.733000000000001</v>
      </c>
      <c r="G1126">
        <v>4.6239999999999997</v>
      </c>
      <c r="I1126">
        <v>1762500450</v>
      </c>
      <c r="J1126">
        <v>4883.18</v>
      </c>
      <c r="K1126">
        <v>41.59</v>
      </c>
      <c r="L1126">
        <v>13.2</v>
      </c>
      <c r="M1126">
        <v>74.034000000000006</v>
      </c>
      <c r="N1126">
        <v>15.823499999999999</v>
      </c>
      <c r="O1126">
        <v>9.9700000000000006</v>
      </c>
    </row>
    <row r="1127" spans="1:15" x14ac:dyDescent="0.3">
      <c r="A1127" t="s">
        <v>46</v>
      </c>
      <c r="B1127" t="s">
        <v>47</v>
      </c>
      <c r="C1127" t="s">
        <v>437</v>
      </c>
      <c r="D1127" t="s">
        <v>433</v>
      </c>
      <c r="E1127">
        <v>2014</v>
      </c>
      <c r="F1127">
        <v>22.067</v>
      </c>
      <c r="G1127">
        <v>4.6029999999999998</v>
      </c>
      <c r="I1127">
        <v>1692955750</v>
      </c>
      <c r="J1127">
        <v>4790.9399999999996</v>
      </c>
      <c r="K1127">
        <v>38.700000000000003</v>
      </c>
      <c r="L1127">
        <v>13.9</v>
      </c>
      <c r="M1127">
        <v>73.781999999999996</v>
      </c>
      <c r="N1127">
        <v>15.4917</v>
      </c>
      <c r="O1127">
        <v>11.57</v>
      </c>
    </row>
    <row r="1128" spans="1:15" x14ac:dyDescent="0.3">
      <c r="A1128" t="s">
        <v>46</v>
      </c>
      <c r="B1128" t="s">
        <v>47</v>
      </c>
      <c r="C1128" t="s">
        <v>437</v>
      </c>
      <c r="D1128" t="s">
        <v>433</v>
      </c>
      <c r="E1128">
        <v>2013</v>
      </c>
      <c r="F1128">
        <v>22.395</v>
      </c>
      <c r="G1128">
        <v>4.5880000000000001</v>
      </c>
      <c r="I1128">
        <v>1608442150</v>
      </c>
      <c r="J1128">
        <v>4652.51</v>
      </c>
      <c r="K1128">
        <v>33.6</v>
      </c>
      <c r="L1128">
        <v>14.5</v>
      </c>
      <c r="M1128">
        <v>73.451999999999998</v>
      </c>
      <c r="N1128">
        <v>15.1563</v>
      </c>
      <c r="O1128">
        <v>11.7</v>
      </c>
    </row>
    <row r="1129" spans="1:15" x14ac:dyDescent="0.3">
      <c r="A1129" t="s">
        <v>46</v>
      </c>
      <c r="B1129" t="s">
        <v>47</v>
      </c>
      <c r="C1129" t="s">
        <v>437</v>
      </c>
      <c r="D1129" t="s">
        <v>433</v>
      </c>
      <c r="E1129">
        <v>2012</v>
      </c>
      <c r="F1129">
        <v>22.716999999999999</v>
      </c>
      <c r="G1129">
        <v>4.58</v>
      </c>
      <c r="I1129">
        <v>1563827850</v>
      </c>
      <c r="J1129">
        <v>4626.71</v>
      </c>
      <c r="K1129">
        <v>31</v>
      </c>
      <c r="L1129">
        <v>15.2</v>
      </c>
      <c r="M1129">
        <v>73.043999999999997</v>
      </c>
      <c r="N1129">
        <v>14.818099999999999</v>
      </c>
      <c r="O1129">
        <v>14.27</v>
      </c>
    </row>
    <row r="1130" spans="1:15" x14ac:dyDescent="0.3">
      <c r="A1130" t="s">
        <v>46</v>
      </c>
      <c r="B1130" t="s">
        <v>47</v>
      </c>
      <c r="C1130" t="s">
        <v>437</v>
      </c>
      <c r="D1130" t="s">
        <v>433</v>
      </c>
      <c r="E1130">
        <v>2011</v>
      </c>
      <c r="F1130">
        <v>23.044</v>
      </c>
      <c r="G1130">
        <v>4.5819999999999999</v>
      </c>
      <c r="I1130">
        <v>1486595750</v>
      </c>
      <c r="J1130">
        <v>4501.6000000000004</v>
      </c>
      <c r="K1130">
        <v>30.7</v>
      </c>
      <c r="L1130">
        <v>15.7</v>
      </c>
      <c r="M1130">
        <v>72.569999999999993</v>
      </c>
      <c r="N1130">
        <v>14.4777</v>
      </c>
      <c r="O1130">
        <v>12.757999999999999</v>
      </c>
    </row>
    <row r="1131" spans="1:15" x14ac:dyDescent="0.3">
      <c r="A1131" t="s">
        <v>46</v>
      </c>
      <c r="B1131" t="s">
        <v>47</v>
      </c>
      <c r="C1131" t="s">
        <v>437</v>
      </c>
      <c r="D1131" t="s">
        <v>433</v>
      </c>
      <c r="E1131">
        <v>2010</v>
      </c>
      <c r="F1131">
        <v>23.402000000000001</v>
      </c>
      <c r="G1131">
        <v>4.5970000000000004</v>
      </c>
      <c r="I1131">
        <v>1396731700</v>
      </c>
      <c r="J1131">
        <v>4331.43</v>
      </c>
      <c r="K1131">
        <v>28.2</v>
      </c>
      <c r="L1131">
        <v>16.2</v>
      </c>
      <c r="M1131">
        <v>72.057000000000002</v>
      </c>
      <c r="N1131">
        <v>14.137</v>
      </c>
      <c r="O1131">
        <v>11.659000000000001</v>
      </c>
    </row>
    <row r="1132" spans="1:15" x14ac:dyDescent="0.3">
      <c r="A1132" t="s">
        <v>46</v>
      </c>
      <c r="B1132" t="s">
        <v>47</v>
      </c>
      <c r="C1132" t="s">
        <v>437</v>
      </c>
      <c r="D1132" t="s">
        <v>433</v>
      </c>
      <c r="E1132">
        <v>2009</v>
      </c>
      <c r="F1132">
        <v>23.827000000000002</v>
      </c>
      <c r="G1132">
        <v>4.6310000000000002</v>
      </c>
      <c r="I1132">
        <v>1335217500</v>
      </c>
      <c r="J1132">
        <v>4243.43</v>
      </c>
      <c r="K1132">
        <v>27.2</v>
      </c>
      <c r="L1132">
        <v>16.600000000000001</v>
      </c>
      <c r="M1132">
        <v>71.540999999999997</v>
      </c>
      <c r="N1132">
        <v>13.794600000000001</v>
      </c>
      <c r="O1132">
        <v>10.115</v>
      </c>
    </row>
    <row r="1133" spans="1:15" x14ac:dyDescent="0.3">
      <c r="A1133" t="s">
        <v>46</v>
      </c>
      <c r="B1133" t="s">
        <v>47</v>
      </c>
      <c r="C1133" t="s">
        <v>437</v>
      </c>
      <c r="D1133" t="s">
        <v>433</v>
      </c>
      <c r="E1133">
        <v>2008</v>
      </c>
      <c r="F1133">
        <v>24.338999999999999</v>
      </c>
      <c r="G1133">
        <v>4.6849999999999996</v>
      </c>
      <c r="I1133">
        <v>1368625150</v>
      </c>
      <c r="J1133">
        <v>4460.63</v>
      </c>
      <c r="K1133">
        <v>26.3</v>
      </c>
      <c r="L1133">
        <v>17</v>
      </c>
      <c r="M1133">
        <v>71.058999999999997</v>
      </c>
      <c r="N1133">
        <v>13.4512</v>
      </c>
      <c r="O1133">
        <v>8.18</v>
      </c>
    </row>
    <row r="1134" spans="1:15" x14ac:dyDescent="0.3">
      <c r="A1134" t="s">
        <v>46</v>
      </c>
      <c r="B1134" t="s">
        <v>47</v>
      </c>
      <c r="C1134" t="s">
        <v>437</v>
      </c>
      <c r="D1134" t="s">
        <v>433</v>
      </c>
      <c r="E1134">
        <v>2007</v>
      </c>
      <c r="F1134">
        <v>24.943999999999999</v>
      </c>
      <c r="G1134">
        <v>4.76</v>
      </c>
      <c r="I1134">
        <v>1290542550</v>
      </c>
      <c r="J1134">
        <v>4315.83</v>
      </c>
      <c r="K1134">
        <v>24.6</v>
      </c>
      <c r="L1134">
        <v>17.3</v>
      </c>
      <c r="M1134">
        <v>70.635999999999996</v>
      </c>
      <c r="N1134">
        <v>13.109400000000001</v>
      </c>
      <c r="O1134">
        <v>8.51</v>
      </c>
    </row>
    <row r="1135" spans="1:15" x14ac:dyDescent="0.3">
      <c r="A1135" t="s">
        <v>46</v>
      </c>
      <c r="B1135" t="s">
        <v>47</v>
      </c>
      <c r="C1135" t="s">
        <v>437</v>
      </c>
      <c r="D1135" t="s">
        <v>433</v>
      </c>
      <c r="E1135">
        <v>2006</v>
      </c>
      <c r="F1135">
        <v>25.635000000000002</v>
      </c>
      <c r="G1135">
        <v>4.8559999999999999</v>
      </c>
      <c r="I1135">
        <v>1217442150</v>
      </c>
      <c r="J1135">
        <v>4178.93</v>
      </c>
      <c r="K1135">
        <v>24</v>
      </c>
      <c r="L1135">
        <v>17.600000000000001</v>
      </c>
      <c r="M1135">
        <v>70.286000000000001</v>
      </c>
      <c r="N1135">
        <v>12.772</v>
      </c>
      <c r="O1135">
        <v>9.39</v>
      </c>
    </row>
    <row r="1136" spans="1:15" x14ac:dyDescent="0.3">
      <c r="A1136" t="s">
        <v>46</v>
      </c>
      <c r="B1136" t="s">
        <v>47</v>
      </c>
      <c r="C1136" t="s">
        <v>437</v>
      </c>
      <c r="D1136" t="s">
        <v>433</v>
      </c>
      <c r="E1136">
        <v>2005</v>
      </c>
      <c r="F1136">
        <v>26.385999999999999</v>
      </c>
      <c r="G1136">
        <v>4.976</v>
      </c>
      <c r="I1136">
        <v>1114202700</v>
      </c>
      <c r="J1136">
        <v>3926.01</v>
      </c>
      <c r="K1136">
        <v>17</v>
      </c>
      <c r="L1136">
        <v>17.8</v>
      </c>
      <c r="M1136">
        <v>69.998000000000005</v>
      </c>
      <c r="N1136">
        <v>12.4419</v>
      </c>
      <c r="O1136">
        <v>10.91</v>
      </c>
    </row>
    <row r="1137" spans="1:15" x14ac:dyDescent="0.3">
      <c r="A1137" t="s">
        <v>46</v>
      </c>
      <c r="B1137" t="s">
        <v>47</v>
      </c>
      <c r="C1137" t="s">
        <v>437</v>
      </c>
      <c r="D1137" t="s">
        <v>433</v>
      </c>
      <c r="E1137">
        <v>2004</v>
      </c>
      <c r="F1137">
        <v>27.158000000000001</v>
      </c>
      <c r="G1137">
        <v>5.1230000000000002</v>
      </c>
      <c r="I1137">
        <v>1057845500</v>
      </c>
      <c r="J1137">
        <v>3825.79</v>
      </c>
      <c r="K1137">
        <v>9.8000000000000007</v>
      </c>
      <c r="L1137">
        <v>18.2</v>
      </c>
      <c r="M1137">
        <v>69.748999999999995</v>
      </c>
      <c r="N1137">
        <v>12.1221</v>
      </c>
      <c r="O1137">
        <v>10.798</v>
      </c>
    </row>
    <row r="1138" spans="1:15" x14ac:dyDescent="0.3">
      <c r="A1138" t="s">
        <v>46</v>
      </c>
      <c r="B1138" t="s">
        <v>47</v>
      </c>
      <c r="C1138" t="s">
        <v>437</v>
      </c>
      <c r="D1138" t="s">
        <v>433</v>
      </c>
      <c r="E1138">
        <v>2003</v>
      </c>
      <c r="F1138">
        <v>27.913</v>
      </c>
      <c r="G1138">
        <v>5.2930000000000001</v>
      </c>
      <c r="I1138">
        <v>990374050</v>
      </c>
      <c r="J1138">
        <v>3675.88</v>
      </c>
      <c r="L1138">
        <v>18.5</v>
      </c>
      <c r="M1138">
        <v>69.510999999999996</v>
      </c>
      <c r="N1138">
        <v>11.8117</v>
      </c>
      <c r="O1138">
        <v>10.504</v>
      </c>
    </row>
    <row r="1139" spans="1:15" x14ac:dyDescent="0.3">
      <c r="A1139" t="s">
        <v>46</v>
      </c>
      <c r="B1139" t="s">
        <v>47</v>
      </c>
      <c r="C1139" t="s">
        <v>437</v>
      </c>
      <c r="D1139" t="s">
        <v>433</v>
      </c>
      <c r="E1139">
        <v>2002</v>
      </c>
      <c r="F1139">
        <v>28.62</v>
      </c>
      <c r="G1139">
        <v>5.476</v>
      </c>
      <c r="I1139">
        <v>932551850</v>
      </c>
      <c r="J1139">
        <v>3554.23</v>
      </c>
      <c r="K1139">
        <v>5.6842499999999996</v>
      </c>
      <c r="L1139">
        <v>18.899999999999999</v>
      </c>
      <c r="M1139">
        <v>69.272000000000006</v>
      </c>
      <c r="N1139">
        <v>11.502800000000001</v>
      </c>
      <c r="O1139">
        <v>10.039999999999999</v>
      </c>
    </row>
    <row r="1140" spans="1:15" x14ac:dyDescent="0.3">
      <c r="A1140" t="s">
        <v>46</v>
      </c>
      <c r="B1140" t="s">
        <v>47</v>
      </c>
      <c r="C1140" t="s">
        <v>437</v>
      </c>
      <c r="D1140" t="s">
        <v>433</v>
      </c>
      <c r="E1140">
        <v>2001</v>
      </c>
      <c r="F1140">
        <v>29.271000000000001</v>
      </c>
      <c r="G1140">
        <v>5.66</v>
      </c>
      <c r="I1140">
        <v>871860600</v>
      </c>
      <c r="J1140">
        <v>3418.22</v>
      </c>
      <c r="L1140">
        <v>19.399999999999999</v>
      </c>
      <c r="M1140">
        <v>69.040000000000006</v>
      </c>
      <c r="N1140">
        <v>11.1821</v>
      </c>
      <c r="O1140">
        <v>9.07</v>
      </c>
    </row>
    <row r="1141" spans="1:15" x14ac:dyDescent="0.3">
      <c r="A1141" t="s">
        <v>46</v>
      </c>
      <c r="B1141" t="s">
        <v>47</v>
      </c>
      <c r="C1141" t="s">
        <v>437</v>
      </c>
      <c r="D1141" t="s">
        <v>433</v>
      </c>
      <c r="E1141">
        <v>2000</v>
      </c>
      <c r="F1141">
        <v>29.867999999999999</v>
      </c>
      <c r="G1141">
        <v>5.8259999999999996</v>
      </c>
      <c r="I1141">
        <v>832072450</v>
      </c>
      <c r="J1141">
        <v>3364.42</v>
      </c>
      <c r="K1141">
        <v>5.9638400000000003</v>
      </c>
      <c r="L1141">
        <v>20</v>
      </c>
      <c r="M1141">
        <v>68.846999999999994</v>
      </c>
      <c r="N1141">
        <v>10.8424</v>
      </c>
      <c r="O1141">
        <v>10.558999999999999</v>
      </c>
    </row>
    <row r="1142" spans="1:15" x14ac:dyDescent="0.3">
      <c r="A1142" t="s">
        <v>46</v>
      </c>
      <c r="B1142" t="s">
        <v>47</v>
      </c>
      <c r="C1142" t="s">
        <v>437</v>
      </c>
      <c r="D1142" t="s">
        <v>433</v>
      </c>
      <c r="E1142">
        <v>1999</v>
      </c>
      <c r="F1142">
        <v>30.431000000000001</v>
      </c>
      <c r="G1142">
        <v>5.9530000000000003</v>
      </c>
      <c r="I1142">
        <v>732732350</v>
      </c>
      <c r="J1142">
        <v>3065.98</v>
      </c>
      <c r="K1142">
        <v>4.07674</v>
      </c>
      <c r="L1142">
        <v>20.7</v>
      </c>
      <c r="M1142">
        <v>68.733999999999995</v>
      </c>
      <c r="N1142">
        <v>10.4773</v>
      </c>
      <c r="O1142">
        <v>12.84</v>
      </c>
    </row>
    <row r="1143" spans="1:15" x14ac:dyDescent="0.3">
      <c r="A1143" t="s">
        <v>46</v>
      </c>
      <c r="B1143" t="s">
        <v>47</v>
      </c>
      <c r="C1143" t="s">
        <v>437</v>
      </c>
      <c r="D1143" t="s">
        <v>433</v>
      </c>
      <c r="E1143">
        <v>1998</v>
      </c>
      <c r="F1143">
        <v>30.99</v>
      </c>
      <c r="G1143">
        <v>6.0289999999999999</v>
      </c>
      <c r="I1143">
        <v>688992450</v>
      </c>
      <c r="J1143">
        <v>2992.44</v>
      </c>
      <c r="K1143">
        <v>2.09152</v>
      </c>
      <c r="L1143">
        <v>21.5</v>
      </c>
      <c r="M1143">
        <v>68.733999999999995</v>
      </c>
      <c r="N1143">
        <v>10.093999999999999</v>
      </c>
      <c r="O1143">
        <v>14.31</v>
      </c>
    </row>
    <row r="1144" spans="1:15" x14ac:dyDescent="0.3">
      <c r="A1144" t="s">
        <v>46</v>
      </c>
      <c r="B1144" t="s">
        <v>47</v>
      </c>
      <c r="C1144" t="s">
        <v>437</v>
      </c>
      <c r="D1144" t="s">
        <v>433</v>
      </c>
      <c r="E1144">
        <v>1997</v>
      </c>
      <c r="F1144">
        <v>31.567</v>
      </c>
      <c r="G1144">
        <v>6.05</v>
      </c>
      <c r="I1144">
        <v>654314350</v>
      </c>
      <c r="J1144">
        <v>2952.95</v>
      </c>
      <c r="K1144">
        <v>1.2885800000000001</v>
      </c>
      <c r="L1144">
        <v>22.3</v>
      </c>
      <c r="M1144">
        <v>68.858000000000004</v>
      </c>
      <c r="N1144">
        <v>9.7141599999999997</v>
      </c>
      <c r="O1144">
        <v>12.68</v>
      </c>
    </row>
    <row r="1145" spans="1:15" x14ac:dyDescent="0.3">
      <c r="A1145" t="s">
        <v>46</v>
      </c>
      <c r="B1145" t="s">
        <v>47</v>
      </c>
      <c r="C1145" t="s">
        <v>437</v>
      </c>
      <c r="D1145" t="s">
        <v>433</v>
      </c>
      <c r="E1145">
        <v>1996</v>
      </c>
      <c r="F1145">
        <v>32.167999999999999</v>
      </c>
      <c r="G1145">
        <v>6.0170000000000003</v>
      </c>
      <c r="I1145">
        <v>641383799</v>
      </c>
      <c r="J1145">
        <v>3001.83</v>
      </c>
      <c r="K1145">
        <v>0.88280700000000001</v>
      </c>
      <c r="L1145">
        <v>23.2</v>
      </c>
      <c r="M1145">
        <v>69.099999999999994</v>
      </c>
      <c r="N1145">
        <v>9.3671199999999999</v>
      </c>
      <c r="O1145">
        <v>13.82</v>
      </c>
    </row>
    <row r="1146" spans="1:15" x14ac:dyDescent="0.3">
      <c r="A1146" t="s">
        <v>46</v>
      </c>
      <c r="B1146" t="s">
        <v>47</v>
      </c>
      <c r="C1146" t="s">
        <v>437</v>
      </c>
      <c r="D1146" t="s">
        <v>433</v>
      </c>
      <c r="E1146">
        <v>1995</v>
      </c>
      <c r="F1146">
        <v>32.790999999999997</v>
      </c>
      <c r="G1146">
        <v>5.9359999999999999</v>
      </c>
      <c r="I1146">
        <v>620140400</v>
      </c>
      <c r="J1146">
        <v>2996.38</v>
      </c>
      <c r="K1146">
        <v>4.5397199999999999E-2</v>
      </c>
      <c r="L1146">
        <v>24.2</v>
      </c>
      <c r="M1146">
        <v>69.438999999999993</v>
      </c>
      <c r="N1146">
        <v>9.0733499999999996</v>
      </c>
      <c r="O1146">
        <v>12.48</v>
      </c>
    </row>
    <row r="1147" spans="1:15" x14ac:dyDescent="0.3">
      <c r="A1147" t="s">
        <v>46</v>
      </c>
      <c r="B1147" t="s">
        <v>47</v>
      </c>
      <c r="C1147" t="s">
        <v>437</v>
      </c>
      <c r="D1147" t="s">
        <v>433</v>
      </c>
      <c r="E1147">
        <v>1994</v>
      </c>
      <c r="F1147">
        <v>33.427</v>
      </c>
      <c r="G1147">
        <v>5.82</v>
      </c>
      <c r="I1147">
        <v>580863700</v>
      </c>
      <c r="J1147">
        <v>2880.13</v>
      </c>
      <c r="L1147">
        <v>25.3</v>
      </c>
      <c r="M1147">
        <v>69.844999999999999</v>
      </c>
      <c r="N1147">
        <v>8.8417399999999997</v>
      </c>
      <c r="O1147">
        <v>11.1</v>
      </c>
    </row>
    <row r="1148" spans="1:15" x14ac:dyDescent="0.3">
      <c r="A1148" t="s">
        <v>46</v>
      </c>
      <c r="B1148" t="s">
        <v>47</v>
      </c>
      <c r="C1148" t="s">
        <v>437</v>
      </c>
      <c r="D1148" t="s">
        <v>433</v>
      </c>
      <c r="E1148">
        <v>1993</v>
      </c>
      <c r="F1148">
        <v>34.061</v>
      </c>
      <c r="G1148">
        <v>5.6920000000000002</v>
      </c>
      <c r="I1148">
        <v>559858250</v>
      </c>
      <c r="J1148">
        <v>2832.98</v>
      </c>
      <c r="L1148">
        <v>26.5</v>
      </c>
      <c r="M1148">
        <v>70.268000000000001</v>
      </c>
      <c r="N1148">
        <v>8.6638300000000008</v>
      </c>
      <c r="O1148">
        <v>9.7799999999999994</v>
      </c>
    </row>
    <row r="1149" spans="1:15" x14ac:dyDescent="0.3">
      <c r="A1149" t="s">
        <v>46</v>
      </c>
      <c r="B1149" t="s">
        <v>47</v>
      </c>
      <c r="C1149" t="s">
        <v>437</v>
      </c>
      <c r="D1149" t="s">
        <v>433</v>
      </c>
      <c r="E1149">
        <v>1992</v>
      </c>
      <c r="F1149">
        <v>34.680999999999997</v>
      </c>
      <c r="G1149">
        <v>5.5709999999999997</v>
      </c>
      <c r="I1149">
        <v>518239100</v>
      </c>
      <c r="J1149">
        <v>2666.88</v>
      </c>
      <c r="L1149">
        <v>27.9</v>
      </c>
      <c r="M1149">
        <v>70.662000000000006</v>
      </c>
      <c r="N1149">
        <v>8.5192499999999995</v>
      </c>
      <c r="O1149">
        <v>9.6170000000000009</v>
      </c>
    </row>
    <row r="1150" spans="1:15" x14ac:dyDescent="0.3">
      <c r="A1150" t="s">
        <v>46</v>
      </c>
      <c r="B1150" t="s">
        <v>47</v>
      </c>
      <c r="C1150" t="s">
        <v>437</v>
      </c>
      <c r="D1150" t="s">
        <v>433</v>
      </c>
      <c r="E1150">
        <v>1991</v>
      </c>
      <c r="F1150">
        <v>35.281999999999996</v>
      </c>
      <c r="G1150">
        <v>5.4729999999999999</v>
      </c>
      <c r="I1150">
        <v>444720750</v>
      </c>
      <c r="J1150">
        <v>2326.8200000000002</v>
      </c>
      <c r="L1150">
        <v>29.5</v>
      </c>
      <c r="M1150">
        <v>70.995999999999995</v>
      </c>
      <c r="N1150">
        <v>8.37913</v>
      </c>
      <c r="O1150">
        <v>8.0739999999999998</v>
      </c>
    </row>
    <row r="1151" spans="1:15" x14ac:dyDescent="0.3">
      <c r="A1151" t="s">
        <v>46</v>
      </c>
      <c r="B1151" t="s">
        <v>47</v>
      </c>
      <c r="C1151" t="s">
        <v>437</v>
      </c>
      <c r="D1151" t="s">
        <v>433</v>
      </c>
      <c r="E1151">
        <v>1990</v>
      </c>
      <c r="F1151">
        <v>35.862000000000002</v>
      </c>
      <c r="G1151">
        <v>5.4080000000000004</v>
      </c>
      <c r="I1151">
        <v>412086000</v>
      </c>
      <c r="J1151">
        <v>2197.19</v>
      </c>
      <c r="K1151">
        <v>0</v>
      </c>
      <c r="L1151">
        <v>31.2</v>
      </c>
      <c r="M1151">
        <v>71.242000000000004</v>
      </c>
      <c r="N1151">
        <v>8.2223600000000001</v>
      </c>
    </row>
    <row r="1152" spans="1:15" x14ac:dyDescent="0.3">
      <c r="A1152" t="s">
        <v>46</v>
      </c>
      <c r="B1152" t="s">
        <v>47</v>
      </c>
      <c r="C1152" t="s">
        <v>437</v>
      </c>
      <c r="D1152" t="s">
        <v>433</v>
      </c>
      <c r="E1152">
        <v>1989</v>
      </c>
      <c r="F1152">
        <v>36.423999999999999</v>
      </c>
      <c r="G1152">
        <v>5.3849999999999998</v>
      </c>
      <c r="I1152">
        <v>369134000</v>
      </c>
      <c r="J1152">
        <v>2011.97</v>
      </c>
      <c r="L1152">
        <v>33</v>
      </c>
      <c r="M1152">
        <v>71.385999999999996</v>
      </c>
      <c r="N1152">
        <v>8.0433599999999998</v>
      </c>
    </row>
    <row r="1153" spans="1:14" x14ac:dyDescent="0.3">
      <c r="A1153" t="s">
        <v>46</v>
      </c>
      <c r="B1153" t="s">
        <v>47</v>
      </c>
      <c r="C1153" t="s">
        <v>437</v>
      </c>
      <c r="D1153" t="s">
        <v>433</v>
      </c>
      <c r="E1153">
        <v>1988</v>
      </c>
      <c r="F1153">
        <v>36.972999999999999</v>
      </c>
      <c r="G1153">
        <v>5.4009999999999998</v>
      </c>
      <c r="I1153">
        <v>320093000</v>
      </c>
      <c r="J1153">
        <v>1787.95</v>
      </c>
      <c r="L1153">
        <v>34.9</v>
      </c>
      <c r="M1153">
        <v>71.436999999999998</v>
      </c>
      <c r="N1153">
        <v>7.8486599999999997</v>
      </c>
    </row>
    <row r="1154" spans="1:14" x14ac:dyDescent="0.3">
      <c r="A1154" t="s">
        <v>46</v>
      </c>
      <c r="B1154" t="s">
        <v>47</v>
      </c>
      <c r="C1154" t="s">
        <v>437</v>
      </c>
      <c r="D1154" t="s">
        <v>433</v>
      </c>
      <c r="E1154">
        <v>1987</v>
      </c>
      <c r="F1154">
        <v>37.512999999999998</v>
      </c>
      <c r="G1154">
        <v>5.4509999999999996</v>
      </c>
      <c r="I1154">
        <v>281083000</v>
      </c>
      <c r="J1154">
        <v>1612.45</v>
      </c>
      <c r="L1154">
        <v>36.799999999999997</v>
      </c>
      <c r="M1154">
        <v>71.405000000000001</v>
      </c>
      <c r="N1154">
        <v>7.6422600000000003</v>
      </c>
    </row>
    <row r="1155" spans="1:14" x14ac:dyDescent="0.3">
      <c r="A1155" t="s">
        <v>46</v>
      </c>
      <c r="B1155" t="s">
        <v>47</v>
      </c>
      <c r="C1155" t="s">
        <v>437</v>
      </c>
      <c r="D1155" t="s">
        <v>433</v>
      </c>
      <c r="E1155">
        <v>1986</v>
      </c>
      <c r="F1155">
        <v>38.048000000000002</v>
      </c>
      <c r="G1155">
        <v>5.5369999999999999</v>
      </c>
      <c r="I1155">
        <v>231638000</v>
      </c>
      <c r="J1155">
        <v>1366.05</v>
      </c>
      <c r="L1155">
        <v>38.700000000000003</v>
      </c>
      <c r="M1155">
        <v>71.293999999999997</v>
      </c>
      <c r="N1155">
        <v>7.4339300000000001</v>
      </c>
    </row>
    <row r="1156" spans="1:14" x14ac:dyDescent="0.3">
      <c r="A1156" t="s">
        <v>46</v>
      </c>
      <c r="B1156" t="s">
        <v>47</v>
      </c>
      <c r="C1156" t="s">
        <v>437</v>
      </c>
      <c r="D1156" t="s">
        <v>433</v>
      </c>
      <c r="E1156">
        <v>1985</v>
      </c>
      <c r="F1156">
        <v>38.587000000000003</v>
      </c>
      <c r="G1156">
        <v>5.6580000000000004</v>
      </c>
      <c r="I1156">
        <v>212644000</v>
      </c>
      <c r="J1156">
        <v>1289.3699999999999</v>
      </c>
      <c r="L1156">
        <v>40.6</v>
      </c>
      <c r="M1156">
        <v>71.11</v>
      </c>
      <c r="N1156">
        <v>7.2302099999999996</v>
      </c>
    </row>
    <row r="1157" spans="1:14" x14ac:dyDescent="0.3">
      <c r="A1157" t="s">
        <v>46</v>
      </c>
      <c r="B1157" t="s">
        <v>47</v>
      </c>
      <c r="C1157" t="s">
        <v>437</v>
      </c>
      <c r="D1157" t="s">
        <v>433</v>
      </c>
      <c r="E1157">
        <v>1984</v>
      </c>
      <c r="F1157">
        <v>39.142000000000003</v>
      </c>
      <c r="G1157">
        <v>5.8129999999999997</v>
      </c>
      <c r="I1157">
        <v>214382000</v>
      </c>
      <c r="J1157">
        <v>1336.99</v>
      </c>
      <c r="L1157">
        <v>42.4</v>
      </c>
      <c r="M1157">
        <v>70.864999999999995</v>
      </c>
      <c r="N1157">
        <v>7.0296799999999999</v>
      </c>
    </row>
    <row r="1158" spans="1:14" x14ac:dyDescent="0.3">
      <c r="A1158" t="s">
        <v>46</v>
      </c>
      <c r="B1158" t="s">
        <v>47</v>
      </c>
      <c r="C1158" t="s">
        <v>437</v>
      </c>
      <c r="D1158" t="s">
        <v>433</v>
      </c>
      <c r="E1158">
        <v>1983</v>
      </c>
      <c r="F1158">
        <v>39.713000000000001</v>
      </c>
      <c r="G1158">
        <v>5.9950000000000001</v>
      </c>
      <c r="I1158">
        <v>192103000</v>
      </c>
      <c r="J1158">
        <v>1232.8399999999999</v>
      </c>
      <c r="L1158">
        <v>44.1</v>
      </c>
      <c r="M1158">
        <v>70.575000000000003</v>
      </c>
      <c r="N1158">
        <v>6.8312999999999997</v>
      </c>
    </row>
    <row r="1159" spans="1:14" x14ac:dyDescent="0.3">
      <c r="A1159" t="s">
        <v>46</v>
      </c>
      <c r="B1159" t="s">
        <v>47</v>
      </c>
      <c r="C1159" t="s">
        <v>437</v>
      </c>
      <c r="D1159" t="s">
        <v>433</v>
      </c>
      <c r="E1159">
        <v>1982</v>
      </c>
      <c r="F1159">
        <v>40.287999999999997</v>
      </c>
      <c r="G1159">
        <v>6.1950000000000003</v>
      </c>
      <c r="I1159">
        <v>182206000</v>
      </c>
      <c r="J1159">
        <v>1202.68</v>
      </c>
      <c r="L1159">
        <v>45.9</v>
      </c>
      <c r="M1159">
        <v>70.257000000000005</v>
      </c>
      <c r="N1159">
        <v>6.6418200000000001</v>
      </c>
    </row>
    <row r="1160" spans="1:14" x14ac:dyDescent="0.3">
      <c r="A1160" t="s">
        <v>46</v>
      </c>
      <c r="B1160" t="s">
        <v>47</v>
      </c>
      <c r="C1160" t="s">
        <v>437</v>
      </c>
      <c r="D1160" t="s">
        <v>433</v>
      </c>
      <c r="E1160">
        <v>1981</v>
      </c>
      <c r="F1160">
        <v>40.85</v>
      </c>
      <c r="G1160">
        <v>6.407</v>
      </c>
      <c r="I1160">
        <v>196090000</v>
      </c>
      <c r="J1160">
        <v>1328.83</v>
      </c>
      <c r="L1160">
        <v>47.6</v>
      </c>
      <c r="M1160">
        <v>69.921000000000006</v>
      </c>
      <c r="N1160">
        <v>6.46936</v>
      </c>
    </row>
    <row r="1161" spans="1:14" x14ac:dyDescent="0.3">
      <c r="A1161" t="s">
        <v>46</v>
      </c>
      <c r="B1161" t="s">
        <v>47</v>
      </c>
      <c r="C1161" t="s">
        <v>437</v>
      </c>
      <c r="D1161" t="s">
        <v>433</v>
      </c>
      <c r="E1161">
        <v>1980</v>
      </c>
      <c r="F1161">
        <v>41.365000000000002</v>
      </c>
      <c r="G1161">
        <v>6.6210000000000004</v>
      </c>
      <c r="I1161">
        <v>197938000</v>
      </c>
      <c r="J1161">
        <v>1373.09</v>
      </c>
      <c r="L1161">
        <v>49.3</v>
      </c>
      <c r="M1161">
        <v>69.576999999999998</v>
      </c>
      <c r="N1161">
        <v>6.31982</v>
      </c>
    </row>
    <row r="1162" spans="1:14" x14ac:dyDescent="0.3">
      <c r="A1162" t="s">
        <v>46</v>
      </c>
      <c r="B1162" t="s">
        <v>47</v>
      </c>
      <c r="C1162" t="s">
        <v>437</v>
      </c>
      <c r="D1162" t="s">
        <v>433</v>
      </c>
      <c r="E1162">
        <v>1979</v>
      </c>
      <c r="F1162">
        <v>41.792000000000002</v>
      </c>
      <c r="G1162">
        <v>6.8280000000000003</v>
      </c>
      <c r="I1162">
        <v>151800000</v>
      </c>
      <c r="J1162">
        <v>1074.27</v>
      </c>
      <c r="L1162">
        <v>51</v>
      </c>
      <c r="M1162">
        <v>69.228999999999999</v>
      </c>
      <c r="N1162">
        <v>6.1948699999999999</v>
      </c>
    </row>
    <row r="1163" spans="1:14" x14ac:dyDescent="0.3">
      <c r="A1163" t="s">
        <v>46</v>
      </c>
      <c r="B1163" t="s">
        <v>47</v>
      </c>
      <c r="C1163" t="s">
        <v>437</v>
      </c>
      <c r="D1163" t="s">
        <v>433</v>
      </c>
      <c r="E1163">
        <v>1978</v>
      </c>
      <c r="F1163">
        <v>42.104999999999997</v>
      </c>
      <c r="G1163">
        <v>7.024</v>
      </c>
      <c r="I1163">
        <v>136300000</v>
      </c>
      <c r="J1163">
        <v>980.82299999999998</v>
      </c>
      <c r="L1163">
        <v>52.7</v>
      </c>
      <c r="M1163">
        <v>68.873999999999995</v>
      </c>
      <c r="N1163">
        <v>6.0922799999999997</v>
      </c>
    </row>
    <row r="1164" spans="1:14" x14ac:dyDescent="0.3">
      <c r="A1164" t="s">
        <v>46</v>
      </c>
      <c r="B1164" t="s">
        <v>47</v>
      </c>
      <c r="C1164" t="s">
        <v>437</v>
      </c>
      <c r="D1164" t="s">
        <v>433</v>
      </c>
      <c r="E1164">
        <v>1977</v>
      </c>
      <c r="F1164">
        <v>42.295999999999999</v>
      </c>
      <c r="G1164">
        <v>7.2069999999999999</v>
      </c>
      <c r="I1164">
        <v>117650000</v>
      </c>
      <c r="J1164">
        <v>858.82799999999997</v>
      </c>
      <c r="L1164">
        <v>54.5</v>
      </c>
      <c r="M1164">
        <v>68.509</v>
      </c>
      <c r="N1164">
        <v>6.0056599999999998</v>
      </c>
    </row>
    <row r="1165" spans="1:14" x14ac:dyDescent="0.3">
      <c r="A1165" t="s">
        <v>46</v>
      </c>
      <c r="B1165" t="s">
        <v>47</v>
      </c>
      <c r="C1165" t="s">
        <v>437</v>
      </c>
      <c r="D1165" t="s">
        <v>433</v>
      </c>
      <c r="E1165">
        <v>1976</v>
      </c>
      <c r="F1165">
        <v>42.369</v>
      </c>
      <c r="G1165">
        <v>7.3760000000000003</v>
      </c>
      <c r="I1165">
        <v>96905800</v>
      </c>
      <c r="J1165">
        <v>717.04</v>
      </c>
      <c r="L1165">
        <v>56.4</v>
      </c>
      <c r="M1165">
        <v>68.135000000000005</v>
      </c>
      <c r="N1165">
        <v>5.9249000000000001</v>
      </c>
    </row>
    <row r="1166" spans="1:14" x14ac:dyDescent="0.3">
      <c r="A1166" t="s">
        <v>46</v>
      </c>
      <c r="B1166" t="s">
        <v>47</v>
      </c>
      <c r="C1166" t="s">
        <v>437</v>
      </c>
      <c r="D1166" t="s">
        <v>433</v>
      </c>
      <c r="E1166">
        <v>1975</v>
      </c>
      <c r="F1166">
        <v>42.341000000000001</v>
      </c>
      <c r="G1166">
        <v>7.5330000000000004</v>
      </c>
      <c r="I1166">
        <v>118066000</v>
      </c>
      <c r="J1166">
        <v>885.98500000000001</v>
      </c>
      <c r="L1166">
        <v>58.3</v>
      </c>
      <c r="M1166">
        <v>67.751000000000005</v>
      </c>
      <c r="N1166">
        <v>5.8421700000000003</v>
      </c>
    </row>
    <row r="1167" spans="1:14" x14ac:dyDescent="0.3">
      <c r="A1167" t="s">
        <v>46</v>
      </c>
      <c r="B1167" t="s">
        <v>47</v>
      </c>
      <c r="C1167" t="s">
        <v>437</v>
      </c>
      <c r="D1167" t="s">
        <v>433</v>
      </c>
      <c r="E1167">
        <v>1974</v>
      </c>
      <c r="F1167">
        <v>42.243000000000002</v>
      </c>
      <c r="G1167">
        <v>7.68</v>
      </c>
      <c r="I1167">
        <v>103216000</v>
      </c>
      <c r="J1167">
        <v>786.06899999999996</v>
      </c>
      <c r="L1167">
        <v>60.5</v>
      </c>
      <c r="M1167">
        <v>67.353999999999999</v>
      </c>
      <c r="N1167">
        <v>5.7565499999999998</v>
      </c>
    </row>
    <row r="1168" spans="1:14" x14ac:dyDescent="0.3">
      <c r="A1168" t="s">
        <v>46</v>
      </c>
      <c r="B1168" t="s">
        <v>47</v>
      </c>
      <c r="C1168" t="s">
        <v>437</v>
      </c>
      <c r="D1168" t="s">
        <v>433</v>
      </c>
      <c r="E1168">
        <v>1973</v>
      </c>
      <c r="F1168">
        <v>42.118000000000002</v>
      </c>
      <c r="G1168">
        <v>7.8250000000000002</v>
      </c>
      <c r="I1168">
        <v>78343600</v>
      </c>
      <c r="J1168">
        <v>605.93299999999999</v>
      </c>
      <c r="L1168">
        <v>62.7</v>
      </c>
      <c r="M1168">
        <v>66.938999999999993</v>
      </c>
      <c r="N1168">
        <v>5.6683000000000003</v>
      </c>
    </row>
    <row r="1169" spans="1:15" x14ac:dyDescent="0.3">
      <c r="A1169" t="s">
        <v>46</v>
      </c>
      <c r="B1169" t="s">
        <v>47</v>
      </c>
      <c r="C1169" t="s">
        <v>437</v>
      </c>
      <c r="D1169" t="s">
        <v>433</v>
      </c>
      <c r="E1169">
        <v>1972</v>
      </c>
      <c r="F1169">
        <v>42.008000000000003</v>
      </c>
      <c r="G1169">
        <v>7.9770000000000003</v>
      </c>
      <c r="I1169">
        <v>66062500</v>
      </c>
      <c r="J1169">
        <v>519.56399999999996</v>
      </c>
      <c r="L1169">
        <v>65</v>
      </c>
      <c r="M1169">
        <v>66.504000000000005</v>
      </c>
      <c r="N1169">
        <v>5.5743099999999997</v>
      </c>
    </row>
    <row r="1170" spans="1:15" x14ac:dyDescent="0.3">
      <c r="A1170" t="s">
        <v>46</v>
      </c>
      <c r="B1170" t="s">
        <v>47</v>
      </c>
      <c r="C1170" t="s">
        <v>437</v>
      </c>
      <c r="D1170" t="s">
        <v>433</v>
      </c>
      <c r="E1170">
        <v>1971</v>
      </c>
      <c r="F1170">
        <v>41.939</v>
      </c>
      <c r="G1170">
        <v>8.141</v>
      </c>
      <c r="I1170">
        <v>59207300</v>
      </c>
      <c r="J1170">
        <v>474.44400000000002</v>
      </c>
      <c r="L1170">
        <v>67.599999999999994</v>
      </c>
      <c r="M1170">
        <v>66.046999999999997</v>
      </c>
      <c r="N1170">
        <v>5.47098</v>
      </c>
    </row>
    <row r="1171" spans="1:15" x14ac:dyDescent="0.3">
      <c r="A1171" t="s">
        <v>46</v>
      </c>
      <c r="B1171" t="s">
        <v>47</v>
      </c>
      <c r="C1171" t="s">
        <v>437</v>
      </c>
      <c r="D1171" t="s">
        <v>433</v>
      </c>
      <c r="E1171">
        <v>1970</v>
      </c>
      <c r="F1171">
        <v>41.927</v>
      </c>
      <c r="G1171">
        <v>8.3230000000000004</v>
      </c>
      <c r="I1171">
        <v>53233500</v>
      </c>
      <c r="J1171">
        <v>435.69</v>
      </c>
      <c r="L1171">
        <v>70.099999999999994</v>
      </c>
      <c r="M1171">
        <v>65.566000000000003</v>
      </c>
      <c r="N1171">
        <v>5.3565100000000001</v>
      </c>
    </row>
    <row r="1172" spans="1:15" x14ac:dyDescent="0.3">
      <c r="A1172" t="s">
        <v>46</v>
      </c>
      <c r="B1172" t="s">
        <v>47</v>
      </c>
      <c r="C1172" t="s">
        <v>437</v>
      </c>
      <c r="D1172" t="s">
        <v>433</v>
      </c>
      <c r="E1172">
        <v>1969</v>
      </c>
      <c r="F1172">
        <v>41.978000000000002</v>
      </c>
      <c r="G1172">
        <v>8.5299999999999994</v>
      </c>
      <c r="I1172">
        <v>47305400</v>
      </c>
      <c r="J1172">
        <v>396.654</v>
      </c>
      <c r="L1172">
        <v>72.7</v>
      </c>
      <c r="M1172">
        <v>65.058000000000007</v>
      </c>
      <c r="N1172">
        <v>5.2284499999999996</v>
      </c>
    </row>
    <row r="1173" spans="1:15" x14ac:dyDescent="0.3">
      <c r="A1173" t="s">
        <v>46</v>
      </c>
      <c r="B1173" t="s">
        <v>47</v>
      </c>
      <c r="C1173" t="s">
        <v>437</v>
      </c>
      <c r="D1173" t="s">
        <v>433</v>
      </c>
      <c r="E1173">
        <v>1968</v>
      </c>
      <c r="F1173">
        <v>42.081000000000003</v>
      </c>
      <c r="G1173">
        <v>8.7620000000000005</v>
      </c>
      <c r="I1173">
        <v>44910200</v>
      </c>
      <c r="J1173">
        <v>386.95299999999997</v>
      </c>
      <c r="L1173">
        <v>75.599999999999994</v>
      </c>
      <c r="M1173">
        <v>64.525000000000006</v>
      </c>
      <c r="N1173">
        <v>5.0881600000000002</v>
      </c>
    </row>
    <row r="1174" spans="1:15" x14ac:dyDescent="0.3">
      <c r="A1174" t="s">
        <v>46</v>
      </c>
      <c r="B1174" t="s">
        <v>47</v>
      </c>
      <c r="C1174" t="s">
        <v>437</v>
      </c>
      <c r="D1174" t="s">
        <v>433</v>
      </c>
      <c r="E1174">
        <v>1967</v>
      </c>
      <c r="F1174">
        <v>42.23</v>
      </c>
      <c r="G1174">
        <v>9.0169999999999995</v>
      </c>
      <c r="I1174">
        <v>47379300</v>
      </c>
      <c r="J1174">
        <v>420.43200000000002</v>
      </c>
      <c r="L1174">
        <v>78.599999999999994</v>
      </c>
      <c r="M1174">
        <v>63.970999999999997</v>
      </c>
      <c r="N1174">
        <v>4.9404599999999999</v>
      </c>
    </row>
    <row r="1175" spans="1:15" x14ac:dyDescent="0.3">
      <c r="A1175" t="s">
        <v>46</v>
      </c>
      <c r="B1175" t="s">
        <v>47</v>
      </c>
      <c r="C1175" t="s">
        <v>437</v>
      </c>
      <c r="D1175" t="s">
        <v>433</v>
      </c>
      <c r="E1175">
        <v>1966</v>
      </c>
      <c r="F1175">
        <v>42.432000000000002</v>
      </c>
      <c r="G1175">
        <v>9.2949999999999999</v>
      </c>
      <c r="I1175">
        <v>44405600</v>
      </c>
      <c r="J1175">
        <v>406.09800000000001</v>
      </c>
      <c r="M1175">
        <v>63.402000000000001</v>
      </c>
      <c r="N1175">
        <v>4.7938200000000002</v>
      </c>
    </row>
    <row r="1176" spans="1:15" x14ac:dyDescent="0.3">
      <c r="A1176" t="s">
        <v>46</v>
      </c>
      <c r="B1176" t="s">
        <v>47</v>
      </c>
      <c r="C1176" t="s">
        <v>437</v>
      </c>
      <c r="D1176" t="s">
        <v>433</v>
      </c>
      <c r="E1176">
        <v>1965</v>
      </c>
      <c r="F1176">
        <v>42.692999999999998</v>
      </c>
      <c r="G1176">
        <v>9.5920000000000005</v>
      </c>
      <c r="I1176">
        <v>40069900</v>
      </c>
      <c r="J1176">
        <v>377.59399999999999</v>
      </c>
      <c r="M1176">
        <v>62.823</v>
      </c>
      <c r="N1176">
        <v>4.6523000000000003</v>
      </c>
    </row>
    <row r="1177" spans="1:15" x14ac:dyDescent="0.3">
      <c r="A1177" t="s">
        <v>46</v>
      </c>
      <c r="B1177" t="s">
        <v>47</v>
      </c>
      <c r="C1177" t="s">
        <v>437</v>
      </c>
      <c r="D1177" t="s">
        <v>433</v>
      </c>
      <c r="E1177">
        <v>1964</v>
      </c>
      <c r="F1177">
        <v>43.018000000000001</v>
      </c>
      <c r="G1177">
        <v>9.9019999999999992</v>
      </c>
      <c r="I1177">
        <v>36193800</v>
      </c>
      <c r="J1177">
        <v>351.161</v>
      </c>
      <c r="M1177">
        <v>62.241</v>
      </c>
      <c r="N1177">
        <v>4.5185899999999997</v>
      </c>
    </row>
    <row r="1178" spans="1:15" x14ac:dyDescent="0.3">
      <c r="A1178" t="s">
        <v>46</v>
      </c>
      <c r="B1178" t="s">
        <v>47</v>
      </c>
      <c r="C1178" t="s">
        <v>437</v>
      </c>
      <c r="D1178" t="s">
        <v>433</v>
      </c>
      <c r="E1178">
        <v>1963</v>
      </c>
      <c r="F1178">
        <v>43.406999999999996</v>
      </c>
      <c r="G1178">
        <v>10.220000000000001</v>
      </c>
      <c r="I1178">
        <v>33749400</v>
      </c>
      <c r="J1178">
        <v>336.94099999999997</v>
      </c>
      <c r="M1178">
        <v>61.662999999999997</v>
      </c>
      <c r="N1178">
        <v>4.3912300000000002</v>
      </c>
    </row>
    <row r="1179" spans="1:15" x14ac:dyDescent="0.3">
      <c r="A1179" t="s">
        <v>46</v>
      </c>
      <c r="B1179" t="s">
        <v>47</v>
      </c>
      <c r="C1179" t="s">
        <v>437</v>
      </c>
      <c r="D1179" t="s">
        <v>433</v>
      </c>
      <c r="E1179">
        <v>1962</v>
      </c>
      <c r="F1179">
        <v>43.862000000000002</v>
      </c>
      <c r="G1179">
        <v>10.54</v>
      </c>
      <c r="I1179">
        <v>31856900</v>
      </c>
      <c r="J1179">
        <v>327.12700000000001</v>
      </c>
      <c r="M1179">
        <v>61.091999999999999</v>
      </c>
      <c r="N1179">
        <v>4.2693599999999998</v>
      </c>
    </row>
    <row r="1180" spans="1:15" x14ac:dyDescent="0.3">
      <c r="A1180" t="s">
        <v>46</v>
      </c>
      <c r="B1180" t="s">
        <v>47</v>
      </c>
      <c r="C1180" t="s">
        <v>437</v>
      </c>
      <c r="D1180" t="s">
        <v>433</v>
      </c>
      <c r="E1180">
        <v>1961</v>
      </c>
      <c r="F1180">
        <v>44.381999999999998</v>
      </c>
      <c r="G1180">
        <v>10.86</v>
      </c>
      <c r="I1180">
        <v>29964400</v>
      </c>
      <c r="J1180">
        <v>316.404</v>
      </c>
      <c r="M1180">
        <v>60.530999999999999</v>
      </c>
      <c r="N1180">
        <v>4.1518199999999998</v>
      </c>
    </row>
    <row r="1181" spans="1:15" x14ac:dyDescent="0.3">
      <c r="A1181" t="s">
        <v>46</v>
      </c>
      <c r="B1181" t="s">
        <v>47</v>
      </c>
      <c r="C1181" t="s">
        <v>437</v>
      </c>
      <c r="D1181" t="s">
        <v>433</v>
      </c>
      <c r="E1181">
        <v>1960</v>
      </c>
      <c r="F1181">
        <v>44.966999999999999</v>
      </c>
      <c r="G1181">
        <v>11.180999999999999</v>
      </c>
      <c r="I1181">
        <v>28071900</v>
      </c>
      <c r="J1181">
        <v>304.91699999999997</v>
      </c>
      <c r="M1181">
        <v>59.981000000000002</v>
      </c>
    </row>
    <row r="1182" spans="1:15" x14ac:dyDescent="0.3">
      <c r="A1182" t="s">
        <v>48</v>
      </c>
      <c r="B1182" t="s">
        <v>49</v>
      </c>
      <c r="C1182" t="s">
        <v>431</v>
      </c>
      <c r="D1182" t="s">
        <v>430</v>
      </c>
      <c r="E1182">
        <v>2018</v>
      </c>
      <c r="I1182">
        <v>10359000000</v>
      </c>
      <c r="J1182">
        <v>901.95399999999995</v>
      </c>
      <c r="L1182">
        <v>60.5</v>
      </c>
      <c r="N1182">
        <v>101.854</v>
      </c>
      <c r="O1182">
        <v>2.125</v>
      </c>
    </row>
    <row r="1183" spans="1:15" x14ac:dyDescent="0.3">
      <c r="A1183" t="s">
        <v>48</v>
      </c>
      <c r="B1183" t="s">
        <v>49</v>
      </c>
      <c r="C1183" t="s">
        <v>431</v>
      </c>
      <c r="D1183" t="s">
        <v>430</v>
      </c>
      <c r="E1183">
        <v>2017</v>
      </c>
      <c r="F1183">
        <v>36.621000000000002</v>
      </c>
      <c r="G1183">
        <v>9.0250000000000004</v>
      </c>
      <c r="I1183">
        <v>9246700000</v>
      </c>
      <c r="J1183">
        <v>827.43</v>
      </c>
      <c r="K1183">
        <v>20</v>
      </c>
      <c r="L1183">
        <v>61.9</v>
      </c>
      <c r="M1183">
        <v>61.173999999999999</v>
      </c>
      <c r="N1183">
        <v>99.106099999999998</v>
      </c>
      <c r="O1183">
        <v>2.1800000000000002</v>
      </c>
    </row>
    <row r="1184" spans="1:15" x14ac:dyDescent="0.3">
      <c r="A1184" t="s">
        <v>48</v>
      </c>
      <c r="B1184" t="s">
        <v>49</v>
      </c>
      <c r="C1184" t="s">
        <v>431</v>
      </c>
      <c r="D1184" t="s">
        <v>430</v>
      </c>
      <c r="E1184">
        <v>2016</v>
      </c>
      <c r="F1184">
        <v>37.027000000000001</v>
      </c>
      <c r="G1184">
        <v>9.18</v>
      </c>
      <c r="I1184">
        <v>8573160000</v>
      </c>
      <c r="J1184">
        <v>788.54899999999998</v>
      </c>
      <c r="K1184">
        <v>11.994</v>
      </c>
      <c r="L1184">
        <v>63.2</v>
      </c>
      <c r="M1184">
        <v>60.884999999999998</v>
      </c>
      <c r="N1184">
        <v>96.4178</v>
      </c>
      <c r="O1184">
        <v>2.419</v>
      </c>
    </row>
    <row r="1185" spans="1:15" x14ac:dyDescent="0.3">
      <c r="A1185" t="s">
        <v>48</v>
      </c>
      <c r="B1185" t="s">
        <v>49</v>
      </c>
      <c r="C1185" t="s">
        <v>431</v>
      </c>
      <c r="D1185" t="s">
        <v>430</v>
      </c>
      <c r="E1185">
        <v>2015</v>
      </c>
      <c r="F1185">
        <v>37.432000000000002</v>
      </c>
      <c r="G1185">
        <v>9.3320000000000007</v>
      </c>
      <c r="I1185">
        <v>8291160000</v>
      </c>
      <c r="J1185">
        <v>783.96299999999997</v>
      </c>
      <c r="K1185">
        <v>11.255000000000001</v>
      </c>
      <c r="L1185">
        <v>64.400000000000006</v>
      </c>
      <c r="M1185">
        <v>60.607999999999997</v>
      </c>
      <c r="N1185">
        <v>93.791700000000006</v>
      </c>
      <c r="O1185">
        <v>2.4630000000000001</v>
      </c>
    </row>
    <row r="1186" spans="1:15" x14ac:dyDescent="0.3">
      <c r="A1186" t="s">
        <v>48</v>
      </c>
      <c r="B1186" t="s">
        <v>49</v>
      </c>
      <c r="C1186" t="s">
        <v>431</v>
      </c>
      <c r="D1186" t="s">
        <v>430</v>
      </c>
      <c r="E1186">
        <v>2014</v>
      </c>
      <c r="F1186">
        <v>37.831000000000003</v>
      </c>
      <c r="G1186">
        <v>9.4809999999999999</v>
      </c>
      <c r="H1186">
        <v>100.22499999999999</v>
      </c>
      <c r="I1186">
        <v>9707430000</v>
      </c>
      <c r="J1186">
        <v>943.67499999999995</v>
      </c>
      <c r="K1186">
        <v>6</v>
      </c>
      <c r="L1186">
        <v>65.7</v>
      </c>
      <c r="M1186">
        <v>60.344999999999999</v>
      </c>
      <c r="N1186">
        <v>91.227800000000002</v>
      </c>
      <c r="O1186">
        <v>2.5409999999999999</v>
      </c>
    </row>
    <row r="1187" spans="1:15" x14ac:dyDescent="0.3">
      <c r="A1187" t="s">
        <v>48</v>
      </c>
      <c r="B1187" t="s">
        <v>49</v>
      </c>
      <c r="C1187" t="s">
        <v>431</v>
      </c>
      <c r="D1187" t="s">
        <v>430</v>
      </c>
      <c r="E1187">
        <v>2013</v>
      </c>
      <c r="F1187">
        <v>38.219000000000001</v>
      </c>
      <c r="G1187">
        <v>9.6280000000000001</v>
      </c>
      <c r="H1187">
        <v>96.755600000000001</v>
      </c>
      <c r="I1187">
        <v>9157360000</v>
      </c>
      <c r="J1187">
        <v>915.31600000000003</v>
      </c>
      <c r="K1187">
        <v>4.9000000000000004</v>
      </c>
      <c r="L1187">
        <v>67</v>
      </c>
      <c r="M1187">
        <v>60.091999999999999</v>
      </c>
      <c r="N1187">
        <v>88.724599999999995</v>
      </c>
      <c r="O1187">
        <v>2.6659999999999999</v>
      </c>
    </row>
    <row r="1188" spans="1:15" x14ac:dyDescent="0.3">
      <c r="A1188" t="s">
        <v>48</v>
      </c>
      <c r="B1188" t="s">
        <v>49</v>
      </c>
      <c r="C1188" t="s">
        <v>431</v>
      </c>
      <c r="D1188" t="s">
        <v>430</v>
      </c>
      <c r="E1188">
        <v>2012</v>
      </c>
      <c r="F1188">
        <v>38.591000000000001</v>
      </c>
      <c r="G1188">
        <v>9.7750000000000004</v>
      </c>
      <c r="H1188">
        <v>93.121300000000005</v>
      </c>
      <c r="I1188">
        <v>8152550000</v>
      </c>
      <c r="J1188">
        <v>837.94299999999998</v>
      </c>
      <c r="K1188">
        <v>4.5</v>
      </c>
      <c r="L1188">
        <v>68.2</v>
      </c>
      <c r="M1188">
        <v>59.841999999999999</v>
      </c>
      <c r="N1188">
        <v>86.282799999999995</v>
      </c>
      <c r="O1188">
        <v>2.7349999999999999</v>
      </c>
    </row>
    <row r="1189" spans="1:15" x14ac:dyDescent="0.3">
      <c r="A1189" t="s">
        <v>48</v>
      </c>
      <c r="B1189" t="s">
        <v>49</v>
      </c>
      <c r="C1189" t="s">
        <v>431</v>
      </c>
      <c r="D1189" t="s">
        <v>430</v>
      </c>
      <c r="E1189">
        <v>2011</v>
      </c>
      <c r="F1189">
        <v>38.945</v>
      </c>
      <c r="G1189">
        <v>9.9280000000000008</v>
      </c>
      <c r="H1189">
        <v>91.535300000000007</v>
      </c>
      <c r="I1189">
        <v>7814080000</v>
      </c>
      <c r="J1189">
        <v>825.94</v>
      </c>
      <c r="K1189">
        <v>4.14832</v>
      </c>
      <c r="L1189">
        <v>69.5</v>
      </c>
      <c r="M1189">
        <v>59.59</v>
      </c>
      <c r="N1189">
        <v>83.9024</v>
      </c>
      <c r="O1189">
        <v>2.6459999999999999</v>
      </c>
    </row>
    <row r="1190" spans="1:15" x14ac:dyDescent="0.3">
      <c r="A1190" t="s">
        <v>48</v>
      </c>
      <c r="B1190" t="s">
        <v>49</v>
      </c>
      <c r="C1190" t="s">
        <v>431</v>
      </c>
      <c r="D1190" t="s">
        <v>430</v>
      </c>
      <c r="E1190">
        <v>2010</v>
      </c>
      <c r="F1190">
        <v>39.277999999999999</v>
      </c>
      <c r="G1190">
        <v>10.093999999999999</v>
      </c>
      <c r="H1190">
        <v>95.442499999999995</v>
      </c>
      <c r="I1190">
        <v>6970240000</v>
      </c>
      <c r="J1190">
        <v>757.69600000000003</v>
      </c>
      <c r="K1190">
        <v>3.13</v>
      </c>
      <c r="L1190">
        <v>70.8</v>
      </c>
      <c r="M1190">
        <v>59.317999999999998</v>
      </c>
      <c r="N1190">
        <v>81.582599999999999</v>
      </c>
      <c r="O1190">
        <v>1.04</v>
      </c>
    </row>
    <row r="1191" spans="1:15" x14ac:dyDescent="0.3">
      <c r="A1191" t="s">
        <v>48</v>
      </c>
      <c r="B1191" t="s">
        <v>49</v>
      </c>
      <c r="C1191" t="s">
        <v>431</v>
      </c>
      <c r="D1191" t="s">
        <v>430</v>
      </c>
      <c r="E1191">
        <v>2009</v>
      </c>
      <c r="F1191">
        <v>39.590000000000003</v>
      </c>
      <c r="G1191">
        <v>10.282</v>
      </c>
      <c r="H1191">
        <v>87.873199999999997</v>
      </c>
      <c r="I1191">
        <v>7097200000</v>
      </c>
      <c r="J1191">
        <v>793.452</v>
      </c>
      <c r="K1191">
        <v>2.2400000000000002</v>
      </c>
      <c r="L1191">
        <v>72</v>
      </c>
      <c r="M1191">
        <v>59.009</v>
      </c>
      <c r="N1191">
        <v>79.325199999999995</v>
      </c>
      <c r="O1191">
        <v>0.96699999999999997</v>
      </c>
    </row>
    <row r="1192" spans="1:15" x14ac:dyDescent="0.3">
      <c r="A1192" t="s">
        <v>48</v>
      </c>
      <c r="B1192" t="s">
        <v>49</v>
      </c>
      <c r="C1192" t="s">
        <v>431</v>
      </c>
      <c r="D1192" t="s">
        <v>430</v>
      </c>
      <c r="E1192">
        <v>2008</v>
      </c>
      <c r="F1192">
        <v>39.884</v>
      </c>
      <c r="G1192">
        <v>10.497</v>
      </c>
      <c r="H1192">
        <v>86.352400000000003</v>
      </c>
      <c r="I1192">
        <v>7132790000</v>
      </c>
      <c r="J1192">
        <v>820.15099999999995</v>
      </c>
      <c r="K1192">
        <v>1.85</v>
      </c>
      <c r="L1192">
        <v>73.2</v>
      </c>
      <c r="M1192">
        <v>58.654000000000003</v>
      </c>
      <c r="N1192">
        <v>77.127700000000004</v>
      </c>
      <c r="O1192">
        <v>0.78800000000000003</v>
      </c>
    </row>
    <row r="1193" spans="1:15" x14ac:dyDescent="0.3">
      <c r="A1193" t="s">
        <v>48</v>
      </c>
      <c r="B1193" t="s">
        <v>49</v>
      </c>
      <c r="C1193" t="s">
        <v>431</v>
      </c>
      <c r="D1193" t="s">
        <v>430</v>
      </c>
      <c r="E1193">
        <v>2007</v>
      </c>
      <c r="F1193">
        <v>40.167000000000002</v>
      </c>
      <c r="G1193">
        <v>10.739000000000001</v>
      </c>
      <c r="H1193">
        <v>79.718100000000007</v>
      </c>
      <c r="I1193">
        <v>5969540000</v>
      </c>
      <c r="J1193">
        <v>706.053</v>
      </c>
      <c r="K1193">
        <v>1.79</v>
      </c>
      <c r="L1193">
        <v>74.599999999999994</v>
      </c>
      <c r="M1193">
        <v>58.255000000000003</v>
      </c>
      <c r="N1193">
        <v>74.980400000000003</v>
      </c>
      <c r="O1193">
        <v>0.73199999999999998</v>
      </c>
    </row>
    <row r="1194" spans="1:15" x14ac:dyDescent="0.3">
      <c r="A1194" t="s">
        <v>48</v>
      </c>
      <c r="B1194" t="s">
        <v>49</v>
      </c>
      <c r="C1194" t="s">
        <v>431</v>
      </c>
      <c r="D1194" t="s">
        <v>430</v>
      </c>
      <c r="E1194">
        <v>2006</v>
      </c>
      <c r="F1194">
        <v>40.445</v>
      </c>
      <c r="G1194">
        <v>11.006</v>
      </c>
      <c r="H1194">
        <v>75.089200000000005</v>
      </c>
      <c r="I1194">
        <v>5142380000</v>
      </c>
      <c r="J1194">
        <v>625.83000000000004</v>
      </c>
      <c r="K1194">
        <v>1.5378499999999999</v>
      </c>
      <c r="L1194">
        <v>76</v>
      </c>
      <c r="M1194">
        <v>57.817</v>
      </c>
      <c r="N1194">
        <v>72.870699999999999</v>
      </c>
      <c r="O1194">
        <v>0.78300000000000003</v>
      </c>
    </row>
    <row r="1195" spans="1:15" x14ac:dyDescent="0.3">
      <c r="A1195" t="s">
        <v>48</v>
      </c>
      <c r="B1195" t="s">
        <v>49</v>
      </c>
      <c r="C1195" t="s">
        <v>431</v>
      </c>
      <c r="D1195" t="s">
        <v>430</v>
      </c>
      <c r="E1195">
        <v>2005</v>
      </c>
      <c r="F1195">
        <v>40.725999999999999</v>
      </c>
      <c r="G1195">
        <v>11.292999999999999</v>
      </c>
      <c r="H1195">
        <v>73.788899999999998</v>
      </c>
      <c r="I1195">
        <v>4803700000</v>
      </c>
      <c r="J1195">
        <v>601.79999999999995</v>
      </c>
      <c r="K1195">
        <v>1.2710300000000001</v>
      </c>
      <c r="L1195">
        <v>77.5</v>
      </c>
      <c r="M1195">
        <v>57.354999999999997</v>
      </c>
      <c r="N1195">
        <v>70.789500000000004</v>
      </c>
      <c r="O1195">
        <v>0.80500000000000005</v>
      </c>
    </row>
    <row r="1196" spans="1:15" x14ac:dyDescent="0.3">
      <c r="A1196" t="s">
        <v>48</v>
      </c>
      <c r="B1196" t="s">
        <v>49</v>
      </c>
      <c r="C1196" t="s">
        <v>431</v>
      </c>
      <c r="D1196" t="s">
        <v>430</v>
      </c>
      <c r="E1196">
        <v>2004</v>
      </c>
      <c r="F1196">
        <v>41.018000000000001</v>
      </c>
      <c r="G1196">
        <v>11.592000000000001</v>
      </c>
      <c r="H1196">
        <v>70.322500000000005</v>
      </c>
      <c r="I1196">
        <v>4521420000</v>
      </c>
      <c r="J1196">
        <v>583.40899999999999</v>
      </c>
      <c r="K1196">
        <v>1.1825399999999999</v>
      </c>
      <c r="L1196">
        <v>79.099999999999994</v>
      </c>
      <c r="M1196">
        <v>56.887</v>
      </c>
      <c r="N1196">
        <v>68.730099999999993</v>
      </c>
      <c r="O1196">
        <v>0.76900000000000002</v>
      </c>
    </row>
    <row r="1197" spans="1:15" x14ac:dyDescent="0.3">
      <c r="A1197" t="s">
        <v>48</v>
      </c>
      <c r="B1197" t="s">
        <v>49</v>
      </c>
      <c r="C1197" t="s">
        <v>431</v>
      </c>
      <c r="D1197" t="s">
        <v>430</v>
      </c>
      <c r="E1197">
        <v>2003</v>
      </c>
      <c r="F1197">
        <v>41.326000000000001</v>
      </c>
      <c r="G1197">
        <v>11.891</v>
      </c>
      <c r="H1197">
        <v>64.622900000000001</v>
      </c>
      <c r="I1197">
        <v>3905370000</v>
      </c>
      <c r="J1197">
        <v>519.29200000000003</v>
      </c>
      <c r="K1197">
        <v>0.95132700000000003</v>
      </c>
      <c r="L1197">
        <v>80.900000000000006</v>
      </c>
      <c r="M1197">
        <v>56.436</v>
      </c>
      <c r="N1197">
        <v>66.6952</v>
      </c>
      <c r="O1197">
        <v>0.72899999999999998</v>
      </c>
    </row>
    <row r="1198" spans="1:15" x14ac:dyDescent="0.3">
      <c r="A1198" t="s">
        <v>48</v>
      </c>
      <c r="B1198" t="s">
        <v>49</v>
      </c>
      <c r="C1198" t="s">
        <v>431</v>
      </c>
      <c r="D1198" t="s">
        <v>430</v>
      </c>
      <c r="E1198">
        <v>2002</v>
      </c>
      <c r="F1198">
        <v>41.654000000000003</v>
      </c>
      <c r="G1198">
        <v>12.18</v>
      </c>
      <c r="H1198">
        <v>68.262200000000007</v>
      </c>
      <c r="I1198">
        <v>3054570000</v>
      </c>
      <c r="J1198">
        <v>418.69900000000001</v>
      </c>
      <c r="K1198">
        <v>0.70294599999999996</v>
      </c>
      <c r="L1198">
        <v>82.7</v>
      </c>
      <c r="M1198">
        <v>56.024999999999999</v>
      </c>
      <c r="N1198">
        <v>64.698400000000007</v>
      </c>
      <c r="O1198">
        <v>0.69</v>
      </c>
    </row>
    <row r="1199" spans="1:15" x14ac:dyDescent="0.3">
      <c r="A1199" t="s">
        <v>48</v>
      </c>
      <c r="B1199" t="s">
        <v>49</v>
      </c>
      <c r="C1199" t="s">
        <v>431</v>
      </c>
      <c r="D1199" t="s">
        <v>430</v>
      </c>
      <c r="E1199">
        <v>2001</v>
      </c>
      <c r="F1199">
        <v>42.002000000000002</v>
      </c>
      <c r="G1199">
        <v>12.451000000000001</v>
      </c>
      <c r="H1199">
        <v>61.469000000000001</v>
      </c>
      <c r="I1199">
        <v>2680210000</v>
      </c>
      <c r="J1199">
        <v>378.73599999999999</v>
      </c>
      <c r="K1199">
        <v>0.36341800000000002</v>
      </c>
      <c r="L1199">
        <v>84.5</v>
      </c>
      <c r="M1199">
        <v>55.667999999999999</v>
      </c>
      <c r="N1199">
        <v>62.7592</v>
      </c>
      <c r="O1199">
        <v>0.71299999999999997</v>
      </c>
    </row>
    <row r="1200" spans="1:15" x14ac:dyDescent="0.3">
      <c r="A1200" t="s">
        <v>48</v>
      </c>
      <c r="B1200" t="s">
        <v>49</v>
      </c>
      <c r="C1200" t="s">
        <v>431</v>
      </c>
      <c r="D1200" t="s">
        <v>430</v>
      </c>
      <c r="E1200">
        <v>2000</v>
      </c>
      <c r="F1200">
        <v>42.371000000000002</v>
      </c>
      <c r="G1200">
        <v>12.69</v>
      </c>
      <c r="H1200">
        <v>58.112900000000003</v>
      </c>
      <c r="I1200">
        <v>2569190000</v>
      </c>
      <c r="J1200">
        <v>374.19200000000001</v>
      </c>
      <c r="K1200">
        <v>0.225248</v>
      </c>
      <c r="L1200">
        <v>86.4</v>
      </c>
      <c r="M1200">
        <v>55.390999999999998</v>
      </c>
      <c r="N1200">
        <v>60.89</v>
      </c>
      <c r="O1200">
        <v>0.81599999999999995</v>
      </c>
    </row>
    <row r="1201" spans="1:15" x14ac:dyDescent="0.3">
      <c r="A1201" t="s">
        <v>48</v>
      </c>
      <c r="B1201" t="s">
        <v>49</v>
      </c>
      <c r="C1201" t="s">
        <v>431</v>
      </c>
      <c r="D1201" t="s">
        <v>430</v>
      </c>
      <c r="E1201">
        <v>1999</v>
      </c>
      <c r="F1201">
        <v>42.76</v>
      </c>
      <c r="G1201">
        <v>12.884</v>
      </c>
      <c r="H1201">
        <v>51.92</v>
      </c>
      <c r="I1201">
        <v>2689790000</v>
      </c>
      <c r="J1201">
        <v>403.62400000000002</v>
      </c>
      <c r="K1201">
        <v>0.15490699999999999</v>
      </c>
      <c r="L1201">
        <v>88.2</v>
      </c>
      <c r="M1201">
        <v>55.218000000000004</v>
      </c>
      <c r="N1201">
        <v>59.099800000000002</v>
      </c>
      <c r="O1201">
        <v>0.876</v>
      </c>
    </row>
    <row r="1202" spans="1:15" x14ac:dyDescent="0.3">
      <c r="A1202" t="s">
        <v>48</v>
      </c>
      <c r="B1202" t="s">
        <v>49</v>
      </c>
      <c r="C1202" t="s">
        <v>431</v>
      </c>
      <c r="D1202" t="s">
        <v>430</v>
      </c>
      <c r="E1202">
        <v>1998</v>
      </c>
      <c r="F1202">
        <v>43.161000000000001</v>
      </c>
      <c r="G1202">
        <v>13.036</v>
      </c>
      <c r="H1202">
        <v>44.820399999999999</v>
      </c>
      <c r="I1202">
        <v>2455090000</v>
      </c>
      <c r="J1202">
        <v>379.44200000000001</v>
      </c>
      <c r="K1202">
        <v>4.7877299999999998E-2</v>
      </c>
      <c r="L1202">
        <v>90</v>
      </c>
      <c r="M1202">
        <v>55.139000000000003</v>
      </c>
      <c r="N1202">
        <v>57.380899999999997</v>
      </c>
      <c r="O1202">
        <v>0.97599999999999998</v>
      </c>
    </row>
    <row r="1203" spans="1:15" x14ac:dyDescent="0.3">
      <c r="A1203" t="s">
        <v>48</v>
      </c>
      <c r="B1203" t="s">
        <v>49</v>
      </c>
      <c r="C1203" t="s">
        <v>431</v>
      </c>
      <c r="D1203" t="s">
        <v>430</v>
      </c>
      <c r="E1203">
        <v>1997</v>
      </c>
      <c r="F1203">
        <v>43.564</v>
      </c>
      <c r="G1203">
        <v>13.154999999999999</v>
      </c>
      <c r="H1203">
        <v>47.917400000000001</v>
      </c>
      <c r="I1203">
        <v>2268300000</v>
      </c>
      <c r="J1203">
        <v>361.1</v>
      </c>
      <c r="K1203">
        <v>2.4648799999999998E-2</v>
      </c>
      <c r="L1203">
        <v>91.8</v>
      </c>
      <c r="M1203">
        <v>55.133000000000003</v>
      </c>
      <c r="N1203">
        <v>55.707999999999998</v>
      </c>
      <c r="O1203">
        <v>1.06</v>
      </c>
    </row>
    <row r="1204" spans="1:15" x14ac:dyDescent="0.3">
      <c r="A1204" t="s">
        <v>48</v>
      </c>
      <c r="B1204" t="s">
        <v>49</v>
      </c>
      <c r="C1204" t="s">
        <v>431</v>
      </c>
      <c r="D1204" t="s">
        <v>430</v>
      </c>
      <c r="E1204">
        <v>1996</v>
      </c>
      <c r="F1204">
        <v>43.965000000000003</v>
      </c>
      <c r="G1204">
        <v>13.255000000000001</v>
      </c>
      <c r="H1204">
        <v>44.4681</v>
      </c>
      <c r="I1204">
        <v>2361120000</v>
      </c>
      <c r="J1204">
        <v>387.43299999999999</v>
      </c>
      <c r="K1204">
        <v>1.6930999999999999E-3</v>
      </c>
      <c r="L1204">
        <v>93.6</v>
      </c>
      <c r="M1204">
        <v>55.17</v>
      </c>
      <c r="N1204">
        <v>54.046300000000002</v>
      </c>
      <c r="O1204">
        <v>1.1579999999999999</v>
      </c>
    </row>
    <row r="1205" spans="1:15" x14ac:dyDescent="0.3">
      <c r="A1205" t="s">
        <v>48</v>
      </c>
      <c r="B1205" t="s">
        <v>49</v>
      </c>
      <c r="C1205" t="s">
        <v>431</v>
      </c>
      <c r="D1205" t="s">
        <v>430</v>
      </c>
      <c r="E1205">
        <v>1995</v>
      </c>
      <c r="F1205">
        <v>44.356000000000002</v>
      </c>
      <c r="G1205">
        <v>13.359</v>
      </c>
      <c r="H1205">
        <v>41.825000000000003</v>
      </c>
      <c r="I1205">
        <v>2169630000</v>
      </c>
      <c r="J1205">
        <v>367.387</v>
      </c>
      <c r="L1205">
        <v>95.4</v>
      </c>
      <c r="M1205">
        <v>55.203000000000003</v>
      </c>
      <c r="N1205">
        <v>52.372799999999998</v>
      </c>
      <c r="O1205">
        <v>1.206</v>
      </c>
    </row>
    <row r="1206" spans="1:15" x14ac:dyDescent="0.3">
      <c r="A1206" t="s">
        <v>48</v>
      </c>
      <c r="B1206" t="s">
        <v>49</v>
      </c>
      <c r="C1206" t="s">
        <v>431</v>
      </c>
      <c r="D1206" t="s">
        <v>430</v>
      </c>
      <c r="E1206">
        <v>1994</v>
      </c>
      <c r="F1206">
        <v>44.732999999999997</v>
      </c>
      <c r="G1206">
        <v>13.494</v>
      </c>
      <c r="H1206">
        <v>39.375500000000002</v>
      </c>
      <c r="I1206">
        <v>1598080000</v>
      </c>
      <c r="J1206">
        <v>279.66699999999997</v>
      </c>
      <c r="L1206">
        <v>97.3</v>
      </c>
      <c r="M1206">
        <v>55.173999999999999</v>
      </c>
      <c r="N1206">
        <v>50.675899999999999</v>
      </c>
      <c r="O1206">
        <v>1.286</v>
      </c>
    </row>
    <row r="1207" spans="1:15" x14ac:dyDescent="0.3">
      <c r="A1207" t="s">
        <v>48</v>
      </c>
      <c r="B1207" t="s">
        <v>49</v>
      </c>
      <c r="C1207" t="s">
        <v>431</v>
      </c>
      <c r="D1207" t="s">
        <v>430</v>
      </c>
      <c r="E1207">
        <v>1993</v>
      </c>
      <c r="F1207">
        <v>45.093000000000004</v>
      </c>
      <c r="G1207">
        <v>13.683</v>
      </c>
      <c r="H1207">
        <v>39.117899999999999</v>
      </c>
      <c r="I1207">
        <v>2274560000</v>
      </c>
      <c r="J1207">
        <v>411.92599999999999</v>
      </c>
      <c r="L1207">
        <v>99.4</v>
      </c>
      <c r="M1207">
        <v>55.042000000000002</v>
      </c>
      <c r="N1207">
        <v>48.969200000000001</v>
      </c>
      <c r="O1207">
        <v>1.552</v>
      </c>
    </row>
    <row r="1208" spans="1:15" x14ac:dyDescent="0.3">
      <c r="A1208" t="s">
        <v>48</v>
      </c>
      <c r="B1208" t="s">
        <v>49</v>
      </c>
      <c r="C1208" t="s">
        <v>431</v>
      </c>
      <c r="D1208" t="s">
        <v>430</v>
      </c>
      <c r="E1208">
        <v>1992</v>
      </c>
      <c r="F1208">
        <v>45.432000000000002</v>
      </c>
      <c r="G1208">
        <v>13.94</v>
      </c>
      <c r="H1208">
        <v>38.823599999999999</v>
      </c>
      <c r="I1208">
        <v>1695320000</v>
      </c>
      <c r="J1208">
        <v>317.96300000000002</v>
      </c>
      <c r="L1208">
        <v>101.5</v>
      </c>
      <c r="M1208">
        <v>54.776000000000003</v>
      </c>
      <c r="N1208">
        <v>47.284500000000001</v>
      </c>
      <c r="O1208">
        <v>1.51</v>
      </c>
    </row>
    <row r="1209" spans="1:15" x14ac:dyDescent="0.3">
      <c r="A1209" t="s">
        <v>48</v>
      </c>
      <c r="B1209" t="s">
        <v>49</v>
      </c>
      <c r="C1209" t="s">
        <v>431</v>
      </c>
      <c r="D1209" t="s">
        <v>430</v>
      </c>
      <c r="E1209">
        <v>1991</v>
      </c>
      <c r="F1209">
        <v>45.744999999999997</v>
      </c>
      <c r="G1209">
        <v>14.272</v>
      </c>
      <c r="H1209">
        <v>36.702599999999997</v>
      </c>
      <c r="I1209">
        <v>1986440000</v>
      </c>
      <c r="J1209">
        <v>385.75400000000002</v>
      </c>
      <c r="L1209">
        <v>103.6</v>
      </c>
      <c r="M1209">
        <v>54.366</v>
      </c>
      <c r="N1209">
        <v>45.6678</v>
      </c>
      <c r="O1209">
        <v>1.4810000000000001</v>
      </c>
    </row>
    <row r="1210" spans="1:15" x14ac:dyDescent="0.3">
      <c r="A1210" t="s">
        <v>48</v>
      </c>
      <c r="B1210" t="s">
        <v>49</v>
      </c>
      <c r="C1210" t="s">
        <v>431</v>
      </c>
      <c r="D1210" t="s">
        <v>430</v>
      </c>
      <c r="E1210">
        <v>1990</v>
      </c>
      <c r="F1210">
        <v>46.029000000000003</v>
      </c>
      <c r="G1210">
        <v>14.68</v>
      </c>
      <c r="H1210">
        <v>34.950299999999999</v>
      </c>
      <c r="I1210">
        <v>1959970000</v>
      </c>
      <c r="J1210">
        <v>393.68599999999998</v>
      </c>
      <c r="K1210">
        <v>0</v>
      </c>
      <c r="L1210">
        <v>105.8</v>
      </c>
      <c r="M1210">
        <v>53.811999999999998</v>
      </c>
      <c r="N1210">
        <v>44.151299999999999</v>
      </c>
    </row>
    <row r="1211" spans="1:15" x14ac:dyDescent="0.3">
      <c r="A1211" t="s">
        <v>48</v>
      </c>
      <c r="B1211" t="s">
        <v>49</v>
      </c>
      <c r="C1211" t="s">
        <v>431</v>
      </c>
      <c r="D1211" t="s">
        <v>430</v>
      </c>
      <c r="E1211">
        <v>1989</v>
      </c>
      <c r="F1211">
        <v>46.280999999999999</v>
      </c>
      <c r="G1211">
        <v>15.156000000000001</v>
      </c>
      <c r="H1211">
        <v>33.817300000000003</v>
      </c>
      <c r="I1211">
        <v>1502290000</v>
      </c>
      <c r="J1211">
        <v>311.678</v>
      </c>
      <c r="L1211">
        <v>108</v>
      </c>
      <c r="M1211">
        <v>53.131999999999998</v>
      </c>
      <c r="N1211">
        <v>42.745800000000003</v>
      </c>
    </row>
    <row r="1212" spans="1:15" x14ac:dyDescent="0.3">
      <c r="A1212" t="s">
        <v>48</v>
      </c>
      <c r="B1212" t="s">
        <v>49</v>
      </c>
      <c r="C1212" t="s">
        <v>431</v>
      </c>
      <c r="D1212" t="s">
        <v>430</v>
      </c>
      <c r="E1212">
        <v>1988</v>
      </c>
      <c r="F1212">
        <v>46.502000000000002</v>
      </c>
      <c r="G1212">
        <v>15.678000000000001</v>
      </c>
      <c r="H1212">
        <v>36.1663</v>
      </c>
      <c r="I1212">
        <v>1620250000</v>
      </c>
      <c r="J1212">
        <v>346.73599999999999</v>
      </c>
      <c r="L1212">
        <v>110.2</v>
      </c>
      <c r="M1212">
        <v>52.372</v>
      </c>
      <c r="N1212">
        <v>41.4407</v>
      </c>
    </row>
    <row r="1213" spans="1:15" x14ac:dyDescent="0.3">
      <c r="A1213" t="s">
        <v>48</v>
      </c>
      <c r="B1213" t="s">
        <v>49</v>
      </c>
      <c r="C1213" t="s">
        <v>431</v>
      </c>
      <c r="D1213" t="s">
        <v>430</v>
      </c>
      <c r="E1213">
        <v>1987</v>
      </c>
      <c r="F1213">
        <v>46.692999999999998</v>
      </c>
      <c r="G1213">
        <v>16.221</v>
      </c>
      <c r="H1213">
        <v>30.869199999999999</v>
      </c>
      <c r="I1213">
        <v>1562410000</v>
      </c>
      <c r="J1213">
        <v>344.50299999999999</v>
      </c>
      <c r="L1213">
        <v>112.3</v>
      </c>
      <c r="M1213">
        <v>51.581000000000003</v>
      </c>
      <c r="N1213">
        <v>40.220500000000001</v>
      </c>
    </row>
    <row r="1214" spans="1:15" x14ac:dyDescent="0.3">
      <c r="A1214" t="s">
        <v>48</v>
      </c>
      <c r="B1214" t="s">
        <v>49</v>
      </c>
      <c r="C1214" t="s">
        <v>431</v>
      </c>
      <c r="D1214" t="s">
        <v>430</v>
      </c>
      <c r="E1214">
        <v>1986</v>
      </c>
      <c r="F1214">
        <v>46.856000000000002</v>
      </c>
      <c r="G1214">
        <v>16.768999999999998</v>
      </c>
      <c r="H1214">
        <v>31.104500000000002</v>
      </c>
      <c r="I1214">
        <v>1336100000</v>
      </c>
      <c r="J1214">
        <v>303.34899999999999</v>
      </c>
      <c r="L1214">
        <v>114.5</v>
      </c>
      <c r="M1214">
        <v>50.79</v>
      </c>
      <c r="N1214">
        <v>39.060899999999997</v>
      </c>
    </row>
    <row r="1215" spans="1:15" x14ac:dyDescent="0.3">
      <c r="A1215" t="s">
        <v>48</v>
      </c>
      <c r="B1215" t="s">
        <v>49</v>
      </c>
      <c r="C1215" t="s">
        <v>431</v>
      </c>
      <c r="D1215" t="s">
        <v>430</v>
      </c>
      <c r="E1215">
        <v>1985</v>
      </c>
      <c r="F1215">
        <v>46.991</v>
      </c>
      <c r="G1215">
        <v>17.303000000000001</v>
      </c>
      <c r="H1215">
        <v>33.422899999999998</v>
      </c>
      <c r="I1215">
        <v>1045710000</v>
      </c>
      <c r="J1215">
        <v>244.411</v>
      </c>
      <c r="L1215">
        <v>116.6</v>
      </c>
      <c r="M1215">
        <v>50.033999999999999</v>
      </c>
      <c r="N1215">
        <v>37.943399999999997</v>
      </c>
    </row>
    <row r="1216" spans="1:15" x14ac:dyDescent="0.3">
      <c r="A1216" t="s">
        <v>48</v>
      </c>
      <c r="B1216" t="s">
        <v>49</v>
      </c>
      <c r="C1216" t="s">
        <v>431</v>
      </c>
      <c r="D1216" t="s">
        <v>430</v>
      </c>
      <c r="E1216">
        <v>1984</v>
      </c>
      <c r="F1216">
        <v>47.1</v>
      </c>
      <c r="G1216">
        <v>17.806000000000001</v>
      </c>
      <c r="H1216">
        <v>32.476799999999997</v>
      </c>
      <c r="I1216">
        <v>1051130000</v>
      </c>
      <c r="J1216">
        <v>252.87</v>
      </c>
      <c r="L1216">
        <v>118.7</v>
      </c>
      <c r="M1216">
        <v>49.338999999999999</v>
      </c>
      <c r="N1216">
        <v>36.8643</v>
      </c>
    </row>
    <row r="1217" spans="1:14" x14ac:dyDescent="0.3">
      <c r="A1217" t="s">
        <v>48</v>
      </c>
      <c r="B1217" t="s">
        <v>49</v>
      </c>
      <c r="C1217" t="s">
        <v>431</v>
      </c>
      <c r="D1217" t="s">
        <v>430</v>
      </c>
      <c r="E1217">
        <v>1983</v>
      </c>
      <c r="F1217">
        <v>47.188000000000002</v>
      </c>
      <c r="G1217">
        <v>18.274000000000001</v>
      </c>
      <c r="H1217">
        <v>36.634099999999997</v>
      </c>
      <c r="I1217">
        <v>1095350000</v>
      </c>
      <c r="J1217">
        <v>271.12900000000002</v>
      </c>
      <c r="L1217">
        <v>120.7</v>
      </c>
      <c r="M1217">
        <v>48.71</v>
      </c>
      <c r="N1217">
        <v>35.8279</v>
      </c>
    </row>
    <row r="1218" spans="1:14" x14ac:dyDescent="0.3">
      <c r="A1218" t="s">
        <v>48</v>
      </c>
      <c r="B1218" t="s">
        <v>49</v>
      </c>
      <c r="C1218" t="s">
        <v>431</v>
      </c>
      <c r="D1218" t="s">
        <v>430</v>
      </c>
      <c r="E1218">
        <v>1982</v>
      </c>
      <c r="F1218">
        <v>47.256</v>
      </c>
      <c r="G1218">
        <v>18.707000000000001</v>
      </c>
      <c r="H1218">
        <v>17.567499999999999</v>
      </c>
      <c r="I1218">
        <v>1267780000</v>
      </c>
      <c r="J1218">
        <v>322.77800000000002</v>
      </c>
      <c r="L1218">
        <v>122.7</v>
      </c>
      <c r="M1218">
        <v>48.145000000000003</v>
      </c>
      <c r="N1218">
        <v>34.832500000000003</v>
      </c>
    </row>
    <row r="1219" spans="1:14" x14ac:dyDescent="0.3">
      <c r="A1219" t="s">
        <v>48</v>
      </c>
      <c r="B1219" t="s">
        <v>49</v>
      </c>
      <c r="C1219" t="s">
        <v>431</v>
      </c>
      <c r="D1219" t="s">
        <v>430</v>
      </c>
      <c r="E1219">
        <v>1981</v>
      </c>
      <c r="F1219">
        <v>47.305999999999997</v>
      </c>
      <c r="G1219">
        <v>19.105</v>
      </c>
      <c r="H1219">
        <v>31.9361</v>
      </c>
      <c r="I1219">
        <v>1291120000</v>
      </c>
      <c r="J1219">
        <v>337.97800000000001</v>
      </c>
      <c r="L1219">
        <v>124.9</v>
      </c>
      <c r="M1219">
        <v>47.643000000000001</v>
      </c>
      <c r="N1219">
        <v>33.878399999999999</v>
      </c>
    </row>
    <row r="1220" spans="1:14" x14ac:dyDescent="0.3">
      <c r="A1220" t="s">
        <v>48</v>
      </c>
      <c r="B1220" t="s">
        <v>49</v>
      </c>
      <c r="C1220" t="s">
        <v>431</v>
      </c>
      <c r="D1220" t="s">
        <v>430</v>
      </c>
      <c r="E1220">
        <v>1980</v>
      </c>
      <c r="F1220">
        <v>47.337000000000003</v>
      </c>
      <c r="G1220">
        <v>19.477</v>
      </c>
      <c r="H1220">
        <v>27.709299999999999</v>
      </c>
      <c r="I1220">
        <v>1405250000</v>
      </c>
      <c r="J1220">
        <v>378.04399999999998</v>
      </c>
      <c r="L1220">
        <v>127.1</v>
      </c>
      <c r="M1220">
        <v>47.19</v>
      </c>
      <c r="N1220">
        <v>32.965299999999999</v>
      </c>
    </row>
    <row r="1221" spans="1:14" x14ac:dyDescent="0.3">
      <c r="A1221" t="s">
        <v>48</v>
      </c>
      <c r="B1221" t="s">
        <v>49</v>
      </c>
      <c r="C1221" t="s">
        <v>431</v>
      </c>
      <c r="D1221" t="s">
        <v>430</v>
      </c>
      <c r="E1221">
        <v>1979</v>
      </c>
      <c r="F1221">
        <v>47.347999999999999</v>
      </c>
      <c r="G1221">
        <v>19.835999999999999</v>
      </c>
      <c r="H1221">
        <v>24.872</v>
      </c>
      <c r="I1221">
        <v>1186230000</v>
      </c>
      <c r="J1221">
        <v>327.822</v>
      </c>
      <c r="L1221">
        <v>129.5</v>
      </c>
      <c r="M1221">
        <v>46.764000000000003</v>
      </c>
      <c r="N1221">
        <v>32.090499999999999</v>
      </c>
    </row>
    <row r="1222" spans="1:14" x14ac:dyDescent="0.3">
      <c r="A1222" t="s">
        <v>48</v>
      </c>
      <c r="B1222" t="s">
        <v>49</v>
      </c>
      <c r="C1222" t="s">
        <v>431</v>
      </c>
      <c r="D1222" t="s">
        <v>430</v>
      </c>
      <c r="E1222">
        <v>1978</v>
      </c>
      <c r="F1222">
        <v>47.338999999999999</v>
      </c>
      <c r="G1222">
        <v>20.198</v>
      </c>
      <c r="H1222">
        <v>46.255099999999999</v>
      </c>
      <c r="I1222">
        <v>928843000</v>
      </c>
      <c r="J1222">
        <v>263.58100000000002</v>
      </c>
      <c r="L1222">
        <v>132</v>
      </c>
      <c r="M1222">
        <v>46.335000000000001</v>
      </c>
      <c r="N1222">
        <v>31.2517</v>
      </c>
    </row>
    <row r="1223" spans="1:14" x14ac:dyDescent="0.3">
      <c r="A1223" t="s">
        <v>48</v>
      </c>
      <c r="B1223" t="s">
        <v>49</v>
      </c>
      <c r="C1223" t="s">
        <v>431</v>
      </c>
      <c r="D1223" t="s">
        <v>430</v>
      </c>
      <c r="E1223">
        <v>1977</v>
      </c>
      <c r="F1223">
        <v>47.308999999999997</v>
      </c>
      <c r="G1223">
        <v>20.577999999999999</v>
      </c>
      <c r="H1223">
        <v>21.261500000000002</v>
      </c>
      <c r="I1223">
        <v>750050000</v>
      </c>
      <c r="J1223">
        <v>218.45400000000001</v>
      </c>
      <c r="L1223">
        <v>134.9</v>
      </c>
      <c r="M1223">
        <v>45.883000000000003</v>
      </c>
      <c r="N1223">
        <v>30.449100000000001</v>
      </c>
    </row>
    <row r="1224" spans="1:14" x14ac:dyDescent="0.3">
      <c r="A1224" t="s">
        <v>48</v>
      </c>
      <c r="B1224" t="s">
        <v>49</v>
      </c>
      <c r="C1224" t="s">
        <v>431</v>
      </c>
      <c r="D1224" t="s">
        <v>430</v>
      </c>
      <c r="E1224">
        <v>1976</v>
      </c>
      <c r="F1224">
        <v>47.262</v>
      </c>
      <c r="G1224">
        <v>20.978000000000002</v>
      </c>
      <c r="H1224">
        <v>19.4194</v>
      </c>
      <c r="I1224">
        <v>698408000</v>
      </c>
      <c r="J1224">
        <v>208.65600000000001</v>
      </c>
      <c r="L1224">
        <v>138</v>
      </c>
      <c r="M1224">
        <v>45.399000000000001</v>
      </c>
      <c r="N1224">
        <v>29.684000000000001</v>
      </c>
    </row>
    <row r="1225" spans="1:14" x14ac:dyDescent="0.3">
      <c r="A1225" t="s">
        <v>48</v>
      </c>
      <c r="B1225" t="s">
        <v>49</v>
      </c>
      <c r="C1225" t="s">
        <v>431</v>
      </c>
      <c r="D1225" t="s">
        <v>430</v>
      </c>
      <c r="E1225">
        <v>1975</v>
      </c>
      <c r="F1225">
        <v>47.201999999999998</v>
      </c>
      <c r="G1225">
        <v>21.396999999999998</v>
      </c>
      <c r="H1225">
        <v>18.069500000000001</v>
      </c>
      <c r="I1225">
        <v>676870000</v>
      </c>
      <c r="J1225">
        <v>207.3</v>
      </c>
      <c r="L1225">
        <v>141.19999999999999</v>
      </c>
      <c r="M1225">
        <v>44.881999999999998</v>
      </c>
      <c r="N1225">
        <v>28.956800000000001</v>
      </c>
    </row>
    <row r="1226" spans="1:14" x14ac:dyDescent="0.3">
      <c r="A1226" t="s">
        <v>48</v>
      </c>
      <c r="B1226" t="s">
        <v>49</v>
      </c>
      <c r="C1226" t="s">
        <v>431</v>
      </c>
      <c r="D1226" t="s">
        <v>430</v>
      </c>
      <c r="E1226">
        <v>1974</v>
      </c>
      <c r="F1226">
        <v>47.134999999999998</v>
      </c>
      <c r="G1226">
        <v>21.827000000000002</v>
      </c>
      <c r="H1226">
        <v>16.941600000000001</v>
      </c>
      <c r="I1226">
        <v>554655000</v>
      </c>
      <c r="J1226">
        <v>174.01400000000001</v>
      </c>
      <c r="L1226">
        <v>144.19999999999999</v>
      </c>
      <c r="M1226">
        <v>44.337000000000003</v>
      </c>
      <c r="N1226">
        <v>28.267199999999999</v>
      </c>
    </row>
    <row r="1227" spans="1:14" x14ac:dyDescent="0.3">
      <c r="A1227" t="s">
        <v>48</v>
      </c>
      <c r="B1227" t="s">
        <v>49</v>
      </c>
      <c r="C1227" t="s">
        <v>431</v>
      </c>
      <c r="D1227" t="s">
        <v>430</v>
      </c>
      <c r="E1227">
        <v>1973</v>
      </c>
      <c r="F1227">
        <v>47.066000000000003</v>
      </c>
      <c r="G1227">
        <v>22.256</v>
      </c>
      <c r="H1227">
        <v>18.627500000000001</v>
      </c>
      <c r="I1227">
        <v>504376000</v>
      </c>
      <c r="J1227">
        <v>161.98699999999999</v>
      </c>
      <c r="L1227">
        <v>147.1</v>
      </c>
      <c r="M1227">
        <v>43.780999999999999</v>
      </c>
      <c r="N1227">
        <v>27.613299999999999</v>
      </c>
    </row>
    <row r="1228" spans="1:14" x14ac:dyDescent="0.3">
      <c r="A1228" t="s">
        <v>48</v>
      </c>
      <c r="B1228" t="s">
        <v>49</v>
      </c>
      <c r="C1228" t="s">
        <v>431</v>
      </c>
      <c r="D1228" t="s">
        <v>430</v>
      </c>
      <c r="E1228">
        <v>1972</v>
      </c>
      <c r="F1228">
        <v>46.994999999999997</v>
      </c>
      <c r="G1228">
        <v>22.678999999999998</v>
      </c>
      <c r="H1228">
        <v>11.828200000000001</v>
      </c>
      <c r="I1228">
        <v>410332000</v>
      </c>
      <c r="J1228">
        <v>134.81899999999999</v>
      </c>
      <c r="L1228">
        <v>150</v>
      </c>
      <c r="M1228">
        <v>43.228999999999999</v>
      </c>
      <c r="N1228">
        <v>26.991499999999998</v>
      </c>
    </row>
    <row r="1229" spans="1:14" x14ac:dyDescent="0.3">
      <c r="A1229" t="s">
        <v>48</v>
      </c>
      <c r="B1229" t="s">
        <v>49</v>
      </c>
      <c r="C1229" t="s">
        <v>431</v>
      </c>
      <c r="D1229" t="s">
        <v>430</v>
      </c>
      <c r="E1229">
        <v>1971</v>
      </c>
      <c r="F1229">
        <v>46.918999999999997</v>
      </c>
      <c r="G1229">
        <v>23.099</v>
      </c>
      <c r="H1229">
        <v>10.7506</v>
      </c>
      <c r="I1229">
        <v>335073000</v>
      </c>
      <c r="J1229">
        <v>112.57</v>
      </c>
      <c r="L1229">
        <v>152.6</v>
      </c>
      <c r="M1229">
        <v>42.683999999999997</v>
      </c>
      <c r="N1229">
        <v>26.397400000000001</v>
      </c>
    </row>
    <row r="1230" spans="1:14" x14ac:dyDescent="0.3">
      <c r="A1230" t="s">
        <v>48</v>
      </c>
      <c r="B1230" t="s">
        <v>49</v>
      </c>
      <c r="C1230" t="s">
        <v>431</v>
      </c>
      <c r="D1230" t="s">
        <v>430</v>
      </c>
      <c r="E1230">
        <v>1970</v>
      </c>
      <c r="F1230">
        <v>46.835000000000001</v>
      </c>
      <c r="G1230">
        <v>23.524999999999999</v>
      </c>
      <c r="I1230">
        <v>333628000</v>
      </c>
      <c r="J1230">
        <v>114.557</v>
      </c>
      <c r="L1230">
        <v>155.19999999999999</v>
      </c>
      <c r="M1230">
        <v>42.152000000000001</v>
      </c>
      <c r="N1230">
        <v>25.8278</v>
      </c>
    </row>
    <row r="1231" spans="1:14" x14ac:dyDescent="0.3">
      <c r="A1231" t="s">
        <v>48</v>
      </c>
      <c r="B1231" t="s">
        <v>49</v>
      </c>
      <c r="C1231" t="s">
        <v>431</v>
      </c>
      <c r="D1231" t="s">
        <v>430</v>
      </c>
      <c r="E1231">
        <v>1969</v>
      </c>
      <c r="F1231">
        <v>46.738999999999997</v>
      </c>
      <c r="G1231">
        <v>23.966999999999999</v>
      </c>
      <c r="I1231">
        <v>330748000</v>
      </c>
      <c r="J1231">
        <v>116.02500000000001</v>
      </c>
      <c r="L1231">
        <v>157.69999999999999</v>
      </c>
      <c r="M1231">
        <v>41.63</v>
      </c>
      <c r="N1231">
        <v>25.280799999999999</v>
      </c>
    </row>
    <row r="1232" spans="1:14" x14ac:dyDescent="0.3">
      <c r="A1232" t="s">
        <v>48</v>
      </c>
      <c r="B1232" t="s">
        <v>49</v>
      </c>
      <c r="C1232" t="s">
        <v>431</v>
      </c>
      <c r="D1232" t="s">
        <v>430</v>
      </c>
      <c r="E1232">
        <v>1968</v>
      </c>
      <c r="F1232">
        <v>46.622</v>
      </c>
      <c r="G1232">
        <v>24.437000000000001</v>
      </c>
      <c r="I1232">
        <v>326323000</v>
      </c>
      <c r="J1232">
        <v>116.895</v>
      </c>
      <c r="L1232">
        <v>160.30000000000001</v>
      </c>
      <c r="M1232">
        <v>41.116999999999997</v>
      </c>
      <c r="N1232">
        <v>24.756900000000002</v>
      </c>
    </row>
    <row r="1233" spans="1:14" x14ac:dyDescent="0.3">
      <c r="A1233" t="s">
        <v>48</v>
      </c>
      <c r="B1233" t="s">
        <v>49</v>
      </c>
      <c r="C1233" t="s">
        <v>431</v>
      </c>
      <c r="D1233" t="s">
        <v>430</v>
      </c>
      <c r="E1233">
        <v>1967</v>
      </c>
      <c r="F1233">
        <v>46.475999999999999</v>
      </c>
      <c r="G1233">
        <v>24.94</v>
      </c>
      <c r="I1233">
        <v>306222000</v>
      </c>
      <c r="J1233">
        <v>111.952</v>
      </c>
      <c r="L1233">
        <v>163.1</v>
      </c>
      <c r="M1233">
        <v>40.61</v>
      </c>
      <c r="N1233">
        <v>24.2578</v>
      </c>
    </row>
    <row r="1234" spans="1:14" x14ac:dyDescent="0.3">
      <c r="A1234" t="s">
        <v>48</v>
      </c>
      <c r="B1234" t="s">
        <v>49</v>
      </c>
      <c r="C1234" t="s">
        <v>431</v>
      </c>
      <c r="D1234" t="s">
        <v>430</v>
      </c>
      <c r="E1234">
        <v>1966</v>
      </c>
      <c r="F1234">
        <v>46.295999999999999</v>
      </c>
      <c r="G1234">
        <v>25.475999999999999</v>
      </c>
      <c r="I1234">
        <v>302925000</v>
      </c>
      <c r="J1234">
        <v>112.941</v>
      </c>
      <c r="L1234">
        <v>166</v>
      </c>
      <c r="M1234">
        <v>40.109000000000002</v>
      </c>
      <c r="N1234">
        <v>23.7864</v>
      </c>
    </row>
    <row r="1235" spans="1:14" x14ac:dyDescent="0.3">
      <c r="A1235" t="s">
        <v>48</v>
      </c>
      <c r="B1235" t="s">
        <v>49</v>
      </c>
      <c r="C1235" t="s">
        <v>431</v>
      </c>
      <c r="D1235" t="s">
        <v>430</v>
      </c>
      <c r="E1235">
        <v>1965</v>
      </c>
      <c r="F1235">
        <v>46.075000000000003</v>
      </c>
      <c r="G1235">
        <v>26.036000000000001</v>
      </c>
      <c r="I1235">
        <v>289909000</v>
      </c>
      <c r="J1235">
        <v>110.133</v>
      </c>
      <c r="L1235">
        <v>169.1</v>
      </c>
      <c r="M1235">
        <v>39.615000000000002</v>
      </c>
      <c r="N1235">
        <v>23.344799999999999</v>
      </c>
    </row>
    <row r="1236" spans="1:14" x14ac:dyDescent="0.3">
      <c r="A1236" t="s">
        <v>48</v>
      </c>
      <c r="B1236" t="s">
        <v>49</v>
      </c>
      <c r="C1236" t="s">
        <v>431</v>
      </c>
      <c r="D1236" t="s">
        <v>430</v>
      </c>
      <c r="E1236">
        <v>1964</v>
      </c>
      <c r="F1236">
        <v>45.805</v>
      </c>
      <c r="G1236">
        <v>26.606000000000002</v>
      </c>
      <c r="I1236">
        <v>269819000</v>
      </c>
      <c r="J1236">
        <v>104.34</v>
      </c>
      <c r="L1236">
        <v>172.3</v>
      </c>
      <c r="M1236">
        <v>39.130000000000003</v>
      </c>
      <c r="N1236">
        <v>22.933399999999999</v>
      </c>
    </row>
    <row r="1237" spans="1:14" x14ac:dyDescent="0.3">
      <c r="A1237" t="s">
        <v>48</v>
      </c>
      <c r="B1237" t="s">
        <v>49</v>
      </c>
      <c r="C1237" t="s">
        <v>431</v>
      </c>
      <c r="D1237" t="s">
        <v>430</v>
      </c>
      <c r="E1237">
        <v>1963</v>
      </c>
      <c r="F1237">
        <v>45.488999999999997</v>
      </c>
      <c r="G1237">
        <v>27.172000000000001</v>
      </c>
      <c r="I1237">
        <v>253928000</v>
      </c>
      <c r="J1237">
        <v>99.859099999999998</v>
      </c>
      <c r="L1237">
        <v>175.6</v>
      </c>
      <c r="M1237">
        <v>38.655000000000001</v>
      </c>
      <c r="N1237">
        <v>22.551100000000002</v>
      </c>
    </row>
    <row r="1238" spans="1:14" x14ac:dyDescent="0.3">
      <c r="A1238" t="s">
        <v>48</v>
      </c>
      <c r="B1238" t="s">
        <v>49</v>
      </c>
      <c r="C1238" t="s">
        <v>431</v>
      </c>
      <c r="D1238" t="s">
        <v>430</v>
      </c>
      <c r="E1238">
        <v>1962</v>
      </c>
      <c r="F1238">
        <v>45.13</v>
      </c>
      <c r="G1238">
        <v>27.731000000000002</v>
      </c>
      <c r="I1238">
        <v>236435000</v>
      </c>
      <c r="J1238">
        <v>94.464500000000001</v>
      </c>
      <c r="L1238">
        <v>178.8</v>
      </c>
      <c r="M1238">
        <v>38.188000000000002</v>
      </c>
      <c r="N1238">
        <v>22.1967</v>
      </c>
    </row>
    <row r="1239" spans="1:14" x14ac:dyDescent="0.3">
      <c r="A1239" t="s">
        <v>48</v>
      </c>
      <c r="B1239" t="s">
        <v>49</v>
      </c>
      <c r="C1239" t="s">
        <v>431</v>
      </c>
      <c r="D1239" t="s">
        <v>430</v>
      </c>
      <c r="E1239">
        <v>1961</v>
      </c>
      <c r="F1239">
        <v>44.732999999999997</v>
      </c>
      <c r="G1239">
        <v>28.286000000000001</v>
      </c>
      <c r="I1239">
        <v>235668000</v>
      </c>
      <c r="J1239">
        <v>95.572199999999995</v>
      </c>
      <c r="L1239">
        <v>181.9</v>
      </c>
      <c r="M1239">
        <v>37.726999999999997</v>
      </c>
      <c r="N1239">
        <v>21.868300000000001</v>
      </c>
    </row>
    <row r="1240" spans="1:14" x14ac:dyDescent="0.3">
      <c r="A1240" t="s">
        <v>48</v>
      </c>
      <c r="B1240" t="s">
        <v>49</v>
      </c>
      <c r="C1240" t="s">
        <v>431</v>
      </c>
      <c r="D1240" t="s">
        <v>430</v>
      </c>
      <c r="E1240">
        <v>1960</v>
      </c>
      <c r="F1240">
        <v>44.304000000000002</v>
      </c>
      <c r="G1240">
        <v>28.847000000000001</v>
      </c>
      <c r="I1240">
        <v>226196000</v>
      </c>
      <c r="J1240">
        <v>93.022499999999994</v>
      </c>
      <c r="L1240">
        <v>184.9</v>
      </c>
      <c r="M1240">
        <v>37.271000000000001</v>
      </c>
    </row>
    <row r="1241" spans="1:14" x14ac:dyDescent="0.3">
      <c r="A1241" t="s">
        <v>50</v>
      </c>
      <c r="B1241" t="s">
        <v>51</v>
      </c>
      <c r="C1241" t="s">
        <v>440</v>
      </c>
      <c r="D1241" t="s">
        <v>436</v>
      </c>
      <c r="E1241">
        <v>2018</v>
      </c>
      <c r="N1241">
        <v>1184.5899999999999</v>
      </c>
    </row>
    <row r="1242" spans="1:14" x14ac:dyDescent="0.3">
      <c r="A1242" t="s">
        <v>50</v>
      </c>
      <c r="B1242" t="s">
        <v>51</v>
      </c>
      <c r="C1242" t="s">
        <v>440</v>
      </c>
      <c r="D1242" t="s">
        <v>436</v>
      </c>
      <c r="E1242">
        <v>2017</v>
      </c>
      <c r="F1242">
        <v>9.3000000000000007</v>
      </c>
      <c r="G1242">
        <v>7.8</v>
      </c>
      <c r="K1242">
        <v>98.37</v>
      </c>
      <c r="M1242">
        <v>81.441999999999993</v>
      </c>
      <c r="N1242">
        <v>1182.8499999999999</v>
      </c>
    </row>
    <row r="1243" spans="1:14" x14ac:dyDescent="0.3">
      <c r="A1243" t="s">
        <v>50</v>
      </c>
      <c r="B1243" t="s">
        <v>51</v>
      </c>
      <c r="C1243" t="s">
        <v>440</v>
      </c>
      <c r="D1243" t="s">
        <v>436</v>
      </c>
      <c r="E1243">
        <v>2016</v>
      </c>
      <c r="F1243">
        <v>9.6</v>
      </c>
      <c r="G1243">
        <v>8</v>
      </c>
      <c r="K1243">
        <v>98</v>
      </c>
      <c r="M1243">
        <v>81.227099999999993</v>
      </c>
      <c r="N1243">
        <v>1195.46</v>
      </c>
    </row>
    <row r="1244" spans="1:14" x14ac:dyDescent="0.3">
      <c r="A1244" t="s">
        <v>50</v>
      </c>
      <c r="B1244" t="s">
        <v>51</v>
      </c>
      <c r="C1244" t="s">
        <v>440</v>
      </c>
      <c r="D1244" t="s">
        <v>436</v>
      </c>
      <c r="E1244">
        <v>2015</v>
      </c>
      <c r="F1244">
        <v>9.4</v>
      </c>
      <c r="G1244">
        <v>7.4</v>
      </c>
      <c r="K1244">
        <v>98.323599999999999</v>
      </c>
      <c r="M1244">
        <v>81.012200000000007</v>
      </c>
      <c r="N1244">
        <v>1208.1300000000001</v>
      </c>
    </row>
    <row r="1245" spans="1:14" x14ac:dyDescent="0.3">
      <c r="A1245" t="s">
        <v>50</v>
      </c>
      <c r="B1245" t="s">
        <v>51</v>
      </c>
      <c r="C1245" t="s">
        <v>440</v>
      </c>
      <c r="D1245" t="s">
        <v>436</v>
      </c>
      <c r="E1245">
        <v>2014</v>
      </c>
      <c r="F1245">
        <v>10.5</v>
      </c>
      <c r="G1245">
        <v>7.6</v>
      </c>
      <c r="K1245">
        <v>96.8</v>
      </c>
      <c r="M1245">
        <v>80.797300000000007</v>
      </c>
      <c r="N1245">
        <v>1206.28</v>
      </c>
    </row>
    <row r="1246" spans="1:14" x14ac:dyDescent="0.3">
      <c r="A1246" t="s">
        <v>50</v>
      </c>
      <c r="B1246" t="s">
        <v>51</v>
      </c>
      <c r="C1246" t="s">
        <v>440</v>
      </c>
      <c r="D1246" t="s">
        <v>436</v>
      </c>
      <c r="E1246">
        <v>2013</v>
      </c>
      <c r="F1246">
        <v>10.4</v>
      </c>
      <c r="G1246">
        <v>6.8</v>
      </c>
      <c r="I1246">
        <v>5573710000</v>
      </c>
      <c r="J1246">
        <v>85748.1</v>
      </c>
      <c r="K1246">
        <v>95.3</v>
      </c>
      <c r="M1246">
        <v>80.572400000000002</v>
      </c>
      <c r="N1246">
        <v>1203.72</v>
      </c>
    </row>
    <row r="1247" spans="1:14" x14ac:dyDescent="0.3">
      <c r="A1247" t="s">
        <v>50</v>
      </c>
      <c r="B1247" t="s">
        <v>51</v>
      </c>
      <c r="C1247" t="s">
        <v>440</v>
      </c>
      <c r="D1247" t="s">
        <v>436</v>
      </c>
      <c r="E1247">
        <v>2012</v>
      </c>
      <c r="F1247">
        <v>10</v>
      </c>
      <c r="G1247">
        <v>6.5</v>
      </c>
      <c r="I1247">
        <v>5537540000</v>
      </c>
      <c r="J1247">
        <v>85458.5</v>
      </c>
      <c r="K1247">
        <v>91.299300000000002</v>
      </c>
      <c r="M1247">
        <v>81.677800000000005</v>
      </c>
      <c r="N1247">
        <v>1199.96</v>
      </c>
    </row>
    <row r="1248" spans="1:14" x14ac:dyDescent="0.3">
      <c r="A1248" t="s">
        <v>50</v>
      </c>
      <c r="B1248" t="s">
        <v>51</v>
      </c>
      <c r="C1248" t="s">
        <v>440</v>
      </c>
      <c r="D1248" t="s">
        <v>436</v>
      </c>
      <c r="E1248">
        <v>2011</v>
      </c>
      <c r="F1248">
        <v>10.4</v>
      </c>
      <c r="G1248">
        <v>6.6</v>
      </c>
      <c r="I1248">
        <v>5550770000</v>
      </c>
      <c r="J1248">
        <v>85973.2</v>
      </c>
      <c r="K1248">
        <v>88.335999999999999</v>
      </c>
      <c r="M1248">
        <v>81.152699999999996</v>
      </c>
      <c r="N1248">
        <v>1195.6300000000001</v>
      </c>
    </row>
    <row r="1249" spans="1:14" x14ac:dyDescent="0.3">
      <c r="A1249" t="s">
        <v>50</v>
      </c>
      <c r="B1249" t="s">
        <v>51</v>
      </c>
      <c r="C1249" t="s">
        <v>440</v>
      </c>
      <c r="D1249" t="s">
        <v>436</v>
      </c>
      <c r="E1249">
        <v>2010</v>
      </c>
      <c r="F1249">
        <v>11.8</v>
      </c>
      <c r="G1249">
        <v>7.3</v>
      </c>
      <c r="I1249">
        <v>5744410000</v>
      </c>
      <c r="J1249">
        <v>88207.3</v>
      </c>
      <c r="K1249">
        <v>84.21</v>
      </c>
      <c r="M1249">
        <v>79.288499999999999</v>
      </c>
      <c r="N1249">
        <v>1206</v>
      </c>
    </row>
    <row r="1250" spans="1:14" x14ac:dyDescent="0.3">
      <c r="A1250" t="s">
        <v>50</v>
      </c>
      <c r="B1250" t="s">
        <v>51</v>
      </c>
      <c r="C1250" t="s">
        <v>440</v>
      </c>
      <c r="D1250" t="s">
        <v>436</v>
      </c>
      <c r="E1250">
        <v>2009</v>
      </c>
      <c r="F1250">
        <v>12.5</v>
      </c>
      <c r="G1250">
        <v>7.2</v>
      </c>
      <c r="I1250">
        <v>5806380000</v>
      </c>
      <c r="J1250">
        <v>88463.3</v>
      </c>
      <c r="K1250">
        <v>83.25</v>
      </c>
      <c r="M1250">
        <v>79.388400000000004</v>
      </c>
      <c r="N1250">
        <v>1215.48</v>
      </c>
    </row>
    <row r="1251" spans="1:14" x14ac:dyDescent="0.3">
      <c r="A1251" t="s">
        <v>50</v>
      </c>
      <c r="B1251" t="s">
        <v>51</v>
      </c>
      <c r="C1251" t="s">
        <v>440</v>
      </c>
      <c r="D1251" t="s">
        <v>436</v>
      </c>
      <c r="E1251">
        <v>2008</v>
      </c>
      <c r="F1251">
        <v>12.8</v>
      </c>
      <c r="G1251">
        <v>6.8</v>
      </c>
      <c r="I1251">
        <v>6109930000</v>
      </c>
      <c r="J1251">
        <v>93605.7</v>
      </c>
      <c r="K1251">
        <v>82.3</v>
      </c>
      <c r="M1251">
        <v>79.236599999999996</v>
      </c>
      <c r="N1251">
        <v>1208.76</v>
      </c>
    </row>
    <row r="1252" spans="1:14" x14ac:dyDescent="0.3">
      <c r="A1252" t="s">
        <v>50</v>
      </c>
      <c r="B1252" t="s">
        <v>51</v>
      </c>
      <c r="C1252" t="s">
        <v>440</v>
      </c>
      <c r="D1252" t="s">
        <v>436</v>
      </c>
      <c r="E1252">
        <v>2007</v>
      </c>
      <c r="F1252">
        <v>13.4</v>
      </c>
      <c r="G1252">
        <v>7</v>
      </c>
      <c r="I1252">
        <v>5895050000</v>
      </c>
      <c r="J1252">
        <v>90849.600000000006</v>
      </c>
      <c r="K1252">
        <v>74.3506</v>
      </c>
      <c r="M1252">
        <v>78.934100000000001</v>
      </c>
      <c r="N1252">
        <v>1201.6300000000001</v>
      </c>
    </row>
    <row r="1253" spans="1:14" x14ac:dyDescent="0.3">
      <c r="A1253" t="s">
        <v>50</v>
      </c>
      <c r="B1253" t="s">
        <v>51</v>
      </c>
      <c r="C1253" t="s">
        <v>440</v>
      </c>
      <c r="D1253" t="s">
        <v>436</v>
      </c>
      <c r="E1253">
        <v>2006</v>
      </c>
      <c r="F1253">
        <v>12.5</v>
      </c>
      <c r="G1253">
        <v>7.1</v>
      </c>
      <c r="I1253">
        <v>5414300000</v>
      </c>
      <c r="J1253">
        <v>83912.7</v>
      </c>
      <c r="K1253">
        <v>69.899699999999996</v>
      </c>
      <c r="M1253">
        <v>78.887799999999999</v>
      </c>
      <c r="N1253">
        <v>1194.8699999999999</v>
      </c>
    </row>
    <row r="1254" spans="1:14" x14ac:dyDescent="0.3">
      <c r="A1254" t="s">
        <v>50</v>
      </c>
      <c r="B1254" t="s">
        <v>51</v>
      </c>
      <c r="C1254" t="s">
        <v>440</v>
      </c>
      <c r="D1254" t="s">
        <v>436</v>
      </c>
      <c r="E1254">
        <v>2005</v>
      </c>
      <c r="F1254">
        <v>13.1</v>
      </c>
      <c r="G1254">
        <v>7.1</v>
      </c>
      <c r="I1254">
        <v>4868140000</v>
      </c>
      <c r="J1254">
        <v>75882</v>
      </c>
      <c r="K1254">
        <v>65.447100000000006</v>
      </c>
      <c r="M1254">
        <v>78.685400000000001</v>
      </c>
      <c r="N1254">
        <v>1188.04</v>
      </c>
    </row>
    <row r="1255" spans="1:14" x14ac:dyDescent="0.3">
      <c r="A1255" t="s">
        <v>50</v>
      </c>
      <c r="B1255" t="s">
        <v>51</v>
      </c>
      <c r="C1255" t="s">
        <v>440</v>
      </c>
      <c r="D1255" t="s">
        <v>436</v>
      </c>
      <c r="E1255">
        <v>2004</v>
      </c>
      <c r="F1255">
        <v>13.2</v>
      </c>
      <c r="G1255">
        <v>6.8</v>
      </c>
      <c r="I1255">
        <v>4484700000</v>
      </c>
      <c r="J1255">
        <v>70359.3</v>
      </c>
      <c r="K1255">
        <v>60.990900000000003</v>
      </c>
      <c r="M1255">
        <v>78.485399999999998</v>
      </c>
      <c r="N1255">
        <v>1180.3699999999999</v>
      </c>
    </row>
    <row r="1256" spans="1:14" x14ac:dyDescent="0.3">
      <c r="A1256" t="s">
        <v>50</v>
      </c>
      <c r="B1256" t="s">
        <v>51</v>
      </c>
      <c r="C1256" t="s">
        <v>440</v>
      </c>
      <c r="D1256" t="s">
        <v>436</v>
      </c>
      <c r="E1256">
        <v>2003</v>
      </c>
      <c r="F1256">
        <v>13.2</v>
      </c>
      <c r="G1256">
        <v>7.2</v>
      </c>
      <c r="I1256">
        <v>4186520000</v>
      </c>
      <c r="J1256">
        <v>66111.7</v>
      </c>
      <c r="K1256">
        <v>56.521999999999998</v>
      </c>
      <c r="M1256">
        <v>78.334100000000007</v>
      </c>
      <c r="N1256">
        <v>1172.69</v>
      </c>
    </row>
    <row r="1257" spans="1:14" x14ac:dyDescent="0.3">
      <c r="A1257" t="s">
        <v>50</v>
      </c>
      <c r="B1257" t="s">
        <v>51</v>
      </c>
      <c r="C1257" t="s">
        <v>440</v>
      </c>
      <c r="D1257" t="s">
        <v>436</v>
      </c>
      <c r="E1257">
        <v>2002</v>
      </c>
      <c r="F1257">
        <v>13.2</v>
      </c>
      <c r="G1257">
        <v>6.7</v>
      </c>
      <c r="I1257">
        <v>3937230000</v>
      </c>
      <c r="J1257">
        <v>62583.1</v>
      </c>
      <c r="K1257">
        <v>52.031599999999997</v>
      </c>
      <c r="M1257">
        <v>78.087800000000001</v>
      </c>
      <c r="N1257">
        <v>1165.04</v>
      </c>
    </row>
    <row r="1258" spans="1:14" x14ac:dyDescent="0.3">
      <c r="A1258" t="s">
        <v>50</v>
      </c>
      <c r="B1258" t="s">
        <v>51</v>
      </c>
      <c r="C1258" t="s">
        <v>440</v>
      </c>
      <c r="D1258" t="s">
        <v>436</v>
      </c>
      <c r="E1258">
        <v>2001</v>
      </c>
      <c r="F1258">
        <v>13.3</v>
      </c>
      <c r="G1258">
        <v>7.2</v>
      </c>
      <c r="I1258">
        <v>3680480000</v>
      </c>
      <c r="J1258">
        <v>58884</v>
      </c>
      <c r="K1258">
        <v>47.509700000000002</v>
      </c>
      <c r="M1258">
        <v>77.885400000000004</v>
      </c>
      <c r="N1258">
        <v>1157.48</v>
      </c>
    </row>
    <row r="1259" spans="1:14" x14ac:dyDescent="0.3">
      <c r="A1259" t="s">
        <v>50</v>
      </c>
      <c r="B1259" t="s">
        <v>51</v>
      </c>
      <c r="C1259" t="s">
        <v>440</v>
      </c>
      <c r="D1259" t="s">
        <v>436</v>
      </c>
      <c r="E1259">
        <v>2000</v>
      </c>
      <c r="F1259">
        <v>13.5</v>
      </c>
      <c r="G1259">
        <v>8</v>
      </c>
      <c r="I1259">
        <v>3480220000</v>
      </c>
      <c r="J1259">
        <v>56284.2</v>
      </c>
      <c r="K1259">
        <v>42.9499</v>
      </c>
      <c r="M1259">
        <v>77.885400000000004</v>
      </c>
      <c r="N1259">
        <v>1145.06</v>
      </c>
    </row>
    <row r="1260" spans="1:14" x14ac:dyDescent="0.3">
      <c r="A1260" t="s">
        <v>50</v>
      </c>
      <c r="B1260" t="s">
        <v>51</v>
      </c>
      <c r="C1260" t="s">
        <v>440</v>
      </c>
      <c r="D1260" t="s">
        <v>436</v>
      </c>
      <c r="E1260">
        <v>1999</v>
      </c>
      <c r="I1260">
        <v>3324430000</v>
      </c>
      <c r="J1260">
        <v>54245.5</v>
      </c>
      <c r="K1260">
        <v>39.947600000000001</v>
      </c>
      <c r="N1260">
        <v>1134.9100000000001</v>
      </c>
    </row>
    <row r="1261" spans="1:14" x14ac:dyDescent="0.3">
      <c r="A1261" t="s">
        <v>50</v>
      </c>
      <c r="B1261" t="s">
        <v>51</v>
      </c>
      <c r="C1261" t="s">
        <v>440</v>
      </c>
      <c r="D1261" t="s">
        <v>436</v>
      </c>
      <c r="E1261">
        <v>1998</v>
      </c>
      <c r="I1261">
        <v>3130750000</v>
      </c>
      <c r="J1261">
        <v>51371.7</v>
      </c>
      <c r="K1261">
        <v>32.1038</v>
      </c>
      <c r="N1261">
        <v>1128.57</v>
      </c>
    </row>
    <row r="1262" spans="1:14" x14ac:dyDescent="0.3">
      <c r="A1262" t="s">
        <v>50</v>
      </c>
      <c r="B1262" t="s">
        <v>51</v>
      </c>
      <c r="C1262" t="s">
        <v>440</v>
      </c>
      <c r="D1262" t="s">
        <v>436</v>
      </c>
      <c r="E1262">
        <v>1997</v>
      </c>
      <c r="I1262">
        <v>2932830000</v>
      </c>
      <c r="J1262">
        <v>48478.9</v>
      </c>
      <c r="K1262">
        <v>24.189299999999999</v>
      </c>
      <c r="N1262">
        <v>1120.31</v>
      </c>
    </row>
    <row r="1263" spans="1:14" x14ac:dyDescent="0.3">
      <c r="A1263" t="s">
        <v>50</v>
      </c>
      <c r="B1263" t="s">
        <v>51</v>
      </c>
      <c r="C1263" t="s">
        <v>440</v>
      </c>
      <c r="D1263" t="s">
        <v>436</v>
      </c>
      <c r="E1263">
        <v>1996</v>
      </c>
      <c r="F1263">
        <v>13.9</v>
      </c>
      <c r="G1263">
        <v>6.9</v>
      </c>
      <c r="I1263">
        <v>2695390000</v>
      </c>
      <c r="J1263">
        <v>44826.8</v>
      </c>
      <c r="K1263">
        <v>16.202500000000001</v>
      </c>
      <c r="N1263">
        <v>1113.5</v>
      </c>
    </row>
    <row r="1264" spans="1:14" x14ac:dyDescent="0.3">
      <c r="A1264" t="s">
        <v>50</v>
      </c>
      <c r="B1264" t="s">
        <v>51</v>
      </c>
      <c r="C1264" t="s">
        <v>440</v>
      </c>
      <c r="D1264" t="s">
        <v>436</v>
      </c>
      <c r="E1264">
        <v>1995</v>
      </c>
      <c r="F1264">
        <v>13.3</v>
      </c>
      <c r="G1264">
        <v>7.9</v>
      </c>
      <c r="I1264">
        <v>2030749952</v>
      </c>
      <c r="J1264">
        <v>33989.699999999997</v>
      </c>
      <c r="K1264">
        <v>6.8381600000000002</v>
      </c>
      <c r="N1264">
        <v>1106.4100000000001</v>
      </c>
    </row>
    <row r="1265" spans="1:14" x14ac:dyDescent="0.3">
      <c r="A1265" t="s">
        <v>50</v>
      </c>
      <c r="B1265" t="s">
        <v>51</v>
      </c>
      <c r="C1265" t="s">
        <v>440</v>
      </c>
      <c r="D1265" t="s">
        <v>436</v>
      </c>
      <c r="E1265">
        <v>1994</v>
      </c>
      <c r="F1265">
        <v>14.5</v>
      </c>
      <c r="G1265">
        <v>8.1</v>
      </c>
      <c r="I1265">
        <v>1867160064</v>
      </c>
      <c r="J1265">
        <v>31476.1</v>
      </c>
      <c r="N1265">
        <v>1098.52</v>
      </c>
    </row>
    <row r="1266" spans="1:14" x14ac:dyDescent="0.3">
      <c r="A1266" t="s">
        <v>50</v>
      </c>
      <c r="B1266" t="s">
        <v>51</v>
      </c>
      <c r="C1266" t="s">
        <v>440</v>
      </c>
      <c r="D1266" t="s">
        <v>436</v>
      </c>
      <c r="E1266">
        <v>1993</v>
      </c>
      <c r="F1266">
        <v>13.7</v>
      </c>
      <c r="G1266">
        <v>8.1999999999999993</v>
      </c>
      <c r="I1266">
        <v>1820359936</v>
      </c>
      <c r="J1266">
        <v>30900.7</v>
      </c>
      <c r="N1266">
        <v>1090.93</v>
      </c>
    </row>
    <row r="1267" spans="1:14" x14ac:dyDescent="0.3">
      <c r="A1267" t="s">
        <v>50</v>
      </c>
      <c r="B1267" t="s">
        <v>51</v>
      </c>
      <c r="C1267" t="s">
        <v>440</v>
      </c>
      <c r="D1267" t="s">
        <v>436</v>
      </c>
      <c r="E1267">
        <v>1992</v>
      </c>
      <c r="F1267">
        <v>15.5</v>
      </c>
      <c r="G1267">
        <v>7.9</v>
      </c>
      <c r="I1267">
        <v>1679900032</v>
      </c>
      <c r="J1267">
        <v>28669.7</v>
      </c>
      <c r="N1267">
        <v>1085.0899999999999</v>
      </c>
    </row>
    <row r="1268" spans="1:14" x14ac:dyDescent="0.3">
      <c r="A1268" t="s">
        <v>50</v>
      </c>
      <c r="B1268" t="s">
        <v>51</v>
      </c>
      <c r="C1268" t="s">
        <v>440</v>
      </c>
      <c r="D1268" t="s">
        <v>436</v>
      </c>
      <c r="E1268">
        <v>1991</v>
      </c>
      <c r="F1268">
        <v>15.4</v>
      </c>
      <c r="G1268">
        <v>7.7</v>
      </c>
      <c r="I1268">
        <v>1634899968</v>
      </c>
      <c r="J1268">
        <v>27700.3</v>
      </c>
      <c r="M1268">
        <v>74.029499999999999</v>
      </c>
      <c r="N1268">
        <v>1092.98</v>
      </c>
    </row>
    <row r="1269" spans="1:14" x14ac:dyDescent="0.3">
      <c r="A1269" t="s">
        <v>50</v>
      </c>
      <c r="B1269" t="s">
        <v>51</v>
      </c>
      <c r="C1269" t="s">
        <v>440</v>
      </c>
      <c r="D1269" t="s">
        <v>436</v>
      </c>
      <c r="E1269">
        <v>1990</v>
      </c>
      <c r="F1269">
        <v>14.6</v>
      </c>
      <c r="G1269">
        <v>7.3</v>
      </c>
      <c r="I1269">
        <v>1592400000</v>
      </c>
      <c r="J1269">
        <v>26841.5</v>
      </c>
      <c r="K1269">
        <v>0</v>
      </c>
      <c r="N1269">
        <v>1098.6300000000001</v>
      </c>
    </row>
    <row r="1270" spans="1:14" x14ac:dyDescent="0.3">
      <c r="A1270" t="s">
        <v>50</v>
      </c>
      <c r="B1270" t="s">
        <v>51</v>
      </c>
      <c r="C1270" t="s">
        <v>440</v>
      </c>
      <c r="D1270" t="s">
        <v>436</v>
      </c>
      <c r="E1270">
        <v>1989</v>
      </c>
      <c r="F1270">
        <v>15.2</v>
      </c>
      <c r="G1270">
        <v>7.7</v>
      </c>
      <c r="I1270">
        <v>1501500032</v>
      </c>
      <c r="J1270">
        <v>25517.9</v>
      </c>
      <c r="N1270">
        <v>1089.6500000000001</v>
      </c>
    </row>
    <row r="1271" spans="1:14" x14ac:dyDescent="0.3">
      <c r="A1271" t="s">
        <v>50</v>
      </c>
      <c r="B1271" t="s">
        <v>51</v>
      </c>
      <c r="C1271" t="s">
        <v>440</v>
      </c>
      <c r="D1271" t="s">
        <v>436</v>
      </c>
      <c r="E1271">
        <v>1988</v>
      </c>
      <c r="I1271">
        <v>1415100032</v>
      </c>
      <c r="J1271">
        <v>24253.200000000001</v>
      </c>
      <c r="N1271">
        <v>1080.5</v>
      </c>
    </row>
    <row r="1272" spans="1:14" x14ac:dyDescent="0.3">
      <c r="A1272" t="s">
        <v>50</v>
      </c>
      <c r="B1272" t="s">
        <v>51</v>
      </c>
      <c r="C1272" t="s">
        <v>440</v>
      </c>
      <c r="D1272" t="s">
        <v>436</v>
      </c>
      <c r="E1272">
        <v>1987</v>
      </c>
      <c r="I1272">
        <v>1296499968</v>
      </c>
      <c r="J1272">
        <v>22411.8</v>
      </c>
      <c r="N1272">
        <v>1071.28</v>
      </c>
    </row>
    <row r="1273" spans="1:14" x14ac:dyDescent="0.3">
      <c r="A1273" t="s">
        <v>50</v>
      </c>
      <c r="B1273" t="s">
        <v>51</v>
      </c>
      <c r="C1273" t="s">
        <v>440</v>
      </c>
      <c r="D1273" t="s">
        <v>436</v>
      </c>
      <c r="E1273">
        <v>1986</v>
      </c>
      <c r="I1273">
        <v>1173500032</v>
      </c>
      <c r="J1273">
        <v>20450.7</v>
      </c>
      <c r="N1273">
        <v>1062.6300000000001</v>
      </c>
    </row>
    <row r="1274" spans="1:14" x14ac:dyDescent="0.3">
      <c r="A1274" t="s">
        <v>50</v>
      </c>
      <c r="B1274" t="s">
        <v>51</v>
      </c>
      <c r="C1274" t="s">
        <v>440</v>
      </c>
      <c r="D1274" t="s">
        <v>436</v>
      </c>
      <c r="E1274">
        <v>1985</v>
      </c>
      <c r="I1274">
        <v>1039500032</v>
      </c>
      <c r="J1274">
        <v>18269.5</v>
      </c>
      <c r="N1274">
        <v>1053.67</v>
      </c>
    </row>
    <row r="1275" spans="1:14" x14ac:dyDescent="0.3">
      <c r="A1275" t="s">
        <v>50</v>
      </c>
      <c r="B1275" t="s">
        <v>51</v>
      </c>
      <c r="C1275" t="s">
        <v>440</v>
      </c>
      <c r="D1275" t="s">
        <v>436</v>
      </c>
      <c r="E1275">
        <v>1984</v>
      </c>
      <c r="F1275">
        <v>15.1</v>
      </c>
      <c r="G1275">
        <v>7.1</v>
      </c>
      <c r="I1275">
        <v>985699968</v>
      </c>
      <c r="J1275">
        <v>17469.8</v>
      </c>
      <c r="N1275">
        <v>1044.8699999999999</v>
      </c>
    </row>
    <row r="1276" spans="1:14" x14ac:dyDescent="0.3">
      <c r="A1276" t="s">
        <v>50</v>
      </c>
      <c r="B1276" t="s">
        <v>51</v>
      </c>
      <c r="C1276" t="s">
        <v>440</v>
      </c>
      <c r="D1276" t="s">
        <v>436</v>
      </c>
      <c r="E1276">
        <v>1983</v>
      </c>
      <c r="I1276">
        <v>889400000</v>
      </c>
      <c r="J1276">
        <v>15902</v>
      </c>
      <c r="N1276">
        <v>1035.74</v>
      </c>
    </row>
    <row r="1277" spans="1:14" x14ac:dyDescent="0.3">
      <c r="A1277" t="s">
        <v>50</v>
      </c>
      <c r="B1277" t="s">
        <v>51</v>
      </c>
      <c r="C1277" t="s">
        <v>440</v>
      </c>
      <c r="D1277" t="s">
        <v>436</v>
      </c>
      <c r="E1277">
        <v>1982</v>
      </c>
      <c r="I1277">
        <v>785500032</v>
      </c>
      <c r="J1277">
        <v>14166.2</v>
      </c>
      <c r="N1277">
        <v>1026.83</v>
      </c>
    </row>
    <row r="1278" spans="1:14" x14ac:dyDescent="0.3">
      <c r="A1278" t="s">
        <v>50</v>
      </c>
      <c r="B1278" t="s">
        <v>51</v>
      </c>
      <c r="C1278" t="s">
        <v>440</v>
      </c>
      <c r="D1278" t="s">
        <v>436</v>
      </c>
      <c r="E1278">
        <v>1981</v>
      </c>
      <c r="I1278">
        <v>739100032</v>
      </c>
      <c r="J1278">
        <v>13426</v>
      </c>
      <c r="N1278">
        <v>1019.44</v>
      </c>
    </row>
    <row r="1279" spans="1:14" x14ac:dyDescent="0.3">
      <c r="A1279" t="s">
        <v>50</v>
      </c>
      <c r="B1279" t="s">
        <v>51</v>
      </c>
      <c r="C1279" t="s">
        <v>440</v>
      </c>
      <c r="D1279" t="s">
        <v>436</v>
      </c>
      <c r="E1279">
        <v>1980</v>
      </c>
      <c r="F1279">
        <v>14.9</v>
      </c>
      <c r="G1279">
        <v>7.3</v>
      </c>
      <c r="I1279">
        <v>613299968</v>
      </c>
      <c r="J1279">
        <v>11218.2</v>
      </c>
      <c r="M1279">
        <v>72.304599999999994</v>
      </c>
      <c r="N1279">
        <v>1012.41</v>
      </c>
    </row>
    <row r="1280" spans="1:14" x14ac:dyDescent="0.3">
      <c r="A1280" t="s">
        <v>50</v>
      </c>
      <c r="B1280" t="s">
        <v>51</v>
      </c>
      <c r="C1280" t="s">
        <v>440</v>
      </c>
      <c r="D1280" t="s">
        <v>436</v>
      </c>
      <c r="E1280">
        <v>1979</v>
      </c>
      <c r="F1280">
        <v>14.5</v>
      </c>
      <c r="G1280">
        <v>6.6</v>
      </c>
      <c r="I1280">
        <v>517200000</v>
      </c>
      <c r="J1280">
        <v>9613.3799999999992</v>
      </c>
      <c r="N1280">
        <v>996.29600000000005</v>
      </c>
    </row>
    <row r="1281" spans="1:14" x14ac:dyDescent="0.3">
      <c r="A1281" t="s">
        <v>50</v>
      </c>
      <c r="B1281" t="s">
        <v>51</v>
      </c>
      <c r="C1281" t="s">
        <v>440</v>
      </c>
      <c r="D1281" t="s">
        <v>436</v>
      </c>
      <c r="E1281">
        <v>1978</v>
      </c>
      <c r="F1281">
        <v>13</v>
      </c>
      <c r="G1281">
        <v>6</v>
      </c>
      <c r="I1281">
        <v>475800000</v>
      </c>
      <c r="J1281">
        <v>8876.8700000000008</v>
      </c>
      <c r="N1281">
        <v>992.59299999999996</v>
      </c>
    </row>
    <row r="1282" spans="1:14" x14ac:dyDescent="0.3">
      <c r="A1282" t="s">
        <v>50</v>
      </c>
      <c r="B1282" t="s">
        <v>51</v>
      </c>
      <c r="C1282" t="s">
        <v>440</v>
      </c>
      <c r="D1282" t="s">
        <v>436</v>
      </c>
      <c r="E1282">
        <v>1977</v>
      </c>
      <c r="F1282">
        <v>14.3</v>
      </c>
      <c r="G1282">
        <v>6.6</v>
      </c>
      <c r="I1282">
        <v>447000000</v>
      </c>
      <c r="J1282">
        <v>8370.7900000000009</v>
      </c>
      <c r="N1282">
        <v>988.88900000000001</v>
      </c>
    </row>
    <row r="1283" spans="1:14" x14ac:dyDescent="0.3">
      <c r="A1283" t="s">
        <v>50</v>
      </c>
      <c r="B1283" t="s">
        <v>51</v>
      </c>
      <c r="C1283" t="s">
        <v>440</v>
      </c>
      <c r="D1283" t="s">
        <v>436</v>
      </c>
      <c r="E1283">
        <v>1976</v>
      </c>
      <c r="F1283">
        <v>15.2</v>
      </c>
      <c r="G1283">
        <v>6.8</v>
      </c>
      <c r="I1283">
        <v>386300000</v>
      </c>
      <c r="J1283">
        <v>7261.28</v>
      </c>
      <c r="N1283">
        <v>985.18499999999995</v>
      </c>
    </row>
    <row r="1284" spans="1:14" x14ac:dyDescent="0.3">
      <c r="A1284" t="s">
        <v>50</v>
      </c>
      <c r="B1284" t="s">
        <v>51</v>
      </c>
      <c r="C1284" t="s">
        <v>440</v>
      </c>
      <c r="D1284" t="s">
        <v>436</v>
      </c>
      <c r="E1284">
        <v>1975</v>
      </c>
      <c r="G1284">
        <v>7.1</v>
      </c>
      <c r="I1284">
        <v>345000000</v>
      </c>
      <c r="J1284">
        <v>6509.43</v>
      </c>
      <c r="N1284">
        <v>981.48099999999999</v>
      </c>
    </row>
    <row r="1285" spans="1:14" x14ac:dyDescent="0.3">
      <c r="A1285" t="s">
        <v>50</v>
      </c>
      <c r="B1285" t="s">
        <v>51</v>
      </c>
      <c r="C1285" t="s">
        <v>440</v>
      </c>
      <c r="D1285" t="s">
        <v>436</v>
      </c>
      <c r="E1285">
        <v>1974</v>
      </c>
      <c r="G1285">
        <v>6.3</v>
      </c>
      <c r="I1285">
        <v>312600000</v>
      </c>
      <c r="J1285">
        <v>5853.93</v>
      </c>
      <c r="N1285">
        <v>988.88900000000001</v>
      </c>
    </row>
    <row r="1286" spans="1:14" x14ac:dyDescent="0.3">
      <c r="A1286" t="s">
        <v>50</v>
      </c>
      <c r="B1286" t="s">
        <v>51</v>
      </c>
      <c r="C1286" t="s">
        <v>440</v>
      </c>
      <c r="D1286" t="s">
        <v>436</v>
      </c>
      <c r="E1286">
        <v>1973</v>
      </c>
      <c r="G1286">
        <v>6.8</v>
      </c>
      <c r="I1286">
        <v>269500000</v>
      </c>
      <c r="J1286">
        <v>5009.29</v>
      </c>
      <c r="N1286">
        <v>996.29600000000005</v>
      </c>
    </row>
    <row r="1287" spans="1:14" x14ac:dyDescent="0.3">
      <c r="A1287" t="s">
        <v>50</v>
      </c>
      <c r="B1287" t="s">
        <v>51</v>
      </c>
      <c r="C1287" t="s">
        <v>440</v>
      </c>
      <c r="D1287" t="s">
        <v>436</v>
      </c>
      <c r="E1287">
        <v>1972</v>
      </c>
      <c r="G1287">
        <v>7.3</v>
      </c>
      <c r="I1287">
        <v>235400000</v>
      </c>
      <c r="J1287">
        <v>4343.17</v>
      </c>
      <c r="N1287">
        <v>1003.7</v>
      </c>
    </row>
    <row r="1288" spans="1:14" x14ac:dyDescent="0.3">
      <c r="A1288" t="s">
        <v>50</v>
      </c>
      <c r="B1288" t="s">
        <v>51</v>
      </c>
      <c r="C1288" t="s">
        <v>440</v>
      </c>
      <c r="D1288" t="s">
        <v>436</v>
      </c>
      <c r="E1288">
        <v>1971</v>
      </c>
      <c r="G1288">
        <v>8.1999999999999993</v>
      </c>
      <c r="I1288">
        <v>211100000</v>
      </c>
      <c r="J1288">
        <v>3866.3</v>
      </c>
      <c r="N1288">
        <v>1011.11</v>
      </c>
    </row>
    <row r="1289" spans="1:14" x14ac:dyDescent="0.3">
      <c r="A1289" t="s">
        <v>50</v>
      </c>
      <c r="B1289" t="s">
        <v>51</v>
      </c>
      <c r="C1289" t="s">
        <v>440</v>
      </c>
      <c r="D1289" t="s">
        <v>436</v>
      </c>
      <c r="E1289">
        <v>1970</v>
      </c>
      <c r="F1289">
        <v>20.3</v>
      </c>
      <c r="G1289">
        <v>7.6</v>
      </c>
      <c r="I1289">
        <v>186300000</v>
      </c>
      <c r="J1289">
        <v>3387.27</v>
      </c>
      <c r="M1289">
        <v>70.290000000000006</v>
      </c>
      <c r="N1289">
        <v>1018.52</v>
      </c>
    </row>
    <row r="1290" spans="1:14" x14ac:dyDescent="0.3">
      <c r="A1290" t="s">
        <v>50</v>
      </c>
      <c r="B1290" t="s">
        <v>51</v>
      </c>
      <c r="C1290" t="s">
        <v>440</v>
      </c>
      <c r="D1290" t="s">
        <v>436</v>
      </c>
      <c r="E1290">
        <v>1969</v>
      </c>
      <c r="I1290">
        <v>164900000</v>
      </c>
      <c r="J1290">
        <v>3053.7</v>
      </c>
      <c r="N1290">
        <v>1000</v>
      </c>
    </row>
    <row r="1291" spans="1:14" x14ac:dyDescent="0.3">
      <c r="A1291" t="s">
        <v>50</v>
      </c>
      <c r="B1291" t="s">
        <v>51</v>
      </c>
      <c r="C1291" t="s">
        <v>440</v>
      </c>
      <c r="D1291" t="s">
        <v>436</v>
      </c>
      <c r="E1291">
        <v>1968</v>
      </c>
      <c r="I1291">
        <v>150000000</v>
      </c>
      <c r="J1291">
        <v>2830.19</v>
      </c>
      <c r="N1291">
        <v>981.48099999999999</v>
      </c>
    </row>
    <row r="1292" spans="1:14" x14ac:dyDescent="0.3">
      <c r="A1292" t="s">
        <v>50</v>
      </c>
      <c r="B1292" t="s">
        <v>51</v>
      </c>
      <c r="C1292" t="s">
        <v>440</v>
      </c>
      <c r="D1292" t="s">
        <v>436</v>
      </c>
      <c r="E1292">
        <v>1967</v>
      </c>
      <c r="I1292">
        <v>155103000</v>
      </c>
      <c r="J1292">
        <v>2982.75</v>
      </c>
      <c r="N1292">
        <v>962.96299999999997</v>
      </c>
    </row>
    <row r="1293" spans="1:14" x14ac:dyDescent="0.3">
      <c r="A1293" t="s">
        <v>50</v>
      </c>
      <c r="B1293" t="s">
        <v>51</v>
      </c>
      <c r="C1293" t="s">
        <v>440</v>
      </c>
      <c r="D1293" t="s">
        <v>436</v>
      </c>
      <c r="E1293">
        <v>1966</v>
      </c>
      <c r="F1293">
        <v>20.3</v>
      </c>
      <c r="G1293">
        <v>7.2</v>
      </c>
      <c r="I1293">
        <v>134173000</v>
      </c>
      <c r="J1293">
        <v>2630.85</v>
      </c>
      <c r="N1293">
        <v>944.44399999999996</v>
      </c>
    </row>
    <row r="1294" spans="1:14" x14ac:dyDescent="0.3">
      <c r="A1294" t="s">
        <v>50</v>
      </c>
      <c r="B1294" t="s">
        <v>51</v>
      </c>
      <c r="C1294" t="s">
        <v>440</v>
      </c>
      <c r="D1294" t="s">
        <v>436</v>
      </c>
      <c r="E1294">
        <v>1965</v>
      </c>
      <c r="I1294">
        <v>114339000</v>
      </c>
      <c r="J1294">
        <v>2282.2199999999998</v>
      </c>
      <c r="M1294">
        <v>68.897800000000004</v>
      </c>
      <c r="N1294">
        <v>927.77800000000002</v>
      </c>
    </row>
    <row r="1295" spans="1:14" x14ac:dyDescent="0.3">
      <c r="A1295" t="s">
        <v>50</v>
      </c>
      <c r="B1295" t="s">
        <v>51</v>
      </c>
      <c r="C1295" t="s">
        <v>440</v>
      </c>
      <c r="D1295" t="s">
        <v>436</v>
      </c>
      <c r="E1295">
        <v>1964</v>
      </c>
      <c r="I1295">
        <v>107567000</v>
      </c>
      <c r="J1295">
        <v>2199.73</v>
      </c>
      <c r="N1295">
        <v>905.55600000000004</v>
      </c>
    </row>
    <row r="1296" spans="1:14" x14ac:dyDescent="0.3">
      <c r="A1296" t="s">
        <v>50</v>
      </c>
      <c r="B1296" t="s">
        <v>51</v>
      </c>
      <c r="C1296" t="s">
        <v>440</v>
      </c>
      <c r="D1296" t="s">
        <v>436</v>
      </c>
      <c r="E1296">
        <v>1963</v>
      </c>
      <c r="I1296">
        <v>96366700</v>
      </c>
      <c r="J1296">
        <v>2020.27</v>
      </c>
      <c r="N1296">
        <v>883.33299999999997</v>
      </c>
    </row>
    <row r="1297" spans="1:15" x14ac:dyDescent="0.3">
      <c r="A1297" t="s">
        <v>50</v>
      </c>
      <c r="B1297" t="s">
        <v>51</v>
      </c>
      <c r="C1297" t="s">
        <v>440</v>
      </c>
      <c r="D1297" t="s">
        <v>436</v>
      </c>
      <c r="E1297">
        <v>1962</v>
      </c>
      <c r="F1297">
        <v>26</v>
      </c>
      <c r="G1297">
        <v>7.4</v>
      </c>
      <c r="I1297">
        <v>94150000</v>
      </c>
      <c r="J1297">
        <v>2020.39</v>
      </c>
      <c r="N1297">
        <v>862.96299999999997</v>
      </c>
    </row>
    <row r="1298" spans="1:15" x14ac:dyDescent="0.3">
      <c r="A1298" t="s">
        <v>50</v>
      </c>
      <c r="B1298" t="s">
        <v>51</v>
      </c>
      <c r="C1298" t="s">
        <v>440</v>
      </c>
      <c r="D1298" t="s">
        <v>436</v>
      </c>
      <c r="E1298">
        <v>1961</v>
      </c>
      <c r="I1298">
        <v>89250000</v>
      </c>
      <c r="J1298">
        <v>1961.54</v>
      </c>
      <c r="N1298">
        <v>842.59299999999996</v>
      </c>
    </row>
    <row r="1299" spans="1:15" x14ac:dyDescent="0.3">
      <c r="A1299" t="s">
        <v>50</v>
      </c>
      <c r="B1299" t="s">
        <v>51</v>
      </c>
      <c r="C1299" t="s">
        <v>440</v>
      </c>
      <c r="D1299" t="s">
        <v>436</v>
      </c>
      <c r="E1299">
        <v>1960</v>
      </c>
      <c r="F1299">
        <v>28.3</v>
      </c>
      <c r="G1299">
        <v>9.9</v>
      </c>
      <c r="I1299">
        <v>84466700</v>
      </c>
      <c r="J1299">
        <v>1902.4</v>
      </c>
    </row>
    <row r="1300" spans="1:15" x14ac:dyDescent="0.3">
      <c r="A1300" t="s">
        <v>52</v>
      </c>
      <c r="B1300" t="s">
        <v>53</v>
      </c>
      <c r="C1300" t="s">
        <v>441</v>
      </c>
      <c r="D1300" t="s">
        <v>432</v>
      </c>
      <c r="E1300">
        <v>2018</v>
      </c>
      <c r="I1300">
        <v>2534970000</v>
      </c>
      <c r="J1300">
        <v>3360.27</v>
      </c>
      <c r="L1300">
        <v>24.8</v>
      </c>
      <c r="N1300">
        <v>19.7775</v>
      </c>
      <c r="O1300">
        <v>2.1970000000000001</v>
      </c>
    </row>
    <row r="1301" spans="1:15" x14ac:dyDescent="0.3">
      <c r="A1301" t="s">
        <v>52</v>
      </c>
      <c r="B1301" t="s">
        <v>53</v>
      </c>
      <c r="C1301" t="s">
        <v>441</v>
      </c>
      <c r="D1301" t="s">
        <v>432</v>
      </c>
      <c r="E1301">
        <v>2017</v>
      </c>
      <c r="F1301">
        <v>17.459</v>
      </c>
      <c r="G1301">
        <v>6.2430000000000003</v>
      </c>
      <c r="I1301">
        <v>2528010000</v>
      </c>
      <c r="J1301">
        <v>3390.71</v>
      </c>
      <c r="K1301">
        <v>48.106400000000001</v>
      </c>
      <c r="L1301">
        <v>25.6</v>
      </c>
      <c r="M1301">
        <v>71.129000000000005</v>
      </c>
      <c r="N1301">
        <v>19.546099999999999</v>
      </c>
      <c r="O1301">
        <v>2.17</v>
      </c>
    </row>
    <row r="1302" spans="1:15" x14ac:dyDescent="0.3">
      <c r="A1302" t="s">
        <v>52</v>
      </c>
      <c r="B1302" t="s">
        <v>53</v>
      </c>
      <c r="C1302" t="s">
        <v>441</v>
      </c>
      <c r="D1302" t="s">
        <v>432</v>
      </c>
      <c r="E1302">
        <v>2016</v>
      </c>
      <c r="F1302">
        <v>17.625</v>
      </c>
      <c r="G1302">
        <v>6.2480000000000002</v>
      </c>
      <c r="I1302">
        <v>2219680000</v>
      </c>
      <c r="J1302">
        <v>3012.96</v>
      </c>
      <c r="K1302">
        <v>41.772599999999997</v>
      </c>
      <c r="L1302">
        <v>26.5</v>
      </c>
      <c r="M1302">
        <v>70.781000000000006</v>
      </c>
      <c r="N1302">
        <v>19.3139</v>
      </c>
      <c r="O1302">
        <v>2.339</v>
      </c>
    </row>
    <row r="1303" spans="1:15" x14ac:dyDescent="0.3">
      <c r="A1303" t="s">
        <v>52</v>
      </c>
      <c r="B1303" t="s">
        <v>53</v>
      </c>
      <c r="C1303" t="s">
        <v>441</v>
      </c>
      <c r="D1303" t="s">
        <v>432</v>
      </c>
      <c r="E1303">
        <v>2015</v>
      </c>
      <c r="F1303">
        <v>17.783000000000001</v>
      </c>
      <c r="G1303">
        <v>6.2569999999999997</v>
      </c>
      <c r="I1303">
        <v>2059810000</v>
      </c>
      <c r="J1303">
        <v>2829.89</v>
      </c>
      <c r="K1303">
        <v>39.799999999999997</v>
      </c>
      <c r="L1303">
        <v>27.5</v>
      </c>
      <c r="M1303">
        <v>70.418999999999997</v>
      </c>
      <c r="N1303">
        <v>19.095800000000001</v>
      </c>
      <c r="O1303">
        <v>2.4500000000000002</v>
      </c>
    </row>
    <row r="1304" spans="1:15" x14ac:dyDescent="0.3">
      <c r="A1304" t="s">
        <v>52</v>
      </c>
      <c r="B1304" t="s">
        <v>53</v>
      </c>
      <c r="C1304" t="s">
        <v>441</v>
      </c>
      <c r="D1304" t="s">
        <v>432</v>
      </c>
      <c r="E1304">
        <v>2014</v>
      </c>
      <c r="F1304">
        <v>17.965</v>
      </c>
      <c r="G1304">
        <v>6.27</v>
      </c>
      <c r="I1304">
        <v>1976940000</v>
      </c>
      <c r="J1304">
        <v>2749.35</v>
      </c>
      <c r="K1304">
        <v>30.3</v>
      </c>
      <c r="L1304">
        <v>28.6</v>
      </c>
      <c r="M1304">
        <v>70.046000000000006</v>
      </c>
      <c r="N1304">
        <v>18.8644</v>
      </c>
      <c r="O1304">
        <v>2.63</v>
      </c>
    </row>
    <row r="1305" spans="1:15" x14ac:dyDescent="0.3">
      <c r="A1305" t="s">
        <v>52</v>
      </c>
      <c r="B1305" t="s">
        <v>53</v>
      </c>
      <c r="C1305" t="s">
        <v>441</v>
      </c>
      <c r="D1305" t="s">
        <v>432</v>
      </c>
      <c r="E1305">
        <v>2013</v>
      </c>
      <c r="F1305">
        <v>18.201000000000001</v>
      </c>
      <c r="G1305">
        <v>6.2880000000000003</v>
      </c>
      <c r="I1305">
        <v>1798330000</v>
      </c>
      <c r="J1305">
        <v>2532.02</v>
      </c>
      <c r="K1305">
        <v>22.4</v>
      </c>
      <c r="L1305">
        <v>29.8</v>
      </c>
      <c r="M1305">
        <v>69.662000000000006</v>
      </c>
      <c r="N1305">
        <v>18.633099999999999</v>
      </c>
      <c r="O1305">
        <v>2.87</v>
      </c>
    </row>
    <row r="1306" spans="1:15" x14ac:dyDescent="0.3">
      <c r="A1306" t="s">
        <v>52</v>
      </c>
      <c r="B1306" t="s">
        <v>53</v>
      </c>
      <c r="C1306" t="s">
        <v>441</v>
      </c>
      <c r="D1306" t="s">
        <v>432</v>
      </c>
      <c r="E1306">
        <v>2012</v>
      </c>
      <c r="F1306">
        <v>18.513999999999999</v>
      </c>
      <c r="G1306">
        <v>6.3159999999999998</v>
      </c>
      <c r="I1306">
        <v>1823690000</v>
      </c>
      <c r="J1306">
        <v>2599.4</v>
      </c>
      <c r="K1306">
        <v>15.6</v>
      </c>
      <c r="L1306">
        <v>31.1</v>
      </c>
      <c r="M1306">
        <v>69.263000000000005</v>
      </c>
      <c r="N1306">
        <v>18.405999999999999</v>
      </c>
      <c r="O1306">
        <v>2.0499999999999998</v>
      </c>
    </row>
    <row r="1307" spans="1:15" x14ac:dyDescent="0.3">
      <c r="A1307" t="s">
        <v>52</v>
      </c>
      <c r="B1307" t="s">
        <v>53</v>
      </c>
      <c r="C1307" t="s">
        <v>441</v>
      </c>
      <c r="D1307" t="s">
        <v>432</v>
      </c>
      <c r="E1307">
        <v>2011</v>
      </c>
      <c r="F1307">
        <v>18.913</v>
      </c>
      <c r="G1307">
        <v>6.3559999999999999</v>
      </c>
      <c r="I1307">
        <v>1820210000</v>
      </c>
      <c r="J1307">
        <v>2625.43</v>
      </c>
      <c r="K1307">
        <v>14.4</v>
      </c>
      <c r="L1307">
        <v>32.6</v>
      </c>
      <c r="M1307">
        <v>68.84</v>
      </c>
      <c r="N1307">
        <v>18.188700000000001</v>
      </c>
      <c r="O1307">
        <v>3.23</v>
      </c>
    </row>
    <row r="1308" spans="1:15" x14ac:dyDescent="0.3">
      <c r="A1308" t="s">
        <v>52</v>
      </c>
      <c r="B1308" t="s">
        <v>53</v>
      </c>
      <c r="C1308" t="s">
        <v>441</v>
      </c>
      <c r="D1308" t="s">
        <v>432</v>
      </c>
      <c r="E1308">
        <v>2010</v>
      </c>
      <c r="F1308">
        <v>19.396999999999998</v>
      </c>
      <c r="G1308">
        <v>6.4139999999999997</v>
      </c>
      <c r="I1308">
        <v>1585470000</v>
      </c>
      <c r="J1308">
        <v>2312.86</v>
      </c>
      <c r="K1308">
        <v>13.6</v>
      </c>
      <c r="L1308">
        <v>34.200000000000003</v>
      </c>
      <c r="M1308">
        <v>68.384</v>
      </c>
      <c r="N1308">
        <v>17.984200000000001</v>
      </c>
      <c r="O1308">
        <v>3.32</v>
      </c>
    </row>
    <row r="1309" spans="1:15" x14ac:dyDescent="0.3">
      <c r="A1309" t="s">
        <v>52</v>
      </c>
      <c r="B1309" t="s">
        <v>53</v>
      </c>
      <c r="C1309" t="s">
        <v>441</v>
      </c>
      <c r="D1309" t="s">
        <v>432</v>
      </c>
      <c r="E1309">
        <v>2009</v>
      </c>
      <c r="F1309">
        <v>19.949000000000002</v>
      </c>
      <c r="G1309">
        <v>6.4950000000000001</v>
      </c>
      <c r="I1309">
        <v>1264760000</v>
      </c>
      <c r="J1309">
        <v>1864.54</v>
      </c>
      <c r="K1309">
        <v>7.17</v>
      </c>
      <c r="L1309">
        <v>36.1</v>
      </c>
      <c r="M1309">
        <v>67.882000000000005</v>
      </c>
      <c r="N1309">
        <v>17.7958</v>
      </c>
      <c r="O1309">
        <v>3.96</v>
      </c>
    </row>
    <row r="1310" spans="1:15" x14ac:dyDescent="0.3">
      <c r="A1310" t="s">
        <v>52</v>
      </c>
      <c r="B1310" t="s">
        <v>53</v>
      </c>
      <c r="C1310" t="s">
        <v>441</v>
      </c>
      <c r="D1310" t="s">
        <v>432</v>
      </c>
      <c r="E1310">
        <v>2008</v>
      </c>
      <c r="F1310">
        <v>20.547000000000001</v>
      </c>
      <c r="G1310">
        <v>6.6029999999999998</v>
      </c>
      <c r="I1310">
        <v>1258330000</v>
      </c>
      <c r="J1310">
        <v>1873.6</v>
      </c>
      <c r="K1310">
        <v>6.55</v>
      </c>
      <c r="L1310">
        <v>38.1</v>
      </c>
      <c r="M1310">
        <v>67.325000000000003</v>
      </c>
      <c r="N1310">
        <v>17.619800000000001</v>
      </c>
      <c r="O1310">
        <v>3.4660000000000002</v>
      </c>
    </row>
    <row r="1311" spans="1:15" x14ac:dyDescent="0.3">
      <c r="A1311" t="s">
        <v>52</v>
      </c>
      <c r="B1311" t="s">
        <v>53</v>
      </c>
      <c r="C1311" t="s">
        <v>441</v>
      </c>
      <c r="D1311" t="s">
        <v>432</v>
      </c>
      <c r="E1311">
        <v>2007</v>
      </c>
      <c r="F1311">
        <v>21.173999999999999</v>
      </c>
      <c r="G1311">
        <v>6.7430000000000003</v>
      </c>
      <c r="I1311">
        <v>1196090000</v>
      </c>
      <c r="J1311">
        <v>1798.97</v>
      </c>
      <c r="K1311">
        <v>5.92</v>
      </c>
      <c r="L1311">
        <v>40.299999999999997</v>
      </c>
      <c r="M1311">
        <v>66.709000000000003</v>
      </c>
      <c r="N1311">
        <v>17.443000000000001</v>
      </c>
      <c r="O1311">
        <v>3.7</v>
      </c>
    </row>
    <row r="1312" spans="1:15" x14ac:dyDescent="0.3">
      <c r="A1312" t="s">
        <v>52</v>
      </c>
      <c r="B1312" t="s">
        <v>53</v>
      </c>
      <c r="C1312" t="s">
        <v>441</v>
      </c>
      <c r="D1312" t="s">
        <v>432</v>
      </c>
      <c r="E1312">
        <v>2006</v>
      </c>
      <c r="F1312">
        <v>21.83</v>
      </c>
      <c r="G1312">
        <v>6.9180000000000001</v>
      </c>
      <c r="I1312">
        <v>897732000</v>
      </c>
      <c r="J1312">
        <v>1365.56</v>
      </c>
      <c r="K1312">
        <v>4.5183200000000001</v>
      </c>
      <c r="L1312">
        <v>42.5</v>
      </c>
      <c r="M1312">
        <v>66.031000000000006</v>
      </c>
      <c r="N1312">
        <v>17.247199999999999</v>
      </c>
      <c r="O1312">
        <v>3.13</v>
      </c>
    </row>
    <row r="1313" spans="1:15" x14ac:dyDescent="0.3">
      <c r="A1313" t="s">
        <v>52</v>
      </c>
      <c r="B1313" t="s">
        <v>53</v>
      </c>
      <c r="C1313" t="s">
        <v>441</v>
      </c>
      <c r="D1313" t="s">
        <v>432</v>
      </c>
      <c r="E1313">
        <v>2005</v>
      </c>
      <c r="F1313">
        <v>22.527000000000001</v>
      </c>
      <c r="G1313">
        <v>7.1349999999999998</v>
      </c>
      <c r="I1313">
        <v>818869000</v>
      </c>
      <c r="J1313">
        <v>1262.25</v>
      </c>
      <c r="K1313">
        <v>3.8471099999999998</v>
      </c>
      <c r="L1313">
        <v>44.9</v>
      </c>
      <c r="M1313">
        <v>65.289000000000001</v>
      </c>
      <c r="N1313">
        <v>17.0197</v>
      </c>
      <c r="O1313">
        <v>3.1</v>
      </c>
    </row>
    <row r="1314" spans="1:15" x14ac:dyDescent="0.3">
      <c r="A1314" t="s">
        <v>52</v>
      </c>
      <c r="B1314" t="s">
        <v>53</v>
      </c>
      <c r="C1314" t="s">
        <v>441</v>
      </c>
      <c r="D1314" t="s">
        <v>432</v>
      </c>
      <c r="E1314">
        <v>2004</v>
      </c>
      <c r="F1314">
        <v>23.283000000000001</v>
      </c>
      <c r="G1314">
        <v>7.3979999999999997</v>
      </c>
      <c r="I1314">
        <v>702682000</v>
      </c>
      <c r="J1314">
        <v>1099.98</v>
      </c>
      <c r="K1314">
        <v>3.1569799999999999</v>
      </c>
      <c r="L1314">
        <v>47.4</v>
      </c>
      <c r="M1314">
        <v>64.483000000000004</v>
      </c>
      <c r="N1314">
        <v>16.7593</v>
      </c>
      <c r="O1314">
        <v>2.4900000000000002</v>
      </c>
    </row>
    <row r="1315" spans="1:15" x14ac:dyDescent="0.3">
      <c r="A1315" t="s">
        <v>52</v>
      </c>
      <c r="B1315" t="s">
        <v>53</v>
      </c>
      <c r="C1315" t="s">
        <v>441</v>
      </c>
      <c r="D1315" t="s">
        <v>432</v>
      </c>
      <c r="E1315">
        <v>2003</v>
      </c>
      <c r="F1315">
        <v>24.113</v>
      </c>
      <c r="G1315">
        <v>7.7050000000000001</v>
      </c>
      <c r="I1315">
        <v>622026000</v>
      </c>
      <c r="J1315">
        <v>990.74099999999999</v>
      </c>
      <c r="K1315">
        <v>2.4369100000000001</v>
      </c>
      <c r="L1315">
        <v>49.9</v>
      </c>
      <c r="M1315">
        <v>63.624000000000002</v>
      </c>
      <c r="N1315">
        <v>15.774800000000001</v>
      </c>
      <c r="O1315">
        <v>1.8</v>
      </c>
    </row>
    <row r="1316" spans="1:15" x14ac:dyDescent="0.3">
      <c r="A1316" t="s">
        <v>52</v>
      </c>
      <c r="B1316" t="s">
        <v>53</v>
      </c>
      <c r="C1316" t="s">
        <v>441</v>
      </c>
      <c r="D1316" t="s">
        <v>432</v>
      </c>
      <c r="E1316">
        <v>2002</v>
      </c>
      <c r="F1316">
        <v>25.024999999999999</v>
      </c>
      <c r="G1316">
        <v>8.0519999999999996</v>
      </c>
      <c r="I1316">
        <v>537050000</v>
      </c>
      <c r="J1316">
        <v>871.80899999999997</v>
      </c>
      <c r="K1316">
        <v>1.6758</v>
      </c>
      <c r="L1316">
        <v>52.5</v>
      </c>
      <c r="M1316">
        <v>62.728000000000002</v>
      </c>
      <c r="N1316">
        <v>15.4778</v>
      </c>
      <c r="O1316">
        <v>1.8660000000000001</v>
      </c>
    </row>
    <row r="1317" spans="1:15" x14ac:dyDescent="0.3">
      <c r="A1317" t="s">
        <v>52</v>
      </c>
      <c r="B1317" t="s">
        <v>53</v>
      </c>
      <c r="C1317" t="s">
        <v>441</v>
      </c>
      <c r="D1317" t="s">
        <v>432</v>
      </c>
      <c r="E1317">
        <v>2001</v>
      </c>
      <c r="F1317">
        <v>26.012</v>
      </c>
      <c r="G1317">
        <v>8.4329999999999998</v>
      </c>
      <c r="I1317">
        <v>476361000</v>
      </c>
      <c r="J1317">
        <v>789.14700000000005</v>
      </c>
      <c r="K1317">
        <v>0.86462899999999998</v>
      </c>
      <c r="L1317">
        <v>55.1</v>
      </c>
      <c r="M1317">
        <v>61.808</v>
      </c>
      <c r="N1317">
        <v>15.1668</v>
      </c>
      <c r="O1317">
        <v>1.9</v>
      </c>
    </row>
    <row r="1318" spans="1:15" x14ac:dyDescent="0.3">
      <c r="A1318" t="s">
        <v>52</v>
      </c>
      <c r="B1318" t="s">
        <v>53</v>
      </c>
      <c r="C1318" t="s">
        <v>441</v>
      </c>
      <c r="D1318" t="s">
        <v>432</v>
      </c>
      <c r="E1318">
        <v>2000</v>
      </c>
      <c r="F1318">
        <v>27.065999999999999</v>
      </c>
      <c r="G1318">
        <v>8.8379999999999992</v>
      </c>
      <c r="I1318">
        <v>439158000</v>
      </c>
      <c r="J1318">
        <v>743.05</v>
      </c>
      <c r="K1318">
        <v>0.40094400000000002</v>
      </c>
      <c r="L1318">
        <v>57.8</v>
      </c>
      <c r="M1318">
        <v>60.884</v>
      </c>
      <c r="N1318">
        <v>14.8498</v>
      </c>
      <c r="O1318">
        <v>1.708</v>
      </c>
    </row>
    <row r="1319" spans="1:15" x14ac:dyDescent="0.3">
      <c r="A1319" t="s">
        <v>52</v>
      </c>
      <c r="B1319" t="s">
        <v>53</v>
      </c>
      <c r="C1319" t="s">
        <v>441</v>
      </c>
      <c r="D1319" t="s">
        <v>432</v>
      </c>
      <c r="E1319">
        <v>1999</v>
      </c>
      <c r="F1319">
        <v>28.17</v>
      </c>
      <c r="G1319">
        <v>9.2560000000000002</v>
      </c>
      <c r="I1319">
        <v>419036000</v>
      </c>
      <c r="J1319">
        <v>725.125</v>
      </c>
      <c r="K1319">
        <v>0.137572</v>
      </c>
      <c r="L1319">
        <v>60.5</v>
      </c>
      <c r="M1319">
        <v>59.973999999999997</v>
      </c>
      <c r="N1319">
        <v>14.519600000000001</v>
      </c>
      <c r="O1319">
        <v>1.4</v>
      </c>
    </row>
    <row r="1320" spans="1:15" x14ac:dyDescent="0.3">
      <c r="A1320" t="s">
        <v>52</v>
      </c>
      <c r="B1320" t="s">
        <v>53</v>
      </c>
      <c r="C1320" t="s">
        <v>441</v>
      </c>
      <c r="D1320" t="s">
        <v>432</v>
      </c>
      <c r="E1320">
        <v>1998</v>
      </c>
      <c r="F1320">
        <v>29.302</v>
      </c>
      <c r="G1320">
        <v>9.68</v>
      </c>
      <c r="I1320">
        <v>376955000</v>
      </c>
      <c r="J1320">
        <v>667.91399999999999</v>
      </c>
      <c r="L1320">
        <v>63.4</v>
      </c>
      <c r="M1320">
        <v>59.088999999999999</v>
      </c>
      <c r="N1320">
        <v>14.180300000000001</v>
      </c>
      <c r="O1320">
        <v>1.4</v>
      </c>
    </row>
    <row r="1321" spans="1:15" x14ac:dyDescent="0.3">
      <c r="A1321" t="s">
        <v>52</v>
      </c>
      <c r="B1321" t="s">
        <v>53</v>
      </c>
      <c r="C1321" t="s">
        <v>441</v>
      </c>
      <c r="D1321" t="s">
        <v>432</v>
      </c>
      <c r="E1321">
        <v>1997</v>
      </c>
      <c r="F1321">
        <v>30.440999999999999</v>
      </c>
      <c r="G1321">
        <v>10.102</v>
      </c>
      <c r="I1321">
        <v>365965000</v>
      </c>
      <c r="J1321">
        <v>663.32899999999995</v>
      </c>
      <c r="L1321">
        <v>66.400000000000006</v>
      </c>
      <c r="M1321">
        <v>58.235999999999997</v>
      </c>
      <c r="N1321">
        <v>13.862</v>
      </c>
      <c r="O1321">
        <v>1.411</v>
      </c>
    </row>
    <row r="1322" spans="1:15" x14ac:dyDescent="0.3">
      <c r="A1322" t="s">
        <v>52</v>
      </c>
      <c r="B1322" t="s">
        <v>53</v>
      </c>
      <c r="C1322" t="s">
        <v>441</v>
      </c>
      <c r="D1322" t="s">
        <v>432</v>
      </c>
      <c r="E1322">
        <v>1996</v>
      </c>
      <c r="F1322">
        <v>31.573</v>
      </c>
      <c r="G1322">
        <v>10.518000000000001</v>
      </c>
      <c r="I1322">
        <v>316421000</v>
      </c>
      <c r="J1322">
        <v>584.37900000000002</v>
      </c>
      <c r="L1322">
        <v>69.5</v>
      </c>
      <c r="M1322">
        <v>57.417999999999999</v>
      </c>
      <c r="N1322">
        <v>13.6046</v>
      </c>
      <c r="O1322">
        <v>1.331</v>
      </c>
    </row>
    <row r="1323" spans="1:15" x14ac:dyDescent="0.3">
      <c r="A1323" t="s">
        <v>52</v>
      </c>
      <c r="B1323" t="s">
        <v>53</v>
      </c>
      <c r="C1323" t="s">
        <v>441</v>
      </c>
      <c r="D1323" t="s">
        <v>432</v>
      </c>
      <c r="E1323">
        <v>1995</v>
      </c>
      <c r="F1323">
        <v>32.694000000000003</v>
      </c>
      <c r="G1323">
        <v>10.930999999999999</v>
      </c>
      <c r="I1323">
        <v>303053000</v>
      </c>
      <c r="J1323">
        <v>566.85799999999995</v>
      </c>
      <c r="L1323">
        <v>72.599999999999994</v>
      </c>
      <c r="M1323">
        <v>56.636000000000003</v>
      </c>
      <c r="N1323">
        <v>13.432700000000001</v>
      </c>
      <c r="O1323">
        <v>1.3260000000000001</v>
      </c>
    </row>
    <row r="1324" spans="1:15" x14ac:dyDescent="0.3">
      <c r="A1324" t="s">
        <v>52</v>
      </c>
      <c r="B1324" t="s">
        <v>53</v>
      </c>
      <c r="C1324" t="s">
        <v>441</v>
      </c>
      <c r="D1324" t="s">
        <v>432</v>
      </c>
      <c r="E1324">
        <v>1994</v>
      </c>
      <c r="F1324">
        <v>33.81</v>
      </c>
      <c r="G1324">
        <v>11.343999999999999</v>
      </c>
      <c r="I1324">
        <v>270802000</v>
      </c>
      <c r="J1324">
        <v>509.12400000000002</v>
      </c>
      <c r="L1324">
        <v>75.8</v>
      </c>
      <c r="M1324">
        <v>55.878</v>
      </c>
      <c r="N1324">
        <v>13.3642</v>
      </c>
      <c r="O1324">
        <v>1.2689999999999999</v>
      </c>
    </row>
    <row r="1325" spans="1:15" x14ac:dyDescent="0.3">
      <c r="A1325" t="s">
        <v>52</v>
      </c>
      <c r="B1325" t="s">
        <v>53</v>
      </c>
      <c r="C1325" t="s">
        <v>441</v>
      </c>
      <c r="D1325" t="s">
        <v>432</v>
      </c>
      <c r="E1325">
        <v>1993</v>
      </c>
      <c r="F1325">
        <v>34.927</v>
      </c>
      <c r="G1325">
        <v>11.766</v>
      </c>
      <c r="I1325">
        <v>235240000</v>
      </c>
      <c r="J1325">
        <v>441.685</v>
      </c>
      <c r="L1325">
        <v>79.099999999999994</v>
      </c>
      <c r="M1325">
        <v>55.131</v>
      </c>
      <c r="N1325">
        <v>11.398999999999999</v>
      </c>
      <c r="O1325">
        <v>1.304</v>
      </c>
    </row>
    <row r="1326" spans="1:15" x14ac:dyDescent="0.3">
      <c r="A1326" t="s">
        <v>52</v>
      </c>
      <c r="B1326" t="s">
        <v>53</v>
      </c>
      <c r="C1326" t="s">
        <v>441</v>
      </c>
      <c r="D1326" t="s">
        <v>432</v>
      </c>
      <c r="E1326">
        <v>1992</v>
      </c>
      <c r="F1326">
        <v>36.036999999999999</v>
      </c>
      <c r="G1326">
        <v>12.204000000000001</v>
      </c>
      <c r="I1326">
        <v>250794000</v>
      </c>
      <c r="J1326">
        <v>469.19900000000001</v>
      </c>
      <c r="L1326">
        <v>82.4</v>
      </c>
      <c r="M1326">
        <v>54.384</v>
      </c>
      <c r="N1326">
        <v>11.440099999999999</v>
      </c>
      <c r="O1326">
        <v>1.216</v>
      </c>
    </row>
    <row r="1327" spans="1:15" x14ac:dyDescent="0.3">
      <c r="A1327" t="s">
        <v>52</v>
      </c>
      <c r="B1327" t="s">
        <v>53</v>
      </c>
      <c r="C1327" t="s">
        <v>441</v>
      </c>
      <c r="D1327" t="s">
        <v>432</v>
      </c>
      <c r="E1327">
        <v>1991</v>
      </c>
      <c r="F1327">
        <v>37.125999999999998</v>
      </c>
      <c r="G1327">
        <v>12.657</v>
      </c>
      <c r="I1327">
        <v>250046000</v>
      </c>
      <c r="J1327">
        <v>467.697</v>
      </c>
      <c r="L1327">
        <v>85.8</v>
      </c>
      <c r="M1327">
        <v>53.633000000000003</v>
      </c>
      <c r="N1327">
        <v>11.442600000000001</v>
      </c>
      <c r="O1327">
        <v>1.2949999999999999</v>
      </c>
    </row>
    <row r="1328" spans="1:15" x14ac:dyDescent="0.3">
      <c r="A1328" t="s">
        <v>52</v>
      </c>
      <c r="B1328" t="s">
        <v>53</v>
      </c>
      <c r="C1328" t="s">
        <v>441</v>
      </c>
      <c r="D1328" t="s">
        <v>432</v>
      </c>
      <c r="E1328">
        <v>1990</v>
      </c>
      <c r="F1328">
        <v>38.162999999999997</v>
      </c>
      <c r="G1328">
        <v>13.125999999999999</v>
      </c>
      <c r="I1328">
        <v>299787000</v>
      </c>
      <c r="J1328">
        <v>564.78</v>
      </c>
      <c r="K1328">
        <v>0</v>
      </c>
      <c r="L1328">
        <v>89.3</v>
      </c>
      <c r="M1328">
        <v>52.878</v>
      </c>
      <c r="N1328">
        <v>11.3607</v>
      </c>
    </row>
    <row r="1329" spans="1:14" x14ac:dyDescent="0.3">
      <c r="A1329" t="s">
        <v>52</v>
      </c>
      <c r="B1329" t="s">
        <v>53</v>
      </c>
      <c r="C1329" t="s">
        <v>441</v>
      </c>
      <c r="D1329" t="s">
        <v>432</v>
      </c>
      <c r="E1329">
        <v>1989</v>
      </c>
      <c r="F1329">
        <v>39.113999999999997</v>
      </c>
      <c r="G1329">
        <v>13.606999999999999</v>
      </c>
      <c r="I1329">
        <v>275950000</v>
      </c>
      <c r="J1329">
        <v>528.45799999999997</v>
      </c>
      <c r="L1329">
        <v>93</v>
      </c>
      <c r="M1329">
        <v>52.122</v>
      </c>
      <c r="N1329">
        <v>11.1761</v>
      </c>
    </row>
    <row r="1330" spans="1:14" x14ac:dyDescent="0.3">
      <c r="A1330" t="s">
        <v>52</v>
      </c>
      <c r="B1330" t="s">
        <v>53</v>
      </c>
      <c r="C1330" t="s">
        <v>441</v>
      </c>
      <c r="D1330" t="s">
        <v>432</v>
      </c>
      <c r="E1330">
        <v>1988</v>
      </c>
      <c r="F1330">
        <v>39.963000000000001</v>
      </c>
      <c r="G1330">
        <v>14.095000000000001</v>
      </c>
      <c r="I1330">
        <v>283856000</v>
      </c>
      <c r="J1330">
        <v>557.08299999999997</v>
      </c>
      <c r="L1330">
        <v>96.8</v>
      </c>
      <c r="M1330">
        <v>51.372</v>
      </c>
      <c r="N1330">
        <v>10.9056</v>
      </c>
    </row>
    <row r="1331" spans="1:14" x14ac:dyDescent="0.3">
      <c r="A1331" t="s">
        <v>52</v>
      </c>
      <c r="B1331" t="s">
        <v>53</v>
      </c>
      <c r="C1331" t="s">
        <v>441</v>
      </c>
      <c r="D1331" t="s">
        <v>432</v>
      </c>
      <c r="E1331">
        <v>1987</v>
      </c>
      <c r="F1331">
        <v>40.701000000000001</v>
      </c>
      <c r="G1331">
        <v>14.589</v>
      </c>
      <c r="I1331">
        <v>253182000</v>
      </c>
      <c r="J1331">
        <v>512.19200000000001</v>
      </c>
      <c r="L1331">
        <v>100.8</v>
      </c>
      <c r="M1331">
        <v>50.631999999999998</v>
      </c>
      <c r="N1331">
        <v>10.579599999999999</v>
      </c>
    </row>
    <row r="1332" spans="1:14" x14ac:dyDescent="0.3">
      <c r="A1332" t="s">
        <v>52</v>
      </c>
      <c r="B1332" t="s">
        <v>53</v>
      </c>
      <c r="C1332" t="s">
        <v>441</v>
      </c>
      <c r="D1332" t="s">
        <v>432</v>
      </c>
      <c r="E1332">
        <v>1986</v>
      </c>
      <c r="F1332">
        <v>41.332999999999998</v>
      </c>
      <c r="G1332">
        <v>15.087999999999999</v>
      </c>
      <c r="I1332">
        <v>201376000</v>
      </c>
      <c r="J1332">
        <v>420.67899999999997</v>
      </c>
      <c r="L1332">
        <v>104.8</v>
      </c>
      <c r="M1332">
        <v>49.901000000000003</v>
      </c>
      <c r="N1332">
        <v>10.2453</v>
      </c>
    </row>
    <row r="1333" spans="1:14" x14ac:dyDescent="0.3">
      <c r="A1333" t="s">
        <v>52</v>
      </c>
      <c r="B1333" t="s">
        <v>53</v>
      </c>
      <c r="C1333" t="s">
        <v>441</v>
      </c>
      <c r="D1333" t="s">
        <v>432</v>
      </c>
      <c r="E1333">
        <v>1985</v>
      </c>
      <c r="F1333">
        <v>41.878</v>
      </c>
      <c r="G1333">
        <v>15.6</v>
      </c>
      <c r="I1333">
        <v>172218000</v>
      </c>
      <c r="J1333">
        <v>370.94600000000003</v>
      </c>
      <c r="L1333">
        <v>108.9</v>
      </c>
      <c r="M1333">
        <v>49.173000000000002</v>
      </c>
      <c r="N1333">
        <v>9.9365600000000001</v>
      </c>
    </row>
    <row r="1334" spans="1:14" x14ac:dyDescent="0.3">
      <c r="A1334" t="s">
        <v>52</v>
      </c>
      <c r="B1334" t="s">
        <v>53</v>
      </c>
      <c r="C1334" t="s">
        <v>441</v>
      </c>
      <c r="D1334" t="s">
        <v>432</v>
      </c>
      <c r="E1334">
        <v>1984</v>
      </c>
      <c r="F1334">
        <v>42.363999999999997</v>
      </c>
      <c r="G1334">
        <v>16.13</v>
      </c>
      <c r="I1334">
        <v>169265000</v>
      </c>
      <c r="J1334">
        <v>374.91500000000002</v>
      </c>
      <c r="L1334">
        <v>113</v>
      </c>
      <c r="M1334">
        <v>48.442</v>
      </c>
      <c r="N1334">
        <v>9.66282</v>
      </c>
    </row>
    <row r="1335" spans="1:14" x14ac:dyDescent="0.3">
      <c r="A1335" t="s">
        <v>52</v>
      </c>
      <c r="B1335" t="s">
        <v>53</v>
      </c>
      <c r="C1335" t="s">
        <v>441</v>
      </c>
      <c r="D1335" t="s">
        <v>432</v>
      </c>
      <c r="E1335">
        <v>1983</v>
      </c>
      <c r="F1335">
        <v>42.826999999999998</v>
      </c>
      <c r="G1335">
        <v>16.684000000000001</v>
      </c>
      <c r="I1335">
        <v>165586000</v>
      </c>
      <c r="J1335">
        <v>376.48399999999998</v>
      </c>
      <c r="L1335">
        <v>117.2</v>
      </c>
      <c r="M1335">
        <v>47.701999999999998</v>
      </c>
      <c r="N1335">
        <v>9.4133899999999997</v>
      </c>
    </row>
    <row r="1336" spans="1:14" x14ac:dyDescent="0.3">
      <c r="A1336" t="s">
        <v>52</v>
      </c>
      <c r="B1336" t="s">
        <v>53</v>
      </c>
      <c r="C1336" t="s">
        <v>441</v>
      </c>
      <c r="D1336" t="s">
        <v>432</v>
      </c>
      <c r="E1336">
        <v>1982</v>
      </c>
      <c r="F1336">
        <v>43.298000000000002</v>
      </c>
      <c r="G1336">
        <v>17.260000000000002</v>
      </c>
      <c r="I1336">
        <v>148934000</v>
      </c>
      <c r="J1336">
        <v>347.22</v>
      </c>
      <c r="L1336">
        <v>121.6</v>
      </c>
      <c r="M1336">
        <v>46.954000000000001</v>
      </c>
      <c r="N1336">
        <v>9.1803600000000003</v>
      </c>
    </row>
    <row r="1337" spans="1:14" x14ac:dyDescent="0.3">
      <c r="A1337" t="s">
        <v>52</v>
      </c>
      <c r="B1337" t="s">
        <v>53</v>
      </c>
      <c r="C1337" t="s">
        <v>441</v>
      </c>
      <c r="D1337" t="s">
        <v>432</v>
      </c>
      <c r="E1337">
        <v>1981</v>
      </c>
      <c r="F1337">
        <v>43.787999999999997</v>
      </c>
      <c r="G1337">
        <v>17.853999999999999</v>
      </c>
      <c r="I1337">
        <v>146392000</v>
      </c>
      <c r="J1337">
        <v>350.12599999999998</v>
      </c>
      <c r="L1337">
        <v>126.1</v>
      </c>
      <c r="M1337">
        <v>46.204000000000001</v>
      </c>
      <c r="N1337">
        <v>8.9487199999999998</v>
      </c>
    </row>
    <row r="1338" spans="1:14" x14ac:dyDescent="0.3">
      <c r="A1338" t="s">
        <v>52</v>
      </c>
      <c r="B1338" t="s">
        <v>53</v>
      </c>
      <c r="C1338" t="s">
        <v>441</v>
      </c>
      <c r="D1338" t="s">
        <v>432</v>
      </c>
      <c r="E1338">
        <v>1980</v>
      </c>
      <c r="F1338">
        <v>44.302999999999997</v>
      </c>
      <c r="G1338">
        <v>18.456</v>
      </c>
      <c r="I1338">
        <v>135653000</v>
      </c>
      <c r="J1338">
        <v>333.40300000000002</v>
      </c>
      <c r="L1338">
        <v>130.9</v>
      </c>
      <c r="M1338">
        <v>45.463999999999999</v>
      </c>
      <c r="N1338">
        <v>8.70824</v>
      </c>
    </row>
    <row r="1339" spans="1:14" x14ac:dyDescent="0.3">
      <c r="A1339" t="s">
        <v>52</v>
      </c>
      <c r="B1339" t="s">
        <v>53</v>
      </c>
      <c r="C1339" t="s">
        <v>441</v>
      </c>
      <c r="D1339" t="s">
        <v>432</v>
      </c>
      <c r="E1339">
        <v>1979</v>
      </c>
      <c r="F1339">
        <v>44.838999999999999</v>
      </c>
      <c r="G1339">
        <v>19.050999999999998</v>
      </c>
      <c r="L1339">
        <v>135.5</v>
      </c>
      <c r="M1339">
        <v>44.750999999999998</v>
      </c>
      <c r="N1339">
        <v>8.4582499999999996</v>
      </c>
    </row>
    <row r="1340" spans="1:14" x14ac:dyDescent="0.3">
      <c r="A1340" t="s">
        <v>52</v>
      </c>
      <c r="B1340" t="s">
        <v>53</v>
      </c>
      <c r="C1340" t="s">
        <v>441</v>
      </c>
      <c r="D1340" t="s">
        <v>432</v>
      </c>
      <c r="E1340">
        <v>1978</v>
      </c>
      <c r="F1340">
        <v>45.374000000000002</v>
      </c>
      <c r="G1340">
        <v>19.63</v>
      </c>
      <c r="L1340">
        <v>140.30000000000001</v>
      </c>
      <c r="M1340">
        <v>44.076999999999998</v>
      </c>
      <c r="N1340">
        <v>8.2042300000000008</v>
      </c>
    </row>
    <row r="1341" spans="1:14" x14ac:dyDescent="0.3">
      <c r="A1341" t="s">
        <v>52</v>
      </c>
      <c r="B1341" t="s">
        <v>53</v>
      </c>
      <c r="C1341" t="s">
        <v>441</v>
      </c>
      <c r="D1341" t="s">
        <v>432</v>
      </c>
      <c r="E1341">
        <v>1977</v>
      </c>
      <c r="F1341">
        <v>45.893000000000001</v>
      </c>
      <c r="G1341">
        <v>20.184000000000001</v>
      </c>
      <c r="L1341">
        <v>145</v>
      </c>
      <c r="M1341">
        <v>43.447000000000003</v>
      </c>
      <c r="N1341">
        <v>7.9495800000000001</v>
      </c>
    </row>
    <row r="1342" spans="1:14" x14ac:dyDescent="0.3">
      <c r="A1342" t="s">
        <v>52</v>
      </c>
      <c r="B1342" t="s">
        <v>53</v>
      </c>
      <c r="C1342" t="s">
        <v>441</v>
      </c>
      <c r="D1342" t="s">
        <v>432</v>
      </c>
      <c r="E1342">
        <v>1976</v>
      </c>
      <c r="F1342">
        <v>46.39</v>
      </c>
      <c r="G1342">
        <v>20.713999999999999</v>
      </c>
      <c r="L1342">
        <v>149.6</v>
      </c>
      <c r="M1342">
        <v>42.860999999999997</v>
      </c>
      <c r="N1342">
        <v>7.6990999999999996</v>
      </c>
    </row>
    <row r="1343" spans="1:14" x14ac:dyDescent="0.3">
      <c r="A1343" t="s">
        <v>52</v>
      </c>
      <c r="B1343" t="s">
        <v>53</v>
      </c>
      <c r="C1343" t="s">
        <v>441</v>
      </c>
      <c r="D1343" t="s">
        <v>432</v>
      </c>
      <c r="E1343">
        <v>1975</v>
      </c>
      <c r="F1343">
        <v>46.860999999999997</v>
      </c>
      <c r="G1343">
        <v>21.224</v>
      </c>
      <c r="L1343">
        <v>154.69999999999999</v>
      </c>
      <c r="M1343">
        <v>42.311</v>
      </c>
      <c r="N1343">
        <v>7.4566299999999996</v>
      </c>
    </row>
    <row r="1344" spans="1:14" x14ac:dyDescent="0.3">
      <c r="A1344" t="s">
        <v>52</v>
      </c>
      <c r="B1344" t="s">
        <v>53</v>
      </c>
      <c r="C1344" t="s">
        <v>441</v>
      </c>
      <c r="D1344" t="s">
        <v>432</v>
      </c>
      <c r="E1344">
        <v>1974</v>
      </c>
      <c r="F1344">
        <v>47.308999999999997</v>
      </c>
      <c r="G1344">
        <v>21.725999999999999</v>
      </c>
      <c r="L1344">
        <v>159.9</v>
      </c>
      <c r="M1344">
        <v>41.783999999999999</v>
      </c>
      <c r="N1344">
        <v>7.2230999999999996</v>
      </c>
    </row>
    <row r="1345" spans="1:15" x14ac:dyDescent="0.3">
      <c r="A1345" t="s">
        <v>52</v>
      </c>
      <c r="B1345" t="s">
        <v>53</v>
      </c>
      <c r="C1345" t="s">
        <v>441</v>
      </c>
      <c r="D1345" t="s">
        <v>432</v>
      </c>
      <c r="E1345">
        <v>1973</v>
      </c>
      <c r="F1345">
        <v>47.734000000000002</v>
      </c>
      <c r="G1345">
        <v>22.231000000000002</v>
      </c>
      <c r="L1345">
        <v>165.1</v>
      </c>
      <c r="M1345">
        <v>41.262999999999998</v>
      </c>
      <c r="N1345">
        <v>6.99831</v>
      </c>
    </row>
    <row r="1346" spans="1:15" x14ac:dyDescent="0.3">
      <c r="A1346" t="s">
        <v>52</v>
      </c>
      <c r="B1346" t="s">
        <v>53</v>
      </c>
      <c r="C1346" t="s">
        <v>441</v>
      </c>
      <c r="D1346" t="s">
        <v>432</v>
      </c>
      <c r="E1346">
        <v>1972</v>
      </c>
      <c r="F1346">
        <v>48.134</v>
      </c>
      <c r="G1346">
        <v>22.748000000000001</v>
      </c>
      <c r="L1346">
        <v>170.6</v>
      </c>
      <c r="M1346">
        <v>40.734999999999999</v>
      </c>
      <c r="N1346">
        <v>6.7809900000000001</v>
      </c>
    </row>
    <row r="1347" spans="1:15" x14ac:dyDescent="0.3">
      <c r="A1347" t="s">
        <v>52</v>
      </c>
      <c r="B1347" t="s">
        <v>53</v>
      </c>
      <c r="C1347" t="s">
        <v>441</v>
      </c>
      <c r="D1347" t="s">
        <v>432</v>
      </c>
      <c r="E1347">
        <v>1971</v>
      </c>
      <c r="F1347">
        <v>48.502000000000002</v>
      </c>
      <c r="G1347">
        <v>23.282</v>
      </c>
      <c r="L1347">
        <v>176.2</v>
      </c>
      <c r="M1347">
        <v>40.194000000000003</v>
      </c>
      <c r="N1347">
        <v>6.56968</v>
      </c>
    </row>
    <row r="1348" spans="1:15" x14ac:dyDescent="0.3">
      <c r="A1348" t="s">
        <v>52</v>
      </c>
      <c r="B1348" t="s">
        <v>53</v>
      </c>
      <c r="C1348" t="s">
        <v>441</v>
      </c>
      <c r="D1348" t="s">
        <v>432</v>
      </c>
      <c r="E1348">
        <v>1970</v>
      </c>
      <c r="F1348">
        <v>48.826000000000001</v>
      </c>
      <c r="G1348">
        <v>23.832999999999998</v>
      </c>
      <c r="L1348">
        <v>181.7</v>
      </c>
      <c r="M1348">
        <v>39.634999999999998</v>
      </c>
      <c r="N1348">
        <v>6.3633800000000003</v>
      </c>
    </row>
    <row r="1349" spans="1:15" x14ac:dyDescent="0.3">
      <c r="A1349" t="s">
        <v>52</v>
      </c>
      <c r="B1349" t="s">
        <v>53</v>
      </c>
      <c r="C1349" t="s">
        <v>441</v>
      </c>
      <c r="D1349" t="s">
        <v>432</v>
      </c>
      <c r="E1349">
        <v>1969</v>
      </c>
      <c r="F1349">
        <v>49.091999999999999</v>
      </c>
      <c r="G1349">
        <v>24.399000000000001</v>
      </c>
      <c r="L1349">
        <v>187.4</v>
      </c>
      <c r="M1349">
        <v>39.057000000000002</v>
      </c>
      <c r="N1349">
        <v>6.1616600000000004</v>
      </c>
    </row>
    <row r="1350" spans="1:15" x14ac:dyDescent="0.3">
      <c r="A1350" t="s">
        <v>52</v>
      </c>
      <c r="B1350" t="s">
        <v>53</v>
      </c>
      <c r="C1350" t="s">
        <v>441</v>
      </c>
      <c r="D1350" t="s">
        <v>432</v>
      </c>
      <c r="E1350">
        <v>1968</v>
      </c>
      <c r="F1350">
        <v>49.293999999999997</v>
      </c>
      <c r="G1350">
        <v>24.972000000000001</v>
      </c>
      <c r="M1350">
        <v>38.469000000000001</v>
      </c>
      <c r="N1350">
        <v>5.9656700000000003</v>
      </c>
    </row>
    <row r="1351" spans="1:15" x14ac:dyDescent="0.3">
      <c r="A1351" t="s">
        <v>52</v>
      </c>
      <c r="B1351" t="s">
        <v>53</v>
      </c>
      <c r="C1351" t="s">
        <v>441</v>
      </c>
      <c r="D1351" t="s">
        <v>432</v>
      </c>
      <c r="E1351">
        <v>1967</v>
      </c>
      <c r="F1351">
        <v>49.432000000000002</v>
      </c>
      <c r="G1351">
        <v>25.542999999999999</v>
      </c>
      <c r="M1351">
        <v>37.881999999999998</v>
      </c>
      <c r="N1351">
        <v>5.7775999999999996</v>
      </c>
    </row>
    <row r="1352" spans="1:15" x14ac:dyDescent="0.3">
      <c r="A1352" t="s">
        <v>52</v>
      </c>
      <c r="B1352" t="s">
        <v>53</v>
      </c>
      <c r="C1352" t="s">
        <v>441</v>
      </c>
      <c r="D1352" t="s">
        <v>432</v>
      </c>
      <c r="E1352">
        <v>1966</v>
      </c>
      <c r="F1352">
        <v>49.509</v>
      </c>
      <c r="G1352">
        <v>26.102</v>
      </c>
      <c r="M1352">
        <v>37.302999999999997</v>
      </c>
      <c r="N1352">
        <v>5.6004100000000001</v>
      </c>
    </row>
    <row r="1353" spans="1:15" x14ac:dyDescent="0.3">
      <c r="A1353" t="s">
        <v>52</v>
      </c>
      <c r="B1353" t="s">
        <v>53</v>
      </c>
      <c r="C1353" t="s">
        <v>441</v>
      </c>
      <c r="D1353" t="s">
        <v>432</v>
      </c>
      <c r="E1353">
        <v>1965</v>
      </c>
      <c r="F1353">
        <v>49.540999999999997</v>
      </c>
      <c r="G1353">
        <v>26.64</v>
      </c>
      <c r="M1353">
        <v>36.744999999999997</v>
      </c>
      <c r="N1353">
        <v>5.4361699999999997</v>
      </c>
    </row>
    <row r="1354" spans="1:15" x14ac:dyDescent="0.3">
      <c r="A1354" t="s">
        <v>52</v>
      </c>
      <c r="B1354" t="s">
        <v>53</v>
      </c>
      <c r="C1354" t="s">
        <v>441</v>
      </c>
      <c r="D1354" t="s">
        <v>432</v>
      </c>
      <c r="E1354">
        <v>1964</v>
      </c>
      <c r="F1354">
        <v>49.545999999999999</v>
      </c>
      <c r="G1354">
        <v>27.146000000000001</v>
      </c>
      <c r="M1354">
        <v>36.22</v>
      </c>
      <c r="N1354">
        <v>5.2857099999999999</v>
      </c>
    </row>
    <row r="1355" spans="1:15" x14ac:dyDescent="0.3">
      <c r="A1355" t="s">
        <v>52</v>
      </c>
      <c r="B1355" t="s">
        <v>53</v>
      </c>
      <c r="C1355" t="s">
        <v>441</v>
      </c>
      <c r="D1355" t="s">
        <v>432</v>
      </c>
      <c r="E1355">
        <v>1963</v>
      </c>
      <c r="F1355">
        <v>49.542000000000002</v>
      </c>
      <c r="G1355">
        <v>27.616</v>
      </c>
      <c r="M1355">
        <v>35.734000000000002</v>
      </c>
      <c r="N1355">
        <v>5.14785</v>
      </c>
    </row>
    <row r="1356" spans="1:15" x14ac:dyDescent="0.3">
      <c r="A1356" t="s">
        <v>52</v>
      </c>
      <c r="B1356" t="s">
        <v>53</v>
      </c>
      <c r="C1356" t="s">
        <v>441</v>
      </c>
      <c r="D1356" t="s">
        <v>432</v>
      </c>
      <c r="E1356">
        <v>1962</v>
      </c>
      <c r="F1356">
        <v>49.536999999999999</v>
      </c>
      <c r="G1356">
        <v>28.05</v>
      </c>
      <c r="M1356">
        <v>35.29</v>
      </c>
      <c r="N1356">
        <v>5.0201000000000002</v>
      </c>
    </row>
    <row r="1357" spans="1:15" x14ac:dyDescent="0.3">
      <c r="A1357" t="s">
        <v>52</v>
      </c>
      <c r="B1357" t="s">
        <v>53</v>
      </c>
      <c r="C1357" t="s">
        <v>441</v>
      </c>
      <c r="D1357" t="s">
        <v>432</v>
      </c>
      <c r="E1357">
        <v>1961</v>
      </c>
      <c r="F1357">
        <v>49.533999999999999</v>
      </c>
      <c r="G1357">
        <v>28.446000000000002</v>
      </c>
      <c r="M1357">
        <v>34.889000000000003</v>
      </c>
      <c r="N1357">
        <v>4.8980399999999999</v>
      </c>
    </row>
    <row r="1358" spans="1:15" x14ac:dyDescent="0.3">
      <c r="A1358" t="s">
        <v>52</v>
      </c>
      <c r="B1358" t="s">
        <v>53</v>
      </c>
      <c r="C1358" t="s">
        <v>441</v>
      </c>
      <c r="D1358" t="s">
        <v>432</v>
      </c>
      <c r="E1358">
        <v>1960</v>
      </c>
      <c r="F1358">
        <v>49.524999999999999</v>
      </c>
      <c r="G1358">
        <v>28.811</v>
      </c>
      <c r="M1358">
        <v>34.526000000000003</v>
      </c>
    </row>
    <row r="1359" spans="1:15" x14ac:dyDescent="0.3">
      <c r="A1359" t="s">
        <v>54</v>
      </c>
      <c r="B1359" t="s">
        <v>55</v>
      </c>
      <c r="C1359" t="s">
        <v>437</v>
      </c>
      <c r="D1359" t="s">
        <v>432</v>
      </c>
      <c r="E1359">
        <v>2018</v>
      </c>
      <c r="I1359">
        <v>40287600000</v>
      </c>
      <c r="J1359">
        <v>3548.59</v>
      </c>
      <c r="L1359">
        <v>21.8</v>
      </c>
      <c r="N1359">
        <v>10.4801</v>
      </c>
      <c r="O1359">
        <v>3.258</v>
      </c>
    </row>
    <row r="1360" spans="1:15" x14ac:dyDescent="0.3">
      <c r="A1360" t="s">
        <v>54</v>
      </c>
      <c r="B1360" t="s">
        <v>55</v>
      </c>
      <c r="C1360" t="s">
        <v>437</v>
      </c>
      <c r="D1360" t="s">
        <v>432</v>
      </c>
      <c r="E1360">
        <v>2017</v>
      </c>
      <c r="F1360">
        <v>22.076000000000001</v>
      </c>
      <c r="G1360">
        <v>6.7949999999999999</v>
      </c>
      <c r="I1360">
        <v>37508600000</v>
      </c>
      <c r="J1360">
        <v>3351.12</v>
      </c>
      <c r="K1360">
        <v>43.832299999999996</v>
      </c>
      <c r="L1360">
        <v>22.8</v>
      </c>
      <c r="M1360">
        <v>70.944999999999993</v>
      </c>
      <c r="N1360">
        <v>10.3322</v>
      </c>
      <c r="O1360">
        <v>3.2330000000000001</v>
      </c>
    </row>
    <row r="1361" spans="1:15" x14ac:dyDescent="0.3">
      <c r="A1361" t="s">
        <v>54</v>
      </c>
      <c r="B1361" t="s">
        <v>55</v>
      </c>
      <c r="C1361" t="s">
        <v>437</v>
      </c>
      <c r="D1361" t="s">
        <v>432</v>
      </c>
      <c r="E1361">
        <v>2016</v>
      </c>
      <c r="F1361">
        <v>22.433</v>
      </c>
      <c r="G1361">
        <v>6.8339999999999996</v>
      </c>
      <c r="I1361">
        <v>33941100000</v>
      </c>
      <c r="J1361">
        <v>3076.66</v>
      </c>
      <c r="K1361">
        <v>39.697499999999998</v>
      </c>
      <c r="L1361">
        <v>23.8</v>
      </c>
      <c r="M1361">
        <v>70.626000000000005</v>
      </c>
      <c r="N1361">
        <v>10.1835</v>
      </c>
      <c r="O1361">
        <v>3.056</v>
      </c>
    </row>
    <row r="1362" spans="1:15" x14ac:dyDescent="0.3">
      <c r="A1362" t="s">
        <v>54</v>
      </c>
      <c r="B1362" t="s">
        <v>55</v>
      </c>
      <c r="C1362" t="s">
        <v>437</v>
      </c>
      <c r="D1362" t="s">
        <v>432</v>
      </c>
      <c r="E1362">
        <v>2015</v>
      </c>
      <c r="F1362">
        <v>22.821000000000002</v>
      </c>
      <c r="G1362">
        <v>6.89</v>
      </c>
      <c r="I1362">
        <v>33000200000</v>
      </c>
      <c r="J1362">
        <v>3035.97</v>
      </c>
      <c r="K1362">
        <v>35.5623</v>
      </c>
      <c r="L1362">
        <v>24.9</v>
      </c>
      <c r="M1362">
        <v>70.277000000000001</v>
      </c>
      <c r="N1362">
        <v>10.033899999999999</v>
      </c>
      <c r="O1362">
        <v>3.0659999999999998</v>
      </c>
    </row>
    <row r="1363" spans="1:15" x14ac:dyDescent="0.3">
      <c r="A1363" t="s">
        <v>54</v>
      </c>
      <c r="B1363" t="s">
        <v>55</v>
      </c>
      <c r="C1363" t="s">
        <v>437</v>
      </c>
      <c r="D1363" t="s">
        <v>432</v>
      </c>
      <c r="E1363">
        <v>2014</v>
      </c>
      <c r="F1363">
        <v>23.233000000000001</v>
      </c>
      <c r="G1363">
        <v>6.9660000000000002</v>
      </c>
      <c r="H1363">
        <v>742.53800000000001</v>
      </c>
      <c r="I1363">
        <v>32996200000</v>
      </c>
      <c r="J1363">
        <v>3081.88</v>
      </c>
      <c r="K1363">
        <v>34.6</v>
      </c>
      <c r="L1363">
        <v>26.2</v>
      </c>
      <c r="M1363">
        <v>69.891000000000005</v>
      </c>
      <c r="N1363">
        <v>9.8832400000000007</v>
      </c>
      <c r="O1363">
        <v>2.0070000000000001</v>
      </c>
    </row>
    <row r="1364" spans="1:15" x14ac:dyDescent="0.3">
      <c r="A1364" t="s">
        <v>54</v>
      </c>
      <c r="B1364" t="s">
        <v>55</v>
      </c>
      <c r="C1364" t="s">
        <v>437</v>
      </c>
      <c r="D1364" t="s">
        <v>432</v>
      </c>
      <c r="E1364">
        <v>2013</v>
      </c>
      <c r="F1364">
        <v>23.661000000000001</v>
      </c>
      <c r="G1364">
        <v>7.0620000000000003</v>
      </c>
      <c r="H1364">
        <v>695.95299999999997</v>
      </c>
      <c r="I1364">
        <v>30659300000</v>
      </c>
      <c r="J1364">
        <v>2908.2</v>
      </c>
      <c r="K1364">
        <v>36.99</v>
      </c>
      <c r="L1364">
        <v>27.7</v>
      </c>
      <c r="M1364">
        <v>69.468000000000004</v>
      </c>
      <c r="N1364">
        <v>9.7317199999999993</v>
      </c>
      <c r="O1364">
        <v>2.3940000000000001</v>
      </c>
    </row>
    <row r="1365" spans="1:15" x14ac:dyDescent="0.3">
      <c r="A1365" t="s">
        <v>54</v>
      </c>
      <c r="B1365" t="s">
        <v>55</v>
      </c>
      <c r="C1365" t="s">
        <v>437</v>
      </c>
      <c r="D1365" t="s">
        <v>432</v>
      </c>
      <c r="E1365">
        <v>2012</v>
      </c>
      <c r="F1365">
        <v>24.1</v>
      </c>
      <c r="G1365">
        <v>7.1749999999999998</v>
      </c>
      <c r="H1365">
        <v>654.48199999999997</v>
      </c>
      <c r="I1365">
        <v>27084500000</v>
      </c>
      <c r="J1365">
        <v>2609.88</v>
      </c>
      <c r="K1365">
        <v>35.340000000000003</v>
      </c>
      <c r="L1365">
        <v>29.2</v>
      </c>
      <c r="M1365">
        <v>69.010000000000005</v>
      </c>
      <c r="N1365">
        <v>9.5796899999999994</v>
      </c>
      <c r="O1365">
        <v>2.048</v>
      </c>
    </row>
    <row r="1366" spans="1:15" x14ac:dyDescent="0.3">
      <c r="A1366" t="s">
        <v>54</v>
      </c>
      <c r="B1366" t="s">
        <v>55</v>
      </c>
      <c r="C1366" t="s">
        <v>437</v>
      </c>
      <c r="D1366" t="s">
        <v>432</v>
      </c>
      <c r="E1366">
        <v>2011</v>
      </c>
      <c r="F1366">
        <v>24.547999999999998</v>
      </c>
      <c r="G1366">
        <v>7.3040000000000003</v>
      </c>
      <c r="H1366">
        <v>629.005</v>
      </c>
      <c r="I1366">
        <v>23963000000</v>
      </c>
      <c r="J1366">
        <v>2346.34</v>
      </c>
      <c r="K1366">
        <v>30</v>
      </c>
      <c r="L1366">
        <v>30.9</v>
      </c>
      <c r="M1366">
        <v>68.521000000000001</v>
      </c>
      <c r="N1366">
        <v>9.4276300000000006</v>
      </c>
      <c r="O1366">
        <v>2.2189999999999999</v>
      </c>
    </row>
    <row r="1367" spans="1:15" x14ac:dyDescent="0.3">
      <c r="A1367" t="s">
        <v>54</v>
      </c>
      <c r="B1367" t="s">
        <v>55</v>
      </c>
      <c r="C1367" t="s">
        <v>437</v>
      </c>
      <c r="D1367" t="s">
        <v>432</v>
      </c>
      <c r="E1367">
        <v>2010</v>
      </c>
      <c r="F1367">
        <v>25.007999999999999</v>
      </c>
      <c r="G1367">
        <v>7.4480000000000004</v>
      </c>
      <c r="H1367">
        <v>596.50199999999995</v>
      </c>
      <c r="I1367">
        <v>19649600000</v>
      </c>
      <c r="J1367">
        <v>1955.46</v>
      </c>
      <c r="K1367">
        <v>22.4</v>
      </c>
      <c r="L1367">
        <v>32.6</v>
      </c>
      <c r="M1367">
        <v>68.007000000000005</v>
      </c>
      <c r="N1367">
        <v>9.2759099999999997</v>
      </c>
      <c r="O1367">
        <v>2.577</v>
      </c>
    </row>
    <row r="1368" spans="1:15" x14ac:dyDescent="0.3">
      <c r="A1368" t="s">
        <v>54</v>
      </c>
      <c r="B1368" t="s">
        <v>55</v>
      </c>
      <c r="C1368" t="s">
        <v>437</v>
      </c>
      <c r="D1368" t="s">
        <v>432</v>
      </c>
      <c r="E1368">
        <v>2009</v>
      </c>
      <c r="F1368">
        <v>25.486000000000001</v>
      </c>
      <c r="G1368">
        <v>7.6040000000000001</v>
      </c>
      <c r="H1368">
        <v>546.59799999999996</v>
      </c>
      <c r="I1368">
        <v>17340000000</v>
      </c>
      <c r="J1368">
        <v>1754.21</v>
      </c>
      <c r="K1368">
        <v>16.8</v>
      </c>
      <c r="L1368">
        <v>34.4</v>
      </c>
      <c r="M1368">
        <v>67.475999999999999</v>
      </c>
      <c r="N1368">
        <v>9.1246899999999993</v>
      </c>
      <c r="O1368">
        <v>2.863</v>
      </c>
    </row>
    <row r="1369" spans="1:15" x14ac:dyDescent="0.3">
      <c r="A1369" t="s">
        <v>54</v>
      </c>
      <c r="B1369" t="s">
        <v>55</v>
      </c>
      <c r="C1369" t="s">
        <v>437</v>
      </c>
      <c r="D1369" t="s">
        <v>432</v>
      </c>
      <c r="E1369">
        <v>2008</v>
      </c>
      <c r="F1369">
        <v>25.984999999999999</v>
      </c>
      <c r="G1369">
        <v>7.7690000000000001</v>
      </c>
      <c r="H1369">
        <v>527.80200000000002</v>
      </c>
      <c r="I1369">
        <v>16674300000</v>
      </c>
      <c r="J1369">
        <v>1715.21</v>
      </c>
      <c r="K1369">
        <v>12.5</v>
      </c>
      <c r="L1369">
        <v>36.4</v>
      </c>
      <c r="M1369">
        <v>66.936999999999998</v>
      </c>
      <c r="N1369">
        <v>8.9739299999999993</v>
      </c>
      <c r="O1369">
        <v>2.6030000000000002</v>
      </c>
    </row>
    <row r="1370" spans="1:15" x14ac:dyDescent="0.3">
      <c r="A1370" t="s">
        <v>54</v>
      </c>
      <c r="B1370" t="s">
        <v>55</v>
      </c>
      <c r="C1370" t="s">
        <v>437</v>
      </c>
      <c r="D1370" t="s">
        <v>432</v>
      </c>
      <c r="E1370">
        <v>2007</v>
      </c>
      <c r="F1370">
        <v>26.507999999999999</v>
      </c>
      <c r="G1370">
        <v>7.9409999999999998</v>
      </c>
      <c r="H1370">
        <v>538.68600000000004</v>
      </c>
      <c r="I1370">
        <v>13120200000</v>
      </c>
      <c r="J1370">
        <v>1372.63</v>
      </c>
      <c r="K1370">
        <v>10.4992</v>
      </c>
      <c r="L1370">
        <v>38.4</v>
      </c>
      <c r="M1370">
        <v>66.394999999999996</v>
      </c>
      <c r="N1370">
        <v>8.8234499999999993</v>
      </c>
      <c r="O1370">
        <v>2.7229999999999999</v>
      </c>
    </row>
    <row r="1371" spans="1:15" x14ac:dyDescent="0.3">
      <c r="A1371" t="s">
        <v>54</v>
      </c>
      <c r="B1371" t="s">
        <v>55</v>
      </c>
      <c r="C1371" t="s">
        <v>437</v>
      </c>
      <c r="D1371" t="s">
        <v>432</v>
      </c>
      <c r="E1371">
        <v>2006</v>
      </c>
      <c r="F1371">
        <v>27.048999999999999</v>
      </c>
      <c r="G1371">
        <v>8.1199999999999992</v>
      </c>
      <c r="H1371">
        <v>506.94799999999998</v>
      </c>
      <c r="I1371">
        <v>11451900000</v>
      </c>
      <c r="J1371">
        <v>1218.8699999999999</v>
      </c>
      <c r="K1371">
        <v>6.2006699999999997</v>
      </c>
      <c r="L1371">
        <v>40.6</v>
      </c>
      <c r="M1371">
        <v>65.852999999999994</v>
      </c>
      <c r="N1371">
        <v>8.6729900000000004</v>
      </c>
      <c r="O1371">
        <v>2.988</v>
      </c>
    </row>
    <row r="1372" spans="1:15" x14ac:dyDescent="0.3">
      <c r="A1372" t="s">
        <v>54</v>
      </c>
      <c r="B1372" t="s">
        <v>55</v>
      </c>
      <c r="C1372" t="s">
        <v>437</v>
      </c>
      <c r="D1372" t="s">
        <v>432</v>
      </c>
      <c r="E1372">
        <v>2005</v>
      </c>
      <c r="F1372">
        <v>27.603999999999999</v>
      </c>
      <c r="G1372">
        <v>8.3059999999999992</v>
      </c>
      <c r="H1372">
        <v>476.58699999999999</v>
      </c>
      <c r="I1372">
        <v>9549080000</v>
      </c>
      <c r="J1372">
        <v>1034.31</v>
      </c>
      <c r="K1372">
        <v>5.2275799999999997</v>
      </c>
      <c r="L1372">
        <v>42.8</v>
      </c>
      <c r="M1372">
        <v>65.311999999999998</v>
      </c>
      <c r="N1372">
        <v>8.5223899999999997</v>
      </c>
      <c r="O1372">
        <v>3.2559999999999998</v>
      </c>
    </row>
    <row r="1373" spans="1:15" x14ac:dyDescent="0.3">
      <c r="A1373" t="s">
        <v>54</v>
      </c>
      <c r="B1373" t="s">
        <v>55</v>
      </c>
      <c r="C1373" t="s">
        <v>437</v>
      </c>
      <c r="D1373" t="s">
        <v>432</v>
      </c>
      <c r="E1373">
        <v>2004</v>
      </c>
      <c r="F1373">
        <v>28.163</v>
      </c>
      <c r="G1373">
        <v>8.5</v>
      </c>
      <c r="H1373">
        <v>447.12599999999998</v>
      </c>
      <c r="I1373">
        <v>8773450000</v>
      </c>
      <c r="J1373">
        <v>967.40700000000004</v>
      </c>
      <c r="K1373">
        <v>4.4399199999999999</v>
      </c>
      <c r="L1373">
        <v>45.2</v>
      </c>
      <c r="M1373">
        <v>64.766000000000005</v>
      </c>
      <c r="N1373">
        <v>8.3716799999999996</v>
      </c>
      <c r="O1373">
        <v>3.4620000000000002</v>
      </c>
    </row>
    <row r="1374" spans="1:15" x14ac:dyDescent="0.3">
      <c r="A1374" t="s">
        <v>54</v>
      </c>
      <c r="B1374" t="s">
        <v>55</v>
      </c>
      <c r="C1374" t="s">
        <v>437</v>
      </c>
      <c r="D1374" t="s">
        <v>432</v>
      </c>
      <c r="E1374">
        <v>2003</v>
      </c>
      <c r="F1374">
        <v>28.718</v>
      </c>
      <c r="G1374">
        <v>8.7059999999999995</v>
      </c>
      <c r="H1374">
        <v>437.24200000000002</v>
      </c>
      <c r="I1374">
        <v>8082360000</v>
      </c>
      <c r="J1374">
        <v>907.53700000000003</v>
      </c>
      <c r="K1374">
        <v>3.5085999999999999</v>
      </c>
      <c r="L1374">
        <v>47.7</v>
      </c>
      <c r="M1374">
        <v>64.209999999999994</v>
      </c>
      <c r="N1374">
        <v>8.2210099999999997</v>
      </c>
      <c r="O1374">
        <v>3.5030000000000001</v>
      </c>
    </row>
    <row r="1375" spans="1:15" x14ac:dyDescent="0.3">
      <c r="A1375" t="s">
        <v>54</v>
      </c>
      <c r="B1375" t="s">
        <v>55</v>
      </c>
      <c r="C1375" t="s">
        <v>437</v>
      </c>
      <c r="D1375" t="s">
        <v>432</v>
      </c>
      <c r="E1375">
        <v>2002</v>
      </c>
      <c r="F1375">
        <v>29.263000000000002</v>
      </c>
      <c r="G1375">
        <v>8.9250000000000007</v>
      </c>
      <c r="H1375">
        <v>429.95299999999997</v>
      </c>
      <c r="I1375">
        <v>7905490000</v>
      </c>
      <c r="J1375">
        <v>904.22699999999998</v>
      </c>
      <c r="K1375">
        <v>3.1171899999999999</v>
      </c>
      <c r="L1375">
        <v>50.2</v>
      </c>
      <c r="M1375">
        <v>63.64</v>
      </c>
      <c r="N1375">
        <v>8.0705399999999994</v>
      </c>
      <c r="O1375">
        <v>3.46</v>
      </c>
    </row>
    <row r="1376" spans="1:15" x14ac:dyDescent="0.3">
      <c r="A1376" t="s">
        <v>54</v>
      </c>
      <c r="B1376" t="s">
        <v>55</v>
      </c>
      <c r="C1376" t="s">
        <v>437</v>
      </c>
      <c r="D1376" t="s">
        <v>432</v>
      </c>
      <c r="E1376">
        <v>2001</v>
      </c>
      <c r="F1376">
        <v>29.795000000000002</v>
      </c>
      <c r="G1376">
        <v>9.1590000000000007</v>
      </c>
      <c r="H1376">
        <v>416.65499999999997</v>
      </c>
      <c r="I1376">
        <v>8141540000</v>
      </c>
      <c r="J1376">
        <v>948.87099999999998</v>
      </c>
      <c r="K1376">
        <v>2.12046</v>
      </c>
      <c r="L1376">
        <v>52.9</v>
      </c>
      <c r="M1376">
        <v>63.054000000000002</v>
      </c>
      <c r="N1376">
        <v>7.9204600000000003</v>
      </c>
      <c r="O1376">
        <v>3.4180000000000001</v>
      </c>
    </row>
    <row r="1377" spans="1:15" x14ac:dyDescent="0.3">
      <c r="A1377" t="s">
        <v>54</v>
      </c>
      <c r="B1377" t="s">
        <v>55</v>
      </c>
      <c r="C1377" t="s">
        <v>437</v>
      </c>
      <c r="D1377" t="s">
        <v>432</v>
      </c>
      <c r="E1377">
        <v>2000</v>
      </c>
      <c r="F1377">
        <v>30.314</v>
      </c>
      <c r="G1377">
        <v>9.4090000000000007</v>
      </c>
      <c r="H1377">
        <v>415.88099999999997</v>
      </c>
      <c r="I1377">
        <v>8397910000</v>
      </c>
      <c r="J1377">
        <v>997.58199999999999</v>
      </c>
      <c r="K1377">
        <v>1.44276</v>
      </c>
      <c r="L1377">
        <v>55.7</v>
      </c>
      <c r="M1377">
        <v>62.451999999999998</v>
      </c>
      <c r="N1377">
        <v>7.7709400000000004</v>
      </c>
      <c r="O1377">
        <v>3.3660000000000001</v>
      </c>
    </row>
    <row r="1378" spans="1:15" x14ac:dyDescent="0.3">
      <c r="A1378" t="s">
        <v>54</v>
      </c>
      <c r="B1378" t="s">
        <v>55</v>
      </c>
      <c r="C1378" t="s">
        <v>437</v>
      </c>
      <c r="D1378" t="s">
        <v>432</v>
      </c>
      <c r="E1378">
        <v>1999</v>
      </c>
      <c r="F1378">
        <v>30.823</v>
      </c>
      <c r="G1378">
        <v>9.6760000000000002</v>
      </c>
      <c r="H1378">
        <v>418.18700000000001</v>
      </c>
      <c r="I1378">
        <v>8285080000</v>
      </c>
      <c r="J1378">
        <v>1003.39</v>
      </c>
      <c r="K1378">
        <v>0.98181499999999999</v>
      </c>
      <c r="L1378">
        <v>58.5</v>
      </c>
      <c r="M1378">
        <v>61.835000000000001</v>
      </c>
      <c r="N1378">
        <v>7.6221399999999999</v>
      </c>
      <c r="O1378">
        <v>3.3530000000000002</v>
      </c>
    </row>
    <row r="1379" spans="1:15" x14ac:dyDescent="0.3">
      <c r="A1379" t="s">
        <v>54</v>
      </c>
      <c r="B1379" t="s">
        <v>55</v>
      </c>
      <c r="C1379" t="s">
        <v>437</v>
      </c>
      <c r="D1379" t="s">
        <v>432</v>
      </c>
      <c r="E1379">
        <v>1998</v>
      </c>
      <c r="F1379">
        <v>31.326000000000001</v>
      </c>
      <c r="G1379">
        <v>9.9589999999999996</v>
      </c>
      <c r="H1379">
        <v>405.1</v>
      </c>
      <c r="I1379">
        <v>8497550000</v>
      </c>
      <c r="J1379">
        <v>1049.5</v>
      </c>
      <c r="K1379">
        <v>0.62648400000000004</v>
      </c>
      <c r="L1379">
        <v>61.4</v>
      </c>
      <c r="M1379">
        <v>61.204000000000001</v>
      </c>
      <c r="N1379">
        <v>7.4741600000000004</v>
      </c>
      <c r="O1379">
        <v>3.1840000000000002</v>
      </c>
    </row>
    <row r="1380" spans="1:15" x14ac:dyDescent="0.3">
      <c r="A1380" t="s">
        <v>54</v>
      </c>
      <c r="B1380" t="s">
        <v>55</v>
      </c>
      <c r="C1380" t="s">
        <v>437</v>
      </c>
      <c r="D1380" t="s">
        <v>432</v>
      </c>
      <c r="E1380">
        <v>1997</v>
      </c>
      <c r="F1380">
        <v>31.83</v>
      </c>
      <c r="G1380">
        <v>10.257999999999999</v>
      </c>
      <c r="H1380">
        <v>388.286</v>
      </c>
      <c r="I1380">
        <v>7925670000</v>
      </c>
      <c r="J1380">
        <v>998.51499999999999</v>
      </c>
      <c r="K1380">
        <v>0.44783899999999999</v>
      </c>
      <c r="L1380">
        <v>64.3</v>
      </c>
      <c r="M1380">
        <v>60.566000000000003</v>
      </c>
      <c r="N1380">
        <v>7.3271100000000002</v>
      </c>
      <c r="O1380">
        <v>3.2810000000000001</v>
      </c>
    </row>
    <row r="1381" spans="1:15" x14ac:dyDescent="0.3">
      <c r="A1381" t="s">
        <v>54</v>
      </c>
      <c r="B1381" t="s">
        <v>55</v>
      </c>
      <c r="C1381" t="s">
        <v>437</v>
      </c>
      <c r="D1381" t="s">
        <v>432</v>
      </c>
      <c r="E1381">
        <v>1996</v>
      </c>
      <c r="F1381">
        <v>32.334000000000003</v>
      </c>
      <c r="G1381">
        <v>10.57</v>
      </c>
      <c r="H1381">
        <v>369.82900000000001</v>
      </c>
      <c r="I1381">
        <v>7396970000</v>
      </c>
      <c r="J1381">
        <v>950.85699999999997</v>
      </c>
      <c r="K1381">
        <v>0.19608100000000001</v>
      </c>
      <c r="L1381">
        <v>67.099999999999994</v>
      </c>
      <c r="M1381">
        <v>59.921999999999997</v>
      </c>
      <c r="N1381">
        <v>7.1810799999999997</v>
      </c>
      <c r="O1381">
        <v>3.2970000000000002</v>
      </c>
    </row>
    <row r="1382" spans="1:15" x14ac:dyDescent="0.3">
      <c r="A1382" t="s">
        <v>54</v>
      </c>
      <c r="B1382" t="s">
        <v>55</v>
      </c>
      <c r="C1382" t="s">
        <v>437</v>
      </c>
      <c r="D1382" t="s">
        <v>432</v>
      </c>
      <c r="E1382">
        <v>1995</v>
      </c>
      <c r="F1382">
        <v>32.840000000000003</v>
      </c>
      <c r="G1382">
        <v>10.893000000000001</v>
      </c>
      <c r="H1382">
        <v>351.59800000000001</v>
      </c>
      <c r="I1382">
        <v>6715220000</v>
      </c>
      <c r="J1382">
        <v>880.99199999999996</v>
      </c>
      <c r="K1382">
        <v>6.6807599999999995E-2</v>
      </c>
      <c r="L1382">
        <v>69.900000000000006</v>
      </c>
      <c r="M1382">
        <v>59.276000000000003</v>
      </c>
      <c r="N1382">
        <v>7.0362200000000001</v>
      </c>
      <c r="O1382">
        <v>3.2890000000000001</v>
      </c>
    </row>
    <row r="1383" spans="1:15" x14ac:dyDescent="0.3">
      <c r="A1383" t="s">
        <v>54</v>
      </c>
      <c r="B1383" t="s">
        <v>55</v>
      </c>
      <c r="C1383" t="s">
        <v>437</v>
      </c>
      <c r="D1383" t="s">
        <v>432</v>
      </c>
      <c r="E1383">
        <v>1994</v>
      </c>
      <c r="F1383">
        <v>33.348999999999997</v>
      </c>
      <c r="G1383">
        <v>11.226000000000001</v>
      </c>
      <c r="H1383">
        <v>332.80700000000002</v>
      </c>
      <c r="I1383">
        <v>5981240000</v>
      </c>
      <c r="J1383">
        <v>801.04600000000005</v>
      </c>
      <c r="L1383">
        <v>72.7</v>
      </c>
      <c r="M1383">
        <v>58.631</v>
      </c>
      <c r="N1383">
        <v>6.8926400000000001</v>
      </c>
      <c r="O1383">
        <v>3.29</v>
      </c>
    </row>
    <row r="1384" spans="1:15" x14ac:dyDescent="0.3">
      <c r="A1384" t="s">
        <v>54</v>
      </c>
      <c r="B1384" t="s">
        <v>55</v>
      </c>
      <c r="C1384" t="s">
        <v>437</v>
      </c>
      <c r="D1384" t="s">
        <v>432</v>
      </c>
      <c r="E1384">
        <v>1993</v>
      </c>
      <c r="F1384">
        <v>33.859000000000002</v>
      </c>
      <c r="G1384">
        <v>11.565</v>
      </c>
      <c r="H1384">
        <v>312.60000000000002</v>
      </c>
      <c r="I1384">
        <v>5734680000</v>
      </c>
      <c r="J1384">
        <v>784.19200000000001</v>
      </c>
      <c r="L1384">
        <v>75.5</v>
      </c>
      <c r="M1384">
        <v>57.988999999999997</v>
      </c>
      <c r="N1384">
        <v>6.7505300000000004</v>
      </c>
      <c r="O1384">
        <v>3.15</v>
      </c>
    </row>
    <row r="1385" spans="1:15" x14ac:dyDescent="0.3">
      <c r="A1385" t="s">
        <v>54</v>
      </c>
      <c r="B1385" t="s">
        <v>55</v>
      </c>
      <c r="C1385" t="s">
        <v>437</v>
      </c>
      <c r="D1385" t="s">
        <v>432</v>
      </c>
      <c r="E1385">
        <v>1992</v>
      </c>
      <c r="F1385">
        <v>34.363999999999997</v>
      </c>
      <c r="G1385">
        <v>11.909000000000001</v>
      </c>
      <c r="H1385">
        <v>290.04700000000003</v>
      </c>
      <c r="I1385">
        <v>5643890000</v>
      </c>
      <c r="J1385">
        <v>788.15200000000004</v>
      </c>
      <c r="L1385">
        <v>78.2</v>
      </c>
      <c r="M1385">
        <v>57.350999999999999</v>
      </c>
      <c r="N1385">
        <v>6.6102800000000004</v>
      </c>
      <c r="O1385">
        <v>2.8809999999999998</v>
      </c>
    </row>
    <row r="1386" spans="1:15" x14ac:dyDescent="0.3">
      <c r="A1386" t="s">
        <v>54</v>
      </c>
      <c r="B1386" t="s">
        <v>55</v>
      </c>
      <c r="C1386" t="s">
        <v>437</v>
      </c>
      <c r="D1386" t="s">
        <v>432</v>
      </c>
      <c r="E1386">
        <v>1991</v>
      </c>
      <c r="F1386">
        <v>34.86</v>
      </c>
      <c r="G1386">
        <v>12.254</v>
      </c>
      <c r="H1386">
        <v>280.541</v>
      </c>
      <c r="I1386">
        <v>5343270000</v>
      </c>
      <c r="J1386">
        <v>762.07799999999997</v>
      </c>
      <c r="L1386">
        <v>81</v>
      </c>
      <c r="M1386">
        <v>56.720999999999997</v>
      </c>
      <c r="N1386">
        <v>6.4723100000000002</v>
      </c>
      <c r="O1386">
        <v>2.89</v>
      </c>
    </row>
    <row r="1387" spans="1:15" x14ac:dyDescent="0.3">
      <c r="A1387" t="s">
        <v>54</v>
      </c>
      <c r="B1387" t="s">
        <v>55</v>
      </c>
      <c r="C1387" t="s">
        <v>437</v>
      </c>
      <c r="D1387" t="s">
        <v>432</v>
      </c>
      <c r="E1387">
        <v>1990</v>
      </c>
      <c r="F1387">
        <v>35.335999999999999</v>
      </c>
      <c r="G1387">
        <v>12.597</v>
      </c>
      <c r="H1387">
        <v>266.13900000000001</v>
      </c>
      <c r="I1387">
        <v>4867580000</v>
      </c>
      <c r="J1387">
        <v>709.06</v>
      </c>
      <c r="K1387">
        <v>0</v>
      </c>
      <c r="L1387">
        <v>83.7</v>
      </c>
      <c r="M1387">
        <v>56.098999999999997</v>
      </c>
      <c r="N1387">
        <v>6.33697</v>
      </c>
    </row>
    <row r="1388" spans="1:15" x14ac:dyDescent="0.3">
      <c r="A1388" t="s">
        <v>54</v>
      </c>
      <c r="B1388" t="s">
        <v>55</v>
      </c>
      <c r="C1388" t="s">
        <v>437</v>
      </c>
      <c r="D1388" t="s">
        <v>432</v>
      </c>
      <c r="E1388">
        <v>1989</v>
      </c>
      <c r="F1388">
        <v>35.777000000000001</v>
      </c>
      <c r="G1388">
        <v>12.935</v>
      </c>
      <c r="H1388">
        <v>257.84399999999999</v>
      </c>
      <c r="I1388">
        <v>4715980000</v>
      </c>
      <c r="J1388">
        <v>701.66600000000005</v>
      </c>
      <c r="L1388">
        <v>86.5</v>
      </c>
      <c r="M1388">
        <v>55.485999999999997</v>
      </c>
      <c r="N1388">
        <v>6.2042999999999999</v>
      </c>
    </row>
    <row r="1389" spans="1:15" x14ac:dyDescent="0.3">
      <c r="A1389" t="s">
        <v>54</v>
      </c>
      <c r="B1389" t="s">
        <v>55</v>
      </c>
      <c r="C1389" t="s">
        <v>437</v>
      </c>
      <c r="D1389" t="s">
        <v>432</v>
      </c>
      <c r="E1389">
        <v>1988</v>
      </c>
      <c r="F1389">
        <v>36.180999999999997</v>
      </c>
      <c r="G1389">
        <v>13.268000000000001</v>
      </c>
      <c r="H1389">
        <v>245.733</v>
      </c>
      <c r="I1389">
        <v>4597620000</v>
      </c>
      <c r="J1389">
        <v>698.69299999999998</v>
      </c>
      <c r="L1389">
        <v>89.4</v>
      </c>
      <c r="M1389">
        <v>54.881</v>
      </c>
      <c r="N1389">
        <v>6.0743200000000002</v>
      </c>
    </row>
    <row r="1390" spans="1:15" x14ac:dyDescent="0.3">
      <c r="A1390" t="s">
        <v>54</v>
      </c>
      <c r="B1390" t="s">
        <v>55</v>
      </c>
      <c r="C1390" t="s">
        <v>437</v>
      </c>
      <c r="D1390" t="s">
        <v>432</v>
      </c>
      <c r="E1390">
        <v>1987</v>
      </c>
      <c r="F1390">
        <v>36.548000000000002</v>
      </c>
      <c r="G1390">
        <v>13.596</v>
      </c>
      <c r="H1390">
        <v>233.59299999999999</v>
      </c>
      <c r="I1390">
        <v>4323620000</v>
      </c>
      <c r="J1390">
        <v>671.07500000000005</v>
      </c>
      <c r="L1390">
        <v>92.3</v>
      </c>
      <c r="M1390">
        <v>54.283999999999999</v>
      </c>
      <c r="N1390">
        <v>5.9474099999999996</v>
      </c>
    </row>
    <row r="1391" spans="1:15" x14ac:dyDescent="0.3">
      <c r="A1391" t="s">
        <v>54</v>
      </c>
      <c r="B1391" t="s">
        <v>55</v>
      </c>
      <c r="C1391" t="s">
        <v>437</v>
      </c>
      <c r="D1391" t="s">
        <v>432</v>
      </c>
      <c r="E1391">
        <v>1986</v>
      </c>
      <c r="F1391">
        <v>36.884</v>
      </c>
      <c r="G1391">
        <v>13.922000000000001</v>
      </c>
      <c r="H1391">
        <v>235.05600000000001</v>
      </c>
      <c r="I1391">
        <v>3958340000</v>
      </c>
      <c r="J1391">
        <v>627.399</v>
      </c>
      <c r="L1391">
        <v>95.1</v>
      </c>
      <c r="M1391">
        <v>53.695</v>
      </c>
      <c r="N1391">
        <v>5.8239900000000002</v>
      </c>
    </row>
    <row r="1392" spans="1:15" x14ac:dyDescent="0.3">
      <c r="A1392" t="s">
        <v>54</v>
      </c>
      <c r="B1392" t="s">
        <v>55</v>
      </c>
      <c r="C1392" t="s">
        <v>437</v>
      </c>
      <c r="D1392" t="s">
        <v>432</v>
      </c>
      <c r="E1392">
        <v>1985</v>
      </c>
      <c r="F1392">
        <v>37.207999999999998</v>
      </c>
      <c r="G1392">
        <v>14.249000000000001</v>
      </c>
      <c r="H1392">
        <v>245.005</v>
      </c>
      <c r="I1392">
        <v>5377280000</v>
      </c>
      <c r="J1392">
        <v>870.18600000000004</v>
      </c>
      <c r="L1392">
        <v>97.8</v>
      </c>
      <c r="M1392">
        <v>53.115000000000002</v>
      </c>
      <c r="N1392">
        <v>5.7042900000000003</v>
      </c>
    </row>
    <row r="1393" spans="1:14" x14ac:dyDescent="0.3">
      <c r="A1393" t="s">
        <v>54</v>
      </c>
      <c r="B1393" t="s">
        <v>55</v>
      </c>
      <c r="C1393" t="s">
        <v>437</v>
      </c>
      <c r="D1393" t="s">
        <v>432</v>
      </c>
      <c r="E1393">
        <v>1984</v>
      </c>
      <c r="F1393">
        <v>37.542000000000002</v>
      </c>
      <c r="G1393">
        <v>14.582000000000001</v>
      </c>
      <c r="H1393">
        <v>252.55500000000001</v>
      </c>
      <c r="I1393">
        <v>6169500000</v>
      </c>
      <c r="J1393">
        <v>1019.06</v>
      </c>
      <c r="L1393">
        <v>100.4</v>
      </c>
      <c r="M1393">
        <v>52.542999999999999</v>
      </c>
      <c r="N1393">
        <v>5.5885899999999999</v>
      </c>
    </row>
    <row r="1394" spans="1:14" x14ac:dyDescent="0.3">
      <c r="A1394" t="s">
        <v>54</v>
      </c>
      <c r="B1394" t="s">
        <v>55</v>
      </c>
      <c r="C1394" t="s">
        <v>437</v>
      </c>
      <c r="D1394" t="s">
        <v>432</v>
      </c>
      <c r="E1394">
        <v>1983</v>
      </c>
      <c r="F1394">
        <v>37.904000000000003</v>
      </c>
      <c r="G1394">
        <v>14.923999999999999</v>
      </c>
      <c r="H1394">
        <v>254.18</v>
      </c>
      <c r="I1394">
        <v>5422440000</v>
      </c>
      <c r="J1394">
        <v>913.97500000000002</v>
      </c>
      <c r="L1394">
        <v>103</v>
      </c>
      <c r="M1394">
        <v>51.98</v>
      </c>
      <c r="N1394">
        <v>5.47661</v>
      </c>
    </row>
    <row r="1395" spans="1:14" x14ac:dyDescent="0.3">
      <c r="A1395" t="s">
        <v>54</v>
      </c>
      <c r="B1395" t="s">
        <v>55</v>
      </c>
      <c r="C1395" t="s">
        <v>437</v>
      </c>
      <c r="D1395" t="s">
        <v>432</v>
      </c>
      <c r="E1395">
        <v>1982</v>
      </c>
      <c r="F1395">
        <v>38.301000000000002</v>
      </c>
      <c r="G1395">
        <v>15.276999999999999</v>
      </c>
      <c r="H1395">
        <v>265.03399999999999</v>
      </c>
      <c r="I1395">
        <v>5587490000</v>
      </c>
      <c r="J1395">
        <v>960.98400000000004</v>
      </c>
      <c r="L1395">
        <v>105.4</v>
      </c>
      <c r="M1395">
        <v>51.427</v>
      </c>
      <c r="N1395">
        <v>5.3672500000000003</v>
      </c>
    </row>
    <row r="1396" spans="1:14" x14ac:dyDescent="0.3">
      <c r="A1396" t="s">
        <v>54</v>
      </c>
      <c r="B1396" t="s">
        <v>55</v>
      </c>
      <c r="C1396" t="s">
        <v>437</v>
      </c>
      <c r="D1396" t="s">
        <v>432</v>
      </c>
      <c r="E1396">
        <v>1981</v>
      </c>
      <c r="F1396">
        <v>38.734999999999999</v>
      </c>
      <c r="G1396">
        <v>15.643000000000001</v>
      </c>
      <c r="H1396">
        <v>266.10000000000002</v>
      </c>
      <c r="I1396">
        <v>5872760000</v>
      </c>
      <c r="J1396">
        <v>1030.83</v>
      </c>
      <c r="L1396">
        <v>107.9</v>
      </c>
      <c r="M1396">
        <v>50.883000000000003</v>
      </c>
      <c r="N1396">
        <v>5.2590199999999996</v>
      </c>
    </row>
    <row r="1397" spans="1:14" x14ac:dyDescent="0.3">
      <c r="A1397" t="s">
        <v>54</v>
      </c>
      <c r="B1397" t="s">
        <v>55</v>
      </c>
      <c r="C1397" t="s">
        <v>437</v>
      </c>
      <c r="D1397" t="s">
        <v>432</v>
      </c>
      <c r="E1397">
        <v>1980</v>
      </c>
      <c r="F1397">
        <v>39.192999999999998</v>
      </c>
      <c r="G1397">
        <v>16.018999999999998</v>
      </c>
      <c r="H1397">
        <v>253.40799999999999</v>
      </c>
      <c r="I1397">
        <v>4526920000</v>
      </c>
      <c r="J1397">
        <v>811.28499999999997</v>
      </c>
      <c r="L1397">
        <v>110.5</v>
      </c>
      <c r="M1397">
        <v>50.348999999999997</v>
      </c>
      <c r="N1397">
        <v>5.1508700000000003</v>
      </c>
    </row>
    <row r="1398" spans="1:14" x14ac:dyDescent="0.3">
      <c r="A1398" t="s">
        <v>54</v>
      </c>
      <c r="B1398" t="s">
        <v>55</v>
      </c>
      <c r="C1398" t="s">
        <v>437</v>
      </c>
      <c r="D1398" t="s">
        <v>432</v>
      </c>
      <c r="E1398">
        <v>1979</v>
      </c>
      <c r="F1398">
        <v>39.658999999999999</v>
      </c>
      <c r="G1398">
        <v>16.402999999999999</v>
      </c>
      <c r="H1398">
        <v>237.25800000000001</v>
      </c>
      <c r="I1398">
        <v>4421340000</v>
      </c>
      <c r="J1398">
        <v>809.41099999999994</v>
      </c>
      <c r="L1398">
        <v>113.2</v>
      </c>
      <c r="M1398">
        <v>49.823999999999998</v>
      </c>
      <c r="N1398">
        <v>5.0423900000000001</v>
      </c>
    </row>
    <row r="1399" spans="1:14" x14ac:dyDescent="0.3">
      <c r="A1399" t="s">
        <v>54</v>
      </c>
      <c r="B1399" t="s">
        <v>55</v>
      </c>
      <c r="C1399" t="s">
        <v>437</v>
      </c>
      <c r="D1399" t="s">
        <v>432</v>
      </c>
      <c r="E1399">
        <v>1978</v>
      </c>
      <c r="F1399">
        <v>40.107999999999997</v>
      </c>
      <c r="G1399">
        <v>16.79</v>
      </c>
      <c r="H1399">
        <v>227.505</v>
      </c>
      <c r="I1399">
        <v>3758220000</v>
      </c>
      <c r="J1399">
        <v>703.13599999999997</v>
      </c>
      <c r="L1399">
        <v>116.2</v>
      </c>
      <c r="M1399">
        <v>49.31</v>
      </c>
      <c r="N1399">
        <v>4.9339399999999998</v>
      </c>
    </row>
    <row r="1400" spans="1:14" x14ac:dyDescent="0.3">
      <c r="A1400" t="s">
        <v>54</v>
      </c>
      <c r="B1400" t="s">
        <v>55</v>
      </c>
      <c r="C1400" t="s">
        <v>437</v>
      </c>
      <c r="D1400" t="s">
        <v>432</v>
      </c>
      <c r="E1400">
        <v>1977</v>
      </c>
      <c r="F1400">
        <v>40.521999999999998</v>
      </c>
      <c r="G1400">
        <v>17.175999999999998</v>
      </c>
      <c r="H1400">
        <v>216.32499999999999</v>
      </c>
      <c r="I1400">
        <v>3227440000</v>
      </c>
      <c r="J1400">
        <v>617.30700000000002</v>
      </c>
      <c r="L1400">
        <v>119.3</v>
      </c>
      <c r="M1400">
        <v>48.805999999999997</v>
      </c>
      <c r="N1400">
        <v>4.8262299999999998</v>
      </c>
    </row>
    <row r="1401" spans="1:14" x14ac:dyDescent="0.3">
      <c r="A1401" t="s">
        <v>54</v>
      </c>
      <c r="B1401" t="s">
        <v>55</v>
      </c>
      <c r="C1401" t="s">
        <v>437</v>
      </c>
      <c r="D1401" t="s">
        <v>432</v>
      </c>
      <c r="E1401">
        <v>1976</v>
      </c>
      <c r="F1401">
        <v>40.892000000000003</v>
      </c>
      <c r="G1401">
        <v>17.559000000000001</v>
      </c>
      <c r="H1401">
        <v>199.66900000000001</v>
      </c>
      <c r="I1401">
        <v>2731980000</v>
      </c>
      <c r="J1401">
        <v>534.27300000000002</v>
      </c>
      <c r="L1401">
        <v>122.6</v>
      </c>
      <c r="M1401">
        <v>48.311999999999998</v>
      </c>
      <c r="N1401">
        <v>4.7202599999999997</v>
      </c>
    </row>
    <row r="1402" spans="1:14" x14ac:dyDescent="0.3">
      <c r="A1402" t="s">
        <v>54</v>
      </c>
      <c r="B1402" t="s">
        <v>55</v>
      </c>
      <c r="C1402" t="s">
        <v>437</v>
      </c>
      <c r="D1402" t="s">
        <v>432</v>
      </c>
      <c r="E1402">
        <v>1975</v>
      </c>
      <c r="F1402">
        <v>41.212000000000003</v>
      </c>
      <c r="G1402">
        <v>17.937999999999999</v>
      </c>
      <c r="H1402">
        <v>189.54599999999999</v>
      </c>
      <c r="I1402">
        <v>2404700000</v>
      </c>
      <c r="J1402">
        <v>480.803</v>
      </c>
      <c r="L1402">
        <v>126</v>
      </c>
      <c r="M1402">
        <v>47.828000000000003</v>
      </c>
      <c r="N1402">
        <v>4.6168399999999998</v>
      </c>
    </row>
    <row r="1403" spans="1:14" x14ac:dyDescent="0.3">
      <c r="A1403" t="s">
        <v>54</v>
      </c>
      <c r="B1403" t="s">
        <v>55</v>
      </c>
      <c r="C1403" t="s">
        <v>437</v>
      </c>
      <c r="D1403" t="s">
        <v>432</v>
      </c>
      <c r="E1403">
        <v>1974</v>
      </c>
      <c r="F1403">
        <v>41.484000000000002</v>
      </c>
      <c r="G1403">
        <v>18.312999999999999</v>
      </c>
      <c r="H1403">
        <v>181.714</v>
      </c>
      <c r="I1403">
        <v>2100250000</v>
      </c>
      <c r="J1403">
        <v>429.298</v>
      </c>
      <c r="L1403">
        <v>129.5</v>
      </c>
      <c r="M1403">
        <v>47.354999999999997</v>
      </c>
      <c r="N1403">
        <v>4.5160999999999998</v>
      </c>
    </row>
    <row r="1404" spans="1:14" x14ac:dyDescent="0.3">
      <c r="A1404" t="s">
        <v>54</v>
      </c>
      <c r="B1404" t="s">
        <v>55</v>
      </c>
      <c r="C1404" t="s">
        <v>437</v>
      </c>
      <c r="D1404" t="s">
        <v>432</v>
      </c>
      <c r="E1404">
        <v>1973</v>
      </c>
      <c r="F1404">
        <v>41.720999999999997</v>
      </c>
      <c r="G1404">
        <v>18.684999999999999</v>
      </c>
      <c r="H1404">
        <v>173.84299999999999</v>
      </c>
      <c r="I1404">
        <v>1262970000</v>
      </c>
      <c r="J1404">
        <v>263.892</v>
      </c>
      <c r="L1404">
        <v>133</v>
      </c>
      <c r="M1404">
        <v>46.893000000000001</v>
      </c>
      <c r="N1404">
        <v>4.41791</v>
      </c>
    </row>
    <row r="1405" spans="1:14" x14ac:dyDescent="0.3">
      <c r="A1405" t="s">
        <v>54</v>
      </c>
      <c r="B1405" t="s">
        <v>55</v>
      </c>
      <c r="C1405" t="s">
        <v>437</v>
      </c>
      <c r="D1405" t="s">
        <v>432</v>
      </c>
      <c r="E1405">
        <v>1972</v>
      </c>
      <c r="F1405">
        <v>41.932000000000002</v>
      </c>
      <c r="G1405">
        <v>19.056000000000001</v>
      </c>
      <c r="H1405">
        <v>174.05600000000001</v>
      </c>
      <c r="I1405">
        <v>1257620000</v>
      </c>
      <c r="J1405">
        <v>268.584</v>
      </c>
      <c r="L1405">
        <v>136.4</v>
      </c>
      <c r="M1405">
        <v>46.441000000000003</v>
      </c>
      <c r="N1405">
        <v>4.3223399999999996</v>
      </c>
    </row>
    <row r="1406" spans="1:14" x14ac:dyDescent="0.3">
      <c r="A1406" t="s">
        <v>54</v>
      </c>
      <c r="B1406" t="s">
        <v>55</v>
      </c>
      <c r="C1406" t="s">
        <v>437</v>
      </c>
      <c r="D1406" t="s">
        <v>432</v>
      </c>
      <c r="E1406">
        <v>1971</v>
      </c>
      <c r="F1406">
        <v>42.125999999999998</v>
      </c>
      <c r="G1406">
        <v>19.425999999999998</v>
      </c>
      <c r="H1406">
        <v>165.876</v>
      </c>
      <c r="I1406">
        <v>1095620000</v>
      </c>
      <c r="J1406">
        <v>239.12799999999999</v>
      </c>
      <c r="L1406">
        <v>139.80000000000001</v>
      </c>
      <c r="M1406">
        <v>45.999000000000002</v>
      </c>
      <c r="N1406">
        <v>4.2294299999999998</v>
      </c>
    </row>
    <row r="1407" spans="1:14" x14ac:dyDescent="0.3">
      <c r="A1407" t="s">
        <v>54</v>
      </c>
      <c r="B1407" t="s">
        <v>55</v>
      </c>
      <c r="C1407" t="s">
        <v>437</v>
      </c>
      <c r="D1407" t="s">
        <v>432</v>
      </c>
      <c r="E1407">
        <v>1970</v>
      </c>
      <c r="F1407">
        <v>42.307000000000002</v>
      </c>
      <c r="G1407">
        <v>19.797000000000001</v>
      </c>
      <c r="I1407">
        <v>1017000000</v>
      </c>
      <c r="J1407">
        <v>226.80699999999999</v>
      </c>
      <c r="L1407">
        <v>143.1</v>
      </c>
      <c r="M1407">
        <v>45.567999999999998</v>
      </c>
      <c r="N1407">
        <v>4.1392100000000003</v>
      </c>
    </row>
    <row r="1408" spans="1:14" x14ac:dyDescent="0.3">
      <c r="A1408" t="s">
        <v>54</v>
      </c>
      <c r="B1408" t="s">
        <v>55</v>
      </c>
      <c r="C1408" t="s">
        <v>437</v>
      </c>
      <c r="D1408" t="s">
        <v>432</v>
      </c>
      <c r="E1408">
        <v>1969</v>
      </c>
      <c r="F1408">
        <v>42.484000000000002</v>
      </c>
      <c r="G1408">
        <v>20.167999999999999</v>
      </c>
      <c r="I1408">
        <v>929630000</v>
      </c>
      <c r="J1408">
        <v>211.797</v>
      </c>
      <c r="L1408">
        <v>146.4</v>
      </c>
      <c r="M1408">
        <v>45.146999999999998</v>
      </c>
      <c r="N1408">
        <v>4.0517399999999997</v>
      </c>
    </row>
    <row r="1409" spans="1:15" x14ac:dyDescent="0.3">
      <c r="A1409" t="s">
        <v>54</v>
      </c>
      <c r="B1409" t="s">
        <v>55</v>
      </c>
      <c r="C1409" t="s">
        <v>437</v>
      </c>
      <c r="D1409" t="s">
        <v>432</v>
      </c>
      <c r="E1409">
        <v>1968</v>
      </c>
      <c r="F1409">
        <v>42.658999999999999</v>
      </c>
      <c r="G1409">
        <v>20.54</v>
      </c>
      <c r="I1409">
        <v>857912000</v>
      </c>
      <c r="J1409">
        <v>199.63</v>
      </c>
      <c r="L1409">
        <v>149.6</v>
      </c>
      <c r="M1409">
        <v>44.737000000000002</v>
      </c>
      <c r="N1409">
        <v>3.96706</v>
      </c>
    </row>
    <row r="1410" spans="1:15" x14ac:dyDescent="0.3">
      <c r="A1410" t="s">
        <v>54</v>
      </c>
      <c r="B1410" t="s">
        <v>55</v>
      </c>
      <c r="C1410" t="s">
        <v>437</v>
      </c>
      <c r="D1410" t="s">
        <v>432</v>
      </c>
      <c r="E1410">
        <v>1967</v>
      </c>
      <c r="F1410">
        <v>42.832999999999998</v>
      </c>
      <c r="G1410">
        <v>20.914999999999999</v>
      </c>
      <c r="I1410">
        <v>755808000</v>
      </c>
      <c r="J1410">
        <v>179.583</v>
      </c>
      <c r="L1410">
        <v>152.9</v>
      </c>
      <c r="M1410">
        <v>44.337000000000003</v>
      </c>
      <c r="N1410">
        <v>3.8850500000000001</v>
      </c>
    </row>
    <row r="1411" spans="1:15" x14ac:dyDescent="0.3">
      <c r="A1411" t="s">
        <v>54</v>
      </c>
      <c r="B1411" t="s">
        <v>55</v>
      </c>
      <c r="C1411" t="s">
        <v>437</v>
      </c>
      <c r="D1411" t="s">
        <v>432</v>
      </c>
      <c r="E1411">
        <v>1966</v>
      </c>
      <c r="F1411">
        <v>43.006</v>
      </c>
      <c r="G1411">
        <v>21.292000000000002</v>
      </c>
      <c r="I1411">
        <v>669192000</v>
      </c>
      <c r="J1411">
        <v>162.32599999999999</v>
      </c>
      <c r="L1411">
        <v>156.1</v>
      </c>
      <c r="M1411">
        <v>43.947000000000003</v>
      </c>
      <c r="N1411">
        <v>3.80552</v>
      </c>
    </row>
    <row r="1412" spans="1:15" x14ac:dyDescent="0.3">
      <c r="A1412" t="s">
        <v>54</v>
      </c>
      <c r="B1412" t="s">
        <v>55</v>
      </c>
      <c r="C1412" t="s">
        <v>437</v>
      </c>
      <c r="D1412" t="s">
        <v>432</v>
      </c>
      <c r="E1412">
        <v>1965</v>
      </c>
      <c r="F1412">
        <v>43.177</v>
      </c>
      <c r="G1412">
        <v>21.670999999999999</v>
      </c>
      <c r="I1412">
        <v>604377000</v>
      </c>
      <c r="J1412">
        <v>149.63999999999999</v>
      </c>
      <c r="L1412">
        <v>159.4</v>
      </c>
      <c r="M1412">
        <v>43.567999999999998</v>
      </c>
      <c r="N1412">
        <v>3.7282999999999999</v>
      </c>
    </row>
    <row r="1413" spans="1:15" x14ac:dyDescent="0.3">
      <c r="A1413" t="s">
        <v>54</v>
      </c>
      <c r="B1413" t="s">
        <v>55</v>
      </c>
      <c r="C1413" t="s">
        <v>437</v>
      </c>
      <c r="D1413" t="s">
        <v>432</v>
      </c>
      <c r="E1413">
        <v>1964</v>
      </c>
      <c r="F1413">
        <v>43.337000000000003</v>
      </c>
      <c r="G1413">
        <v>22.047999999999998</v>
      </c>
      <c r="I1413">
        <v>539491000</v>
      </c>
      <c r="J1413">
        <v>136.31200000000001</v>
      </c>
      <c r="L1413">
        <v>162.6</v>
      </c>
      <c r="M1413">
        <v>43.198999999999998</v>
      </c>
      <c r="N1413">
        <v>3.6534300000000002</v>
      </c>
    </row>
    <row r="1414" spans="1:15" x14ac:dyDescent="0.3">
      <c r="A1414" t="s">
        <v>54</v>
      </c>
      <c r="B1414" t="s">
        <v>55</v>
      </c>
      <c r="C1414" t="s">
        <v>437</v>
      </c>
      <c r="D1414" t="s">
        <v>432</v>
      </c>
      <c r="E1414">
        <v>1963</v>
      </c>
      <c r="F1414">
        <v>43.481999999999999</v>
      </c>
      <c r="G1414">
        <v>22.423999999999999</v>
      </c>
      <c r="I1414">
        <v>478806000</v>
      </c>
      <c r="J1414">
        <v>123.429</v>
      </c>
      <c r="L1414">
        <v>165.7</v>
      </c>
      <c r="M1414">
        <v>42.84</v>
      </c>
      <c r="N1414">
        <v>3.5809000000000002</v>
      </c>
    </row>
    <row r="1415" spans="1:15" x14ac:dyDescent="0.3">
      <c r="A1415" t="s">
        <v>54</v>
      </c>
      <c r="B1415" t="s">
        <v>55</v>
      </c>
      <c r="C1415" t="s">
        <v>437</v>
      </c>
      <c r="D1415" t="s">
        <v>432</v>
      </c>
      <c r="E1415">
        <v>1962</v>
      </c>
      <c r="F1415">
        <v>43.607999999999997</v>
      </c>
      <c r="G1415">
        <v>22.802</v>
      </c>
      <c r="I1415">
        <v>444665000</v>
      </c>
      <c r="J1415">
        <v>116.925</v>
      </c>
      <c r="L1415">
        <v>168.9</v>
      </c>
      <c r="M1415">
        <v>42.49</v>
      </c>
      <c r="N1415">
        <v>3.5105599999999999</v>
      </c>
    </row>
    <row r="1416" spans="1:15" x14ac:dyDescent="0.3">
      <c r="A1416" t="s">
        <v>54</v>
      </c>
      <c r="B1416" t="s">
        <v>55</v>
      </c>
      <c r="C1416" t="s">
        <v>437</v>
      </c>
      <c r="D1416" t="s">
        <v>432</v>
      </c>
      <c r="E1416">
        <v>1961</v>
      </c>
      <c r="F1416">
        <v>43.716999999999999</v>
      </c>
      <c r="G1416">
        <v>23.187000000000001</v>
      </c>
      <c r="I1416">
        <v>406685000</v>
      </c>
      <c r="J1416">
        <v>109.06100000000001</v>
      </c>
      <c r="L1416">
        <v>172</v>
      </c>
      <c r="M1416">
        <v>42.15</v>
      </c>
      <c r="N1416">
        <v>3.4422299999999999</v>
      </c>
    </row>
    <row r="1417" spans="1:15" x14ac:dyDescent="0.3">
      <c r="A1417" t="s">
        <v>54</v>
      </c>
      <c r="B1417" t="s">
        <v>55</v>
      </c>
      <c r="C1417" t="s">
        <v>437</v>
      </c>
      <c r="D1417" t="s">
        <v>432</v>
      </c>
      <c r="E1417">
        <v>1960</v>
      </c>
      <c r="F1417">
        <v>43.811999999999998</v>
      </c>
      <c r="G1417">
        <v>23.584</v>
      </c>
      <c r="I1417">
        <v>373879000</v>
      </c>
      <c r="J1417">
        <v>102.238</v>
      </c>
      <c r="L1417">
        <v>175.2</v>
      </c>
      <c r="M1417">
        <v>41.82</v>
      </c>
    </row>
    <row r="1418" spans="1:15" x14ac:dyDescent="0.3">
      <c r="A1418" t="s">
        <v>56</v>
      </c>
      <c r="B1418" t="s">
        <v>57</v>
      </c>
      <c r="C1418" t="s">
        <v>438</v>
      </c>
      <c r="D1418" t="s">
        <v>433</v>
      </c>
      <c r="E1418">
        <v>2018</v>
      </c>
      <c r="I1418">
        <v>19781800000</v>
      </c>
      <c r="J1418">
        <v>5951.32</v>
      </c>
      <c r="K1418">
        <v>70.120099999999994</v>
      </c>
      <c r="L1418">
        <v>5</v>
      </c>
      <c r="N1418">
        <v>64.920500000000004</v>
      </c>
      <c r="O1418">
        <v>20.838999999999999</v>
      </c>
    </row>
    <row r="1419" spans="1:15" x14ac:dyDescent="0.3">
      <c r="A1419" t="s">
        <v>56</v>
      </c>
      <c r="B1419" t="s">
        <v>57</v>
      </c>
      <c r="C1419" t="s">
        <v>438</v>
      </c>
      <c r="D1419" t="s">
        <v>433</v>
      </c>
      <c r="E1419">
        <v>2017</v>
      </c>
      <c r="F1419">
        <v>8.2929999999999993</v>
      </c>
      <c r="G1419">
        <v>10.563000000000001</v>
      </c>
      <c r="I1419">
        <v>18080100000</v>
      </c>
      <c r="J1419">
        <v>5394.59</v>
      </c>
      <c r="K1419">
        <v>64.891999999999996</v>
      </c>
      <c r="L1419">
        <v>5.0999999999999996</v>
      </c>
      <c r="M1419">
        <v>77.128</v>
      </c>
      <c r="N1419">
        <v>65.459500000000006</v>
      </c>
      <c r="O1419">
        <v>20.47</v>
      </c>
    </row>
    <row r="1420" spans="1:15" x14ac:dyDescent="0.3">
      <c r="A1420" t="s">
        <v>56</v>
      </c>
      <c r="B1420" t="s">
        <v>57</v>
      </c>
      <c r="C1420" t="s">
        <v>438</v>
      </c>
      <c r="D1420" t="s">
        <v>433</v>
      </c>
      <c r="E1420">
        <v>2016</v>
      </c>
      <c r="F1420">
        <v>8.4770000000000003</v>
      </c>
      <c r="G1420">
        <v>10.427</v>
      </c>
      <c r="I1420">
        <v>16913300000</v>
      </c>
      <c r="J1420">
        <v>4994.68</v>
      </c>
      <c r="K1420">
        <v>60.256500000000003</v>
      </c>
      <c r="L1420">
        <v>5.2</v>
      </c>
      <c r="M1420">
        <v>76.998000000000005</v>
      </c>
      <c r="N1420">
        <v>66.138000000000005</v>
      </c>
      <c r="O1420">
        <v>25.41</v>
      </c>
    </row>
    <row r="1421" spans="1:15" x14ac:dyDescent="0.3">
      <c r="A1421" t="s">
        <v>56</v>
      </c>
      <c r="B1421" t="s">
        <v>57</v>
      </c>
      <c r="C1421" t="s">
        <v>438</v>
      </c>
      <c r="D1421" t="s">
        <v>433</v>
      </c>
      <c r="E1421">
        <v>2015</v>
      </c>
      <c r="F1421">
        <v>8.6549999999999994</v>
      </c>
      <c r="G1421">
        <v>10.305</v>
      </c>
      <c r="I1421">
        <v>16211500000</v>
      </c>
      <c r="J1421">
        <v>4727.28</v>
      </c>
      <c r="K1421">
        <v>52.6</v>
      </c>
      <c r="L1421">
        <v>5.3</v>
      </c>
      <c r="M1421">
        <v>76.864999999999995</v>
      </c>
      <c r="N1421">
        <v>66.979699999999994</v>
      </c>
      <c r="O1421">
        <v>27.65</v>
      </c>
    </row>
    <row r="1422" spans="1:15" x14ac:dyDescent="0.3">
      <c r="A1422" t="s">
        <v>56</v>
      </c>
      <c r="B1422" t="s">
        <v>57</v>
      </c>
      <c r="C1422" t="s">
        <v>438</v>
      </c>
      <c r="D1422" t="s">
        <v>433</v>
      </c>
      <c r="E1422">
        <v>2014</v>
      </c>
      <c r="F1422">
        <v>8.8179999999999996</v>
      </c>
      <c r="G1422">
        <v>10.194000000000001</v>
      </c>
      <c r="H1422">
        <v>3446.77</v>
      </c>
      <c r="I1422">
        <v>18558300000</v>
      </c>
      <c r="J1422">
        <v>5329.64</v>
      </c>
      <c r="K1422">
        <v>49.917700000000004</v>
      </c>
      <c r="L1422">
        <v>5.4</v>
      </c>
      <c r="M1422">
        <v>76.722999999999999</v>
      </c>
      <c r="N1422">
        <v>68.009799999999998</v>
      </c>
      <c r="O1422">
        <v>27.516999999999999</v>
      </c>
    </row>
    <row r="1423" spans="1:15" x14ac:dyDescent="0.3">
      <c r="A1423" t="s">
        <v>56</v>
      </c>
      <c r="B1423" t="s">
        <v>57</v>
      </c>
      <c r="C1423" t="s">
        <v>438</v>
      </c>
      <c r="D1423" t="s">
        <v>433</v>
      </c>
      <c r="E1423">
        <v>2013</v>
      </c>
      <c r="F1423">
        <v>8.9629999999999992</v>
      </c>
      <c r="G1423">
        <v>10.087999999999999</v>
      </c>
      <c r="H1423">
        <v>3474.28</v>
      </c>
      <c r="I1423">
        <v>18178500000</v>
      </c>
      <c r="J1423">
        <v>5131.3900000000003</v>
      </c>
      <c r="K1423">
        <v>48.521299999999997</v>
      </c>
      <c r="L1423">
        <v>5.6</v>
      </c>
      <c r="M1423">
        <v>76.569000000000003</v>
      </c>
      <c r="N1423">
        <v>69.191500000000005</v>
      </c>
      <c r="O1423">
        <v>27.45</v>
      </c>
    </row>
    <row r="1424" spans="1:15" x14ac:dyDescent="0.3">
      <c r="A1424" t="s">
        <v>56</v>
      </c>
      <c r="B1424" t="s">
        <v>57</v>
      </c>
      <c r="C1424" t="s">
        <v>438</v>
      </c>
      <c r="D1424" t="s">
        <v>433</v>
      </c>
      <c r="E1424">
        <v>2012</v>
      </c>
      <c r="F1424">
        <v>9.0869999999999997</v>
      </c>
      <c r="G1424">
        <v>9.9809999999999999</v>
      </c>
      <c r="H1424">
        <v>3479.08</v>
      </c>
      <c r="I1424">
        <v>17226800000</v>
      </c>
      <c r="J1424">
        <v>4778.6400000000003</v>
      </c>
      <c r="K1424">
        <v>45.064500000000002</v>
      </c>
      <c r="L1424">
        <v>5.7</v>
      </c>
      <c r="M1424">
        <v>76.400999999999996</v>
      </c>
      <c r="N1424">
        <v>70.409599999999998</v>
      </c>
      <c r="O1424">
        <v>28.01</v>
      </c>
    </row>
    <row r="1425" spans="1:15" x14ac:dyDescent="0.3">
      <c r="A1425" t="s">
        <v>56</v>
      </c>
      <c r="B1425" t="s">
        <v>57</v>
      </c>
      <c r="C1425" t="s">
        <v>438</v>
      </c>
      <c r="D1425" t="s">
        <v>433</v>
      </c>
      <c r="E1425">
        <v>2011</v>
      </c>
      <c r="F1425">
        <v>9.1880000000000006</v>
      </c>
      <c r="G1425">
        <v>9.8699999999999992</v>
      </c>
      <c r="H1425">
        <v>3343.74</v>
      </c>
      <c r="I1425">
        <v>18644700000</v>
      </c>
      <c r="J1425">
        <v>5092.55</v>
      </c>
      <c r="K1425">
        <v>43.887700000000002</v>
      </c>
      <c r="L1425">
        <v>6</v>
      </c>
      <c r="M1425">
        <v>76.218999999999994</v>
      </c>
      <c r="N1425">
        <v>71.507300000000001</v>
      </c>
      <c r="O1425">
        <v>27.582000000000001</v>
      </c>
    </row>
    <row r="1426" spans="1:15" x14ac:dyDescent="0.3">
      <c r="A1426" t="s">
        <v>56</v>
      </c>
      <c r="B1426" t="s">
        <v>57</v>
      </c>
      <c r="C1426" t="s">
        <v>438</v>
      </c>
      <c r="D1426" t="s">
        <v>433</v>
      </c>
      <c r="E1426">
        <v>2010</v>
      </c>
      <c r="F1426">
        <v>9.2560000000000002</v>
      </c>
      <c r="G1426">
        <v>9.7469999999999999</v>
      </c>
      <c r="H1426">
        <v>3155.6</v>
      </c>
      <c r="I1426">
        <v>17176800000</v>
      </c>
      <c r="J1426">
        <v>4635.5200000000004</v>
      </c>
      <c r="K1426">
        <v>42.75</v>
      </c>
      <c r="L1426">
        <v>6.2</v>
      </c>
      <c r="M1426">
        <v>76.031000000000006</v>
      </c>
      <c r="N1426">
        <v>72.372500000000002</v>
      </c>
      <c r="O1426">
        <v>27.312000000000001</v>
      </c>
    </row>
    <row r="1427" spans="1:15" x14ac:dyDescent="0.3">
      <c r="A1427" t="s">
        <v>56</v>
      </c>
      <c r="B1427" t="s">
        <v>57</v>
      </c>
      <c r="C1427" t="s">
        <v>438</v>
      </c>
      <c r="D1427" t="s">
        <v>433</v>
      </c>
      <c r="E1427">
        <v>2009</v>
      </c>
      <c r="F1427">
        <v>9.2840000000000007</v>
      </c>
      <c r="G1427">
        <v>9.6059999999999999</v>
      </c>
      <c r="H1427">
        <v>2891.64</v>
      </c>
      <c r="I1427">
        <v>17613800000</v>
      </c>
      <c r="J1427">
        <v>4714.7</v>
      </c>
      <c r="K1427">
        <v>37.74</v>
      </c>
      <c r="L1427">
        <v>6.5</v>
      </c>
      <c r="M1427">
        <v>75.843999999999994</v>
      </c>
      <c r="N1427">
        <v>72.967500000000001</v>
      </c>
      <c r="O1427">
        <v>24.068000000000001</v>
      </c>
    </row>
    <row r="1428" spans="1:15" x14ac:dyDescent="0.3">
      <c r="A1428" t="s">
        <v>56</v>
      </c>
      <c r="B1428" t="s">
        <v>57</v>
      </c>
      <c r="C1428" t="s">
        <v>438</v>
      </c>
      <c r="D1428" t="s">
        <v>433</v>
      </c>
      <c r="E1428">
        <v>2008</v>
      </c>
      <c r="F1428">
        <v>9.2759999999999998</v>
      </c>
      <c r="G1428">
        <v>9.4459999999999997</v>
      </c>
      <c r="H1428">
        <v>2986.47</v>
      </c>
      <c r="I1428">
        <v>19112700000</v>
      </c>
      <c r="J1428">
        <v>5090.93</v>
      </c>
      <c r="K1428">
        <v>34.659999999999997</v>
      </c>
      <c r="L1428">
        <v>6.9</v>
      </c>
      <c r="M1428">
        <v>75.665000000000006</v>
      </c>
      <c r="N1428">
        <v>73.325599999999994</v>
      </c>
      <c r="O1428">
        <v>23.405000000000001</v>
      </c>
    </row>
    <row r="1429" spans="1:15" x14ac:dyDescent="0.3">
      <c r="A1429" t="s">
        <v>56</v>
      </c>
      <c r="B1429" t="s">
        <v>57</v>
      </c>
      <c r="C1429" t="s">
        <v>438</v>
      </c>
      <c r="D1429" t="s">
        <v>433</v>
      </c>
      <c r="E1429">
        <v>2007</v>
      </c>
      <c r="F1429">
        <v>9.2509999999999994</v>
      </c>
      <c r="G1429">
        <v>9.2710000000000008</v>
      </c>
      <c r="H1429">
        <v>2382.54</v>
      </c>
      <c r="I1429">
        <v>15778800000</v>
      </c>
      <c r="J1429">
        <v>4193.37</v>
      </c>
      <c r="K1429">
        <v>27.92</v>
      </c>
      <c r="L1429">
        <v>7.2</v>
      </c>
      <c r="M1429">
        <v>75.498000000000005</v>
      </c>
      <c r="N1429">
        <v>73.491900000000001</v>
      </c>
      <c r="O1429">
        <v>28.984000000000002</v>
      </c>
    </row>
    <row r="1430" spans="1:15" x14ac:dyDescent="0.3">
      <c r="A1430" t="s">
        <v>56</v>
      </c>
      <c r="B1430" t="s">
        <v>57</v>
      </c>
      <c r="C1430" t="s">
        <v>438</v>
      </c>
      <c r="D1430" t="s">
        <v>433</v>
      </c>
      <c r="E1430">
        <v>2006</v>
      </c>
      <c r="F1430">
        <v>9.23</v>
      </c>
      <c r="G1430">
        <v>9.0860000000000003</v>
      </c>
      <c r="H1430">
        <v>2384.59</v>
      </c>
      <c r="I1430">
        <v>12864600000</v>
      </c>
      <c r="J1430">
        <v>3416.51</v>
      </c>
      <c r="K1430">
        <v>25.122399999999999</v>
      </c>
      <c r="L1430">
        <v>7.5</v>
      </c>
      <c r="M1430">
        <v>75.341999999999999</v>
      </c>
      <c r="N1430">
        <v>73.543400000000005</v>
      </c>
      <c r="O1430">
        <v>31.11</v>
      </c>
    </row>
    <row r="1431" spans="1:15" x14ac:dyDescent="0.3">
      <c r="A1431" t="s">
        <v>56</v>
      </c>
      <c r="B1431" t="s">
        <v>57</v>
      </c>
      <c r="C1431" t="s">
        <v>438</v>
      </c>
      <c r="D1431" t="s">
        <v>433</v>
      </c>
      <c r="E1431">
        <v>2005</v>
      </c>
      <c r="F1431">
        <v>9.2550000000000008</v>
      </c>
      <c r="G1431">
        <v>8.8989999999999991</v>
      </c>
      <c r="H1431">
        <v>2389.6999999999998</v>
      </c>
      <c r="I1431">
        <v>11223000000</v>
      </c>
      <c r="J1431">
        <v>2980.6</v>
      </c>
      <c r="K1431">
        <v>21.326699999999999</v>
      </c>
      <c r="L1431">
        <v>7.7</v>
      </c>
      <c r="M1431">
        <v>75.197999999999993</v>
      </c>
      <c r="N1431">
        <v>73.541600000000003</v>
      </c>
      <c r="O1431">
        <v>30.49</v>
      </c>
    </row>
    <row r="1432" spans="1:15" x14ac:dyDescent="0.3">
      <c r="A1432" t="s">
        <v>56</v>
      </c>
      <c r="B1432" t="s">
        <v>57</v>
      </c>
      <c r="C1432" t="s">
        <v>438</v>
      </c>
      <c r="D1432" t="s">
        <v>433</v>
      </c>
      <c r="E1432">
        <v>2004</v>
      </c>
      <c r="F1432">
        <v>9.3719999999999999</v>
      </c>
      <c r="G1432">
        <v>8.7219999999999995</v>
      </c>
      <c r="H1432">
        <v>2321.88</v>
      </c>
      <c r="I1432">
        <v>10596200000</v>
      </c>
      <c r="J1432">
        <v>2815</v>
      </c>
      <c r="K1432">
        <v>15.468999999999999</v>
      </c>
      <c r="L1432">
        <v>7.9</v>
      </c>
      <c r="M1432">
        <v>75.067999999999998</v>
      </c>
      <c r="N1432">
        <v>73.519400000000005</v>
      </c>
      <c r="O1432">
        <v>29.866</v>
      </c>
    </row>
    <row r="1433" spans="1:15" x14ac:dyDescent="0.3">
      <c r="A1433" t="s">
        <v>56</v>
      </c>
      <c r="B1433" t="s">
        <v>57</v>
      </c>
      <c r="C1433" t="s">
        <v>438</v>
      </c>
      <c r="D1433" t="s">
        <v>433</v>
      </c>
      <c r="E1433">
        <v>2003</v>
      </c>
      <c r="F1433">
        <v>9.6080000000000005</v>
      </c>
      <c r="G1433">
        <v>8.5649999999999995</v>
      </c>
      <c r="H1433">
        <v>2233.5500000000002</v>
      </c>
      <c r="I1433">
        <v>8369880000</v>
      </c>
      <c r="J1433">
        <v>2224.75</v>
      </c>
      <c r="K1433">
        <v>3.9650400000000001</v>
      </c>
      <c r="L1433">
        <v>8</v>
      </c>
      <c r="M1433">
        <v>74.941000000000003</v>
      </c>
      <c r="N1433">
        <v>73.479900000000001</v>
      </c>
      <c r="O1433">
        <v>29.03</v>
      </c>
    </row>
    <row r="1434" spans="1:15" x14ac:dyDescent="0.3">
      <c r="A1434" t="s">
        <v>56</v>
      </c>
      <c r="B1434" t="s">
        <v>57</v>
      </c>
      <c r="C1434" t="s">
        <v>438</v>
      </c>
      <c r="D1434" t="s">
        <v>433</v>
      </c>
      <c r="E1434">
        <v>2002</v>
      </c>
      <c r="F1434">
        <v>9.9659999999999993</v>
      </c>
      <c r="G1434">
        <v>8.4369999999999994</v>
      </c>
      <c r="H1434">
        <v>2092.1</v>
      </c>
      <c r="I1434">
        <v>6651110000</v>
      </c>
      <c r="J1434">
        <v>1769.2</v>
      </c>
      <c r="K1434">
        <v>2.6482700000000001</v>
      </c>
      <c r="L1434">
        <v>8.1</v>
      </c>
      <c r="M1434">
        <v>74.802999999999997</v>
      </c>
      <c r="N1434">
        <v>73.4255</v>
      </c>
      <c r="O1434">
        <v>28.222000000000001</v>
      </c>
    </row>
    <row r="1435" spans="1:15" x14ac:dyDescent="0.3">
      <c r="A1435" t="s">
        <v>56</v>
      </c>
      <c r="B1435" t="s">
        <v>57</v>
      </c>
      <c r="C1435" t="s">
        <v>438</v>
      </c>
      <c r="D1435" t="s">
        <v>433</v>
      </c>
      <c r="E1435">
        <v>2001</v>
      </c>
      <c r="F1435">
        <v>10.438000000000001</v>
      </c>
      <c r="G1435">
        <v>8.3409999999999993</v>
      </c>
      <c r="H1435">
        <v>2068.4299999999998</v>
      </c>
      <c r="I1435">
        <v>5748990000</v>
      </c>
      <c r="J1435">
        <v>1530.81</v>
      </c>
      <c r="K1435">
        <v>1.2005300000000001</v>
      </c>
      <c r="L1435">
        <v>8.3000000000000007</v>
      </c>
      <c r="M1435">
        <v>74.637</v>
      </c>
      <c r="N1435">
        <v>73.349800000000002</v>
      </c>
      <c r="O1435">
        <v>27.129000000000001</v>
      </c>
    </row>
    <row r="1436" spans="1:15" x14ac:dyDescent="0.3">
      <c r="A1436" t="s">
        <v>56</v>
      </c>
      <c r="B1436" t="s">
        <v>57</v>
      </c>
      <c r="C1436" t="s">
        <v>438</v>
      </c>
      <c r="D1436" t="s">
        <v>433</v>
      </c>
      <c r="E1436">
        <v>2000</v>
      </c>
      <c r="F1436">
        <v>10.983000000000001</v>
      </c>
      <c r="G1436">
        <v>8.2889999999999997</v>
      </c>
      <c r="H1436">
        <v>2030.3</v>
      </c>
      <c r="I1436">
        <v>5505890000</v>
      </c>
      <c r="J1436">
        <v>1467.78</v>
      </c>
      <c r="K1436">
        <v>1.0829599999999999</v>
      </c>
      <c r="L1436">
        <v>8.6</v>
      </c>
      <c r="M1436">
        <v>74.403000000000006</v>
      </c>
      <c r="N1436">
        <v>73.265199999999993</v>
      </c>
      <c r="O1436">
        <v>26.187000000000001</v>
      </c>
    </row>
    <row r="1437" spans="1:15" x14ac:dyDescent="0.3">
      <c r="A1437" t="s">
        <v>56</v>
      </c>
      <c r="B1437" t="s">
        <v>57</v>
      </c>
      <c r="C1437" t="s">
        <v>438</v>
      </c>
      <c r="D1437" t="s">
        <v>433</v>
      </c>
      <c r="E1437">
        <v>1999</v>
      </c>
      <c r="F1437">
        <v>11.545999999999999</v>
      </c>
      <c r="G1437">
        <v>8.2889999999999997</v>
      </c>
      <c r="H1437">
        <v>1834.45</v>
      </c>
      <c r="I1437">
        <v>4685730000</v>
      </c>
      <c r="J1437">
        <v>1251.75</v>
      </c>
      <c r="K1437">
        <v>0.19437399999999999</v>
      </c>
      <c r="L1437">
        <v>9</v>
      </c>
      <c r="M1437">
        <v>74.05</v>
      </c>
      <c r="N1437">
        <v>73.112399999999994</v>
      </c>
      <c r="O1437">
        <v>25.311</v>
      </c>
    </row>
    <row r="1438" spans="1:15" x14ac:dyDescent="0.3">
      <c r="A1438" t="s">
        <v>56</v>
      </c>
      <c r="B1438" t="s">
        <v>57</v>
      </c>
      <c r="C1438" t="s">
        <v>438</v>
      </c>
      <c r="D1438" t="s">
        <v>433</v>
      </c>
      <c r="E1438">
        <v>1998</v>
      </c>
      <c r="F1438">
        <v>12.071999999999999</v>
      </c>
      <c r="G1438">
        <v>8.3320000000000007</v>
      </c>
      <c r="H1438">
        <v>1774.61</v>
      </c>
      <c r="I1438">
        <v>4116700000</v>
      </c>
      <c r="J1438">
        <v>1102.3900000000001</v>
      </c>
      <c r="K1438">
        <v>0.14367099999999999</v>
      </c>
      <c r="L1438">
        <v>9.5</v>
      </c>
      <c r="M1438">
        <v>73.569000000000003</v>
      </c>
      <c r="N1438">
        <v>72.936300000000003</v>
      </c>
      <c r="O1438">
        <v>23.696000000000002</v>
      </c>
    </row>
    <row r="1439" spans="1:15" x14ac:dyDescent="0.3">
      <c r="A1439" t="s">
        <v>56</v>
      </c>
      <c r="B1439" t="s">
        <v>57</v>
      </c>
      <c r="C1439" t="s">
        <v>438</v>
      </c>
      <c r="D1439" t="s">
        <v>433</v>
      </c>
      <c r="E1439">
        <v>1997</v>
      </c>
      <c r="F1439">
        <v>12.523</v>
      </c>
      <c r="G1439">
        <v>8.4039999999999999</v>
      </c>
      <c r="H1439">
        <v>1384.61</v>
      </c>
      <c r="I1439">
        <v>3671820000</v>
      </c>
      <c r="J1439">
        <v>982.80200000000002</v>
      </c>
      <c r="K1439">
        <v>5.9425600000000002E-2</v>
      </c>
      <c r="L1439">
        <v>10.1</v>
      </c>
      <c r="M1439">
        <v>72.975999999999999</v>
      </c>
      <c r="N1439">
        <v>72.970100000000002</v>
      </c>
      <c r="O1439">
        <v>22.902999999999999</v>
      </c>
    </row>
    <row r="1440" spans="1:15" x14ac:dyDescent="0.3">
      <c r="A1440" t="s">
        <v>56</v>
      </c>
      <c r="B1440" t="s">
        <v>57</v>
      </c>
      <c r="C1440" t="s">
        <v>438</v>
      </c>
      <c r="D1440" t="s">
        <v>433</v>
      </c>
      <c r="E1440">
        <v>1996</v>
      </c>
      <c r="F1440">
        <v>12.888999999999999</v>
      </c>
      <c r="G1440">
        <v>8.4860000000000007</v>
      </c>
      <c r="H1440">
        <v>1126.33</v>
      </c>
      <c r="I1440">
        <v>2786050000</v>
      </c>
      <c r="J1440">
        <v>740.09900000000005</v>
      </c>
      <c r="K1440">
        <v>1.5125599999999999E-2</v>
      </c>
      <c r="L1440">
        <v>10.7</v>
      </c>
      <c r="M1440">
        <v>72.307000000000002</v>
      </c>
      <c r="N1440">
        <v>73.523899999999998</v>
      </c>
      <c r="O1440">
        <v>21.927</v>
      </c>
    </row>
    <row r="1441" spans="1:15" x14ac:dyDescent="0.3">
      <c r="A1441" t="s">
        <v>56</v>
      </c>
      <c r="B1441" t="s">
        <v>57</v>
      </c>
      <c r="C1441" t="s">
        <v>438</v>
      </c>
      <c r="D1441" t="s">
        <v>433</v>
      </c>
      <c r="E1441">
        <v>1995</v>
      </c>
      <c r="F1441">
        <v>13.185</v>
      </c>
      <c r="G1441">
        <v>8.5449999999999999</v>
      </c>
      <c r="H1441">
        <v>959.24599999999998</v>
      </c>
      <c r="I1441">
        <v>1866570000</v>
      </c>
      <c r="J1441">
        <v>487.47699999999998</v>
      </c>
      <c r="L1441">
        <v>11.6</v>
      </c>
      <c r="M1441">
        <v>71.644999999999996</v>
      </c>
      <c r="N1441">
        <v>74.786100000000005</v>
      </c>
      <c r="O1441">
        <v>21.212</v>
      </c>
    </row>
    <row r="1442" spans="1:15" x14ac:dyDescent="0.3">
      <c r="A1442" t="s">
        <v>56</v>
      </c>
      <c r="B1442" t="s">
        <v>57</v>
      </c>
      <c r="C1442" t="s">
        <v>438</v>
      </c>
      <c r="D1442" t="s">
        <v>433</v>
      </c>
      <c r="E1442">
        <v>1994</v>
      </c>
      <c r="F1442">
        <v>13.445</v>
      </c>
      <c r="G1442">
        <v>8.5419999999999998</v>
      </c>
      <c r="H1442">
        <v>893.93600000000004</v>
      </c>
      <c r="I1442">
        <v>1255800000</v>
      </c>
      <c r="J1442">
        <v>319.01299999999998</v>
      </c>
      <c r="L1442">
        <v>12.3</v>
      </c>
      <c r="M1442">
        <v>71.093000000000004</v>
      </c>
      <c r="N1442">
        <v>76.885199999999998</v>
      </c>
      <c r="O1442">
        <v>20.395</v>
      </c>
    </row>
    <row r="1443" spans="1:15" x14ac:dyDescent="0.3">
      <c r="A1443" t="s">
        <v>56</v>
      </c>
      <c r="B1443" t="s">
        <v>57</v>
      </c>
      <c r="C1443" t="s">
        <v>438</v>
      </c>
      <c r="D1443" t="s">
        <v>433</v>
      </c>
      <c r="E1443">
        <v>1993</v>
      </c>
      <c r="F1443">
        <v>13.718</v>
      </c>
      <c r="G1443">
        <v>8.4570000000000007</v>
      </c>
      <c r="H1443">
        <v>707.78200000000004</v>
      </c>
      <c r="L1443">
        <v>13.5</v>
      </c>
      <c r="M1443">
        <v>70.724999999999994</v>
      </c>
      <c r="N1443">
        <v>79.666700000000006</v>
      </c>
      <c r="O1443">
        <v>19.513999999999999</v>
      </c>
    </row>
    <row r="1444" spans="1:15" x14ac:dyDescent="0.3">
      <c r="A1444" t="s">
        <v>56</v>
      </c>
      <c r="B1444" t="s">
        <v>57</v>
      </c>
      <c r="C1444" t="s">
        <v>438</v>
      </c>
      <c r="D1444" t="s">
        <v>433</v>
      </c>
      <c r="E1444">
        <v>1992</v>
      </c>
      <c r="F1444">
        <v>14.04</v>
      </c>
      <c r="G1444">
        <v>8.282</v>
      </c>
      <c r="H1444">
        <v>1111.33</v>
      </c>
      <c r="L1444">
        <v>14.3</v>
      </c>
      <c r="M1444">
        <v>70.576999999999998</v>
      </c>
      <c r="N1444">
        <v>82.688999999999993</v>
      </c>
      <c r="O1444">
        <v>18.376999999999999</v>
      </c>
    </row>
    <row r="1445" spans="1:15" x14ac:dyDescent="0.3">
      <c r="A1445" t="s">
        <v>56</v>
      </c>
      <c r="B1445" t="s">
        <v>57</v>
      </c>
      <c r="C1445" t="s">
        <v>438</v>
      </c>
      <c r="D1445" t="s">
        <v>433</v>
      </c>
      <c r="E1445">
        <v>1991</v>
      </c>
      <c r="F1445">
        <v>14.416</v>
      </c>
      <c r="G1445">
        <v>8.0250000000000004</v>
      </c>
      <c r="H1445">
        <v>2106.0500000000002</v>
      </c>
      <c r="L1445">
        <v>14.9</v>
      </c>
      <c r="M1445">
        <v>70.644999999999996</v>
      </c>
      <c r="N1445">
        <v>85.338300000000004</v>
      </c>
      <c r="O1445">
        <v>17.55</v>
      </c>
    </row>
    <row r="1446" spans="1:15" x14ac:dyDescent="0.3">
      <c r="A1446" t="s">
        <v>56</v>
      </c>
      <c r="B1446" t="s">
        <v>57</v>
      </c>
      <c r="C1446" t="s">
        <v>438</v>
      </c>
      <c r="D1446" t="s">
        <v>433</v>
      </c>
      <c r="E1446">
        <v>1990</v>
      </c>
      <c r="F1446">
        <v>14.843999999999999</v>
      </c>
      <c r="G1446">
        <v>7.7110000000000003</v>
      </c>
      <c r="H1446">
        <v>2937.66</v>
      </c>
      <c r="K1446">
        <v>0</v>
      </c>
      <c r="L1446">
        <v>16.100000000000001</v>
      </c>
      <c r="M1446">
        <v>70.876999999999995</v>
      </c>
      <c r="N1446">
        <v>87.176199999999994</v>
      </c>
    </row>
    <row r="1447" spans="1:15" x14ac:dyDescent="0.3">
      <c r="A1447" t="s">
        <v>56</v>
      </c>
      <c r="B1447" t="s">
        <v>57</v>
      </c>
      <c r="C1447" t="s">
        <v>438</v>
      </c>
      <c r="D1447" t="s">
        <v>433</v>
      </c>
      <c r="E1447">
        <v>1989</v>
      </c>
      <c r="F1447">
        <v>15.305</v>
      </c>
      <c r="G1447">
        <v>7.38</v>
      </c>
      <c r="L1447">
        <v>17.399999999999999</v>
      </c>
      <c r="M1447">
        <v>71.183999999999997</v>
      </c>
      <c r="N1447">
        <v>88.043400000000005</v>
      </c>
    </row>
    <row r="1448" spans="1:15" x14ac:dyDescent="0.3">
      <c r="A1448" t="s">
        <v>56</v>
      </c>
      <c r="B1448" t="s">
        <v>57</v>
      </c>
      <c r="C1448" t="s">
        <v>438</v>
      </c>
      <c r="D1448" t="s">
        <v>433</v>
      </c>
      <c r="E1448">
        <v>1988</v>
      </c>
      <c r="F1448">
        <v>15.769</v>
      </c>
      <c r="G1448">
        <v>7.0730000000000004</v>
      </c>
      <c r="L1448">
        <v>18.8</v>
      </c>
      <c r="M1448">
        <v>71.460999999999999</v>
      </c>
      <c r="N1448">
        <v>88.075400000000002</v>
      </c>
    </row>
    <row r="1449" spans="1:15" x14ac:dyDescent="0.3">
      <c r="A1449" t="s">
        <v>56</v>
      </c>
      <c r="B1449" t="s">
        <v>57</v>
      </c>
      <c r="C1449" t="s">
        <v>438</v>
      </c>
      <c r="D1449" t="s">
        <v>433</v>
      </c>
      <c r="E1449">
        <v>1987</v>
      </c>
      <c r="F1449">
        <v>16.212</v>
      </c>
      <c r="G1449">
        <v>6.8230000000000004</v>
      </c>
      <c r="L1449">
        <v>20.399999999999999</v>
      </c>
      <c r="M1449">
        <v>71.626000000000005</v>
      </c>
      <c r="N1449">
        <v>87.490600000000001</v>
      </c>
    </row>
    <row r="1450" spans="1:15" x14ac:dyDescent="0.3">
      <c r="A1450" t="s">
        <v>56</v>
      </c>
      <c r="B1450" t="s">
        <v>57</v>
      </c>
      <c r="C1450" t="s">
        <v>438</v>
      </c>
      <c r="D1450" t="s">
        <v>433</v>
      </c>
      <c r="E1450">
        <v>1986</v>
      </c>
      <c r="F1450">
        <v>16.623999999999999</v>
      </c>
      <c r="G1450">
        <v>6.6429999999999998</v>
      </c>
      <c r="L1450">
        <v>22.1</v>
      </c>
      <c r="M1450">
        <v>71.650000000000006</v>
      </c>
      <c r="N1450">
        <v>86.638999999999996</v>
      </c>
    </row>
    <row r="1451" spans="1:15" x14ac:dyDescent="0.3">
      <c r="A1451" t="s">
        <v>56</v>
      </c>
      <c r="B1451" t="s">
        <v>57</v>
      </c>
      <c r="C1451" t="s">
        <v>438</v>
      </c>
      <c r="D1451" t="s">
        <v>433</v>
      </c>
      <c r="E1451">
        <v>1985</v>
      </c>
      <c r="F1451">
        <v>16.995999999999999</v>
      </c>
      <c r="G1451">
        <v>6.53</v>
      </c>
      <c r="L1451">
        <v>24</v>
      </c>
      <c r="M1451">
        <v>71.534000000000006</v>
      </c>
      <c r="N1451">
        <v>85.783799999999999</v>
      </c>
    </row>
    <row r="1452" spans="1:15" x14ac:dyDescent="0.3">
      <c r="A1452" t="s">
        <v>56</v>
      </c>
      <c r="B1452" t="s">
        <v>57</v>
      </c>
      <c r="C1452" t="s">
        <v>438</v>
      </c>
      <c r="D1452" t="s">
        <v>433</v>
      </c>
      <c r="E1452">
        <v>1984</v>
      </c>
      <c r="F1452">
        <v>17.324000000000002</v>
      </c>
      <c r="G1452">
        <v>6.468</v>
      </c>
      <c r="L1452">
        <v>26.1</v>
      </c>
      <c r="M1452">
        <v>71.314999999999998</v>
      </c>
      <c r="N1452">
        <v>84.972200000000001</v>
      </c>
    </row>
    <row r="1453" spans="1:15" x14ac:dyDescent="0.3">
      <c r="A1453" t="s">
        <v>56</v>
      </c>
      <c r="B1453" t="s">
        <v>57</v>
      </c>
      <c r="C1453" t="s">
        <v>438</v>
      </c>
      <c r="D1453" t="s">
        <v>433</v>
      </c>
      <c r="E1453">
        <v>1983</v>
      </c>
      <c r="F1453">
        <v>17.62</v>
      </c>
      <c r="G1453">
        <v>6.4249999999999998</v>
      </c>
      <c r="M1453">
        <v>71.061000000000007</v>
      </c>
      <c r="N1453">
        <v>84.138800000000003</v>
      </c>
    </row>
    <row r="1454" spans="1:15" x14ac:dyDescent="0.3">
      <c r="A1454" t="s">
        <v>56</v>
      </c>
      <c r="B1454" t="s">
        <v>57</v>
      </c>
      <c r="C1454" t="s">
        <v>438</v>
      </c>
      <c r="D1454" t="s">
        <v>433</v>
      </c>
      <c r="E1454">
        <v>1982</v>
      </c>
      <c r="F1454">
        <v>17.899000000000001</v>
      </c>
      <c r="G1454">
        <v>6.3810000000000002</v>
      </c>
      <c r="M1454">
        <v>70.819999999999993</v>
      </c>
      <c r="N1454">
        <v>83.304400000000001</v>
      </c>
    </row>
    <row r="1455" spans="1:15" x14ac:dyDescent="0.3">
      <c r="A1455" t="s">
        <v>56</v>
      </c>
      <c r="B1455" t="s">
        <v>57</v>
      </c>
      <c r="C1455" t="s">
        <v>438</v>
      </c>
      <c r="D1455" t="s">
        <v>433</v>
      </c>
      <c r="E1455">
        <v>1981</v>
      </c>
      <c r="F1455">
        <v>18.175999999999998</v>
      </c>
      <c r="G1455">
        <v>6.3310000000000004</v>
      </c>
      <c r="M1455">
        <v>70.600999999999999</v>
      </c>
      <c r="N1455">
        <v>82.470100000000002</v>
      </c>
    </row>
    <row r="1456" spans="1:15" x14ac:dyDescent="0.3">
      <c r="A1456" t="s">
        <v>56</v>
      </c>
      <c r="B1456" t="s">
        <v>57</v>
      </c>
      <c r="C1456" t="s">
        <v>438</v>
      </c>
      <c r="D1456" t="s">
        <v>433</v>
      </c>
      <c r="E1456">
        <v>1980</v>
      </c>
      <c r="F1456">
        <v>18.474</v>
      </c>
      <c r="G1456">
        <v>6.2759999999999998</v>
      </c>
      <c r="M1456">
        <v>70.399000000000001</v>
      </c>
      <c r="N1456">
        <v>81.637799999999999</v>
      </c>
    </row>
    <row r="1457" spans="1:14" x14ac:dyDescent="0.3">
      <c r="A1457" t="s">
        <v>56</v>
      </c>
      <c r="B1457" t="s">
        <v>57</v>
      </c>
      <c r="C1457" t="s">
        <v>438</v>
      </c>
      <c r="D1457" t="s">
        <v>433</v>
      </c>
      <c r="E1457">
        <v>1979</v>
      </c>
      <c r="F1457">
        <v>18.817</v>
      </c>
      <c r="G1457">
        <v>6.2249999999999996</v>
      </c>
      <c r="M1457">
        <v>70.192999999999998</v>
      </c>
      <c r="N1457">
        <v>80.836299999999994</v>
      </c>
    </row>
    <row r="1458" spans="1:14" x14ac:dyDescent="0.3">
      <c r="A1458" t="s">
        <v>56</v>
      </c>
      <c r="B1458" t="s">
        <v>57</v>
      </c>
      <c r="C1458" t="s">
        <v>438</v>
      </c>
      <c r="D1458" t="s">
        <v>433</v>
      </c>
      <c r="E1458">
        <v>1978</v>
      </c>
      <c r="F1458">
        <v>19.218</v>
      </c>
      <c r="G1458">
        <v>6.1929999999999996</v>
      </c>
      <c r="M1458">
        <v>69.953999999999994</v>
      </c>
      <c r="N1458">
        <v>80.084900000000005</v>
      </c>
    </row>
    <row r="1459" spans="1:14" x14ac:dyDescent="0.3">
      <c r="A1459" t="s">
        <v>56</v>
      </c>
      <c r="B1459" t="s">
        <v>57</v>
      </c>
      <c r="C1459" t="s">
        <v>438</v>
      </c>
      <c r="D1459" t="s">
        <v>433</v>
      </c>
      <c r="E1459">
        <v>1977</v>
      </c>
      <c r="F1459">
        <v>19.684000000000001</v>
      </c>
      <c r="G1459">
        <v>6.1890000000000001</v>
      </c>
      <c r="M1459">
        <v>69.656999999999996</v>
      </c>
      <c r="N1459">
        <v>79.359200000000001</v>
      </c>
    </row>
    <row r="1460" spans="1:14" x14ac:dyDescent="0.3">
      <c r="A1460" t="s">
        <v>56</v>
      </c>
      <c r="B1460" t="s">
        <v>57</v>
      </c>
      <c r="C1460" t="s">
        <v>438</v>
      </c>
      <c r="D1460" t="s">
        <v>433</v>
      </c>
      <c r="E1460">
        <v>1976</v>
      </c>
      <c r="F1460">
        <v>20.213999999999999</v>
      </c>
      <c r="G1460">
        <v>6.2190000000000003</v>
      </c>
      <c r="M1460">
        <v>69.296000000000006</v>
      </c>
      <c r="N1460">
        <v>78.618499999999997</v>
      </c>
    </row>
    <row r="1461" spans="1:14" x14ac:dyDescent="0.3">
      <c r="A1461" t="s">
        <v>56</v>
      </c>
      <c r="B1461" t="s">
        <v>57</v>
      </c>
      <c r="C1461" t="s">
        <v>438</v>
      </c>
      <c r="D1461" t="s">
        <v>433</v>
      </c>
      <c r="E1461">
        <v>1975</v>
      </c>
      <c r="F1461">
        <v>20.789000000000001</v>
      </c>
      <c r="G1461">
        <v>6.2809999999999997</v>
      </c>
      <c r="M1461">
        <v>68.872</v>
      </c>
      <c r="N1461">
        <v>77.834100000000007</v>
      </c>
    </row>
    <row r="1462" spans="1:14" x14ac:dyDescent="0.3">
      <c r="A1462" t="s">
        <v>56</v>
      </c>
      <c r="B1462" t="s">
        <v>57</v>
      </c>
      <c r="C1462" t="s">
        <v>438</v>
      </c>
      <c r="D1462" t="s">
        <v>433</v>
      </c>
      <c r="E1462">
        <v>1974</v>
      </c>
      <c r="F1462">
        <v>21.38</v>
      </c>
      <c r="G1462">
        <v>6.3739999999999997</v>
      </c>
      <c r="M1462">
        <v>68.39</v>
      </c>
      <c r="N1462">
        <v>76.996600000000001</v>
      </c>
    </row>
    <row r="1463" spans="1:14" x14ac:dyDescent="0.3">
      <c r="A1463" t="s">
        <v>56</v>
      </c>
      <c r="B1463" t="s">
        <v>57</v>
      </c>
      <c r="C1463" t="s">
        <v>438</v>
      </c>
      <c r="D1463" t="s">
        <v>433</v>
      </c>
      <c r="E1463">
        <v>1973</v>
      </c>
      <c r="F1463">
        <v>21.960999999999999</v>
      </c>
      <c r="G1463">
        <v>6.4909999999999997</v>
      </c>
      <c r="M1463">
        <v>67.867000000000004</v>
      </c>
      <c r="N1463">
        <v>76.118300000000005</v>
      </c>
    </row>
    <row r="1464" spans="1:14" x14ac:dyDescent="0.3">
      <c r="A1464" t="s">
        <v>56</v>
      </c>
      <c r="B1464" t="s">
        <v>57</v>
      </c>
      <c r="C1464" t="s">
        <v>438</v>
      </c>
      <c r="D1464" t="s">
        <v>433</v>
      </c>
      <c r="E1464">
        <v>1972</v>
      </c>
      <c r="F1464">
        <v>22.521000000000001</v>
      </c>
      <c r="G1464">
        <v>6.6260000000000003</v>
      </c>
      <c r="M1464">
        <v>67.319999999999993</v>
      </c>
      <c r="N1464">
        <v>75.217799999999997</v>
      </c>
    </row>
    <row r="1465" spans="1:14" x14ac:dyDescent="0.3">
      <c r="A1465" t="s">
        <v>56</v>
      </c>
      <c r="B1465" t="s">
        <v>57</v>
      </c>
      <c r="C1465" t="s">
        <v>438</v>
      </c>
      <c r="D1465" t="s">
        <v>433</v>
      </c>
      <c r="E1465">
        <v>1971</v>
      </c>
      <c r="F1465">
        <v>23.065999999999999</v>
      </c>
      <c r="G1465">
        <v>6.7789999999999999</v>
      </c>
      <c r="M1465">
        <v>66.756</v>
      </c>
      <c r="N1465">
        <v>74.322000000000003</v>
      </c>
    </row>
    <row r="1466" spans="1:14" x14ac:dyDescent="0.3">
      <c r="A1466" t="s">
        <v>56</v>
      </c>
      <c r="B1466" t="s">
        <v>57</v>
      </c>
      <c r="C1466" t="s">
        <v>438</v>
      </c>
      <c r="D1466" t="s">
        <v>433</v>
      </c>
      <c r="E1466">
        <v>1970</v>
      </c>
      <c r="F1466">
        <v>23.626000000000001</v>
      </c>
      <c r="G1466">
        <v>6.9489999999999998</v>
      </c>
      <c r="M1466">
        <v>66.186999999999998</v>
      </c>
      <c r="N1466">
        <v>73.447800000000001</v>
      </c>
    </row>
    <row r="1467" spans="1:14" x14ac:dyDescent="0.3">
      <c r="A1467" t="s">
        <v>56</v>
      </c>
      <c r="B1467" t="s">
        <v>57</v>
      </c>
      <c r="C1467" t="s">
        <v>438</v>
      </c>
      <c r="D1467" t="s">
        <v>433</v>
      </c>
      <c r="E1467">
        <v>1969</v>
      </c>
      <c r="F1467">
        <v>24.245999999999999</v>
      </c>
      <c r="G1467">
        <v>7.1369999999999996</v>
      </c>
      <c r="M1467">
        <v>65.620999999999995</v>
      </c>
      <c r="N1467">
        <v>72.606800000000007</v>
      </c>
    </row>
    <row r="1468" spans="1:14" x14ac:dyDescent="0.3">
      <c r="A1468" t="s">
        <v>56</v>
      </c>
      <c r="B1468" t="s">
        <v>57</v>
      </c>
      <c r="C1468" t="s">
        <v>438</v>
      </c>
      <c r="D1468" t="s">
        <v>433</v>
      </c>
      <c r="E1468">
        <v>1968</v>
      </c>
      <c r="F1468">
        <v>24.959</v>
      </c>
      <c r="G1468">
        <v>7.3440000000000003</v>
      </c>
      <c r="M1468">
        <v>65.058999999999997</v>
      </c>
      <c r="N1468">
        <v>71.786199999999994</v>
      </c>
    </row>
    <row r="1469" spans="1:14" x14ac:dyDescent="0.3">
      <c r="A1469" t="s">
        <v>56</v>
      </c>
      <c r="B1469" t="s">
        <v>57</v>
      </c>
      <c r="C1469" t="s">
        <v>438</v>
      </c>
      <c r="D1469" t="s">
        <v>433</v>
      </c>
      <c r="E1469">
        <v>1967</v>
      </c>
      <c r="F1469">
        <v>25.777000000000001</v>
      </c>
      <c r="G1469">
        <v>7.5720000000000001</v>
      </c>
      <c r="M1469">
        <v>64.498999999999995</v>
      </c>
      <c r="N1469">
        <v>70.950599999999994</v>
      </c>
    </row>
    <row r="1470" spans="1:14" x14ac:dyDescent="0.3">
      <c r="A1470" t="s">
        <v>56</v>
      </c>
      <c r="B1470" t="s">
        <v>57</v>
      </c>
      <c r="C1470" t="s">
        <v>438</v>
      </c>
      <c r="D1470" t="s">
        <v>433</v>
      </c>
      <c r="E1470">
        <v>1966</v>
      </c>
      <c r="F1470">
        <v>26.684999999999999</v>
      </c>
      <c r="G1470">
        <v>7.8220000000000001</v>
      </c>
      <c r="M1470">
        <v>63.94</v>
      </c>
      <c r="N1470">
        <v>70.051500000000004</v>
      </c>
    </row>
    <row r="1471" spans="1:14" x14ac:dyDescent="0.3">
      <c r="A1471" t="s">
        <v>56</v>
      </c>
      <c r="B1471" t="s">
        <v>57</v>
      </c>
      <c r="C1471" t="s">
        <v>438</v>
      </c>
      <c r="D1471" t="s">
        <v>433</v>
      </c>
      <c r="E1471">
        <v>1965</v>
      </c>
      <c r="F1471">
        <v>27.641999999999999</v>
      </c>
      <c r="G1471">
        <v>8.0879999999999992</v>
      </c>
      <c r="M1471">
        <v>63.381</v>
      </c>
      <c r="N1471">
        <v>69.055499999999995</v>
      </c>
    </row>
    <row r="1472" spans="1:14" x14ac:dyDescent="0.3">
      <c r="A1472" t="s">
        <v>56</v>
      </c>
      <c r="B1472" t="s">
        <v>57</v>
      </c>
      <c r="C1472" t="s">
        <v>438</v>
      </c>
      <c r="D1472" t="s">
        <v>433</v>
      </c>
      <c r="E1472">
        <v>1964</v>
      </c>
      <c r="F1472">
        <v>28.584</v>
      </c>
      <c r="G1472">
        <v>8.3670000000000009</v>
      </c>
      <c r="M1472">
        <v>62.817999999999998</v>
      </c>
      <c r="N1472">
        <v>67.949200000000005</v>
      </c>
    </row>
    <row r="1473" spans="1:15" x14ac:dyDescent="0.3">
      <c r="A1473" t="s">
        <v>56</v>
      </c>
      <c r="B1473" t="s">
        <v>57</v>
      </c>
      <c r="C1473" t="s">
        <v>438</v>
      </c>
      <c r="D1473" t="s">
        <v>433</v>
      </c>
      <c r="E1473">
        <v>1963</v>
      </c>
      <c r="F1473">
        <v>29.457999999999998</v>
      </c>
      <c r="G1473">
        <v>8.657</v>
      </c>
      <c r="M1473">
        <v>62.243000000000002</v>
      </c>
      <c r="N1473">
        <v>66.749499999999998</v>
      </c>
    </row>
    <row r="1474" spans="1:15" x14ac:dyDescent="0.3">
      <c r="A1474" t="s">
        <v>56</v>
      </c>
      <c r="B1474" t="s">
        <v>57</v>
      </c>
      <c r="C1474" t="s">
        <v>438</v>
      </c>
      <c r="D1474" t="s">
        <v>433</v>
      </c>
      <c r="E1474">
        <v>1962</v>
      </c>
      <c r="F1474">
        <v>30.233000000000001</v>
      </c>
      <c r="G1474">
        <v>8.9640000000000004</v>
      </c>
      <c r="M1474">
        <v>61.646000000000001</v>
      </c>
      <c r="N1474">
        <v>65.492699999999999</v>
      </c>
    </row>
    <row r="1475" spans="1:15" x14ac:dyDescent="0.3">
      <c r="A1475" t="s">
        <v>56</v>
      </c>
      <c r="B1475" t="s">
        <v>57</v>
      </c>
      <c r="C1475" t="s">
        <v>438</v>
      </c>
      <c r="D1475" t="s">
        <v>433</v>
      </c>
      <c r="E1475">
        <v>1961</v>
      </c>
      <c r="F1475">
        <v>30.907</v>
      </c>
      <c r="G1475">
        <v>9.2929999999999993</v>
      </c>
      <c r="M1475">
        <v>61.018999999999998</v>
      </c>
      <c r="N1475">
        <v>64.230500000000006</v>
      </c>
    </row>
    <row r="1476" spans="1:15" x14ac:dyDescent="0.3">
      <c r="A1476" t="s">
        <v>56</v>
      </c>
      <c r="B1476" t="s">
        <v>57</v>
      </c>
      <c r="C1476" t="s">
        <v>438</v>
      </c>
      <c r="D1476" t="s">
        <v>433</v>
      </c>
      <c r="E1476">
        <v>1960</v>
      </c>
      <c r="F1476">
        <v>31.504000000000001</v>
      </c>
      <c r="G1476">
        <v>9.6560000000000006</v>
      </c>
      <c r="M1476">
        <v>60.353000000000002</v>
      </c>
    </row>
    <row r="1477" spans="1:15" x14ac:dyDescent="0.3">
      <c r="A1477" t="s">
        <v>58</v>
      </c>
      <c r="B1477" t="s">
        <v>59</v>
      </c>
      <c r="C1477" t="s">
        <v>431</v>
      </c>
      <c r="D1477" t="s">
        <v>433</v>
      </c>
      <c r="E1477">
        <v>2018</v>
      </c>
      <c r="I1477">
        <v>18616000000</v>
      </c>
      <c r="J1477">
        <v>8258.64</v>
      </c>
      <c r="L1477">
        <v>30</v>
      </c>
      <c r="N1477">
        <v>3.97742</v>
      </c>
      <c r="O1477">
        <v>17.940999999999999</v>
      </c>
    </row>
    <row r="1478" spans="1:15" x14ac:dyDescent="0.3">
      <c r="A1478" t="s">
        <v>58</v>
      </c>
      <c r="B1478" t="s">
        <v>59</v>
      </c>
      <c r="C1478" t="s">
        <v>431</v>
      </c>
      <c r="D1478" t="s">
        <v>433</v>
      </c>
      <c r="E1478">
        <v>2017</v>
      </c>
      <c r="F1478">
        <v>25.396000000000001</v>
      </c>
      <c r="G1478">
        <v>5.8339999999999996</v>
      </c>
      <c r="I1478">
        <v>17406600000</v>
      </c>
      <c r="J1478">
        <v>7893.68</v>
      </c>
      <c r="K1478">
        <v>47</v>
      </c>
      <c r="L1478">
        <v>30.8</v>
      </c>
      <c r="M1478">
        <v>68.811999999999998</v>
      </c>
      <c r="N1478">
        <v>3.8909699999999998</v>
      </c>
      <c r="O1478">
        <v>17.631</v>
      </c>
    </row>
    <row r="1479" spans="1:15" x14ac:dyDescent="0.3">
      <c r="A1479" t="s">
        <v>58</v>
      </c>
      <c r="B1479" t="s">
        <v>59</v>
      </c>
      <c r="C1479" t="s">
        <v>431</v>
      </c>
      <c r="D1479" t="s">
        <v>433</v>
      </c>
      <c r="E1479">
        <v>2016</v>
      </c>
      <c r="F1479">
        <v>25.943000000000001</v>
      </c>
      <c r="G1479">
        <v>6</v>
      </c>
      <c r="I1479">
        <v>15646300000</v>
      </c>
      <c r="J1479">
        <v>7243.86</v>
      </c>
      <c r="K1479">
        <v>39.363</v>
      </c>
      <c r="L1479">
        <v>32.299999999999997</v>
      </c>
      <c r="M1479">
        <v>68.177999999999997</v>
      </c>
      <c r="N1479">
        <v>3.8112400000000002</v>
      </c>
      <c r="O1479">
        <v>17.949000000000002</v>
      </c>
    </row>
    <row r="1480" spans="1:15" x14ac:dyDescent="0.3">
      <c r="A1480" t="s">
        <v>58</v>
      </c>
      <c r="B1480" t="s">
        <v>59</v>
      </c>
      <c r="C1480" t="s">
        <v>431</v>
      </c>
      <c r="D1480" t="s">
        <v>433</v>
      </c>
      <c r="E1480">
        <v>2015</v>
      </c>
      <c r="F1480">
        <v>26.44</v>
      </c>
      <c r="G1480">
        <v>6.2590000000000003</v>
      </c>
      <c r="I1480">
        <v>14420600000</v>
      </c>
      <c r="J1480">
        <v>6799.88</v>
      </c>
      <c r="K1480">
        <v>37.312100000000001</v>
      </c>
      <c r="L1480">
        <v>33.200000000000003</v>
      </c>
      <c r="M1480">
        <v>67.337999999999994</v>
      </c>
      <c r="N1480">
        <v>3.7420200000000001</v>
      </c>
      <c r="O1480">
        <v>17.956</v>
      </c>
    </row>
    <row r="1481" spans="1:15" x14ac:dyDescent="0.3">
      <c r="A1481" t="s">
        <v>58</v>
      </c>
      <c r="B1481" t="s">
        <v>59</v>
      </c>
      <c r="C1481" t="s">
        <v>431</v>
      </c>
      <c r="D1481" t="s">
        <v>433</v>
      </c>
      <c r="E1481">
        <v>2014</v>
      </c>
      <c r="F1481">
        <v>26.87</v>
      </c>
      <c r="G1481">
        <v>6.6340000000000003</v>
      </c>
      <c r="H1481">
        <v>1815.56</v>
      </c>
      <c r="I1481">
        <v>16250800000</v>
      </c>
      <c r="J1481">
        <v>7780.64</v>
      </c>
      <c r="K1481">
        <v>36.744700000000002</v>
      </c>
      <c r="L1481">
        <v>34.5</v>
      </c>
      <c r="M1481">
        <v>66.265000000000001</v>
      </c>
      <c r="N1481">
        <v>3.6853799999999999</v>
      </c>
      <c r="O1481">
        <v>18.222999999999999</v>
      </c>
    </row>
    <row r="1482" spans="1:15" x14ac:dyDescent="0.3">
      <c r="A1482" t="s">
        <v>58</v>
      </c>
      <c r="B1482" t="s">
        <v>59</v>
      </c>
      <c r="C1482" t="s">
        <v>431</v>
      </c>
      <c r="D1482" t="s">
        <v>433</v>
      </c>
      <c r="E1482">
        <v>2013</v>
      </c>
      <c r="F1482">
        <v>27.231000000000002</v>
      </c>
      <c r="G1482">
        <v>7.1219999999999999</v>
      </c>
      <c r="H1482">
        <v>2126.5100000000002</v>
      </c>
      <c r="I1482">
        <v>14901800000</v>
      </c>
      <c r="J1482">
        <v>7224.97</v>
      </c>
      <c r="K1482">
        <v>30</v>
      </c>
      <c r="L1482">
        <v>34.799999999999997</v>
      </c>
      <c r="M1482">
        <v>64.975999999999999</v>
      </c>
      <c r="N1482">
        <v>3.6393599999999999</v>
      </c>
      <c r="O1482">
        <v>18.286000000000001</v>
      </c>
    </row>
    <row r="1483" spans="1:15" x14ac:dyDescent="0.3">
      <c r="A1483" t="s">
        <v>58</v>
      </c>
      <c r="B1483" t="s">
        <v>59</v>
      </c>
      <c r="C1483" t="s">
        <v>431</v>
      </c>
      <c r="D1483" t="s">
        <v>433</v>
      </c>
      <c r="E1483">
        <v>2012</v>
      </c>
      <c r="F1483">
        <v>27.524000000000001</v>
      </c>
      <c r="G1483">
        <v>7.7130000000000001</v>
      </c>
      <c r="H1483">
        <v>1756.27</v>
      </c>
      <c r="I1483">
        <v>16067200000</v>
      </c>
      <c r="J1483">
        <v>7877.79</v>
      </c>
      <c r="K1483">
        <v>16</v>
      </c>
      <c r="L1483">
        <v>36.799999999999997</v>
      </c>
      <c r="M1483">
        <v>63.511000000000003</v>
      </c>
      <c r="N1483">
        <v>3.5988099999999998</v>
      </c>
      <c r="O1483">
        <v>17.913</v>
      </c>
    </row>
    <row r="1484" spans="1:15" x14ac:dyDescent="0.3">
      <c r="A1484" t="s">
        <v>58</v>
      </c>
      <c r="B1484" t="s">
        <v>59</v>
      </c>
      <c r="C1484" t="s">
        <v>431</v>
      </c>
      <c r="D1484" t="s">
        <v>433</v>
      </c>
      <c r="E1484">
        <v>2011</v>
      </c>
      <c r="F1484">
        <v>27.754000000000001</v>
      </c>
      <c r="G1484">
        <v>8.391</v>
      </c>
      <c r="H1484">
        <v>1503.42</v>
      </c>
      <c r="I1484">
        <v>15352000000</v>
      </c>
      <c r="J1484">
        <v>7617.33</v>
      </c>
      <c r="K1484">
        <v>9</v>
      </c>
      <c r="L1484">
        <v>38.9</v>
      </c>
      <c r="M1484">
        <v>61.91</v>
      </c>
      <c r="N1484">
        <v>3.55619</v>
      </c>
      <c r="O1484">
        <v>17.77</v>
      </c>
    </row>
    <row r="1485" spans="1:15" x14ac:dyDescent="0.3">
      <c r="A1485" t="s">
        <v>58</v>
      </c>
      <c r="B1485" t="s">
        <v>59</v>
      </c>
      <c r="C1485" t="s">
        <v>431</v>
      </c>
      <c r="D1485" t="s">
        <v>433</v>
      </c>
      <c r="E1485">
        <v>2010</v>
      </c>
      <c r="F1485">
        <v>27.934000000000001</v>
      </c>
      <c r="G1485">
        <v>9.1460000000000008</v>
      </c>
      <c r="H1485">
        <v>1561.06</v>
      </c>
      <c r="I1485">
        <v>12786700000</v>
      </c>
      <c r="J1485">
        <v>6434.82</v>
      </c>
      <c r="K1485">
        <v>6</v>
      </c>
      <c r="L1485">
        <v>38.4</v>
      </c>
      <c r="M1485">
        <v>60.210999999999999</v>
      </c>
      <c r="N1485">
        <v>3.5062600000000002</v>
      </c>
      <c r="O1485">
        <v>17.86</v>
      </c>
    </row>
    <row r="1486" spans="1:15" x14ac:dyDescent="0.3">
      <c r="A1486" t="s">
        <v>58</v>
      </c>
      <c r="B1486" t="s">
        <v>59</v>
      </c>
      <c r="C1486" t="s">
        <v>431</v>
      </c>
      <c r="D1486" t="s">
        <v>433</v>
      </c>
      <c r="E1486">
        <v>2009</v>
      </c>
      <c r="F1486">
        <v>28.079000000000001</v>
      </c>
      <c r="G1486">
        <v>9.9649999999999999</v>
      </c>
      <c r="H1486">
        <v>1739.96</v>
      </c>
      <c r="I1486">
        <v>10267100000</v>
      </c>
      <c r="J1486">
        <v>5255.77</v>
      </c>
      <c r="K1486">
        <v>6.15</v>
      </c>
      <c r="L1486">
        <v>40.200000000000003</v>
      </c>
      <c r="M1486">
        <v>58.447000000000003</v>
      </c>
      <c r="N1486">
        <v>3.4469599999999998</v>
      </c>
      <c r="O1486">
        <v>16.169</v>
      </c>
    </row>
    <row r="1487" spans="1:15" x14ac:dyDescent="0.3">
      <c r="A1487" t="s">
        <v>58</v>
      </c>
      <c r="B1487" t="s">
        <v>59</v>
      </c>
      <c r="C1487" t="s">
        <v>431</v>
      </c>
      <c r="D1487" t="s">
        <v>433</v>
      </c>
      <c r="E1487">
        <v>2008</v>
      </c>
      <c r="F1487">
        <v>28.212</v>
      </c>
      <c r="G1487">
        <v>10.817</v>
      </c>
      <c r="H1487">
        <v>1542.57</v>
      </c>
      <c r="I1487">
        <v>10945100000</v>
      </c>
      <c r="J1487">
        <v>5713.53</v>
      </c>
      <c r="K1487">
        <v>6.25</v>
      </c>
      <c r="L1487">
        <v>41.4</v>
      </c>
      <c r="M1487">
        <v>56.679000000000002</v>
      </c>
      <c r="N1487">
        <v>3.3801600000000001</v>
      </c>
      <c r="O1487">
        <v>15.93</v>
      </c>
    </row>
    <row r="1488" spans="1:15" x14ac:dyDescent="0.3">
      <c r="A1488" t="s">
        <v>58</v>
      </c>
      <c r="B1488" t="s">
        <v>59</v>
      </c>
      <c r="C1488" t="s">
        <v>431</v>
      </c>
      <c r="D1488" t="s">
        <v>433</v>
      </c>
      <c r="E1488">
        <v>2007</v>
      </c>
      <c r="F1488">
        <v>28.347999999999999</v>
      </c>
      <c r="G1488">
        <v>11.657999999999999</v>
      </c>
      <c r="H1488">
        <v>1535.09</v>
      </c>
      <c r="I1488">
        <v>10939100000</v>
      </c>
      <c r="J1488">
        <v>5832.73</v>
      </c>
      <c r="K1488">
        <v>5.28</v>
      </c>
      <c r="L1488">
        <v>41.7</v>
      </c>
      <c r="M1488">
        <v>54.982999999999997</v>
      </c>
      <c r="N1488">
        <v>3.3092600000000001</v>
      </c>
      <c r="O1488">
        <v>16.629000000000001</v>
      </c>
    </row>
    <row r="1489" spans="1:15" x14ac:dyDescent="0.3">
      <c r="A1489" t="s">
        <v>58</v>
      </c>
      <c r="B1489" t="s">
        <v>59</v>
      </c>
      <c r="C1489" t="s">
        <v>431</v>
      </c>
      <c r="D1489" t="s">
        <v>433</v>
      </c>
      <c r="E1489">
        <v>2006</v>
      </c>
      <c r="F1489">
        <v>28.498000000000001</v>
      </c>
      <c r="G1489">
        <v>12.44</v>
      </c>
      <c r="H1489">
        <v>1494.08</v>
      </c>
      <c r="I1489">
        <v>10126900000</v>
      </c>
      <c r="J1489">
        <v>5516.04</v>
      </c>
      <c r="K1489">
        <v>4.28993</v>
      </c>
      <c r="L1489">
        <v>41.1</v>
      </c>
      <c r="M1489">
        <v>53.435000000000002</v>
      </c>
      <c r="N1489">
        <v>3.2394799999999999</v>
      </c>
      <c r="O1489">
        <v>17.8</v>
      </c>
    </row>
    <row r="1490" spans="1:15" x14ac:dyDescent="0.3">
      <c r="A1490" t="s">
        <v>58</v>
      </c>
      <c r="B1490" t="s">
        <v>59</v>
      </c>
      <c r="C1490" t="s">
        <v>431</v>
      </c>
      <c r="D1490" t="s">
        <v>433</v>
      </c>
      <c r="E1490">
        <v>2005</v>
      </c>
      <c r="F1490">
        <v>28.654</v>
      </c>
      <c r="G1490">
        <v>13.103</v>
      </c>
      <c r="H1490">
        <v>1464.64</v>
      </c>
      <c r="I1490">
        <v>9931130000</v>
      </c>
      <c r="J1490">
        <v>5520.12</v>
      </c>
      <c r="K1490">
        <v>3.2625500000000001</v>
      </c>
      <c r="L1490">
        <v>42.4</v>
      </c>
      <c r="M1490">
        <v>52.13</v>
      </c>
      <c r="N1490">
        <v>3.17449</v>
      </c>
      <c r="O1490">
        <v>19.832000000000001</v>
      </c>
    </row>
    <row r="1491" spans="1:15" x14ac:dyDescent="0.3">
      <c r="A1491" t="s">
        <v>58</v>
      </c>
      <c r="B1491" t="s">
        <v>59</v>
      </c>
      <c r="C1491" t="s">
        <v>431</v>
      </c>
      <c r="D1491" t="s">
        <v>433</v>
      </c>
      <c r="E1491">
        <v>2004</v>
      </c>
      <c r="F1491">
        <v>28.803000000000001</v>
      </c>
      <c r="G1491">
        <v>13.587999999999999</v>
      </c>
      <c r="H1491">
        <v>1480.01</v>
      </c>
      <c r="I1491">
        <v>8957470000</v>
      </c>
      <c r="J1491">
        <v>5073.54</v>
      </c>
      <c r="K1491">
        <v>3.3048899999999999</v>
      </c>
      <c r="L1491">
        <v>46</v>
      </c>
      <c r="M1491">
        <v>51.15</v>
      </c>
      <c r="N1491">
        <v>3.1152899999999999</v>
      </c>
      <c r="O1491">
        <v>21.684000000000001</v>
      </c>
    </row>
    <row r="1492" spans="1:15" x14ac:dyDescent="0.3">
      <c r="A1492" t="s">
        <v>58</v>
      </c>
      <c r="B1492" t="s">
        <v>59</v>
      </c>
      <c r="C1492" t="s">
        <v>431</v>
      </c>
      <c r="D1492" t="s">
        <v>433</v>
      </c>
      <c r="E1492">
        <v>2003</v>
      </c>
      <c r="F1492">
        <v>28.934999999999999</v>
      </c>
      <c r="G1492">
        <v>13.872</v>
      </c>
      <c r="H1492">
        <v>1362.43</v>
      </c>
      <c r="I1492">
        <v>7511580000</v>
      </c>
      <c r="J1492">
        <v>4330.9399999999996</v>
      </c>
      <c r="K1492">
        <v>3.3451900000000001</v>
      </c>
      <c r="L1492">
        <v>47.2</v>
      </c>
      <c r="M1492">
        <v>50.518000000000001</v>
      </c>
      <c r="N1492">
        <v>3.0603600000000002</v>
      </c>
      <c r="O1492">
        <v>23.8</v>
      </c>
    </row>
    <row r="1493" spans="1:15" x14ac:dyDescent="0.3">
      <c r="A1493" t="s">
        <v>58</v>
      </c>
      <c r="B1493" t="s">
        <v>59</v>
      </c>
      <c r="C1493" t="s">
        <v>431</v>
      </c>
      <c r="D1493" t="s">
        <v>433</v>
      </c>
      <c r="E1493">
        <v>2002</v>
      </c>
      <c r="F1493">
        <v>29.05</v>
      </c>
      <c r="G1493">
        <v>13.951000000000001</v>
      </c>
      <c r="H1493">
        <v>1274.75</v>
      </c>
      <c r="I1493">
        <v>5438860000</v>
      </c>
      <c r="J1493">
        <v>3190.62</v>
      </c>
      <c r="K1493">
        <v>3.38592</v>
      </c>
      <c r="L1493">
        <v>48.3</v>
      </c>
      <c r="M1493">
        <v>50.231999999999999</v>
      </c>
      <c r="N1493">
        <v>3.00786</v>
      </c>
      <c r="O1493">
        <v>21.202999999999999</v>
      </c>
    </row>
    <row r="1494" spans="1:15" x14ac:dyDescent="0.3">
      <c r="A1494" t="s">
        <v>58</v>
      </c>
      <c r="B1494" t="s">
        <v>59</v>
      </c>
      <c r="C1494" t="s">
        <v>431</v>
      </c>
      <c r="D1494" t="s">
        <v>433</v>
      </c>
      <c r="E1494">
        <v>2001</v>
      </c>
      <c r="F1494">
        <v>29.163</v>
      </c>
      <c r="G1494">
        <v>13.83</v>
      </c>
      <c r="H1494">
        <v>1225.31</v>
      </c>
      <c r="I1494">
        <v>5489610000</v>
      </c>
      <c r="J1494">
        <v>3278.01</v>
      </c>
      <c r="K1494">
        <v>3.4308900000000002</v>
      </c>
      <c r="L1494">
        <v>49.2</v>
      </c>
      <c r="M1494">
        <v>50.280999999999999</v>
      </c>
      <c r="N1494">
        <v>2.9549799999999999</v>
      </c>
      <c r="O1494">
        <v>18.54</v>
      </c>
    </row>
    <row r="1495" spans="1:15" x14ac:dyDescent="0.3">
      <c r="A1495" t="s">
        <v>58</v>
      </c>
      <c r="B1495" t="s">
        <v>59</v>
      </c>
      <c r="C1495" t="s">
        <v>431</v>
      </c>
      <c r="D1495" t="s">
        <v>433</v>
      </c>
      <c r="E1495">
        <v>2000</v>
      </c>
      <c r="F1495">
        <v>29.302</v>
      </c>
      <c r="G1495">
        <v>13.535</v>
      </c>
      <c r="H1495">
        <v>1155.58</v>
      </c>
      <c r="I1495">
        <v>5788330000</v>
      </c>
      <c r="J1495">
        <v>3522.31</v>
      </c>
      <c r="K1495">
        <v>2.9026700000000001</v>
      </c>
      <c r="L1495">
        <v>50</v>
      </c>
      <c r="M1495">
        <v>50.628999999999998</v>
      </c>
      <c r="N1495">
        <v>2.89968</v>
      </c>
      <c r="O1495">
        <v>15.88</v>
      </c>
    </row>
    <row r="1496" spans="1:15" x14ac:dyDescent="0.3">
      <c r="A1496" t="s">
        <v>58</v>
      </c>
      <c r="B1496" t="s">
        <v>59</v>
      </c>
      <c r="C1496" t="s">
        <v>431</v>
      </c>
      <c r="D1496" t="s">
        <v>433</v>
      </c>
      <c r="E1496">
        <v>1999</v>
      </c>
      <c r="F1496">
        <v>29.498000000000001</v>
      </c>
      <c r="G1496">
        <v>13.11</v>
      </c>
      <c r="H1496">
        <v>1073.74</v>
      </c>
      <c r="I1496">
        <v>5484260000</v>
      </c>
      <c r="J1496">
        <v>3405.81</v>
      </c>
      <c r="K1496">
        <v>1.12239</v>
      </c>
      <c r="L1496">
        <v>50.3</v>
      </c>
      <c r="M1496">
        <v>51.213999999999999</v>
      </c>
      <c r="N1496">
        <v>2.8413200000000001</v>
      </c>
      <c r="O1496">
        <v>18.928999999999998</v>
      </c>
    </row>
    <row r="1497" spans="1:15" x14ac:dyDescent="0.3">
      <c r="A1497" t="s">
        <v>58</v>
      </c>
      <c r="B1497" t="s">
        <v>59</v>
      </c>
      <c r="C1497" t="s">
        <v>431</v>
      </c>
      <c r="D1497" t="s">
        <v>433</v>
      </c>
      <c r="E1497">
        <v>1998</v>
      </c>
      <c r="F1497">
        <v>29.777999999999999</v>
      </c>
      <c r="G1497">
        <v>12.618</v>
      </c>
      <c r="H1497">
        <v>1096.57</v>
      </c>
      <c r="I1497">
        <v>4790460000</v>
      </c>
      <c r="J1497">
        <v>3039.97</v>
      </c>
      <c r="K1497">
        <v>0.60240099999999996</v>
      </c>
      <c r="L1497">
        <v>49.7</v>
      </c>
      <c r="M1497">
        <v>51.947000000000003</v>
      </c>
      <c r="N1497">
        <v>2.7805599999999999</v>
      </c>
      <c r="O1497">
        <v>20.86</v>
      </c>
    </row>
    <row r="1498" spans="1:15" x14ac:dyDescent="0.3">
      <c r="A1498" t="s">
        <v>58</v>
      </c>
      <c r="B1498" t="s">
        <v>59</v>
      </c>
      <c r="C1498" t="s">
        <v>431</v>
      </c>
      <c r="D1498" t="s">
        <v>433</v>
      </c>
      <c r="E1498">
        <v>1997</v>
      </c>
      <c r="F1498">
        <v>30.158999999999999</v>
      </c>
      <c r="G1498">
        <v>12.113</v>
      </c>
      <c r="H1498">
        <v>1028.94</v>
      </c>
      <c r="I1498">
        <v>5020210000</v>
      </c>
      <c r="J1498">
        <v>3258.98</v>
      </c>
      <c r="K1498">
        <v>0.30774699999999999</v>
      </c>
      <c r="L1498">
        <v>48.7</v>
      </c>
      <c r="M1498">
        <v>52.749000000000002</v>
      </c>
      <c r="N1498">
        <v>2.7180900000000001</v>
      </c>
      <c r="O1498">
        <v>21.648</v>
      </c>
    </row>
    <row r="1499" spans="1:15" x14ac:dyDescent="0.3">
      <c r="A1499" t="s">
        <v>58</v>
      </c>
      <c r="B1499" t="s">
        <v>59</v>
      </c>
      <c r="C1499" t="s">
        <v>431</v>
      </c>
      <c r="D1499" t="s">
        <v>433</v>
      </c>
      <c r="E1499">
        <v>1996</v>
      </c>
      <c r="F1499">
        <v>30.646000000000001</v>
      </c>
      <c r="G1499">
        <v>11.625999999999999</v>
      </c>
      <c r="H1499">
        <v>962.29899999999998</v>
      </c>
      <c r="I1499">
        <v>4847750000</v>
      </c>
      <c r="J1499">
        <v>3221.68</v>
      </c>
      <c r="K1499">
        <v>0.15745400000000001</v>
      </c>
      <c r="L1499">
        <v>47.4</v>
      </c>
      <c r="M1499">
        <v>53.572000000000003</v>
      </c>
      <c r="N1499">
        <v>2.6551100000000001</v>
      </c>
      <c r="O1499">
        <v>21.58</v>
      </c>
    </row>
    <row r="1500" spans="1:15" x14ac:dyDescent="0.3">
      <c r="A1500" t="s">
        <v>58</v>
      </c>
      <c r="B1500" t="s">
        <v>59</v>
      </c>
      <c r="C1500" t="s">
        <v>431</v>
      </c>
      <c r="D1500" t="s">
        <v>433</v>
      </c>
      <c r="E1500">
        <v>1995</v>
      </c>
      <c r="F1500">
        <v>31.231000000000002</v>
      </c>
      <c r="G1500">
        <v>11.167</v>
      </c>
      <c r="H1500">
        <v>935.9</v>
      </c>
      <c r="I1500">
        <v>4730610000</v>
      </c>
      <c r="J1500">
        <v>3219.91</v>
      </c>
      <c r="K1500">
        <v>6.4520999999999995E-2</v>
      </c>
      <c r="L1500">
        <v>46</v>
      </c>
      <c r="M1500">
        <v>54.41</v>
      </c>
      <c r="N1500">
        <v>2.5923699999999998</v>
      </c>
      <c r="O1500">
        <v>21.388000000000002</v>
      </c>
    </row>
    <row r="1501" spans="1:15" x14ac:dyDescent="0.3">
      <c r="A1501" t="s">
        <v>58</v>
      </c>
      <c r="B1501" t="s">
        <v>59</v>
      </c>
      <c r="C1501" t="s">
        <v>431</v>
      </c>
      <c r="D1501" t="s">
        <v>433</v>
      </c>
      <c r="E1501">
        <v>1994</v>
      </c>
      <c r="F1501">
        <v>31.893999999999998</v>
      </c>
      <c r="G1501">
        <v>10.725</v>
      </c>
      <c r="H1501">
        <v>963.00099999999998</v>
      </c>
      <c r="I1501">
        <v>4259330000</v>
      </c>
      <c r="J1501">
        <v>2970.12</v>
      </c>
      <c r="L1501">
        <v>44.5</v>
      </c>
      <c r="M1501">
        <v>55.283999999999999</v>
      </c>
      <c r="N1501">
        <v>2.5304099999999998</v>
      </c>
      <c r="O1501">
        <v>21.2</v>
      </c>
    </row>
    <row r="1502" spans="1:15" x14ac:dyDescent="0.3">
      <c r="A1502" t="s">
        <v>58</v>
      </c>
      <c r="B1502" t="s">
        <v>59</v>
      </c>
      <c r="C1502" t="s">
        <v>431</v>
      </c>
      <c r="D1502" t="s">
        <v>433</v>
      </c>
      <c r="E1502">
        <v>1993</v>
      </c>
      <c r="F1502">
        <v>32.606000000000002</v>
      </c>
      <c r="G1502">
        <v>10.278</v>
      </c>
      <c r="H1502">
        <v>922.01499999999999</v>
      </c>
      <c r="I1502">
        <v>4160090000</v>
      </c>
      <c r="J1502">
        <v>2973.38</v>
      </c>
      <c r="L1502">
        <v>43</v>
      </c>
      <c r="M1502">
        <v>56.222000000000001</v>
      </c>
      <c r="N1502">
        <v>2.4687399999999999</v>
      </c>
      <c r="O1502">
        <v>18.582999999999998</v>
      </c>
    </row>
    <row r="1503" spans="1:15" x14ac:dyDescent="0.3">
      <c r="A1503" t="s">
        <v>58</v>
      </c>
      <c r="B1503" t="s">
        <v>59</v>
      </c>
      <c r="C1503" t="s">
        <v>431</v>
      </c>
      <c r="D1503" t="s">
        <v>433</v>
      </c>
      <c r="E1503">
        <v>1992</v>
      </c>
      <c r="F1503">
        <v>33.347999999999999</v>
      </c>
      <c r="G1503">
        <v>9.8230000000000004</v>
      </c>
      <c r="H1503">
        <v>925.52300000000002</v>
      </c>
      <c r="I1503">
        <v>4146510000</v>
      </c>
      <c r="J1503">
        <v>3040.96</v>
      </c>
      <c r="L1503">
        <v>41.7</v>
      </c>
      <c r="M1503">
        <v>57.219000000000001</v>
      </c>
      <c r="N1503">
        <v>2.4060000000000001</v>
      </c>
      <c r="O1503">
        <v>15.866</v>
      </c>
    </row>
    <row r="1504" spans="1:15" x14ac:dyDescent="0.3">
      <c r="A1504" t="s">
        <v>58</v>
      </c>
      <c r="B1504" t="s">
        <v>59</v>
      </c>
      <c r="C1504" t="s">
        <v>431</v>
      </c>
      <c r="D1504" t="s">
        <v>433</v>
      </c>
      <c r="E1504">
        <v>1991</v>
      </c>
      <c r="F1504">
        <v>34.116</v>
      </c>
      <c r="G1504">
        <v>9.375</v>
      </c>
      <c r="H1504">
        <v>852.73400000000004</v>
      </c>
      <c r="I1504">
        <v>3942790000</v>
      </c>
      <c r="J1504">
        <v>2972.73</v>
      </c>
      <c r="K1504">
        <v>0</v>
      </c>
      <c r="L1504">
        <v>40.299999999999997</v>
      </c>
      <c r="M1504">
        <v>58.231999999999999</v>
      </c>
      <c r="N1504">
        <v>2.3403100000000001</v>
      </c>
      <c r="O1504">
        <v>13.82</v>
      </c>
    </row>
    <row r="1505" spans="1:14" x14ac:dyDescent="0.3">
      <c r="A1505" t="s">
        <v>58</v>
      </c>
      <c r="B1505" t="s">
        <v>59</v>
      </c>
      <c r="C1505" t="s">
        <v>431</v>
      </c>
      <c r="D1505" t="s">
        <v>433</v>
      </c>
      <c r="E1505">
        <v>1990</v>
      </c>
      <c r="F1505">
        <v>34.932000000000002</v>
      </c>
      <c r="G1505">
        <v>8.9659999999999993</v>
      </c>
      <c r="H1505">
        <v>769.37699999999995</v>
      </c>
      <c r="I1505">
        <v>3790570000</v>
      </c>
      <c r="J1505">
        <v>2945.83</v>
      </c>
      <c r="K1505">
        <v>0</v>
      </c>
      <c r="L1505">
        <v>39.4</v>
      </c>
      <c r="M1505">
        <v>59.191000000000003</v>
      </c>
      <c r="N1505">
        <v>2.2704900000000001</v>
      </c>
    </row>
    <row r="1506" spans="1:14" x14ac:dyDescent="0.3">
      <c r="A1506" t="s">
        <v>58</v>
      </c>
      <c r="B1506" t="s">
        <v>59</v>
      </c>
      <c r="C1506" t="s">
        <v>431</v>
      </c>
      <c r="D1506" t="s">
        <v>433</v>
      </c>
      <c r="E1506">
        <v>1989</v>
      </c>
      <c r="F1506">
        <v>35.83</v>
      </c>
      <c r="G1506">
        <v>8.6300000000000008</v>
      </c>
      <c r="H1506">
        <v>729.62</v>
      </c>
      <c r="I1506">
        <v>3083800000</v>
      </c>
      <c r="J1506">
        <v>2477.98</v>
      </c>
      <c r="K1506">
        <v>0</v>
      </c>
      <c r="L1506">
        <v>39</v>
      </c>
      <c r="M1506">
        <v>60.015999999999998</v>
      </c>
      <c r="N1506">
        <v>2.1959</v>
      </c>
    </row>
    <row r="1507" spans="1:14" x14ac:dyDescent="0.3">
      <c r="A1507" t="s">
        <v>58</v>
      </c>
      <c r="B1507" t="s">
        <v>59</v>
      </c>
      <c r="C1507" t="s">
        <v>431</v>
      </c>
      <c r="D1507" t="s">
        <v>433</v>
      </c>
      <c r="E1507">
        <v>1988</v>
      </c>
      <c r="F1507">
        <v>36.828000000000003</v>
      </c>
      <c r="G1507">
        <v>8.3940000000000001</v>
      </c>
      <c r="H1507">
        <v>719.12699999999995</v>
      </c>
      <c r="I1507">
        <v>2644540000</v>
      </c>
      <c r="J1507">
        <v>2203.66</v>
      </c>
      <c r="K1507">
        <v>0</v>
      </c>
      <c r="L1507">
        <v>39.200000000000003</v>
      </c>
      <c r="M1507">
        <v>60.651000000000003</v>
      </c>
      <c r="N1507">
        <v>2.1175299999999999</v>
      </c>
    </row>
    <row r="1508" spans="1:14" x14ac:dyDescent="0.3">
      <c r="A1508" t="s">
        <v>58</v>
      </c>
      <c r="B1508" t="s">
        <v>59</v>
      </c>
      <c r="C1508" t="s">
        <v>431</v>
      </c>
      <c r="D1508" t="s">
        <v>433</v>
      </c>
      <c r="E1508">
        <v>1987</v>
      </c>
      <c r="F1508">
        <v>37.917000000000002</v>
      </c>
      <c r="G1508">
        <v>8.2710000000000008</v>
      </c>
      <c r="H1508">
        <v>846.822</v>
      </c>
      <c r="I1508">
        <v>1965270000</v>
      </c>
      <c r="J1508">
        <v>1701.68</v>
      </c>
      <c r="K1508">
        <v>0</v>
      </c>
      <c r="L1508">
        <v>40</v>
      </c>
      <c r="M1508">
        <v>61.058999999999997</v>
      </c>
      <c r="N1508">
        <v>2.0378400000000001</v>
      </c>
    </row>
    <row r="1509" spans="1:14" x14ac:dyDescent="0.3">
      <c r="A1509" t="s">
        <v>58</v>
      </c>
      <c r="B1509" t="s">
        <v>59</v>
      </c>
      <c r="C1509" t="s">
        <v>431</v>
      </c>
      <c r="D1509" t="s">
        <v>433</v>
      </c>
      <c r="E1509">
        <v>1986</v>
      </c>
      <c r="F1509">
        <v>39.067</v>
      </c>
      <c r="G1509">
        <v>8.2669999999999995</v>
      </c>
      <c r="H1509">
        <v>753.41399999999999</v>
      </c>
      <c r="I1509">
        <v>1392630000</v>
      </c>
      <c r="J1509">
        <v>1253.56</v>
      </c>
      <c r="K1509">
        <v>0</v>
      </c>
      <c r="L1509">
        <v>41.3</v>
      </c>
      <c r="M1509">
        <v>61.226999999999997</v>
      </c>
      <c r="N1509">
        <v>1.96027</v>
      </c>
    </row>
    <row r="1510" spans="1:14" x14ac:dyDescent="0.3">
      <c r="A1510" t="s">
        <v>58</v>
      </c>
      <c r="B1510" t="s">
        <v>59</v>
      </c>
      <c r="C1510" t="s">
        <v>431</v>
      </c>
      <c r="D1510" t="s">
        <v>433</v>
      </c>
      <c r="E1510">
        <v>1985</v>
      </c>
      <c r="F1510">
        <v>40.220999999999997</v>
      </c>
      <c r="G1510">
        <v>8.375</v>
      </c>
      <c r="H1510">
        <v>663.81100000000004</v>
      </c>
      <c r="I1510">
        <v>1114760000</v>
      </c>
      <c r="J1510">
        <v>1042.24</v>
      </c>
      <c r="K1510">
        <v>0</v>
      </c>
      <c r="L1510">
        <v>42.8</v>
      </c>
      <c r="M1510">
        <v>61.167000000000002</v>
      </c>
      <c r="N1510">
        <v>1.8872899999999999</v>
      </c>
    </row>
    <row r="1511" spans="1:14" x14ac:dyDescent="0.3">
      <c r="A1511" t="s">
        <v>58</v>
      </c>
      <c r="B1511" t="s">
        <v>59</v>
      </c>
      <c r="C1511" t="s">
        <v>431</v>
      </c>
      <c r="D1511" t="s">
        <v>433</v>
      </c>
      <c r="E1511">
        <v>1984</v>
      </c>
      <c r="F1511">
        <v>41.314</v>
      </c>
      <c r="G1511">
        <v>8.5760000000000005</v>
      </c>
      <c r="H1511">
        <v>640.85199999999998</v>
      </c>
      <c r="I1511">
        <v>1240800000</v>
      </c>
      <c r="J1511">
        <v>1202.98</v>
      </c>
      <c r="K1511">
        <v>0</v>
      </c>
      <c r="L1511">
        <v>44.6</v>
      </c>
      <c r="M1511">
        <v>60.915999999999997</v>
      </c>
      <c r="N1511">
        <v>1.8199799999999999</v>
      </c>
    </row>
    <row r="1512" spans="1:14" x14ac:dyDescent="0.3">
      <c r="A1512" t="s">
        <v>58</v>
      </c>
      <c r="B1512" t="s">
        <v>59</v>
      </c>
      <c r="C1512" t="s">
        <v>431</v>
      </c>
      <c r="D1512" t="s">
        <v>433</v>
      </c>
      <c r="E1512">
        <v>1983</v>
      </c>
      <c r="F1512">
        <v>42.286000000000001</v>
      </c>
      <c r="G1512">
        <v>8.8390000000000004</v>
      </c>
      <c r="H1512">
        <v>625.41999999999996</v>
      </c>
      <c r="I1512">
        <v>1172260000</v>
      </c>
      <c r="J1512">
        <v>1176.81</v>
      </c>
      <c r="K1512">
        <v>0</v>
      </c>
      <c r="L1512">
        <v>46.7</v>
      </c>
      <c r="M1512">
        <v>60.542999999999999</v>
      </c>
      <c r="N1512">
        <v>1.7576799999999999</v>
      </c>
    </row>
    <row r="1513" spans="1:14" x14ac:dyDescent="0.3">
      <c r="A1513" t="s">
        <v>58</v>
      </c>
      <c r="B1513" t="s">
        <v>59</v>
      </c>
      <c r="C1513" t="s">
        <v>431</v>
      </c>
      <c r="D1513" t="s">
        <v>433</v>
      </c>
      <c r="E1513">
        <v>1982</v>
      </c>
      <c r="F1513">
        <v>43.094000000000001</v>
      </c>
      <c r="G1513">
        <v>9.1349999999999998</v>
      </c>
      <c r="H1513">
        <v>627.28800000000001</v>
      </c>
      <c r="I1513">
        <v>1014910000</v>
      </c>
      <c r="J1513">
        <v>1054.04</v>
      </c>
      <c r="K1513">
        <v>0</v>
      </c>
      <c r="L1513">
        <v>48.9</v>
      </c>
      <c r="M1513">
        <v>60.109000000000002</v>
      </c>
      <c r="N1513">
        <v>1.6990000000000001</v>
      </c>
    </row>
    <row r="1514" spans="1:14" x14ac:dyDescent="0.3">
      <c r="A1514" t="s">
        <v>58</v>
      </c>
      <c r="B1514" t="s">
        <v>59</v>
      </c>
      <c r="C1514" t="s">
        <v>431</v>
      </c>
      <c r="D1514" t="s">
        <v>433</v>
      </c>
      <c r="E1514">
        <v>1981</v>
      </c>
      <c r="F1514">
        <v>43.719000000000001</v>
      </c>
      <c r="G1514">
        <v>9.4499999999999993</v>
      </c>
      <c r="H1514">
        <v>586.83900000000006</v>
      </c>
      <c r="I1514">
        <v>1073860000</v>
      </c>
      <c r="J1514">
        <v>1154.18</v>
      </c>
      <c r="K1514">
        <v>0</v>
      </c>
      <c r="L1514">
        <v>51.3</v>
      </c>
      <c r="M1514">
        <v>59.646999999999998</v>
      </c>
      <c r="N1514">
        <v>1.64171</v>
      </c>
    </row>
    <row r="1515" spans="1:14" x14ac:dyDescent="0.3">
      <c r="A1515" t="s">
        <v>58</v>
      </c>
      <c r="B1515" t="s">
        <v>59</v>
      </c>
      <c r="C1515" t="s">
        <v>431</v>
      </c>
      <c r="D1515" t="s">
        <v>433</v>
      </c>
      <c r="E1515">
        <v>1980</v>
      </c>
      <c r="F1515">
        <v>44.154000000000003</v>
      </c>
      <c r="G1515">
        <v>9.7750000000000004</v>
      </c>
      <c r="I1515">
        <v>1060920000</v>
      </c>
      <c r="J1515">
        <v>1181.5999999999999</v>
      </c>
      <c r="K1515">
        <v>0</v>
      </c>
      <c r="L1515">
        <v>53.9</v>
      </c>
      <c r="M1515">
        <v>59.173999999999999</v>
      </c>
      <c r="N1515">
        <v>1.5843</v>
      </c>
    </row>
    <row r="1516" spans="1:14" x14ac:dyDescent="0.3">
      <c r="A1516" t="s">
        <v>58</v>
      </c>
      <c r="B1516" t="s">
        <v>59</v>
      </c>
      <c r="C1516" t="s">
        <v>431</v>
      </c>
      <c r="D1516" t="s">
        <v>433</v>
      </c>
      <c r="E1516">
        <v>1979</v>
      </c>
      <c r="F1516">
        <v>44.414000000000001</v>
      </c>
      <c r="G1516">
        <v>10.109</v>
      </c>
      <c r="I1516">
        <v>819877000</v>
      </c>
      <c r="J1516">
        <v>947.75300000000004</v>
      </c>
      <c r="K1516">
        <v>0</v>
      </c>
      <c r="L1516">
        <v>56.6</v>
      </c>
      <c r="M1516">
        <v>58.692</v>
      </c>
      <c r="N1516">
        <v>1.52643</v>
      </c>
    </row>
    <row r="1517" spans="1:14" x14ac:dyDescent="0.3">
      <c r="A1517" t="s">
        <v>58</v>
      </c>
      <c r="B1517" t="s">
        <v>59</v>
      </c>
      <c r="C1517" t="s">
        <v>431</v>
      </c>
      <c r="D1517" t="s">
        <v>433</v>
      </c>
      <c r="E1517">
        <v>1978</v>
      </c>
      <c r="F1517">
        <v>44.551000000000002</v>
      </c>
      <c r="G1517">
        <v>10.459</v>
      </c>
      <c r="I1517">
        <v>590377000</v>
      </c>
      <c r="J1517">
        <v>709.18899999999996</v>
      </c>
      <c r="K1517">
        <v>0</v>
      </c>
      <c r="L1517">
        <v>59.5</v>
      </c>
      <c r="M1517">
        <v>58.186</v>
      </c>
      <c r="N1517">
        <v>1.4689000000000001</v>
      </c>
    </row>
    <row r="1518" spans="1:14" x14ac:dyDescent="0.3">
      <c r="A1518" t="s">
        <v>58</v>
      </c>
      <c r="B1518" t="s">
        <v>59</v>
      </c>
      <c r="C1518" t="s">
        <v>431</v>
      </c>
      <c r="D1518" t="s">
        <v>433</v>
      </c>
      <c r="E1518">
        <v>1977</v>
      </c>
      <c r="F1518">
        <v>44.616999999999997</v>
      </c>
      <c r="G1518">
        <v>10.829000000000001</v>
      </c>
      <c r="I1518">
        <v>451603000</v>
      </c>
      <c r="J1518">
        <v>564.13099999999997</v>
      </c>
      <c r="K1518">
        <v>0</v>
      </c>
      <c r="L1518">
        <v>62.6</v>
      </c>
      <c r="M1518">
        <v>57.649000000000001</v>
      </c>
      <c r="N1518">
        <v>1.4125399999999999</v>
      </c>
    </row>
    <row r="1519" spans="1:14" x14ac:dyDescent="0.3">
      <c r="A1519" t="s">
        <v>58</v>
      </c>
      <c r="B1519" t="s">
        <v>59</v>
      </c>
      <c r="C1519" t="s">
        <v>431</v>
      </c>
      <c r="D1519" t="s">
        <v>433</v>
      </c>
      <c r="E1519">
        <v>1976</v>
      </c>
      <c r="F1519">
        <v>44.643000000000001</v>
      </c>
      <c r="G1519">
        <v>11.215</v>
      </c>
      <c r="I1519">
        <v>372010000</v>
      </c>
      <c r="J1519">
        <v>483.14299999999997</v>
      </c>
      <c r="K1519">
        <v>0</v>
      </c>
      <c r="L1519">
        <v>65.8</v>
      </c>
      <c r="M1519">
        <v>57.091000000000001</v>
      </c>
      <c r="N1519">
        <v>1.35863</v>
      </c>
    </row>
    <row r="1520" spans="1:14" x14ac:dyDescent="0.3">
      <c r="A1520" t="s">
        <v>58</v>
      </c>
      <c r="B1520" t="s">
        <v>59</v>
      </c>
      <c r="C1520" t="s">
        <v>431</v>
      </c>
      <c r="D1520" t="s">
        <v>433</v>
      </c>
      <c r="E1520">
        <v>1975</v>
      </c>
      <c r="F1520">
        <v>44.661000000000001</v>
      </c>
      <c r="G1520">
        <v>11.613</v>
      </c>
      <c r="I1520">
        <v>355172000</v>
      </c>
      <c r="J1520">
        <v>479.08499999999998</v>
      </c>
      <c r="K1520">
        <v>0</v>
      </c>
      <c r="L1520">
        <v>69</v>
      </c>
      <c r="M1520">
        <v>56.524000000000001</v>
      </c>
      <c r="N1520">
        <v>1.30813</v>
      </c>
    </row>
    <row r="1521" spans="1:15" x14ac:dyDescent="0.3">
      <c r="A1521" t="s">
        <v>58</v>
      </c>
      <c r="B1521" t="s">
        <v>59</v>
      </c>
      <c r="C1521" t="s">
        <v>431</v>
      </c>
      <c r="D1521" t="s">
        <v>433</v>
      </c>
      <c r="E1521">
        <v>1974</v>
      </c>
      <c r="F1521">
        <v>44.695</v>
      </c>
      <c r="G1521">
        <v>12.02</v>
      </c>
      <c r="I1521">
        <v>306034000</v>
      </c>
      <c r="J1521">
        <v>428.19200000000001</v>
      </c>
      <c r="L1521">
        <v>72.400000000000006</v>
      </c>
      <c r="M1521">
        <v>55.957000000000001</v>
      </c>
      <c r="N1521">
        <v>1.26112</v>
      </c>
    </row>
    <row r="1522" spans="1:15" x14ac:dyDescent="0.3">
      <c r="A1522" t="s">
        <v>58</v>
      </c>
      <c r="B1522" t="s">
        <v>59</v>
      </c>
      <c r="C1522" t="s">
        <v>431</v>
      </c>
      <c r="D1522" t="s">
        <v>433</v>
      </c>
      <c r="E1522">
        <v>1973</v>
      </c>
      <c r="F1522">
        <v>44.75</v>
      </c>
      <c r="G1522">
        <v>12.433999999999999</v>
      </c>
      <c r="I1522">
        <v>244129000</v>
      </c>
      <c r="J1522">
        <v>353.85500000000002</v>
      </c>
      <c r="L1522">
        <v>75.7</v>
      </c>
      <c r="M1522">
        <v>55.398000000000003</v>
      </c>
      <c r="N1522">
        <v>1.21736</v>
      </c>
    </row>
    <row r="1523" spans="1:15" x14ac:dyDescent="0.3">
      <c r="A1523" t="s">
        <v>58</v>
      </c>
      <c r="B1523" t="s">
        <v>59</v>
      </c>
      <c r="C1523" t="s">
        <v>431</v>
      </c>
      <c r="D1523" t="s">
        <v>433</v>
      </c>
      <c r="E1523">
        <v>1972</v>
      </c>
      <c r="F1523">
        <v>44.834000000000003</v>
      </c>
      <c r="G1523">
        <v>12.851000000000001</v>
      </c>
      <c r="I1523">
        <v>165258000</v>
      </c>
      <c r="J1523">
        <v>247.72900000000001</v>
      </c>
      <c r="L1523">
        <v>79</v>
      </c>
      <c r="M1523">
        <v>54.853000000000002</v>
      </c>
      <c r="N1523">
        <v>1.17709</v>
      </c>
    </row>
    <row r="1524" spans="1:15" x14ac:dyDescent="0.3">
      <c r="A1524" t="s">
        <v>58</v>
      </c>
      <c r="B1524" t="s">
        <v>59</v>
      </c>
      <c r="C1524" t="s">
        <v>431</v>
      </c>
      <c r="D1524" t="s">
        <v>433</v>
      </c>
      <c r="E1524">
        <v>1971</v>
      </c>
      <c r="F1524">
        <v>44.956000000000003</v>
      </c>
      <c r="G1524">
        <v>13.266999999999999</v>
      </c>
      <c r="I1524">
        <v>126957000</v>
      </c>
      <c r="J1524">
        <v>196.423</v>
      </c>
      <c r="L1524">
        <v>82.2</v>
      </c>
      <c r="M1524">
        <v>54.326999999999998</v>
      </c>
      <c r="N1524">
        <v>1.1404799999999999</v>
      </c>
    </row>
    <row r="1525" spans="1:15" x14ac:dyDescent="0.3">
      <c r="A1525" t="s">
        <v>58</v>
      </c>
      <c r="B1525" t="s">
        <v>59</v>
      </c>
      <c r="C1525" t="s">
        <v>431</v>
      </c>
      <c r="D1525" t="s">
        <v>433</v>
      </c>
      <c r="E1525">
        <v>1970</v>
      </c>
      <c r="F1525">
        <v>45.116</v>
      </c>
      <c r="G1525">
        <v>13.68</v>
      </c>
      <c r="I1525">
        <v>96245100</v>
      </c>
      <c r="J1525">
        <v>153.32599999999999</v>
      </c>
      <c r="K1525">
        <v>0</v>
      </c>
      <c r="L1525">
        <v>85.3</v>
      </c>
      <c r="M1525">
        <v>53.823999999999998</v>
      </c>
      <c r="N1525">
        <v>1.10761</v>
      </c>
    </row>
    <row r="1526" spans="1:15" x14ac:dyDescent="0.3">
      <c r="A1526" t="s">
        <v>58</v>
      </c>
      <c r="B1526" t="s">
        <v>59</v>
      </c>
      <c r="C1526" t="s">
        <v>431</v>
      </c>
      <c r="D1526" t="s">
        <v>433</v>
      </c>
      <c r="E1526">
        <v>1969</v>
      </c>
      <c r="F1526">
        <v>45.308</v>
      </c>
      <c r="G1526">
        <v>14.087</v>
      </c>
      <c r="I1526">
        <v>77356900</v>
      </c>
      <c r="J1526">
        <v>126.545</v>
      </c>
      <c r="L1526">
        <v>88.4</v>
      </c>
      <c r="M1526">
        <v>53.345999999999997</v>
      </c>
      <c r="N1526">
        <v>1.07864</v>
      </c>
    </row>
    <row r="1527" spans="1:15" x14ac:dyDescent="0.3">
      <c r="A1527" t="s">
        <v>58</v>
      </c>
      <c r="B1527" t="s">
        <v>59</v>
      </c>
      <c r="C1527" t="s">
        <v>431</v>
      </c>
      <c r="D1527" t="s">
        <v>433</v>
      </c>
      <c r="E1527">
        <v>1968</v>
      </c>
      <c r="F1527">
        <v>45.515999999999998</v>
      </c>
      <c r="G1527">
        <v>14.489000000000001</v>
      </c>
      <c r="I1527">
        <v>66248300</v>
      </c>
      <c r="J1527">
        <v>110.97799999999999</v>
      </c>
      <c r="L1527">
        <v>91.3</v>
      </c>
      <c r="M1527">
        <v>52.884999999999998</v>
      </c>
      <c r="N1527">
        <v>1.05332</v>
      </c>
    </row>
    <row r="1528" spans="1:15" x14ac:dyDescent="0.3">
      <c r="A1528" t="s">
        <v>58</v>
      </c>
      <c r="B1528" t="s">
        <v>59</v>
      </c>
      <c r="C1528" t="s">
        <v>431</v>
      </c>
      <c r="D1528" t="s">
        <v>433</v>
      </c>
      <c r="E1528">
        <v>1967</v>
      </c>
      <c r="F1528">
        <v>45.725999999999999</v>
      </c>
      <c r="G1528">
        <v>14.885999999999999</v>
      </c>
      <c r="I1528">
        <v>58646400</v>
      </c>
      <c r="J1528">
        <v>100.40600000000001</v>
      </c>
      <c r="L1528">
        <v>94.2</v>
      </c>
      <c r="M1528">
        <v>52.435000000000002</v>
      </c>
      <c r="N1528">
        <v>1.03064</v>
      </c>
    </row>
    <row r="1529" spans="1:15" x14ac:dyDescent="0.3">
      <c r="A1529" t="s">
        <v>58</v>
      </c>
      <c r="B1529" t="s">
        <v>59</v>
      </c>
      <c r="C1529" t="s">
        <v>431</v>
      </c>
      <c r="D1529" t="s">
        <v>433</v>
      </c>
      <c r="E1529">
        <v>1966</v>
      </c>
      <c r="F1529">
        <v>45.935000000000002</v>
      </c>
      <c r="G1529">
        <v>15.28</v>
      </c>
      <c r="I1529">
        <v>51464400</v>
      </c>
      <c r="J1529">
        <v>89.978499999999997</v>
      </c>
      <c r="L1529">
        <v>97</v>
      </c>
      <c r="M1529">
        <v>51.991</v>
      </c>
      <c r="N1529">
        <v>1.0092399999999999</v>
      </c>
    </row>
    <row r="1530" spans="1:15" x14ac:dyDescent="0.3">
      <c r="A1530" t="s">
        <v>58</v>
      </c>
      <c r="B1530" t="s">
        <v>59</v>
      </c>
      <c r="C1530" t="s">
        <v>431</v>
      </c>
      <c r="D1530" t="s">
        <v>433</v>
      </c>
      <c r="E1530">
        <v>1965</v>
      </c>
      <c r="F1530">
        <v>46.145000000000003</v>
      </c>
      <c r="G1530">
        <v>15.672000000000001</v>
      </c>
      <c r="I1530">
        <v>45790900</v>
      </c>
      <c r="J1530">
        <v>81.770300000000006</v>
      </c>
      <c r="K1530">
        <v>0</v>
      </c>
      <c r="L1530">
        <v>100</v>
      </c>
      <c r="M1530">
        <v>51.546999999999997</v>
      </c>
      <c r="N1530">
        <v>0.98811400000000005</v>
      </c>
    </row>
    <row r="1531" spans="1:15" x14ac:dyDescent="0.3">
      <c r="A1531" t="s">
        <v>58</v>
      </c>
      <c r="B1531" t="s">
        <v>59</v>
      </c>
      <c r="C1531" t="s">
        <v>431</v>
      </c>
      <c r="D1531" t="s">
        <v>433</v>
      </c>
      <c r="E1531">
        <v>1964</v>
      </c>
      <c r="F1531">
        <v>46.362000000000002</v>
      </c>
      <c r="G1531">
        <v>16.065999999999999</v>
      </c>
      <c r="I1531">
        <v>41614000</v>
      </c>
      <c r="J1531">
        <v>75.955500000000001</v>
      </c>
      <c r="L1531">
        <v>102.9</v>
      </c>
      <c r="M1531">
        <v>51.098999999999997</v>
      </c>
      <c r="N1531">
        <v>0.966727</v>
      </c>
    </row>
    <row r="1532" spans="1:15" x14ac:dyDescent="0.3">
      <c r="A1532" t="s">
        <v>58</v>
      </c>
      <c r="B1532" t="s">
        <v>59</v>
      </c>
      <c r="C1532" t="s">
        <v>431</v>
      </c>
      <c r="D1532" t="s">
        <v>433</v>
      </c>
      <c r="E1532">
        <v>1963</v>
      </c>
      <c r="F1532">
        <v>46.588999999999999</v>
      </c>
      <c r="G1532">
        <v>16.463999999999999</v>
      </c>
      <c r="I1532">
        <v>38091200</v>
      </c>
      <c r="J1532">
        <v>71.107399999999998</v>
      </c>
      <c r="L1532">
        <v>106</v>
      </c>
      <c r="M1532">
        <v>50.640999999999998</v>
      </c>
      <c r="N1532">
        <v>0.94522099999999998</v>
      </c>
    </row>
    <row r="1533" spans="1:15" x14ac:dyDescent="0.3">
      <c r="A1533" t="s">
        <v>58</v>
      </c>
      <c r="B1533" t="s">
        <v>59</v>
      </c>
      <c r="C1533" t="s">
        <v>431</v>
      </c>
      <c r="D1533" t="s">
        <v>433</v>
      </c>
      <c r="E1533">
        <v>1962</v>
      </c>
      <c r="F1533">
        <v>46.823999999999998</v>
      </c>
      <c r="G1533">
        <v>16.867000000000001</v>
      </c>
      <c r="I1533">
        <v>35643200</v>
      </c>
      <c r="J1533">
        <v>68.050200000000004</v>
      </c>
      <c r="L1533">
        <v>109.1</v>
      </c>
      <c r="M1533">
        <v>50.170999999999999</v>
      </c>
      <c r="N1533">
        <v>0.924211</v>
      </c>
    </row>
    <row r="1534" spans="1:15" x14ac:dyDescent="0.3">
      <c r="A1534" t="s">
        <v>58</v>
      </c>
      <c r="B1534" t="s">
        <v>59</v>
      </c>
      <c r="C1534" t="s">
        <v>431</v>
      </c>
      <c r="D1534" t="s">
        <v>433</v>
      </c>
      <c r="E1534">
        <v>1961</v>
      </c>
      <c r="F1534">
        <v>47.058999999999997</v>
      </c>
      <c r="G1534">
        <v>17.274999999999999</v>
      </c>
      <c r="I1534">
        <v>32902300</v>
      </c>
      <c r="J1534">
        <v>64.176500000000004</v>
      </c>
      <c r="L1534">
        <v>112.2</v>
      </c>
      <c r="M1534">
        <v>49.683999999999997</v>
      </c>
      <c r="N1534">
        <v>0.90463700000000002</v>
      </c>
    </row>
    <row r="1535" spans="1:15" x14ac:dyDescent="0.3">
      <c r="A1535" t="s">
        <v>58</v>
      </c>
      <c r="B1535" t="s">
        <v>59</v>
      </c>
      <c r="C1535" t="s">
        <v>431</v>
      </c>
      <c r="D1535" t="s">
        <v>433</v>
      </c>
      <c r="E1535">
        <v>1960</v>
      </c>
      <c r="F1535">
        <v>47.280999999999999</v>
      </c>
      <c r="G1535">
        <v>17.687000000000001</v>
      </c>
      <c r="I1535">
        <v>30412300</v>
      </c>
      <c r="J1535">
        <v>60.4925</v>
      </c>
      <c r="K1535">
        <v>0</v>
      </c>
      <c r="L1535">
        <v>115.6</v>
      </c>
      <c r="M1535">
        <v>49.179000000000002</v>
      </c>
    </row>
    <row r="1536" spans="1:15" x14ac:dyDescent="0.3">
      <c r="A1536" t="s">
        <v>60</v>
      </c>
      <c r="B1536" t="s">
        <v>61</v>
      </c>
      <c r="C1536" t="s">
        <v>437</v>
      </c>
      <c r="D1536" t="s">
        <v>433</v>
      </c>
      <c r="E1536">
        <v>2018</v>
      </c>
      <c r="I1536" s="1">
        <v>1870000000000</v>
      </c>
      <c r="J1536">
        <v>8920.76</v>
      </c>
      <c r="L1536">
        <v>12.8</v>
      </c>
      <c r="N1536">
        <v>25.061699999999998</v>
      </c>
      <c r="O1536">
        <v>12.544</v>
      </c>
    </row>
    <row r="1537" spans="1:15" x14ac:dyDescent="0.3">
      <c r="A1537" t="s">
        <v>60</v>
      </c>
      <c r="B1537" t="s">
        <v>61</v>
      </c>
      <c r="C1537" t="s">
        <v>437</v>
      </c>
      <c r="D1537" t="s">
        <v>433</v>
      </c>
      <c r="E1537">
        <v>2017</v>
      </c>
      <c r="F1537">
        <v>14.125</v>
      </c>
      <c r="G1537">
        <v>6.3780000000000001</v>
      </c>
      <c r="I1537" s="1">
        <v>2050000000000</v>
      </c>
      <c r="J1537">
        <v>9880.9500000000007</v>
      </c>
      <c r="K1537">
        <v>67.471299999999999</v>
      </c>
      <c r="L1537">
        <v>13.2</v>
      </c>
      <c r="M1537">
        <v>75.456000000000003</v>
      </c>
      <c r="N1537">
        <v>24.866</v>
      </c>
      <c r="O1537">
        <v>12.827</v>
      </c>
    </row>
    <row r="1538" spans="1:15" x14ac:dyDescent="0.3">
      <c r="A1538" t="s">
        <v>60</v>
      </c>
      <c r="B1538" t="s">
        <v>61</v>
      </c>
      <c r="C1538" t="s">
        <v>437</v>
      </c>
      <c r="D1538" t="s">
        <v>433</v>
      </c>
      <c r="E1538">
        <v>2016</v>
      </c>
      <c r="F1538">
        <v>14.307</v>
      </c>
      <c r="G1538">
        <v>6.3109999999999999</v>
      </c>
      <c r="I1538" s="1">
        <v>1800000000000</v>
      </c>
      <c r="J1538">
        <v>8712.89</v>
      </c>
      <c r="K1538">
        <v>60.872500000000002</v>
      </c>
      <c r="L1538">
        <v>14.6</v>
      </c>
      <c r="M1538">
        <v>75.23</v>
      </c>
      <c r="N1538">
        <v>24.6661</v>
      </c>
      <c r="O1538">
        <v>11.609</v>
      </c>
    </row>
    <row r="1539" spans="1:15" x14ac:dyDescent="0.3">
      <c r="A1539" t="s">
        <v>60</v>
      </c>
      <c r="B1539" t="s">
        <v>61</v>
      </c>
      <c r="C1539" t="s">
        <v>437</v>
      </c>
      <c r="D1539" t="s">
        <v>433</v>
      </c>
      <c r="E1539">
        <v>2015</v>
      </c>
      <c r="F1539">
        <v>14.472</v>
      </c>
      <c r="G1539">
        <v>6.25</v>
      </c>
      <c r="I1539" s="1">
        <v>1800000000000</v>
      </c>
      <c r="J1539">
        <v>8814</v>
      </c>
      <c r="K1539">
        <v>58.328000000000003</v>
      </c>
      <c r="L1539">
        <v>14</v>
      </c>
      <c r="M1539">
        <v>74.994</v>
      </c>
      <c r="N1539">
        <v>24.463799999999999</v>
      </c>
      <c r="O1539">
        <v>8.4369999999999994</v>
      </c>
    </row>
    <row r="1540" spans="1:15" x14ac:dyDescent="0.3">
      <c r="A1540" t="s">
        <v>60</v>
      </c>
      <c r="B1540" t="s">
        <v>61</v>
      </c>
      <c r="C1540" t="s">
        <v>437</v>
      </c>
      <c r="D1540" t="s">
        <v>433</v>
      </c>
      <c r="E1540">
        <v>2014</v>
      </c>
      <c r="F1540">
        <v>14.624000000000001</v>
      </c>
      <c r="G1540">
        <v>6.1950000000000003</v>
      </c>
      <c r="H1540">
        <v>2619.96</v>
      </c>
      <c r="I1540" s="1">
        <v>2460000000000</v>
      </c>
      <c r="J1540">
        <v>12112.6</v>
      </c>
      <c r="K1540">
        <v>54.551000000000002</v>
      </c>
      <c r="L1540">
        <v>14.5</v>
      </c>
      <c r="M1540">
        <v>74.745000000000005</v>
      </c>
      <c r="N1540">
        <v>24.259399999999999</v>
      </c>
      <c r="O1540">
        <v>6.67</v>
      </c>
    </row>
    <row r="1541" spans="1:15" x14ac:dyDescent="0.3">
      <c r="A1541" t="s">
        <v>60</v>
      </c>
      <c r="B1541" t="s">
        <v>61</v>
      </c>
      <c r="C1541" t="s">
        <v>437</v>
      </c>
      <c r="D1541" t="s">
        <v>433</v>
      </c>
      <c r="E1541">
        <v>2013</v>
      </c>
      <c r="F1541">
        <v>14.772</v>
      </c>
      <c r="G1541">
        <v>6.1470000000000002</v>
      </c>
      <c r="H1541">
        <v>2568.83</v>
      </c>
      <c r="I1541" s="1">
        <v>2470000000000</v>
      </c>
      <c r="J1541">
        <v>12300.3</v>
      </c>
      <c r="K1541">
        <v>51.04</v>
      </c>
      <c r="L1541">
        <v>14.9</v>
      </c>
      <c r="M1541">
        <v>74.483000000000004</v>
      </c>
      <c r="N1541">
        <v>24.052700000000002</v>
      </c>
      <c r="O1541">
        <v>6.9850000000000003</v>
      </c>
    </row>
    <row r="1542" spans="1:15" x14ac:dyDescent="0.3">
      <c r="A1542" t="s">
        <v>60</v>
      </c>
      <c r="B1542" t="s">
        <v>61</v>
      </c>
      <c r="C1542" t="s">
        <v>437</v>
      </c>
      <c r="D1542" t="s">
        <v>433</v>
      </c>
      <c r="E1542">
        <v>2012</v>
      </c>
      <c r="F1542">
        <v>14.93</v>
      </c>
      <c r="G1542">
        <v>6.1059999999999999</v>
      </c>
      <c r="H1542">
        <v>2501.4699999999998</v>
      </c>
      <c r="I1542" s="1">
        <v>2470000000000</v>
      </c>
      <c r="J1542">
        <v>12370</v>
      </c>
      <c r="K1542">
        <v>48.56</v>
      </c>
      <c r="L1542">
        <v>15.4</v>
      </c>
      <c r="M1542">
        <v>74.209000000000003</v>
      </c>
      <c r="N1542">
        <v>23.843499999999999</v>
      </c>
      <c r="O1542">
        <v>7.1929999999999996</v>
      </c>
    </row>
    <row r="1543" spans="1:15" x14ac:dyDescent="0.3">
      <c r="A1543" t="s">
        <v>60</v>
      </c>
      <c r="B1543" t="s">
        <v>61</v>
      </c>
      <c r="C1543" t="s">
        <v>437</v>
      </c>
      <c r="D1543" t="s">
        <v>433</v>
      </c>
      <c r="E1543">
        <v>2011</v>
      </c>
      <c r="F1543">
        <v>15.11</v>
      </c>
      <c r="G1543">
        <v>6.0709999999999997</v>
      </c>
      <c r="H1543">
        <v>2430.8000000000002</v>
      </c>
      <c r="I1543" s="1">
        <v>2620000000000</v>
      </c>
      <c r="J1543">
        <v>13245.6</v>
      </c>
      <c r="K1543">
        <v>45.69</v>
      </c>
      <c r="L1543">
        <v>16</v>
      </c>
      <c r="M1543">
        <v>73.921000000000006</v>
      </c>
      <c r="N1543">
        <v>23.631399999999999</v>
      </c>
      <c r="O1543">
        <v>6.9169999999999998</v>
      </c>
    </row>
    <row r="1544" spans="1:15" x14ac:dyDescent="0.3">
      <c r="A1544" t="s">
        <v>60</v>
      </c>
      <c r="B1544" t="s">
        <v>61</v>
      </c>
      <c r="C1544" t="s">
        <v>437</v>
      </c>
      <c r="D1544" t="s">
        <v>433</v>
      </c>
      <c r="E1544">
        <v>2010</v>
      </c>
      <c r="F1544">
        <v>15.327</v>
      </c>
      <c r="G1544">
        <v>6.0449999999999999</v>
      </c>
      <c r="H1544">
        <v>2374.12</v>
      </c>
      <c r="I1544" s="1">
        <v>2210000000000</v>
      </c>
      <c r="J1544">
        <v>11286.2</v>
      </c>
      <c r="K1544">
        <v>40.65</v>
      </c>
      <c r="L1544">
        <v>16.7</v>
      </c>
      <c r="M1544">
        <v>73.619</v>
      </c>
      <c r="N1544">
        <v>23.415900000000001</v>
      </c>
      <c r="O1544">
        <v>7.726</v>
      </c>
    </row>
    <row r="1545" spans="1:15" x14ac:dyDescent="0.3">
      <c r="A1545" t="s">
        <v>60</v>
      </c>
      <c r="B1545" t="s">
        <v>61</v>
      </c>
      <c r="C1545" t="s">
        <v>437</v>
      </c>
      <c r="D1545" t="s">
        <v>433</v>
      </c>
      <c r="E1545">
        <v>2009</v>
      </c>
      <c r="F1545">
        <v>15.595000000000001</v>
      </c>
      <c r="G1545">
        <v>6.0270000000000001</v>
      </c>
      <c r="H1545">
        <v>2197.13</v>
      </c>
      <c r="I1545" s="1">
        <v>1670000000000</v>
      </c>
      <c r="J1545">
        <v>8597.92</v>
      </c>
      <c r="K1545">
        <v>39.22</v>
      </c>
      <c r="L1545">
        <v>17.5</v>
      </c>
      <c r="M1545">
        <v>73.3</v>
      </c>
      <c r="N1545">
        <v>23.197299999999998</v>
      </c>
      <c r="O1545">
        <v>8.5220000000000002</v>
      </c>
    </row>
    <row r="1546" spans="1:15" x14ac:dyDescent="0.3">
      <c r="A1546" t="s">
        <v>60</v>
      </c>
      <c r="B1546" t="s">
        <v>61</v>
      </c>
      <c r="C1546" t="s">
        <v>437</v>
      </c>
      <c r="D1546" t="s">
        <v>433</v>
      </c>
      <c r="E1546">
        <v>2008</v>
      </c>
      <c r="F1546">
        <v>15.920999999999999</v>
      </c>
      <c r="G1546">
        <v>6.0170000000000003</v>
      </c>
      <c r="H1546">
        <v>2229.85</v>
      </c>
      <c r="I1546" s="1">
        <v>1700000000000</v>
      </c>
      <c r="J1546">
        <v>8831.02</v>
      </c>
      <c r="K1546">
        <v>33.83</v>
      </c>
      <c r="L1546">
        <v>18.399999999999999</v>
      </c>
      <c r="M1546">
        <v>72.965999999999994</v>
      </c>
      <c r="N1546">
        <v>22.975300000000001</v>
      </c>
      <c r="O1546">
        <v>7.343</v>
      </c>
    </row>
    <row r="1547" spans="1:15" x14ac:dyDescent="0.3">
      <c r="A1547" t="s">
        <v>60</v>
      </c>
      <c r="B1547" t="s">
        <v>61</v>
      </c>
      <c r="C1547" t="s">
        <v>437</v>
      </c>
      <c r="D1547" t="s">
        <v>433</v>
      </c>
      <c r="E1547">
        <v>2007</v>
      </c>
      <c r="F1547">
        <v>16.306000000000001</v>
      </c>
      <c r="G1547">
        <v>6.016</v>
      </c>
      <c r="H1547">
        <v>2167.61</v>
      </c>
      <c r="I1547" s="1">
        <v>1400000000000</v>
      </c>
      <c r="J1547">
        <v>7348.03</v>
      </c>
      <c r="K1547">
        <v>30.88</v>
      </c>
      <c r="L1547">
        <v>19.5</v>
      </c>
      <c r="M1547">
        <v>72.617999999999995</v>
      </c>
      <c r="N1547">
        <v>22.747900000000001</v>
      </c>
      <c r="O1547">
        <v>8.327</v>
      </c>
    </row>
    <row r="1548" spans="1:15" x14ac:dyDescent="0.3">
      <c r="A1548" t="s">
        <v>60</v>
      </c>
      <c r="B1548" t="s">
        <v>61</v>
      </c>
      <c r="C1548" t="s">
        <v>437</v>
      </c>
      <c r="D1548" t="s">
        <v>433</v>
      </c>
      <c r="E1548">
        <v>2006</v>
      </c>
      <c r="F1548">
        <v>16.747</v>
      </c>
      <c r="G1548">
        <v>6.0220000000000002</v>
      </c>
      <c r="H1548">
        <v>2072.36</v>
      </c>
      <c r="I1548" s="1">
        <v>1110000000000</v>
      </c>
      <c r="J1548">
        <v>5886.46</v>
      </c>
      <c r="K1548">
        <v>28.1784</v>
      </c>
      <c r="L1548">
        <v>20.7</v>
      </c>
      <c r="M1548">
        <v>72.260000000000005</v>
      </c>
      <c r="N1548">
        <v>22.513100000000001</v>
      </c>
      <c r="O1548">
        <v>8.6389999999999993</v>
      </c>
    </row>
    <row r="1549" spans="1:15" x14ac:dyDescent="0.3">
      <c r="A1549" t="s">
        <v>60</v>
      </c>
      <c r="B1549" t="s">
        <v>61</v>
      </c>
      <c r="C1549" t="s">
        <v>437</v>
      </c>
      <c r="D1549" t="s">
        <v>433</v>
      </c>
      <c r="E1549">
        <v>2005</v>
      </c>
      <c r="F1549">
        <v>17.242999999999999</v>
      </c>
      <c r="G1549">
        <v>6.0369999999999999</v>
      </c>
      <c r="H1549">
        <v>2015.8</v>
      </c>
      <c r="I1549" s="1">
        <v>892000000000</v>
      </c>
      <c r="J1549">
        <v>4790.4399999999996</v>
      </c>
      <c r="K1549">
        <v>21.0227</v>
      </c>
      <c r="L1549">
        <v>22.1</v>
      </c>
      <c r="M1549">
        <v>71.896000000000001</v>
      </c>
      <c r="N1549">
        <v>22.268999999999998</v>
      </c>
      <c r="O1549">
        <v>9.5679999999999996</v>
      </c>
    </row>
    <row r="1550" spans="1:15" x14ac:dyDescent="0.3">
      <c r="A1550" t="s">
        <v>60</v>
      </c>
      <c r="B1550" t="s">
        <v>61</v>
      </c>
      <c r="C1550" t="s">
        <v>437</v>
      </c>
      <c r="D1550" t="s">
        <v>433</v>
      </c>
      <c r="E1550">
        <v>2004</v>
      </c>
      <c r="F1550">
        <v>17.786999999999999</v>
      </c>
      <c r="G1550">
        <v>6.0570000000000004</v>
      </c>
      <c r="H1550">
        <v>1956.16</v>
      </c>
      <c r="I1550" s="1">
        <v>669000000000</v>
      </c>
      <c r="J1550">
        <v>3637.46</v>
      </c>
      <c r="K1550">
        <v>19.073699999999999</v>
      </c>
      <c r="L1550">
        <v>23.6</v>
      </c>
      <c r="M1550">
        <v>71.531000000000006</v>
      </c>
      <c r="N1550">
        <v>22.0152</v>
      </c>
      <c r="O1550">
        <v>9.1050000000000004</v>
      </c>
    </row>
    <row r="1551" spans="1:15" x14ac:dyDescent="0.3">
      <c r="A1551" t="s">
        <v>60</v>
      </c>
      <c r="B1551" t="s">
        <v>61</v>
      </c>
      <c r="C1551" t="s">
        <v>437</v>
      </c>
      <c r="D1551" t="s">
        <v>433</v>
      </c>
      <c r="E1551">
        <v>2003</v>
      </c>
      <c r="F1551">
        <v>18.363</v>
      </c>
      <c r="G1551">
        <v>6.0830000000000002</v>
      </c>
      <c r="H1551">
        <v>1882.26</v>
      </c>
      <c r="I1551" s="1">
        <v>558000000000</v>
      </c>
      <c r="J1551">
        <v>3070.91</v>
      </c>
      <c r="K1551">
        <v>13.207599999999999</v>
      </c>
      <c r="L1551">
        <v>25.2</v>
      </c>
      <c r="M1551">
        <v>71.17</v>
      </c>
      <c r="N1551">
        <v>21.752400000000002</v>
      </c>
      <c r="O1551">
        <v>9.9909999999999997</v>
      </c>
    </row>
    <row r="1552" spans="1:15" x14ac:dyDescent="0.3">
      <c r="A1552" t="s">
        <v>60</v>
      </c>
      <c r="B1552" t="s">
        <v>61</v>
      </c>
      <c r="C1552" t="s">
        <v>437</v>
      </c>
      <c r="D1552" t="s">
        <v>433</v>
      </c>
      <c r="E1552">
        <v>2002</v>
      </c>
      <c r="F1552">
        <v>18.954999999999998</v>
      </c>
      <c r="G1552">
        <v>6.1139999999999999</v>
      </c>
      <c r="H1552">
        <v>1806.67</v>
      </c>
      <c r="I1552" s="1">
        <v>508000000000</v>
      </c>
      <c r="J1552">
        <v>2829.28</v>
      </c>
      <c r="K1552">
        <v>9.1494300000000006</v>
      </c>
      <c r="L1552">
        <v>26.8</v>
      </c>
      <c r="M1552">
        <v>70.813000000000002</v>
      </c>
      <c r="N1552">
        <v>21.480599999999999</v>
      </c>
      <c r="O1552">
        <v>9.3710000000000004</v>
      </c>
    </row>
    <row r="1553" spans="1:15" x14ac:dyDescent="0.3">
      <c r="A1553" t="s">
        <v>60</v>
      </c>
      <c r="B1553" t="s">
        <v>61</v>
      </c>
      <c r="C1553" t="s">
        <v>437</v>
      </c>
      <c r="D1553" t="s">
        <v>433</v>
      </c>
      <c r="E1553">
        <v>2001</v>
      </c>
      <c r="F1553">
        <v>19.547000000000001</v>
      </c>
      <c r="G1553">
        <v>6.149</v>
      </c>
      <c r="H1553">
        <v>1747.94</v>
      </c>
      <c r="I1553" s="1">
        <v>559000000000</v>
      </c>
      <c r="J1553">
        <v>3156.8</v>
      </c>
      <c r="K1553">
        <v>4.5284899999999997</v>
      </c>
      <c r="L1553">
        <v>28.6</v>
      </c>
      <c r="M1553">
        <v>70.462000000000003</v>
      </c>
      <c r="N1553">
        <v>21.200399999999998</v>
      </c>
      <c r="O1553">
        <v>9.61</v>
      </c>
    </row>
    <row r="1554" spans="1:15" x14ac:dyDescent="0.3">
      <c r="A1554" t="s">
        <v>60</v>
      </c>
      <c r="B1554" t="s">
        <v>61</v>
      </c>
      <c r="C1554" t="s">
        <v>437</v>
      </c>
      <c r="D1554" t="s">
        <v>433</v>
      </c>
      <c r="E1554">
        <v>2000</v>
      </c>
      <c r="F1554">
        <v>20.119</v>
      </c>
      <c r="G1554">
        <v>6.1890000000000001</v>
      </c>
      <c r="H1554">
        <v>1897.35</v>
      </c>
      <c r="I1554" s="1">
        <v>655000000000</v>
      </c>
      <c r="J1554">
        <v>3749.75</v>
      </c>
      <c r="K1554">
        <v>2.8706900000000002</v>
      </c>
      <c r="L1554">
        <v>30.4</v>
      </c>
      <c r="M1554">
        <v>70.116</v>
      </c>
      <c r="N1554">
        <v>20.912600000000001</v>
      </c>
      <c r="O1554">
        <v>9.8940000000000001</v>
      </c>
    </row>
    <row r="1555" spans="1:15" x14ac:dyDescent="0.3">
      <c r="A1555" t="s">
        <v>60</v>
      </c>
      <c r="B1555" t="s">
        <v>61</v>
      </c>
      <c r="C1555" t="s">
        <v>437</v>
      </c>
      <c r="D1555" t="s">
        <v>433</v>
      </c>
      <c r="E1555">
        <v>1999</v>
      </c>
      <c r="F1555">
        <v>20.654</v>
      </c>
      <c r="G1555">
        <v>6.2329999999999997</v>
      </c>
      <c r="H1555">
        <v>1832.38</v>
      </c>
      <c r="I1555" s="1">
        <v>599000000000</v>
      </c>
      <c r="J1555">
        <v>3478.37</v>
      </c>
      <c r="K1555">
        <v>2.0387300000000002</v>
      </c>
      <c r="L1555">
        <v>32.299999999999997</v>
      </c>
      <c r="M1555">
        <v>69.769000000000005</v>
      </c>
      <c r="N1555">
        <v>20.616900000000001</v>
      </c>
      <c r="O1555">
        <v>10.208</v>
      </c>
    </row>
    <row r="1556" spans="1:15" x14ac:dyDescent="0.3">
      <c r="A1556" t="s">
        <v>60</v>
      </c>
      <c r="B1556" t="s">
        <v>61</v>
      </c>
      <c r="C1556" t="s">
        <v>437</v>
      </c>
      <c r="D1556" t="s">
        <v>433</v>
      </c>
      <c r="E1556">
        <v>1998</v>
      </c>
      <c r="F1556">
        <v>21.146999999999998</v>
      </c>
      <c r="G1556">
        <v>6.2830000000000004</v>
      </c>
      <c r="H1556">
        <v>1808.34</v>
      </c>
      <c r="I1556" s="1">
        <v>864000000000</v>
      </c>
      <c r="J1556">
        <v>5087.1499999999996</v>
      </c>
      <c r="K1556">
        <v>1.47787</v>
      </c>
      <c r="L1556">
        <v>34.4</v>
      </c>
      <c r="M1556">
        <v>69.418999999999997</v>
      </c>
      <c r="N1556">
        <v>20.313800000000001</v>
      </c>
      <c r="O1556">
        <v>9.423</v>
      </c>
    </row>
    <row r="1557" spans="1:15" x14ac:dyDescent="0.3">
      <c r="A1557" t="s">
        <v>60</v>
      </c>
      <c r="B1557" t="s">
        <v>61</v>
      </c>
      <c r="C1557" t="s">
        <v>437</v>
      </c>
      <c r="D1557" t="s">
        <v>433</v>
      </c>
      <c r="E1557">
        <v>1997</v>
      </c>
      <c r="F1557">
        <v>21.600999999999999</v>
      </c>
      <c r="G1557">
        <v>6.3390000000000004</v>
      </c>
      <c r="H1557">
        <v>1762.41</v>
      </c>
      <c r="I1557" s="1">
        <v>883000000000</v>
      </c>
      <c r="J1557">
        <v>5282.01</v>
      </c>
      <c r="K1557">
        <v>0.78607899999999997</v>
      </c>
      <c r="L1557">
        <v>36.5</v>
      </c>
      <c r="M1557">
        <v>69.061000000000007</v>
      </c>
      <c r="N1557">
        <v>20.005500000000001</v>
      </c>
      <c r="O1557">
        <v>8.1579999999999995</v>
      </c>
    </row>
    <row r="1558" spans="1:15" x14ac:dyDescent="0.3">
      <c r="A1558" t="s">
        <v>60</v>
      </c>
      <c r="B1558" t="s">
        <v>61</v>
      </c>
      <c r="C1558" t="s">
        <v>437</v>
      </c>
      <c r="D1558" t="s">
        <v>433</v>
      </c>
      <c r="E1558">
        <v>1996</v>
      </c>
      <c r="F1558">
        <v>22.021999999999998</v>
      </c>
      <c r="G1558">
        <v>6.4020000000000001</v>
      </c>
      <c r="H1558">
        <v>1687.09</v>
      </c>
      <c r="I1558" s="1">
        <v>850000000000</v>
      </c>
      <c r="J1558">
        <v>5166.16</v>
      </c>
      <c r="K1558">
        <v>0.450789</v>
      </c>
      <c r="L1558">
        <v>38.700000000000003</v>
      </c>
      <c r="M1558">
        <v>68.694999999999993</v>
      </c>
      <c r="N1558">
        <v>19.6951</v>
      </c>
      <c r="O1558">
        <v>7.2530000000000001</v>
      </c>
    </row>
    <row r="1559" spans="1:15" x14ac:dyDescent="0.3">
      <c r="A1559" t="s">
        <v>60</v>
      </c>
      <c r="B1559" t="s">
        <v>61</v>
      </c>
      <c r="C1559" t="s">
        <v>437</v>
      </c>
      <c r="D1559" t="s">
        <v>433</v>
      </c>
      <c r="E1559">
        <v>1995</v>
      </c>
      <c r="F1559">
        <v>22.423999999999999</v>
      </c>
      <c r="G1559">
        <v>6.4720000000000004</v>
      </c>
      <c r="H1559">
        <v>1634.4</v>
      </c>
      <c r="I1559" s="1">
        <v>769000000000</v>
      </c>
      <c r="J1559">
        <v>4748.22</v>
      </c>
      <c r="K1559">
        <v>0.105138</v>
      </c>
      <c r="L1559">
        <v>41</v>
      </c>
      <c r="M1559">
        <v>68.317999999999998</v>
      </c>
      <c r="N1559">
        <v>19.384699999999999</v>
      </c>
      <c r="O1559">
        <v>6.42</v>
      </c>
    </row>
    <row r="1560" spans="1:15" x14ac:dyDescent="0.3">
      <c r="A1560" t="s">
        <v>60</v>
      </c>
      <c r="B1560" t="s">
        <v>61</v>
      </c>
      <c r="C1560" t="s">
        <v>437</v>
      </c>
      <c r="D1560" t="s">
        <v>433</v>
      </c>
      <c r="E1560">
        <v>1994</v>
      </c>
      <c r="F1560">
        <v>22.826000000000001</v>
      </c>
      <c r="G1560">
        <v>6.55</v>
      </c>
      <c r="H1560">
        <v>1566.76</v>
      </c>
      <c r="I1560" s="1">
        <v>558000000000</v>
      </c>
      <c r="J1560">
        <v>3500.61</v>
      </c>
      <c r="K1560">
        <v>3.7672700000000003E-2</v>
      </c>
      <c r="L1560">
        <v>43.4</v>
      </c>
      <c r="M1560">
        <v>67.932000000000002</v>
      </c>
      <c r="N1560">
        <v>19.075099999999999</v>
      </c>
      <c r="O1560">
        <v>6.0979999999999999</v>
      </c>
    </row>
    <row r="1561" spans="1:15" x14ac:dyDescent="0.3">
      <c r="A1561" t="s">
        <v>60</v>
      </c>
      <c r="B1561" t="s">
        <v>61</v>
      </c>
      <c r="C1561" t="s">
        <v>437</v>
      </c>
      <c r="D1561" t="s">
        <v>433</v>
      </c>
      <c r="E1561">
        <v>1993</v>
      </c>
      <c r="F1561">
        <v>23.251999999999999</v>
      </c>
      <c r="G1561">
        <v>6.6360000000000001</v>
      </c>
      <c r="H1561">
        <v>1537.59</v>
      </c>
      <c r="I1561" s="1">
        <v>438000000000</v>
      </c>
      <c r="J1561">
        <v>2791.21</v>
      </c>
      <c r="K1561">
        <v>2.5498300000000002E-2</v>
      </c>
      <c r="L1561">
        <v>45.8</v>
      </c>
      <c r="M1561">
        <v>67.539000000000001</v>
      </c>
      <c r="N1561">
        <v>18.765999999999998</v>
      </c>
      <c r="O1561">
        <v>6.03</v>
      </c>
    </row>
    <row r="1562" spans="1:15" x14ac:dyDescent="0.3">
      <c r="A1562" t="s">
        <v>60</v>
      </c>
      <c r="B1562" t="s">
        <v>61</v>
      </c>
      <c r="C1562" t="s">
        <v>437</v>
      </c>
      <c r="D1562" t="s">
        <v>433</v>
      </c>
      <c r="E1562">
        <v>1992</v>
      </c>
      <c r="F1562">
        <v>23.721</v>
      </c>
      <c r="G1562">
        <v>6.7309999999999999</v>
      </c>
      <c r="H1562">
        <v>1494.06</v>
      </c>
      <c r="I1562" s="1">
        <v>401000000000</v>
      </c>
      <c r="J1562">
        <v>2596.92</v>
      </c>
      <c r="K1562">
        <v>1.2946300000000001E-2</v>
      </c>
      <c r="L1562">
        <v>48.2</v>
      </c>
      <c r="M1562">
        <v>67.141000000000005</v>
      </c>
      <c r="N1562">
        <v>18.456199999999999</v>
      </c>
      <c r="O1562">
        <v>6.42</v>
      </c>
    </row>
    <row r="1563" spans="1:15" x14ac:dyDescent="0.3">
      <c r="A1563" t="s">
        <v>60</v>
      </c>
      <c r="B1563" t="s">
        <v>61</v>
      </c>
      <c r="C1563" t="s">
        <v>437</v>
      </c>
      <c r="D1563" t="s">
        <v>433</v>
      </c>
      <c r="E1563">
        <v>1991</v>
      </c>
      <c r="F1563">
        <v>24.245000000000001</v>
      </c>
      <c r="G1563">
        <v>6.835</v>
      </c>
      <c r="H1563">
        <v>1486.22</v>
      </c>
      <c r="I1563" s="1">
        <v>603000000000</v>
      </c>
      <c r="J1563">
        <v>3975.39</v>
      </c>
      <c r="K1563">
        <v>3.28817E-3</v>
      </c>
      <c r="L1563">
        <v>50.4</v>
      </c>
      <c r="M1563">
        <v>66.742000000000004</v>
      </c>
      <c r="N1563">
        <v>18.143799999999999</v>
      </c>
      <c r="O1563">
        <v>6.26</v>
      </c>
    </row>
    <row r="1564" spans="1:15" x14ac:dyDescent="0.3">
      <c r="A1564" t="s">
        <v>60</v>
      </c>
      <c r="B1564" t="s">
        <v>61</v>
      </c>
      <c r="C1564" t="s">
        <v>437</v>
      </c>
      <c r="D1564" t="s">
        <v>433</v>
      </c>
      <c r="E1564">
        <v>1990</v>
      </c>
      <c r="F1564">
        <v>24.844000000000001</v>
      </c>
      <c r="G1564">
        <v>6.9480000000000004</v>
      </c>
      <c r="H1564">
        <v>1460.76</v>
      </c>
      <c r="I1564" s="1">
        <v>462000000000</v>
      </c>
      <c r="J1564">
        <v>3100.28</v>
      </c>
      <c r="K1564">
        <v>0</v>
      </c>
      <c r="L1564">
        <v>52.5</v>
      </c>
      <c r="M1564">
        <v>66.343000000000004</v>
      </c>
      <c r="N1564">
        <v>17.827300000000001</v>
      </c>
    </row>
    <row r="1565" spans="1:15" x14ac:dyDescent="0.3">
      <c r="A1565" t="s">
        <v>60</v>
      </c>
      <c r="B1565" t="s">
        <v>61</v>
      </c>
      <c r="C1565" t="s">
        <v>437</v>
      </c>
      <c r="D1565" t="s">
        <v>433</v>
      </c>
      <c r="E1565">
        <v>1989</v>
      </c>
      <c r="F1565">
        <v>25.533999999999999</v>
      </c>
      <c r="G1565">
        <v>7.0730000000000004</v>
      </c>
      <c r="H1565">
        <v>1449.93</v>
      </c>
      <c r="I1565" s="1">
        <v>426000000000</v>
      </c>
      <c r="J1565">
        <v>2908.5</v>
      </c>
      <c r="L1565">
        <v>54.6</v>
      </c>
      <c r="M1565">
        <v>65.947000000000003</v>
      </c>
      <c r="N1565">
        <v>17.507300000000001</v>
      </c>
    </row>
    <row r="1566" spans="1:15" x14ac:dyDescent="0.3">
      <c r="A1566" t="s">
        <v>60</v>
      </c>
      <c r="B1566" t="s">
        <v>61</v>
      </c>
      <c r="C1566" t="s">
        <v>437</v>
      </c>
      <c r="D1566" t="s">
        <v>433</v>
      </c>
      <c r="E1566">
        <v>1988</v>
      </c>
      <c r="F1566">
        <v>26.303000000000001</v>
      </c>
      <c r="G1566">
        <v>7.2080000000000002</v>
      </c>
      <c r="H1566">
        <v>1419.63</v>
      </c>
      <c r="I1566" s="1">
        <v>330000000000</v>
      </c>
      <c r="J1566">
        <v>2300.38</v>
      </c>
      <c r="L1566">
        <v>56.6</v>
      </c>
      <c r="M1566">
        <v>65.552999999999997</v>
      </c>
      <c r="N1566">
        <v>17.184100000000001</v>
      </c>
    </row>
    <row r="1567" spans="1:15" x14ac:dyDescent="0.3">
      <c r="A1567" t="s">
        <v>60</v>
      </c>
      <c r="B1567" t="s">
        <v>61</v>
      </c>
      <c r="C1567" t="s">
        <v>437</v>
      </c>
      <c r="D1567" t="s">
        <v>433</v>
      </c>
      <c r="E1567">
        <v>1987</v>
      </c>
      <c r="F1567">
        <v>27.129000000000001</v>
      </c>
      <c r="G1567">
        <v>7.3529999999999998</v>
      </c>
      <c r="H1567">
        <v>1368.11</v>
      </c>
      <c r="I1567" s="1">
        <v>294000000000</v>
      </c>
      <c r="J1567">
        <v>2087.31</v>
      </c>
      <c r="L1567">
        <v>58.6</v>
      </c>
      <c r="M1567">
        <v>65.165000000000006</v>
      </c>
      <c r="N1567">
        <v>16.8568</v>
      </c>
    </row>
    <row r="1568" spans="1:15" x14ac:dyDescent="0.3">
      <c r="A1568" t="s">
        <v>60</v>
      </c>
      <c r="B1568" t="s">
        <v>61</v>
      </c>
      <c r="C1568" t="s">
        <v>437</v>
      </c>
      <c r="D1568" t="s">
        <v>433</v>
      </c>
      <c r="E1568">
        <v>1986</v>
      </c>
      <c r="F1568">
        <v>27.989000000000001</v>
      </c>
      <c r="G1568">
        <v>7.5049999999999999</v>
      </c>
      <c r="H1568">
        <v>1354.5</v>
      </c>
      <c r="I1568" s="1">
        <v>268000000000</v>
      </c>
      <c r="J1568">
        <v>1941.49</v>
      </c>
      <c r="L1568">
        <v>60.7</v>
      </c>
      <c r="M1568">
        <v>64.781999999999996</v>
      </c>
      <c r="N1568">
        <v>16.523900000000001</v>
      </c>
    </row>
    <row r="1569" spans="1:14" x14ac:dyDescent="0.3">
      <c r="A1569" t="s">
        <v>60</v>
      </c>
      <c r="B1569" t="s">
        <v>61</v>
      </c>
      <c r="C1569" t="s">
        <v>437</v>
      </c>
      <c r="D1569" t="s">
        <v>433</v>
      </c>
      <c r="E1569">
        <v>1985</v>
      </c>
      <c r="F1569">
        <v>28.843</v>
      </c>
      <c r="G1569">
        <v>7.6619999999999999</v>
      </c>
      <c r="H1569">
        <v>1283.05</v>
      </c>
      <c r="I1569" s="1">
        <v>223000000000</v>
      </c>
      <c r="J1569">
        <v>1648.08</v>
      </c>
      <c r="L1569">
        <v>62.9</v>
      </c>
      <c r="M1569">
        <v>64.406000000000006</v>
      </c>
      <c r="N1569">
        <v>16.184699999999999</v>
      </c>
    </row>
    <row r="1570" spans="1:14" x14ac:dyDescent="0.3">
      <c r="A1570" t="s">
        <v>60</v>
      </c>
      <c r="B1570" t="s">
        <v>61</v>
      </c>
      <c r="C1570" t="s">
        <v>437</v>
      </c>
      <c r="D1570" t="s">
        <v>433</v>
      </c>
      <c r="E1570">
        <v>1984</v>
      </c>
      <c r="F1570">
        <v>29.648</v>
      </c>
      <c r="G1570">
        <v>7.82</v>
      </c>
      <c r="H1570">
        <v>1208.6199999999999</v>
      </c>
      <c r="I1570" s="1">
        <v>209000000000</v>
      </c>
      <c r="J1570">
        <v>1578.93</v>
      </c>
      <c r="L1570">
        <v>65.3</v>
      </c>
      <c r="M1570">
        <v>64.039000000000001</v>
      </c>
      <c r="N1570">
        <v>15.838900000000001</v>
      </c>
    </row>
    <row r="1571" spans="1:14" x14ac:dyDescent="0.3">
      <c r="A1571" t="s">
        <v>60</v>
      </c>
      <c r="B1571" t="s">
        <v>61</v>
      </c>
      <c r="C1571" t="s">
        <v>437</v>
      </c>
      <c r="D1571" t="s">
        <v>433</v>
      </c>
      <c r="E1571">
        <v>1983</v>
      </c>
      <c r="F1571">
        <v>30.370999999999999</v>
      </c>
      <c r="G1571">
        <v>7.976</v>
      </c>
      <c r="H1571">
        <v>1111.75</v>
      </c>
      <c r="I1571" s="1">
        <v>203000000000</v>
      </c>
      <c r="J1571">
        <v>1570.54</v>
      </c>
      <c r="L1571">
        <v>67.900000000000006</v>
      </c>
      <c r="M1571">
        <v>63.68</v>
      </c>
      <c r="N1571">
        <v>15.4878</v>
      </c>
    </row>
    <row r="1572" spans="1:14" x14ac:dyDescent="0.3">
      <c r="A1572" t="s">
        <v>60</v>
      </c>
      <c r="B1572" t="s">
        <v>61</v>
      </c>
      <c r="C1572" t="s">
        <v>437</v>
      </c>
      <c r="D1572" t="s">
        <v>433</v>
      </c>
      <c r="E1572">
        <v>1982</v>
      </c>
      <c r="F1572">
        <v>30.99</v>
      </c>
      <c r="G1572">
        <v>8.1289999999999996</v>
      </c>
      <c r="H1572">
        <v>1055.95</v>
      </c>
      <c r="I1572" s="1">
        <v>282000000000</v>
      </c>
      <c r="J1572">
        <v>2226.77</v>
      </c>
      <c r="L1572">
        <v>70.599999999999994</v>
      </c>
      <c r="M1572">
        <v>63.326000000000001</v>
      </c>
      <c r="N1572">
        <v>15.1347</v>
      </c>
    </row>
    <row r="1573" spans="1:14" x14ac:dyDescent="0.3">
      <c r="A1573" t="s">
        <v>60</v>
      </c>
      <c r="B1573" t="s">
        <v>61</v>
      </c>
      <c r="C1573" t="s">
        <v>437</v>
      </c>
      <c r="D1573" t="s">
        <v>433</v>
      </c>
      <c r="E1573">
        <v>1981</v>
      </c>
      <c r="F1573">
        <v>31.492999999999999</v>
      </c>
      <c r="G1573">
        <v>8.2769999999999992</v>
      </c>
      <c r="H1573">
        <v>1021.55</v>
      </c>
      <c r="I1573" s="1">
        <v>264000000000</v>
      </c>
      <c r="J1573">
        <v>2132.88</v>
      </c>
      <c r="L1573">
        <v>73.599999999999994</v>
      </c>
      <c r="M1573">
        <v>62.975999999999999</v>
      </c>
      <c r="N1573">
        <v>14.7844</v>
      </c>
    </row>
    <row r="1574" spans="1:14" x14ac:dyDescent="0.3">
      <c r="A1574" t="s">
        <v>60</v>
      </c>
      <c r="B1574" t="s">
        <v>61</v>
      </c>
      <c r="C1574" t="s">
        <v>437</v>
      </c>
      <c r="D1574" t="s">
        <v>433</v>
      </c>
      <c r="E1574">
        <v>1980</v>
      </c>
      <c r="F1574">
        <v>31.875</v>
      </c>
      <c r="G1574">
        <v>8.42</v>
      </c>
      <c r="H1574">
        <v>1016.65</v>
      </c>
      <c r="I1574" s="1">
        <v>235000000000</v>
      </c>
      <c r="J1574">
        <v>1947.28</v>
      </c>
      <c r="L1574">
        <v>76.599999999999994</v>
      </c>
      <c r="M1574">
        <v>62.63</v>
      </c>
      <c r="N1574">
        <v>14.440300000000001</v>
      </c>
    </row>
    <row r="1575" spans="1:14" x14ac:dyDescent="0.3">
      <c r="A1575" t="s">
        <v>60</v>
      </c>
      <c r="B1575" t="s">
        <v>61</v>
      </c>
      <c r="C1575" t="s">
        <v>437</v>
      </c>
      <c r="D1575" t="s">
        <v>433</v>
      </c>
      <c r="E1575">
        <v>1979</v>
      </c>
      <c r="F1575">
        <v>32.14</v>
      </c>
      <c r="G1575">
        <v>8.5570000000000004</v>
      </c>
      <c r="H1575">
        <v>941.69899999999996</v>
      </c>
      <c r="I1575" s="1">
        <v>225000000000</v>
      </c>
      <c r="J1575">
        <v>1908.49</v>
      </c>
      <c r="L1575">
        <v>79.7</v>
      </c>
      <c r="M1575">
        <v>62.286000000000001</v>
      </c>
      <c r="N1575">
        <v>14.103400000000001</v>
      </c>
    </row>
    <row r="1576" spans="1:14" x14ac:dyDescent="0.3">
      <c r="A1576" t="s">
        <v>60</v>
      </c>
      <c r="B1576" t="s">
        <v>61</v>
      </c>
      <c r="C1576" t="s">
        <v>437</v>
      </c>
      <c r="D1576" t="s">
        <v>433</v>
      </c>
      <c r="E1576">
        <v>1978</v>
      </c>
      <c r="F1576">
        <v>32.326000000000001</v>
      </c>
      <c r="G1576">
        <v>8.6910000000000007</v>
      </c>
      <c r="H1576">
        <v>860.30200000000002</v>
      </c>
      <c r="I1576" s="1">
        <v>201000000000</v>
      </c>
      <c r="J1576">
        <v>1744.26</v>
      </c>
      <c r="L1576">
        <v>82.5</v>
      </c>
      <c r="M1576">
        <v>61.942</v>
      </c>
      <c r="N1576">
        <v>13.7735</v>
      </c>
    </row>
    <row r="1577" spans="1:14" x14ac:dyDescent="0.3">
      <c r="A1577" t="s">
        <v>60</v>
      </c>
      <c r="B1577" t="s">
        <v>61</v>
      </c>
      <c r="C1577" t="s">
        <v>437</v>
      </c>
      <c r="D1577" t="s">
        <v>433</v>
      </c>
      <c r="E1577">
        <v>1977</v>
      </c>
      <c r="F1577">
        <v>32.473999999999997</v>
      </c>
      <c r="G1577">
        <v>8.8260000000000005</v>
      </c>
      <c r="H1577">
        <v>790.22199999999998</v>
      </c>
      <c r="I1577" s="1">
        <v>176000000000</v>
      </c>
      <c r="J1577">
        <v>1567.01</v>
      </c>
      <c r="L1577">
        <v>85.2</v>
      </c>
      <c r="M1577">
        <v>61.594999999999999</v>
      </c>
      <c r="N1577">
        <v>13.451000000000001</v>
      </c>
    </row>
    <row r="1578" spans="1:14" x14ac:dyDescent="0.3">
      <c r="A1578" t="s">
        <v>60</v>
      </c>
      <c r="B1578" t="s">
        <v>61</v>
      </c>
      <c r="C1578" t="s">
        <v>437</v>
      </c>
      <c r="D1578" t="s">
        <v>433</v>
      </c>
      <c r="E1578">
        <v>1976</v>
      </c>
      <c r="F1578">
        <v>32.619</v>
      </c>
      <c r="G1578">
        <v>8.9670000000000005</v>
      </c>
      <c r="H1578">
        <v>722.08100000000002</v>
      </c>
      <c r="I1578" s="1">
        <v>153000000000</v>
      </c>
      <c r="J1578">
        <v>1390.62</v>
      </c>
      <c r="L1578">
        <v>87.7</v>
      </c>
      <c r="M1578">
        <v>61.243000000000002</v>
      </c>
      <c r="N1578">
        <v>13.1358</v>
      </c>
    </row>
    <row r="1579" spans="1:14" x14ac:dyDescent="0.3">
      <c r="A1579" t="s">
        <v>60</v>
      </c>
      <c r="B1579" t="s">
        <v>61</v>
      </c>
      <c r="C1579" t="s">
        <v>437</v>
      </c>
      <c r="D1579" t="s">
        <v>433</v>
      </c>
      <c r="E1579">
        <v>1975</v>
      </c>
      <c r="F1579">
        <v>32.799999999999997</v>
      </c>
      <c r="G1579">
        <v>9.1170000000000009</v>
      </c>
      <c r="H1579">
        <v>651.49699999999996</v>
      </c>
      <c r="I1579" s="1">
        <v>124000000000</v>
      </c>
      <c r="J1579">
        <v>1153.83</v>
      </c>
      <c r="L1579">
        <v>90.2</v>
      </c>
      <c r="M1579">
        <v>60.884</v>
      </c>
      <c r="N1579">
        <v>12.8278</v>
      </c>
    </row>
    <row r="1580" spans="1:14" x14ac:dyDescent="0.3">
      <c r="A1580" t="s">
        <v>60</v>
      </c>
      <c r="B1580" t="s">
        <v>61</v>
      </c>
      <c r="C1580" t="s">
        <v>437</v>
      </c>
      <c r="D1580" t="s">
        <v>433</v>
      </c>
      <c r="E1580">
        <v>1974</v>
      </c>
      <c r="F1580">
        <v>33.057000000000002</v>
      </c>
      <c r="G1580">
        <v>9.2840000000000007</v>
      </c>
      <c r="H1580">
        <v>604.97900000000004</v>
      </c>
      <c r="I1580" s="1">
        <v>105000000000</v>
      </c>
      <c r="J1580">
        <v>1004.1</v>
      </c>
      <c r="L1580">
        <v>92.5</v>
      </c>
      <c r="M1580">
        <v>60.512999999999998</v>
      </c>
      <c r="N1580">
        <v>12.5275</v>
      </c>
    </row>
    <row r="1581" spans="1:14" x14ac:dyDescent="0.3">
      <c r="A1581" t="s">
        <v>60</v>
      </c>
      <c r="B1581" t="s">
        <v>61</v>
      </c>
      <c r="C1581" t="s">
        <v>437</v>
      </c>
      <c r="D1581" t="s">
        <v>433</v>
      </c>
      <c r="E1581">
        <v>1973</v>
      </c>
      <c r="F1581">
        <v>33.408999999999999</v>
      </c>
      <c r="G1581">
        <v>9.468</v>
      </c>
      <c r="H1581">
        <v>554.62800000000004</v>
      </c>
      <c r="I1581">
        <v>79279100000</v>
      </c>
      <c r="J1581">
        <v>775.27300000000002</v>
      </c>
      <c r="L1581">
        <v>94.8</v>
      </c>
      <c r="M1581">
        <v>60.131999999999998</v>
      </c>
      <c r="N1581">
        <v>12.2347</v>
      </c>
    </row>
    <row r="1582" spans="1:14" x14ac:dyDescent="0.3">
      <c r="A1582" t="s">
        <v>60</v>
      </c>
      <c r="B1582" t="s">
        <v>61</v>
      </c>
      <c r="C1582" t="s">
        <v>437</v>
      </c>
      <c r="D1582" t="s">
        <v>433</v>
      </c>
      <c r="E1582">
        <v>1972</v>
      </c>
      <c r="F1582">
        <v>33.865000000000002</v>
      </c>
      <c r="G1582">
        <v>9.6739999999999995</v>
      </c>
      <c r="H1582">
        <v>499.04199999999997</v>
      </c>
      <c r="I1582">
        <v>58539000000</v>
      </c>
      <c r="J1582">
        <v>586.21400000000006</v>
      </c>
      <c r="L1582">
        <v>97.1</v>
      </c>
      <c r="M1582">
        <v>59.738999999999997</v>
      </c>
      <c r="N1582">
        <v>11.9476</v>
      </c>
    </row>
    <row r="1583" spans="1:14" x14ac:dyDescent="0.3">
      <c r="A1583" t="s">
        <v>60</v>
      </c>
      <c r="B1583" t="s">
        <v>61</v>
      </c>
      <c r="C1583" t="s">
        <v>437</v>
      </c>
      <c r="D1583" t="s">
        <v>433</v>
      </c>
      <c r="E1583">
        <v>1971</v>
      </c>
      <c r="F1583">
        <v>34.433</v>
      </c>
      <c r="G1583">
        <v>9.9030000000000005</v>
      </c>
      <c r="H1583">
        <v>459.88600000000002</v>
      </c>
      <c r="I1583">
        <v>49204500000</v>
      </c>
      <c r="J1583">
        <v>504.75</v>
      </c>
      <c r="L1583">
        <v>99.5</v>
      </c>
      <c r="M1583">
        <v>59.332000000000001</v>
      </c>
      <c r="N1583">
        <v>11.6632</v>
      </c>
    </row>
    <row r="1584" spans="1:14" x14ac:dyDescent="0.3">
      <c r="A1584" t="s">
        <v>60</v>
      </c>
      <c r="B1584" t="s">
        <v>61</v>
      </c>
      <c r="C1584" t="s">
        <v>437</v>
      </c>
      <c r="D1584" t="s">
        <v>433</v>
      </c>
      <c r="E1584">
        <v>1970</v>
      </c>
      <c r="F1584">
        <v>35.116</v>
      </c>
      <c r="G1584">
        <v>10.157</v>
      </c>
      <c r="I1584">
        <v>42327600000</v>
      </c>
      <c r="J1584">
        <v>445.02300000000002</v>
      </c>
      <c r="L1584">
        <v>101.8</v>
      </c>
      <c r="M1584">
        <v>58.911000000000001</v>
      </c>
      <c r="N1584">
        <v>11.3797</v>
      </c>
    </row>
    <row r="1585" spans="1:15" x14ac:dyDescent="0.3">
      <c r="A1585" t="s">
        <v>60</v>
      </c>
      <c r="B1585" t="s">
        <v>61</v>
      </c>
      <c r="C1585" t="s">
        <v>437</v>
      </c>
      <c r="D1585" t="s">
        <v>433</v>
      </c>
      <c r="E1585">
        <v>1969</v>
      </c>
      <c r="F1585">
        <v>35.908999999999999</v>
      </c>
      <c r="G1585">
        <v>10.436</v>
      </c>
      <c r="I1585">
        <v>37458900000</v>
      </c>
      <c r="J1585">
        <v>403.88400000000001</v>
      </c>
      <c r="L1585">
        <v>104.1</v>
      </c>
      <c r="M1585">
        <v>58.475000000000001</v>
      </c>
      <c r="N1585">
        <v>11.0966</v>
      </c>
    </row>
    <row r="1586" spans="1:15" x14ac:dyDescent="0.3">
      <c r="A1586" t="s">
        <v>60</v>
      </c>
      <c r="B1586" t="s">
        <v>61</v>
      </c>
      <c r="C1586" t="s">
        <v>437</v>
      </c>
      <c r="D1586" t="s">
        <v>433</v>
      </c>
      <c r="E1586">
        <v>1968</v>
      </c>
      <c r="F1586">
        <v>36.779000000000003</v>
      </c>
      <c r="G1586">
        <v>10.736000000000001</v>
      </c>
      <c r="I1586">
        <v>33875900000</v>
      </c>
      <c r="J1586">
        <v>374.78699999999998</v>
      </c>
      <c r="L1586">
        <v>106.2</v>
      </c>
      <c r="M1586">
        <v>58.024999999999999</v>
      </c>
      <c r="N1586">
        <v>10.814299999999999</v>
      </c>
    </row>
    <row r="1587" spans="1:15" x14ac:dyDescent="0.3">
      <c r="A1587" t="s">
        <v>60</v>
      </c>
      <c r="B1587" t="s">
        <v>61</v>
      </c>
      <c r="C1587" t="s">
        <v>437</v>
      </c>
      <c r="D1587" t="s">
        <v>433</v>
      </c>
      <c r="E1587">
        <v>1967</v>
      </c>
      <c r="F1587">
        <v>37.683</v>
      </c>
      <c r="G1587">
        <v>11.053000000000001</v>
      </c>
      <c r="I1587">
        <v>30591800000</v>
      </c>
      <c r="J1587">
        <v>347.49299999999999</v>
      </c>
      <c r="L1587">
        <v>108.3</v>
      </c>
      <c r="M1587">
        <v>57.563000000000002</v>
      </c>
      <c r="N1587">
        <v>10.5329</v>
      </c>
    </row>
    <row r="1588" spans="1:15" x14ac:dyDescent="0.3">
      <c r="A1588" t="s">
        <v>60</v>
      </c>
      <c r="B1588" t="s">
        <v>61</v>
      </c>
      <c r="C1588" t="s">
        <v>437</v>
      </c>
      <c r="D1588" t="s">
        <v>433</v>
      </c>
      <c r="E1588">
        <v>1966</v>
      </c>
      <c r="F1588">
        <v>38.588999999999999</v>
      </c>
      <c r="G1588">
        <v>11.382</v>
      </c>
      <c r="I1588">
        <v>27062700000</v>
      </c>
      <c r="J1588">
        <v>315.79700000000003</v>
      </c>
      <c r="L1588">
        <v>110.6</v>
      </c>
      <c r="M1588">
        <v>57.091000000000001</v>
      </c>
      <c r="N1588">
        <v>10.2531</v>
      </c>
    </row>
    <row r="1589" spans="1:15" x14ac:dyDescent="0.3">
      <c r="A1589" t="s">
        <v>60</v>
      </c>
      <c r="B1589" t="s">
        <v>61</v>
      </c>
      <c r="C1589" t="s">
        <v>437</v>
      </c>
      <c r="D1589" t="s">
        <v>433</v>
      </c>
      <c r="E1589">
        <v>1965</v>
      </c>
      <c r="F1589">
        <v>39.453000000000003</v>
      </c>
      <c r="G1589">
        <v>11.718</v>
      </c>
      <c r="I1589">
        <v>21790000000</v>
      </c>
      <c r="J1589">
        <v>261.35399999999998</v>
      </c>
      <c r="L1589">
        <v>112.8</v>
      </c>
      <c r="M1589">
        <v>56.61</v>
      </c>
      <c r="N1589">
        <v>9.9751300000000001</v>
      </c>
    </row>
    <row r="1590" spans="1:15" x14ac:dyDescent="0.3">
      <c r="A1590" t="s">
        <v>60</v>
      </c>
      <c r="B1590" t="s">
        <v>61</v>
      </c>
      <c r="C1590" t="s">
        <v>437</v>
      </c>
      <c r="D1590" t="s">
        <v>433</v>
      </c>
      <c r="E1590">
        <v>1964</v>
      </c>
      <c r="F1590">
        <v>40.234000000000002</v>
      </c>
      <c r="G1590">
        <v>12.055</v>
      </c>
      <c r="I1590">
        <v>21211900000</v>
      </c>
      <c r="J1590">
        <v>261.66699999999997</v>
      </c>
      <c r="L1590">
        <v>115.3</v>
      </c>
      <c r="M1590">
        <v>56.121000000000002</v>
      </c>
      <c r="N1590">
        <v>9.6988800000000008</v>
      </c>
    </row>
    <row r="1591" spans="1:15" x14ac:dyDescent="0.3">
      <c r="A1591" t="s">
        <v>60</v>
      </c>
      <c r="B1591" t="s">
        <v>61</v>
      </c>
      <c r="C1591" t="s">
        <v>437</v>
      </c>
      <c r="D1591" t="s">
        <v>433</v>
      </c>
      <c r="E1591">
        <v>1963</v>
      </c>
      <c r="F1591">
        <v>40.914000000000001</v>
      </c>
      <c r="G1591">
        <v>12.391</v>
      </c>
      <c r="I1591">
        <v>23021500000</v>
      </c>
      <c r="J1591">
        <v>292.25200000000001</v>
      </c>
      <c r="L1591">
        <v>118</v>
      </c>
      <c r="M1591">
        <v>55.627000000000002</v>
      </c>
      <c r="N1591">
        <v>9.4246599999999994</v>
      </c>
    </row>
    <row r="1592" spans="1:15" x14ac:dyDescent="0.3">
      <c r="A1592" t="s">
        <v>60</v>
      </c>
      <c r="B1592" t="s">
        <v>61</v>
      </c>
      <c r="C1592" t="s">
        <v>437</v>
      </c>
      <c r="D1592" t="s">
        <v>433</v>
      </c>
      <c r="E1592">
        <v>1962</v>
      </c>
      <c r="F1592">
        <v>41.481000000000002</v>
      </c>
      <c r="G1592">
        <v>12.72</v>
      </c>
      <c r="I1592">
        <v>19926300000</v>
      </c>
      <c r="J1592">
        <v>260.42599999999999</v>
      </c>
      <c r="L1592">
        <v>121</v>
      </c>
      <c r="M1592">
        <v>55.13</v>
      </c>
      <c r="N1592">
        <v>9.1544699999999999</v>
      </c>
    </row>
    <row r="1593" spans="1:15" x14ac:dyDescent="0.3">
      <c r="A1593" t="s">
        <v>60</v>
      </c>
      <c r="B1593" t="s">
        <v>61</v>
      </c>
      <c r="C1593" t="s">
        <v>437</v>
      </c>
      <c r="D1593" t="s">
        <v>433</v>
      </c>
      <c r="E1593">
        <v>1961</v>
      </c>
      <c r="F1593">
        <v>41.932000000000002</v>
      </c>
      <c r="G1593">
        <v>13.041</v>
      </c>
      <c r="I1593">
        <v>15236900000</v>
      </c>
      <c r="J1593">
        <v>205.041</v>
      </c>
      <c r="L1593">
        <v>124.2</v>
      </c>
      <c r="M1593">
        <v>54.634</v>
      </c>
      <c r="N1593">
        <v>8.8908900000000006</v>
      </c>
    </row>
    <row r="1594" spans="1:15" x14ac:dyDescent="0.3">
      <c r="A1594" t="s">
        <v>60</v>
      </c>
      <c r="B1594" t="s">
        <v>61</v>
      </c>
      <c r="C1594" t="s">
        <v>437</v>
      </c>
      <c r="D1594" t="s">
        <v>433</v>
      </c>
      <c r="E1594">
        <v>1960</v>
      </c>
      <c r="F1594">
        <v>42.28</v>
      </c>
      <c r="G1594">
        <v>13.353</v>
      </c>
      <c r="I1594">
        <v>15165600000</v>
      </c>
      <c r="J1594">
        <v>210.11</v>
      </c>
      <c r="L1594">
        <v>127.4</v>
      </c>
      <c r="M1594">
        <v>54.143000000000001</v>
      </c>
    </row>
    <row r="1595" spans="1:15" x14ac:dyDescent="0.3">
      <c r="A1595" t="s">
        <v>62</v>
      </c>
      <c r="B1595" t="s">
        <v>63</v>
      </c>
      <c r="C1595" t="s">
        <v>435</v>
      </c>
      <c r="D1595" t="s">
        <v>436</v>
      </c>
      <c r="E1595">
        <v>2018</v>
      </c>
      <c r="I1595">
        <v>13567100000</v>
      </c>
      <c r="J1595">
        <v>31627.7</v>
      </c>
      <c r="K1595">
        <v>94.6</v>
      </c>
      <c r="L1595">
        <v>9.8000000000000007</v>
      </c>
      <c r="N1595">
        <v>81.397000000000006</v>
      </c>
      <c r="O1595">
        <v>9.2240000000000002</v>
      </c>
    </row>
    <row r="1596" spans="1:15" x14ac:dyDescent="0.3">
      <c r="A1596" t="s">
        <v>62</v>
      </c>
      <c r="B1596" t="s">
        <v>63</v>
      </c>
      <c r="C1596" t="s">
        <v>435</v>
      </c>
      <c r="D1596" t="s">
        <v>436</v>
      </c>
      <c r="E1596">
        <v>2017</v>
      </c>
      <c r="F1596">
        <v>15.375999999999999</v>
      </c>
      <c r="G1596">
        <v>4.3449999999999998</v>
      </c>
      <c r="I1596">
        <v>12128100000</v>
      </c>
      <c r="J1596">
        <v>28572.1</v>
      </c>
      <c r="K1596">
        <v>94.866699999999994</v>
      </c>
      <c r="L1596">
        <v>9.6</v>
      </c>
      <c r="M1596">
        <v>75.584999999999994</v>
      </c>
      <c r="N1596">
        <v>80.545199999999994</v>
      </c>
      <c r="O1596">
        <v>9.3160000000000007</v>
      </c>
    </row>
    <row r="1597" spans="1:15" x14ac:dyDescent="0.3">
      <c r="A1597" t="s">
        <v>62</v>
      </c>
      <c r="B1597" t="s">
        <v>63</v>
      </c>
      <c r="C1597" t="s">
        <v>435</v>
      </c>
      <c r="D1597" t="s">
        <v>436</v>
      </c>
      <c r="E1597">
        <v>2016</v>
      </c>
      <c r="F1597">
        <v>15.882</v>
      </c>
      <c r="G1597">
        <v>4.2510000000000003</v>
      </c>
      <c r="I1597">
        <v>11400700000</v>
      </c>
      <c r="J1597">
        <v>27157.3</v>
      </c>
      <c r="K1597">
        <v>90</v>
      </c>
      <c r="L1597">
        <v>9.4</v>
      </c>
      <c r="M1597">
        <v>75.45</v>
      </c>
      <c r="N1597">
        <v>79.6584</v>
      </c>
      <c r="O1597">
        <v>8.5589999999999993</v>
      </c>
    </row>
    <row r="1598" spans="1:15" x14ac:dyDescent="0.3">
      <c r="A1598" t="s">
        <v>62</v>
      </c>
      <c r="B1598" t="s">
        <v>63</v>
      </c>
      <c r="C1598" t="s">
        <v>435</v>
      </c>
      <c r="D1598" t="s">
        <v>436</v>
      </c>
      <c r="E1598">
        <v>2015</v>
      </c>
      <c r="F1598">
        <v>16.364999999999998</v>
      </c>
      <c r="G1598">
        <v>4.1619999999999999</v>
      </c>
      <c r="I1598">
        <v>12930400000</v>
      </c>
      <c r="J1598">
        <v>31164.6</v>
      </c>
      <c r="K1598">
        <v>71.2</v>
      </c>
      <c r="L1598">
        <v>9.1</v>
      </c>
      <c r="M1598">
        <v>75.317999999999998</v>
      </c>
      <c r="N1598">
        <v>78.73</v>
      </c>
      <c r="O1598">
        <v>7.7560000000000002</v>
      </c>
    </row>
    <row r="1599" spans="1:15" x14ac:dyDescent="0.3">
      <c r="A1599" t="s">
        <v>62</v>
      </c>
      <c r="B1599" t="s">
        <v>63</v>
      </c>
      <c r="C1599" t="s">
        <v>435</v>
      </c>
      <c r="D1599" t="s">
        <v>436</v>
      </c>
      <c r="E1599">
        <v>2014</v>
      </c>
      <c r="F1599">
        <v>16.765000000000001</v>
      </c>
      <c r="G1599">
        <v>4.0810000000000004</v>
      </c>
      <c r="H1599">
        <v>10291.200000000001</v>
      </c>
      <c r="I1599">
        <v>17098300000</v>
      </c>
      <c r="J1599">
        <v>41726.800000000003</v>
      </c>
      <c r="K1599">
        <v>68.77</v>
      </c>
      <c r="L1599">
        <v>8.8000000000000007</v>
      </c>
      <c r="M1599">
        <v>75.192999999999998</v>
      </c>
      <c r="N1599">
        <v>77.754999999999995</v>
      </c>
      <c r="O1599">
        <v>6.9649999999999999</v>
      </c>
    </row>
    <row r="1600" spans="1:15" x14ac:dyDescent="0.3">
      <c r="A1600" t="s">
        <v>62</v>
      </c>
      <c r="B1600" t="s">
        <v>63</v>
      </c>
      <c r="C1600" t="s">
        <v>435</v>
      </c>
      <c r="D1600" t="s">
        <v>436</v>
      </c>
      <c r="E1600">
        <v>2013</v>
      </c>
      <c r="F1600">
        <v>17.052</v>
      </c>
      <c r="G1600">
        <v>4.0090000000000003</v>
      </c>
      <c r="H1600">
        <v>9873.3700000000008</v>
      </c>
      <c r="I1600">
        <v>18093800000</v>
      </c>
      <c r="J1600">
        <v>44740.1</v>
      </c>
      <c r="K1600">
        <v>64.5</v>
      </c>
      <c r="L1600">
        <v>8.6</v>
      </c>
      <c r="M1600">
        <v>75.075000000000003</v>
      </c>
      <c r="N1600">
        <v>76.740200000000002</v>
      </c>
      <c r="O1600">
        <v>7.0289999999999999</v>
      </c>
    </row>
    <row r="1601" spans="1:15" x14ac:dyDescent="0.3">
      <c r="A1601" t="s">
        <v>62</v>
      </c>
      <c r="B1601" t="s">
        <v>63</v>
      </c>
      <c r="C1601" t="s">
        <v>435</v>
      </c>
      <c r="D1601" t="s">
        <v>436</v>
      </c>
      <c r="E1601">
        <v>2012</v>
      </c>
      <c r="F1601">
        <v>17.221</v>
      </c>
      <c r="G1601">
        <v>3.944</v>
      </c>
      <c r="H1601">
        <v>9240.86</v>
      </c>
      <c r="I1601">
        <v>19048500000</v>
      </c>
      <c r="J1601">
        <v>47741.9</v>
      </c>
      <c r="K1601">
        <v>60.273099999999999</v>
      </c>
      <c r="L1601">
        <v>8.4</v>
      </c>
      <c r="M1601">
        <v>74.962000000000003</v>
      </c>
      <c r="N1601">
        <v>75.709500000000006</v>
      </c>
      <c r="O1601">
        <v>6.8970000000000002</v>
      </c>
    </row>
    <row r="1602" spans="1:15" x14ac:dyDescent="0.3">
      <c r="A1602" t="s">
        <v>62</v>
      </c>
      <c r="B1602" t="s">
        <v>63</v>
      </c>
      <c r="C1602" t="s">
        <v>435</v>
      </c>
      <c r="D1602" t="s">
        <v>436</v>
      </c>
      <c r="E1602">
        <v>2011</v>
      </c>
      <c r="F1602">
        <v>17.294</v>
      </c>
      <c r="G1602">
        <v>3.887</v>
      </c>
      <c r="H1602">
        <v>8783.61</v>
      </c>
      <c r="I1602">
        <v>18525300000</v>
      </c>
      <c r="J1602">
        <v>47055.8</v>
      </c>
      <c r="K1602">
        <v>56</v>
      </c>
      <c r="L1602">
        <v>8.1999999999999993</v>
      </c>
      <c r="M1602">
        <v>74.852000000000004</v>
      </c>
      <c r="N1602">
        <v>74.703599999999994</v>
      </c>
      <c r="O1602">
        <v>6.72</v>
      </c>
    </row>
    <row r="1603" spans="1:15" x14ac:dyDescent="0.3">
      <c r="A1603" t="s">
        <v>62</v>
      </c>
      <c r="B1603" t="s">
        <v>63</v>
      </c>
      <c r="C1603" t="s">
        <v>435</v>
      </c>
      <c r="D1603" t="s">
        <v>436</v>
      </c>
      <c r="E1603">
        <v>2010</v>
      </c>
      <c r="F1603">
        <v>17.329000000000001</v>
      </c>
      <c r="G1603">
        <v>3.831</v>
      </c>
      <c r="H1603">
        <v>8810.07</v>
      </c>
      <c r="I1603">
        <v>13707400000</v>
      </c>
      <c r="J1603">
        <v>35269.599999999999</v>
      </c>
      <c r="K1603">
        <v>53</v>
      </c>
      <c r="L1603">
        <v>8</v>
      </c>
      <c r="M1603">
        <v>74.739999999999995</v>
      </c>
      <c r="N1603">
        <v>73.746899999999997</v>
      </c>
      <c r="O1603">
        <v>6.6580000000000004</v>
      </c>
    </row>
    <row r="1604" spans="1:15" x14ac:dyDescent="0.3">
      <c r="A1604" t="s">
        <v>62</v>
      </c>
      <c r="B1604" t="s">
        <v>63</v>
      </c>
      <c r="C1604" t="s">
        <v>435</v>
      </c>
      <c r="D1604" t="s">
        <v>436</v>
      </c>
      <c r="E1604">
        <v>2009</v>
      </c>
      <c r="F1604">
        <v>17.411999999999999</v>
      </c>
      <c r="G1604">
        <v>3.7719999999999998</v>
      </c>
      <c r="H1604">
        <v>8840.7099999999991</v>
      </c>
      <c r="I1604">
        <v>10732400000</v>
      </c>
      <c r="J1604">
        <v>27955.7</v>
      </c>
      <c r="K1604">
        <v>49</v>
      </c>
      <c r="L1604">
        <v>7.9</v>
      </c>
      <c r="M1604">
        <v>74.623000000000005</v>
      </c>
      <c r="N1604">
        <v>72.847399999999993</v>
      </c>
      <c r="O1604">
        <v>6.4240000000000004</v>
      </c>
    </row>
    <row r="1605" spans="1:15" x14ac:dyDescent="0.3">
      <c r="A1605" t="s">
        <v>62</v>
      </c>
      <c r="B1605" t="s">
        <v>63</v>
      </c>
      <c r="C1605" t="s">
        <v>435</v>
      </c>
      <c r="D1605" t="s">
        <v>436</v>
      </c>
      <c r="E1605">
        <v>2008</v>
      </c>
      <c r="F1605">
        <v>17.616</v>
      </c>
      <c r="G1605">
        <v>3.706</v>
      </c>
      <c r="H1605">
        <v>8589.4</v>
      </c>
      <c r="I1605">
        <v>14393100000</v>
      </c>
      <c r="J1605">
        <v>37934.400000000001</v>
      </c>
      <c r="K1605">
        <v>46</v>
      </c>
      <c r="L1605">
        <v>7.8</v>
      </c>
      <c r="M1605">
        <v>74.494</v>
      </c>
      <c r="N1605">
        <v>71.996399999999994</v>
      </c>
      <c r="O1605">
        <v>5.6970000000000001</v>
      </c>
    </row>
    <row r="1606" spans="1:15" x14ac:dyDescent="0.3">
      <c r="A1606" t="s">
        <v>62</v>
      </c>
      <c r="B1606" t="s">
        <v>63</v>
      </c>
      <c r="C1606" t="s">
        <v>435</v>
      </c>
      <c r="D1606" t="s">
        <v>436</v>
      </c>
      <c r="E1606">
        <v>2007</v>
      </c>
      <c r="F1606">
        <v>17.984999999999999</v>
      </c>
      <c r="G1606">
        <v>3.6339999999999999</v>
      </c>
      <c r="H1606">
        <v>8614.14</v>
      </c>
      <c r="I1606">
        <v>12247700000</v>
      </c>
      <c r="J1606">
        <v>32663.599999999999</v>
      </c>
      <c r="K1606">
        <v>44.68</v>
      </c>
      <c r="L1606">
        <v>7.8</v>
      </c>
      <c r="M1606">
        <v>74.350999999999999</v>
      </c>
      <c r="N1606">
        <v>71.150899999999993</v>
      </c>
      <c r="O1606">
        <v>5.6239999999999997</v>
      </c>
    </row>
    <row r="1607" spans="1:15" x14ac:dyDescent="0.3">
      <c r="A1607" t="s">
        <v>62</v>
      </c>
      <c r="B1607" t="s">
        <v>63</v>
      </c>
      <c r="C1607" t="s">
        <v>435</v>
      </c>
      <c r="D1607" t="s">
        <v>436</v>
      </c>
      <c r="E1607">
        <v>2006</v>
      </c>
      <c r="F1607">
        <v>18.527000000000001</v>
      </c>
      <c r="G1607">
        <v>3.56</v>
      </c>
      <c r="H1607">
        <v>8431.84</v>
      </c>
      <c r="I1607">
        <v>11470700000</v>
      </c>
      <c r="J1607">
        <v>30979.9</v>
      </c>
      <c r="K1607">
        <v>42.186300000000003</v>
      </c>
      <c r="L1607">
        <v>7.7</v>
      </c>
      <c r="M1607">
        <v>74.188999999999993</v>
      </c>
      <c r="N1607">
        <v>70.258600000000001</v>
      </c>
      <c r="O1607">
        <v>5.7430000000000003</v>
      </c>
    </row>
    <row r="1608" spans="1:15" x14ac:dyDescent="0.3">
      <c r="A1608" t="s">
        <v>62</v>
      </c>
      <c r="B1608" t="s">
        <v>63</v>
      </c>
      <c r="C1608" t="s">
        <v>435</v>
      </c>
      <c r="D1608" t="s">
        <v>436</v>
      </c>
      <c r="E1608">
        <v>2005</v>
      </c>
      <c r="F1608">
        <v>19.210999999999999</v>
      </c>
      <c r="G1608">
        <v>3.492</v>
      </c>
      <c r="H1608">
        <v>8463.11</v>
      </c>
      <c r="I1608">
        <v>9531400000</v>
      </c>
      <c r="J1608">
        <v>26105.3</v>
      </c>
      <c r="K1608">
        <v>36.4664</v>
      </c>
      <c r="L1608">
        <v>7.7</v>
      </c>
      <c r="M1608">
        <v>74.006</v>
      </c>
      <c r="N1608">
        <v>69.281599999999997</v>
      </c>
      <c r="O1608">
        <v>5.8689999999999998</v>
      </c>
    </row>
    <row r="1609" spans="1:15" x14ac:dyDescent="0.3">
      <c r="A1609" t="s">
        <v>62</v>
      </c>
      <c r="B1609" t="s">
        <v>63</v>
      </c>
      <c r="C1609" t="s">
        <v>435</v>
      </c>
      <c r="D1609" t="s">
        <v>436</v>
      </c>
      <c r="E1609">
        <v>2004</v>
      </c>
      <c r="F1609">
        <v>19.974</v>
      </c>
      <c r="G1609">
        <v>3.44</v>
      </c>
      <c r="H1609">
        <v>8596.8700000000008</v>
      </c>
      <c r="I1609">
        <v>7872330000</v>
      </c>
      <c r="J1609">
        <v>21902.1</v>
      </c>
      <c r="K1609">
        <v>29.715599999999998</v>
      </c>
      <c r="L1609">
        <v>7.8</v>
      </c>
      <c r="M1609">
        <v>73.801000000000002</v>
      </c>
      <c r="N1609">
        <v>68.203599999999994</v>
      </c>
      <c r="O1609">
        <v>5.915</v>
      </c>
    </row>
    <row r="1610" spans="1:15" x14ac:dyDescent="0.3">
      <c r="A1610" t="s">
        <v>62</v>
      </c>
      <c r="B1610" t="s">
        <v>63</v>
      </c>
      <c r="C1610" t="s">
        <v>435</v>
      </c>
      <c r="D1610" t="s">
        <v>436</v>
      </c>
      <c r="E1610">
        <v>2003</v>
      </c>
      <c r="F1610">
        <v>20.738</v>
      </c>
      <c r="G1610">
        <v>3.4140000000000001</v>
      </c>
      <c r="H1610">
        <v>8550.98</v>
      </c>
      <c r="I1610">
        <v>6557330000</v>
      </c>
      <c r="J1610">
        <v>18560.599999999999</v>
      </c>
      <c r="K1610">
        <v>19.594999999999999</v>
      </c>
      <c r="L1610">
        <v>7.8</v>
      </c>
      <c r="M1610">
        <v>73.575000000000003</v>
      </c>
      <c r="N1610">
        <v>67.038499999999999</v>
      </c>
      <c r="O1610">
        <v>5.8810000000000002</v>
      </c>
    </row>
    <row r="1611" spans="1:15" x14ac:dyDescent="0.3">
      <c r="A1611" t="s">
        <v>62</v>
      </c>
      <c r="B1611" t="s">
        <v>63</v>
      </c>
      <c r="C1611" t="s">
        <v>435</v>
      </c>
      <c r="D1611" t="s">
        <v>436</v>
      </c>
      <c r="E1611">
        <v>2002</v>
      </c>
      <c r="F1611">
        <v>21.446999999999999</v>
      </c>
      <c r="G1611">
        <v>3.4180000000000001</v>
      </c>
      <c r="H1611">
        <v>7373.51</v>
      </c>
      <c r="I1611">
        <v>5843330000</v>
      </c>
      <c r="J1611">
        <v>16850.2</v>
      </c>
      <c r="K1611">
        <v>15.3299</v>
      </c>
      <c r="L1611">
        <v>7.9</v>
      </c>
      <c r="M1611">
        <v>73.331999999999994</v>
      </c>
      <c r="N1611">
        <v>65.802999999999997</v>
      </c>
      <c r="O1611">
        <v>5.7720000000000002</v>
      </c>
    </row>
    <row r="1612" spans="1:15" x14ac:dyDescent="0.3">
      <c r="A1612" t="s">
        <v>62</v>
      </c>
      <c r="B1612" t="s">
        <v>63</v>
      </c>
      <c r="C1612" t="s">
        <v>435</v>
      </c>
      <c r="D1612" t="s">
        <v>436</v>
      </c>
      <c r="E1612">
        <v>2001</v>
      </c>
      <c r="F1612">
        <v>22.088000000000001</v>
      </c>
      <c r="G1612">
        <v>3.452</v>
      </c>
      <c r="H1612">
        <v>7181.63</v>
      </c>
      <c r="I1612">
        <v>5601090000</v>
      </c>
      <c r="J1612">
        <v>16472.099999999999</v>
      </c>
      <c r="K1612">
        <v>12.9178</v>
      </c>
      <c r="L1612">
        <v>8.1</v>
      </c>
      <c r="M1612">
        <v>73.075999999999993</v>
      </c>
      <c r="N1612">
        <v>64.522599999999997</v>
      </c>
      <c r="O1612">
        <v>5.6340000000000003</v>
      </c>
    </row>
    <row r="1613" spans="1:15" x14ac:dyDescent="0.3">
      <c r="A1613" t="s">
        <v>62</v>
      </c>
      <c r="B1613" t="s">
        <v>63</v>
      </c>
      <c r="C1613" t="s">
        <v>435</v>
      </c>
      <c r="D1613" t="s">
        <v>436</v>
      </c>
      <c r="E1613">
        <v>2000</v>
      </c>
      <c r="F1613">
        <v>22.678999999999998</v>
      </c>
      <c r="G1613">
        <v>3.5129999999999999</v>
      </c>
      <c r="H1613">
        <v>7545.81</v>
      </c>
      <c r="I1613">
        <v>6001150000</v>
      </c>
      <c r="J1613">
        <v>18012.599999999999</v>
      </c>
      <c r="K1613">
        <v>8.9962800000000005</v>
      </c>
      <c r="L1613">
        <v>8.3000000000000007</v>
      </c>
      <c r="M1613">
        <v>72.808999999999997</v>
      </c>
      <c r="N1613">
        <v>63.219200000000001</v>
      </c>
      <c r="O1613">
        <v>5.6</v>
      </c>
    </row>
    <row r="1614" spans="1:15" x14ac:dyDescent="0.3">
      <c r="A1614" t="s">
        <v>62</v>
      </c>
      <c r="B1614" t="s">
        <v>63</v>
      </c>
      <c r="C1614" t="s">
        <v>435</v>
      </c>
      <c r="D1614" t="s">
        <v>436</v>
      </c>
      <c r="E1614">
        <v>1999</v>
      </c>
      <c r="F1614">
        <v>23.268999999999998</v>
      </c>
      <c r="G1614">
        <v>3.593</v>
      </c>
      <c r="H1614">
        <v>7375.62</v>
      </c>
      <c r="I1614">
        <v>4600000000</v>
      </c>
      <c r="J1614">
        <v>14101.3</v>
      </c>
      <c r="K1614">
        <v>7.6710399999999996</v>
      </c>
      <c r="L1614">
        <v>8.5</v>
      </c>
      <c r="M1614">
        <v>72.537999999999997</v>
      </c>
      <c r="N1614">
        <v>61.8994</v>
      </c>
      <c r="O1614">
        <v>5.5720000000000001</v>
      </c>
    </row>
    <row r="1615" spans="1:15" x14ac:dyDescent="0.3">
      <c r="A1615" t="s">
        <v>62</v>
      </c>
      <c r="B1615" t="s">
        <v>63</v>
      </c>
      <c r="C1615" t="s">
        <v>435</v>
      </c>
      <c r="D1615" t="s">
        <v>436</v>
      </c>
      <c r="E1615">
        <v>1998</v>
      </c>
      <c r="F1615">
        <v>23.908000000000001</v>
      </c>
      <c r="G1615">
        <v>3.6819999999999999</v>
      </c>
      <c r="H1615">
        <v>7755.12</v>
      </c>
      <c r="I1615">
        <v>4051150000</v>
      </c>
      <c r="J1615">
        <v>12693.8</v>
      </c>
      <c r="K1615">
        <v>6.2847400000000002</v>
      </c>
      <c r="L1615">
        <v>8.8000000000000007</v>
      </c>
      <c r="M1615">
        <v>72.265000000000001</v>
      </c>
      <c r="N1615">
        <v>60.558599999999998</v>
      </c>
      <c r="O1615">
        <v>5.4480000000000004</v>
      </c>
    </row>
    <row r="1616" spans="1:15" x14ac:dyDescent="0.3">
      <c r="A1616" t="s">
        <v>62</v>
      </c>
      <c r="B1616" t="s">
        <v>63</v>
      </c>
      <c r="C1616" t="s">
        <v>435</v>
      </c>
      <c r="D1616" t="s">
        <v>436</v>
      </c>
      <c r="E1616">
        <v>1997</v>
      </c>
      <c r="F1616">
        <v>24.625</v>
      </c>
      <c r="G1616">
        <v>3.7719999999999998</v>
      </c>
      <c r="H1616">
        <v>7622.82</v>
      </c>
      <c r="I1616">
        <v>5197330000</v>
      </c>
      <c r="J1616">
        <v>16660.400000000001</v>
      </c>
      <c r="K1616">
        <v>4.8310599999999999</v>
      </c>
      <c r="L1616">
        <v>9.1</v>
      </c>
      <c r="M1616">
        <v>71.994</v>
      </c>
      <c r="N1616">
        <v>59.195099999999996</v>
      </c>
      <c r="O1616">
        <v>5.4180000000000001</v>
      </c>
    </row>
    <row r="1617" spans="1:15" x14ac:dyDescent="0.3">
      <c r="A1617" t="s">
        <v>62</v>
      </c>
      <c r="B1617" t="s">
        <v>63</v>
      </c>
      <c r="C1617" t="s">
        <v>435</v>
      </c>
      <c r="D1617" t="s">
        <v>436</v>
      </c>
      <c r="E1617">
        <v>1996</v>
      </c>
      <c r="F1617">
        <v>25.411999999999999</v>
      </c>
      <c r="G1617">
        <v>3.8570000000000002</v>
      </c>
      <c r="H1617">
        <v>6828.13</v>
      </c>
      <c r="I1617">
        <v>5115600000</v>
      </c>
      <c r="J1617">
        <v>16793.3</v>
      </c>
      <c r="K1617">
        <v>3.30335</v>
      </c>
      <c r="L1617">
        <v>9.5</v>
      </c>
      <c r="M1617">
        <v>71.727000000000004</v>
      </c>
      <c r="N1617">
        <v>57.802999999999997</v>
      </c>
      <c r="O1617">
        <v>5.3760000000000003</v>
      </c>
    </row>
    <row r="1618" spans="1:15" x14ac:dyDescent="0.3">
      <c r="A1618" t="s">
        <v>62</v>
      </c>
      <c r="B1618" t="s">
        <v>63</v>
      </c>
      <c r="C1618" t="s">
        <v>435</v>
      </c>
      <c r="D1618" t="s">
        <v>436</v>
      </c>
      <c r="E1618">
        <v>1995</v>
      </c>
      <c r="F1618">
        <v>26.238</v>
      </c>
      <c r="G1618">
        <v>3.9390000000000001</v>
      </c>
      <c r="H1618">
        <v>6384.75</v>
      </c>
      <c r="I1618">
        <v>4734020000</v>
      </c>
      <c r="J1618">
        <v>15933.3</v>
      </c>
      <c r="K1618">
        <v>1.01708</v>
      </c>
      <c r="L1618">
        <v>9.8000000000000007</v>
      </c>
      <c r="M1618">
        <v>71.465000000000003</v>
      </c>
      <c r="N1618">
        <v>56.378399999999999</v>
      </c>
      <c r="O1618">
        <v>5.3380000000000001</v>
      </c>
    </row>
    <row r="1619" spans="1:15" x14ac:dyDescent="0.3">
      <c r="A1619" t="s">
        <v>62</v>
      </c>
      <c r="B1619" t="s">
        <v>63</v>
      </c>
      <c r="C1619" t="s">
        <v>435</v>
      </c>
      <c r="D1619" t="s">
        <v>436</v>
      </c>
      <c r="E1619">
        <v>1994</v>
      </c>
      <c r="F1619">
        <v>27.055</v>
      </c>
      <c r="G1619">
        <v>4.0190000000000001</v>
      </c>
      <c r="H1619">
        <v>5579.47</v>
      </c>
      <c r="I1619">
        <v>4087340000</v>
      </c>
      <c r="J1619">
        <v>14120.9</v>
      </c>
      <c r="L1619">
        <v>10</v>
      </c>
      <c r="M1619">
        <v>71.206999999999994</v>
      </c>
      <c r="N1619">
        <v>54.924900000000001</v>
      </c>
      <c r="O1619">
        <v>5.2679999999999998</v>
      </c>
    </row>
    <row r="1620" spans="1:15" x14ac:dyDescent="0.3">
      <c r="A1620" t="s">
        <v>62</v>
      </c>
      <c r="B1620" t="s">
        <v>63</v>
      </c>
      <c r="C1620" t="s">
        <v>435</v>
      </c>
      <c r="D1620" t="s">
        <v>436</v>
      </c>
      <c r="E1620">
        <v>1993</v>
      </c>
      <c r="F1620">
        <v>27.811</v>
      </c>
      <c r="G1620">
        <v>4.1020000000000003</v>
      </c>
      <c r="H1620">
        <v>5268.37</v>
      </c>
      <c r="I1620">
        <v>4105710000</v>
      </c>
      <c r="J1620">
        <v>14575.7</v>
      </c>
      <c r="L1620">
        <v>10.199999999999999</v>
      </c>
      <c r="M1620">
        <v>70.950999999999993</v>
      </c>
      <c r="N1620">
        <v>53.4499</v>
      </c>
      <c r="O1620">
        <v>5.1749999999999998</v>
      </c>
    </row>
    <row r="1621" spans="1:15" x14ac:dyDescent="0.3">
      <c r="A1621" t="s">
        <v>62</v>
      </c>
      <c r="B1621" t="s">
        <v>63</v>
      </c>
      <c r="C1621" t="s">
        <v>435</v>
      </c>
      <c r="D1621" t="s">
        <v>436</v>
      </c>
      <c r="E1621">
        <v>1992</v>
      </c>
      <c r="F1621">
        <v>28.463999999999999</v>
      </c>
      <c r="G1621">
        <v>4.1909999999999998</v>
      </c>
      <c r="H1621">
        <v>4819.42</v>
      </c>
      <c r="I1621">
        <v>4183550000</v>
      </c>
      <c r="J1621">
        <v>15274.4</v>
      </c>
      <c r="L1621">
        <v>10.3</v>
      </c>
      <c r="M1621">
        <v>70.695999999999998</v>
      </c>
      <c r="N1621">
        <v>51.971899999999998</v>
      </c>
      <c r="O1621">
        <v>4.9050000000000002</v>
      </c>
    </row>
    <row r="1622" spans="1:15" x14ac:dyDescent="0.3">
      <c r="A1622" t="s">
        <v>62</v>
      </c>
      <c r="B1622" t="s">
        <v>63</v>
      </c>
      <c r="C1622" t="s">
        <v>435</v>
      </c>
      <c r="D1622" t="s">
        <v>436</v>
      </c>
      <c r="E1622">
        <v>1991</v>
      </c>
      <c r="F1622">
        <v>28.997</v>
      </c>
      <c r="G1622">
        <v>4.2850000000000001</v>
      </c>
      <c r="H1622">
        <v>4473.91</v>
      </c>
      <c r="I1622">
        <v>3701670000</v>
      </c>
      <c r="J1622">
        <v>13905.1</v>
      </c>
      <c r="L1622">
        <v>10.3</v>
      </c>
      <c r="M1622">
        <v>70.438999999999993</v>
      </c>
      <c r="N1622">
        <v>50.514200000000002</v>
      </c>
      <c r="O1622">
        <v>4.7</v>
      </c>
    </row>
    <row r="1623" spans="1:15" x14ac:dyDescent="0.3">
      <c r="A1623" t="s">
        <v>62</v>
      </c>
      <c r="B1623" t="s">
        <v>63</v>
      </c>
      <c r="C1623" t="s">
        <v>435</v>
      </c>
      <c r="D1623" t="s">
        <v>436</v>
      </c>
      <c r="E1623">
        <v>1990</v>
      </c>
      <c r="F1623">
        <v>29.401</v>
      </c>
      <c r="G1623">
        <v>4.3780000000000001</v>
      </c>
      <c r="H1623">
        <v>4325.12</v>
      </c>
      <c r="I1623">
        <v>3520550000</v>
      </c>
      <c r="J1623">
        <v>13607.5</v>
      </c>
      <c r="K1623">
        <v>0</v>
      </c>
      <c r="L1623">
        <v>10.4</v>
      </c>
      <c r="M1623">
        <v>70.185000000000002</v>
      </c>
      <c r="N1623">
        <v>49.093200000000003</v>
      </c>
    </row>
    <row r="1624" spans="1:15" x14ac:dyDescent="0.3">
      <c r="A1624" t="s">
        <v>62</v>
      </c>
      <c r="B1624" t="s">
        <v>63</v>
      </c>
      <c r="C1624" t="s">
        <v>435</v>
      </c>
      <c r="D1624" t="s">
        <v>436</v>
      </c>
      <c r="E1624">
        <v>1989</v>
      </c>
      <c r="F1624">
        <v>29.678000000000001</v>
      </c>
      <c r="G1624">
        <v>4.46</v>
      </c>
      <c r="H1624">
        <v>4298.93</v>
      </c>
      <c r="I1624">
        <v>2985470000</v>
      </c>
      <c r="J1624">
        <v>11872.6</v>
      </c>
      <c r="L1624">
        <v>10.4</v>
      </c>
      <c r="M1624">
        <v>69.935000000000002</v>
      </c>
      <c r="N1624">
        <v>47.715000000000003</v>
      </c>
    </row>
    <row r="1625" spans="1:15" x14ac:dyDescent="0.3">
      <c r="A1625" t="s">
        <v>62</v>
      </c>
      <c r="B1625" t="s">
        <v>63</v>
      </c>
      <c r="C1625" t="s">
        <v>435</v>
      </c>
      <c r="D1625" t="s">
        <v>436</v>
      </c>
      <c r="E1625">
        <v>1988</v>
      </c>
      <c r="F1625">
        <v>29.864999999999998</v>
      </c>
      <c r="G1625">
        <v>4.53</v>
      </c>
      <c r="H1625">
        <v>4283.8900000000003</v>
      </c>
      <c r="I1625">
        <v>2690720000</v>
      </c>
      <c r="J1625">
        <v>11009.3</v>
      </c>
      <c r="L1625">
        <v>10.4</v>
      </c>
      <c r="M1625">
        <v>69.691000000000003</v>
      </c>
      <c r="N1625">
        <v>46.3765</v>
      </c>
    </row>
    <row r="1626" spans="1:15" x14ac:dyDescent="0.3">
      <c r="A1626" t="s">
        <v>62</v>
      </c>
      <c r="B1626" t="s">
        <v>63</v>
      </c>
      <c r="C1626" t="s">
        <v>435</v>
      </c>
      <c r="D1626" t="s">
        <v>436</v>
      </c>
      <c r="E1626">
        <v>1987</v>
      </c>
      <c r="F1626">
        <v>30.003</v>
      </c>
      <c r="G1626">
        <v>4.5880000000000001</v>
      </c>
      <c r="H1626">
        <v>4192.57</v>
      </c>
      <c r="I1626">
        <v>2754460000</v>
      </c>
      <c r="J1626">
        <v>11594.7</v>
      </c>
      <c r="L1626">
        <v>10.6</v>
      </c>
      <c r="M1626">
        <v>69.45</v>
      </c>
      <c r="N1626">
        <v>45.078400000000002</v>
      </c>
    </row>
    <row r="1627" spans="1:15" x14ac:dyDescent="0.3">
      <c r="A1627" t="s">
        <v>62</v>
      </c>
      <c r="B1627" t="s">
        <v>63</v>
      </c>
      <c r="C1627" t="s">
        <v>435</v>
      </c>
      <c r="D1627" t="s">
        <v>436</v>
      </c>
      <c r="E1627">
        <v>1986</v>
      </c>
      <c r="F1627">
        <v>30.120999999999999</v>
      </c>
      <c r="G1627">
        <v>4.6429999999999998</v>
      </c>
      <c r="H1627">
        <v>3217.63</v>
      </c>
      <c r="I1627">
        <v>2358590000</v>
      </c>
      <c r="J1627">
        <v>10214.1</v>
      </c>
      <c r="L1627">
        <v>10.8</v>
      </c>
      <c r="M1627">
        <v>69.207999999999998</v>
      </c>
      <c r="N1627">
        <v>43.816899999999997</v>
      </c>
    </row>
    <row r="1628" spans="1:15" x14ac:dyDescent="0.3">
      <c r="A1628" t="s">
        <v>62</v>
      </c>
      <c r="B1628" t="s">
        <v>63</v>
      </c>
      <c r="C1628" t="s">
        <v>435</v>
      </c>
      <c r="D1628" t="s">
        <v>436</v>
      </c>
      <c r="E1628">
        <v>1985</v>
      </c>
      <c r="F1628">
        <v>30.253</v>
      </c>
      <c r="G1628">
        <v>4.7089999999999996</v>
      </c>
      <c r="H1628">
        <v>3265.78</v>
      </c>
      <c r="I1628">
        <v>3523610000</v>
      </c>
      <c r="J1628">
        <v>15698.9</v>
      </c>
      <c r="L1628">
        <v>11</v>
      </c>
      <c r="M1628">
        <v>68.959999999999994</v>
      </c>
      <c r="N1628">
        <v>42.5899</v>
      </c>
    </row>
    <row r="1629" spans="1:15" x14ac:dyDescent="0.3">
      <c r="A1629" t="s">
        <v>62</v>
      </c>
      <c r="B1629" t="s">
        <v>63</v>
      </c>
      <c r="C1629" t="s">
        <v>435</v>
      </c>
      <c r="D1629" t="s">
        <v>436</v>
      </c>
      <c r="E1629">
        <v>1984</v>
      </c>
      <c r="F1629">
        <v>30.433</v>
      </c>
      <c r="G1629">
        <v>4.806</v>
      </c>
      <c r="H1629">
        <v>3290.94</v>
      </c>
      <c r="I1629">
        <v>3782520000</v>
      </c>
      <c r="J1629">
        <v>17337.099999999999</v>
      </c>
      <c r="L1629">
        <v>11.3</v>
      </c>
      <c r="M1629">
        <v>68.7</v>
      </c>
      <c r="N1629">
        <v>41.3994</v>
      </c>
    </row>
    <row r="1630" spans="1:15" x14ac:dyDescent="0.3">
      <c r="A1630" t="s">
        <v>62</v>
      </c>
      <c r="B1630" t="s">
        <v>63</v>
      </c>
      <c r="C1630" t="s">
        <v>435</v>
      </c>
      <c r="D1630" t="s">
        <v>436</v>
      </c>
      <c r="E1630">
        <v>1983</v>
      </c>
      <c r="F1630">
        <v>30.677</v>
      </c>
      <c r="G1630">
        <v>4.9480000000000004</v>
      </c>
      <c r="H1630">
        <v>3079.08</v>
      </c>
      <c r="I1630">
        <v>3844720000</v>
      </c>
      <c r="J1630">
        <v>18129</v>
      </c>
      <c r="L1630">
        <v>11.6</v>
      </c>
      <c r="M1630">
        <v>68.421000000000006</v>
      </c>
      <c r="N1630">
        <v>40.242100000000001</v>
      </c>
    </row>
    <row r="1631" spans="1:15" x14ac:dyDescent="0.3">
      <c r="A1631" t="s">
        <v>62</v>
      </c>
      <c r="B1631" t="s">
        <v>63</v>
      </c>
      <c r="C1631" t="s">
        <v>435</v>
      </c>
      <c r="D1631" t="s">
        <v>436</v>
      </c>
      <c r="E1631">
        <v>1982</v>
      </c>
      <c r="F1631">
        <v>30.997</v>
      </c>
      <c r="G1631">
        <v>5.14</v>
      </c>
      <c r="H1631">
        <v>2635.09</v>
      </c>
      <c r="I1631">
        <v>4264250000</v>
      </c>
      <c r="J1631">
        <v>20693.7</v>
      </c>
      <c r="M1631">
        <v>68.117000000000004</v>
      </c>
      <c r="N1631">
        <v>39.101500000000001</v>
      </c>
    </row>
    <row r="1632" spans="1:15" x14ac:dyDescent="0.3">
      <c r="A1632" t="s">
        <v>62</v>
      </c>
      <c r="B1632" t="s">
        <v>63</v>
      </c>
      <c r="C1632" t="s">
        <v>435</v>
      </c>
      <c r="D1632" t="s">
        <v>436</v>
      </c>
      <c r="E1632">
        <v>1981</v>
      </c>
      <c r="F1632">
        <v>31.401</v>
      </c>
      <c r="G1632">
        <v>5.3810000000000002</v>
      </c>
      <c r="H1632">
        <v>2264.7600000000002</v>
      </c>
      <c r="I1632">
        <v>4366210000</v>
      </c>
      <c r="J1632">
        <v>21828.799999999999</v>
      </c>
      <c r="M1632">
        <v>67.786000000000001</v>
      </c>
      <c r="N1632">
        <v>37.954599999999999</v>
      </c>
    </row>
    <row r="1633" spans="1:14" x14ac:dyDescent="0.3">
      <c r="A1633" t="s">
        <v>62</v>
      </c>
      <c r="B1633" t="s">
        <v>63</v>
      </c>
      <c r="C1633" t="s">
        <v>435</v>
      </c>
      <c r="D1633" t="s">
        <v>436</v>
      </c>
      <c r="E1633">
        <v>1980</v>
      </c>
      <c r="F1633">
        <v>31.899000000000001</v>
      </c>
      <c r="G1633">
        <v>5.6580000000000004</v>
      </c>
      <c r="H1633">
        <v>1691.78</v>
      </c>
      <c r="I1633">
        <v>4928820000</v>
      </c>
      <c r="J1633">
        <v>25422.2</v>
      </c>
      <c r="M1633">
        <v>67.424999999999997</v>
      </c>
      <c r="N1633">
        <v>36.789200000000001</v>
      </c>
    </row>
    <row r="1634" spans="1:14" x14ac:dyDescent="0.3">
      <c r="A1634" t="s">
        <v>62</v>
      </c>
      <c r="B1634" t="s">
        <v>63</v>
      </c>
      <c r="C1634" t="s">
        <v>435</v>
      </c>
      <c r="D1634" t="s">
        <v>436</v>
      </c>
      <c r="E1634">
        <v>1979</v>
      </c>
      <c r="F1634">
        <v>32.491999999999997</v>
      </c>
      <c r="G1634">
        <v>5.9539999999999997</v>
      </c>
      <c r="H1634">
        <v>1273.96</v>
      </c>
      <c r="I1634">
        <v>2803780000</v>
      </c>
      <c r="J1634">
        <v>14945.2</v>
      </c>
      <c r="M1634">
        <v>67.031000000000006</v>
      </c>
      <c r="N1634">
        <v>35.598500000000001</v>
      </c>
    </row>
    <row r="1635" spans="1:14" x14ac:dyDescent="0.3">
      <c r="A1635" t="s">
        <v>62</v>
      </c>
      <c r="B1635" t="s">
        <v>63</v>
      </c>
      <c r="C1635" t="s">
        <v>435</v>
      </c>
      <c r="D1635" t="s">
        <v>436</v>
      </c>
      <c r="E1635">
        <v>1978</v>
      </c>
      <c r="F1635">
        <v>33.155000000000001</v>
      </c>
      <c r="G1635">
        <v>6.2460000000000004</v>
      </c>
      <c r="H1635">
        <v>1318.95</v>
      </c>
      <c r="I1635">
        <v>1941600000</v>
      </c>
      <c r="J1635">
        <v>10714.9</v>
      </c>
      <c r="M1635">
        <v>66.61</v>
      </c>
      <c r="N1635">
        <v>34.384300000000003</v>
      </c>
    </row>
    <row r="1636" spans="1:14" x14ac:dyDescent="0.3">
      <c r="A1636" t="s">
        <v>62</v>
      </c>
      <c r="B1636" t="s">
        <v>63</v>
      </c>
      <c r="C1636" t="s">
        <v>435</v>
      </c>
      <c r="D1636" t="s">
        <v>436</v>
      </c>
      <c r="E1636">
        <v>1977</v>
      </c>
      <c r="F1636">
        <v>33.851999999999997</v>
      </c>
      <c r="G1636">
        <v>6.5209999999999999</v>
      </c>
      <c r="H1636">
        <v>1367.95</v>
      </c>
      <c r="I1636">
        <v>1732720000</v>
      </c>
      <c r="J1636">
        <v>9917.4699999999993</v>
      </c>
      <c r="M1636">
        <v>66.164000000000001</v>
      </c>
      <c r="N1636">
        <v>33.1526</v>
      </c>
    </row>
    <row r="1637" spans="1:14" x14ac:dyDescent="0.3">
      <c r="A1637" t="s">
        <v>62</v>
      </c>
      <c r="B1637" t="s">
        <v>63</v>
      </c>
      <c r="C1637" t="s">
        <v>435</v>
      </c>
      <c r="D1637" t="s">
        <v>436</v>
      </c>
      <c r="E1637">
        <v>1976</v>
      </c>
      <c r="F1637">
        <v>34.555</v>
      </c>
      <c r="G1637">
        <v>6.7709999999999999</v>
      </c>
      <c r="H1637">
        <v>1421.09</v>
      </c>
      <c r="I1637">
        <v>1423060000</v>
      </c>
      <c r="J1637">
        <v>8461.49</v>
      </c>
      <c r="M1637">
        <v>65.695999999999998</v>
      </c>
      <c r="N1637">
        <v>31.9129</v>
      </c>
    </row>
    <row r="1638" spans="1:14" x14ac:dyDescent="0.3">
      <c r="A1638" t="s">
        <v>62</v>
      </c>
      <c r="B1638" t="s">
        <v>63</v>
      </c>
      <c r="C1638" t="s">
        <v>435</v>
      </c>
      <c r="D1638" t="s">
        <v>436</v>
      </c>
      <c r="E1638">
        <v>1975</v>
      </c>
      <c r="F1638">
        <v>35.204999999999998</v>
      </c>
      <c r="G1638">
        <v>6.9969999999999999</v>
      </c>
      <c r="H1638">
        <v>1478.72</v>
      </c>
      <c r="I1638">
        <v>1168300000</v>
      </c>
      <c r="J1638">
        <v>7228.44</v>
      </c>
      <c r="M1638">
        <v>65.209000000000003</v>
      </c>
      <c r="N1638">
        <v>30.6691</v>
      </c>
    </row>
    <row r="1639" spans="1:14" x14ac:dyDescent="0.3">
      <c r="A1639" t="s">
        <v>62</v>
      </c>
      <c r="B1639" t="s">
        <v>63</v>
      </c>
      <c r="C1639" t="s">
        <v>435</v>
      </c>
      <c r="D1639" t="s">
        <v>436</v>
      </c>
      <c r="E1639">
        <v>1974</v>
      </c>
      <c r="F1639">
        <v>35.735999999999997</v>
      </c>
      <c r="G1639">
        <v>7.2009999999999996</v>
      </c>
      <c r="H1639">
        <v>1541.22</v>
      </c>
      <c r="I1639">
        <v>1073580000</v>
      </c>
      <c r="J1639">
        <v>6923.09</v>
      </c>
      <c r="M1639">
        <v>64.709000000000003</v>
      </c>
      <c r="N1639">
        <v>29.4254</v>
      </c>
    </row>
    <row r="1640" spans="1:14" x14ac:dyDescent="0.3">
      <c r="A1640" t="s">
        <v>62</v>
      </c>
      <c r="B1640" t="s">
        <v>63</v>
      </c>
      <c r="C1640" t="s">
        <v>435</v>
      </c>
      <c r="D1640" t="s">
        <v>436</v>
      </c>
      <c r="E1640">
        <v>1973</v>
      </c>
      <c r="F1640">
        <v>36.127000000000002</v>
      </c>
      <c r="G1640">
        <v>7.3979999999999997</v>
      </c>
      <c r="H1640">
        <v>1582.36</v>
      </c>
      <c r="I1640">
        <v>433092000</v>
      </c>
      <c r="J1640">
        <v>2916.21</v>
      </c>
      <c r="M1640">
        <v>64.195999999999998</v>
      </c>
      <c r="N1640">
        <v>28.180599999999998</v>
      </c>
    </row>
    <row r="1641" spans="1:14" x14ac:dyDescent="0.3">
      <c r="A1641" t="s">
        <v>62</v>
      </c>
      <c r="B1641" t="s">
        <v>63</v>
      </c>
      <c r="C1641" t="s">
        <v>435</v>
      </c>
      <c r="D1641" t="s">
        <v>436</v>
      </c>
      <c r="E1641">
        <v>1972</v>
      </c>
      <c r="F1641">
        <v>36.384999999999998</v>
      </c>
      <c r="G1641">
        <v>7.6050000000000004</v>
      </c>
      <c r="H1641">
        <v>1675.8</v>
      </c>
      <c r="I1641">
        <v>270819000</v>
      </c>
      <c r="J1641">
        <v>1906.88</v>
      </c>
      <c r="M1641">
        <v>63.670999999999999</v>
      </c>
      <c r="N1641">
        <v>26.949100000000001</v>
      </c>
    </row>
    <row r="1642" spans="1:14" x14ac:dyDescent="0.3">
      <c r="A1642" t="s">
        <v>62</v>
      </c>
      <c r="B1642" t="s">
        <v>63</v>
      </c>
      <c r="C1642" t="s">
        <v>435</v>
      </c>
      <c r="D1642" t="s">
        <v>436</v>
      </c>
      <c r="E1642">
        <v>1971</v>
      </c>
      <c r="F1642">
        <v>36.540999999999997</v>
      </c>
      <c r="G1642">
        <v>7.8330000000000002</v>
      </c>
      <c r="H1642">
        <v>1754.24</v>
      </c>
      <c r="I1642">
        <v>197523000</v>
      </c>
      <c r="J1642">
        <v>1455.9</v>
      </c>
      <c r="M1642">
        <v>63.134</v>
      </c>
      <c r="N1642">
        <v>25.744</v>
      </c>
    </row>
    <row r="1643" spans="1:14" x14ac:dyDescent="0.3">
      <c r="A1643" t="s">
        <v>62</v>
      </c>
      <c r="B1643" t="s">
        <v>63</v>
      </c>
      <c r="C1643" t="s">
        <v>435</v>
      </c>
      <c r="D1643" t="s">
        <v>436</v>
      </c>
      <c r="E1643">
        <v>1970</v>
      </c>
      <c r="F1643">
        <v>36.667000000000002</v>
      </c>
      <c r="G1643">
        <v>8.0920000000000005</v>
      </c>
      <c r="I1643">
        <v>179080000</v>
      </c>
      <c r="J1643">
        <v>1382.55</v>
      </c>
      <c r="M1643">
        <v>62.582000000000001</v>
      </c>
      <c r="N1643">
        <v>24.578600000000002</v>
      </c>
    </row>
    <row r="1644" spans="1:14" x14ac:dyDescent="0.3">
      <c r="A1644" t="s">
        <v>62</v>
      </c>
      <c r="B1644" t="s">
        <v>63</v>
      </c>
      <c r="C1644" t="s">
        <v>435</v>
      </c>
      <c r="D1644" t="s">
        <v>436</v>
      </c>
      <c r="E1644">
        <v>1969</v>
      </c>
      <c r="F1644">
        <v>36.863</v>
      </c>
      <c r="G1644">
        <v>8.3879999999999999</v>
      </c>
      <c r="I1644">
        <v>161211000</v>
      </c>
      <c r="J1644">
        <v>1304.3</v>
      </c>
      <c r="M1644">
        <v>62.012999999999998</v>
      </c>
      <c r="N1644">
        <v>23.453499999999998</v>
      </c>
    </row>
    <row r="1645" spans="1:14" x14ac:dyDescent="0.3">
      <c r="A1645" t="s">
        <v>62</v>
      </c>
      <c r="B1645" t="s">
        <v>63</v>
      </c>
      <c r="C1645" t="s">
        <v>435</v>
      </c>
      <c r="D1645" t="s">
        <v>436</v>
      </c>
      <c r="E1645">
        <v>1968</v>
      </c>
      <c r="F1645">
        <v>37.213000000000001</v>
      </c>
      <c r="G1645">
        <v>8.7260000000000009</v>
      </c>
      <c r="I1645">
        <v>160819000</v>
      </c>
      <c r="J1645">
        <v>1364.05</v>
      </c>
      <c r="M1645">
        <v>61.421999999999997</v>
      </c>
      <c r="N1645">
        <v>22.371500000000001</v>
      </c>
    </row>
    <row r="1646" spans="1:14" x14ac:dyDescent="0.3">
      <c r="A1646" t="s">
        <v>62</v>
      </c>
      <c r="B1646" t="s">
        <v>63</v>
      </c>
      <c r="C1646" t="s">
        <v>435</v>
      </c>
      <c r="D1646" t="s">
        <v>436</v>
      </c>
      <c r="E1646">
        <v>1967</v>
      </c>
      <c r="F1646">
        <v>37.771000000000001</v>
      </c>
      <c r="G1646">
        <v>9.1110000000000007</v>
      </c>
      <c r="I1646">
        <v>139030000</v>
      </c>
      <c r="J1646">
        <v>1236.4000000000001</v>
      </c>
      <c r="M1646">
        <v>60.802999999999997</v>
      </c>
      <c r="N1646">
        <v>21.337399999999999</v>
      </c>
    </row>
    <row r="1647" spans="1:14" x14ac:dyDescent="0.3">
      <c r="A1647" t="s">
        <v>62</v>
      </c>
      <c r="B1647" t="s">
        <v>63</v>
      </c>
      <c r="C1647" t="s">
        <v>435</v>
      </c>
      <c r="D1647" t="s">
        <v>436</v>
      </c>
      <c r="E1647">
        <v>1966</v>
      </c>
      <c r="F1647">
        <v>38.548999999999999</v>
      </c>
      <c r="G1647">
        <v>9.5530000000000008</v>
      </c>
      <c r="I1647">
        <v>132758000</v>
      </c>
      <c r="J1647">
        <v>1237.56</v>
      </c>
      <c r="M1647">
        <v>60.146999999999998</v>
      </c>
      <c r="N1647">
        <v>20.355599999999999</v>
      </c>
    </row>
    <row r="1648" spans="1:14" x14ac:dyDescent="0.3">
      <c r="A1648" t="s">
        <v>62</v>
      </c>
      <c r="B1648" t="s">
        <v>63</v>
      </c>
      <c r="C1648" t="s">
        <v>435</v>
      </c>
      <c r="D1648" t="s">
        <v>436</v>
      </c>
      <c r="E1648">
        <v>1965</v>
      </c>
      <c r="F1648">
        <v>39.530999999999999</v>
      </c>
      <c r="G1648">
        <v>10.068</v>
      </c>
      <c r="I1648">
        <v>114040000</v>
      </c>
      <c r="J1648">
        <v>1113.83</v>
      </c>
      <c r="M1648">
        <v>59.433999999999997</v>
      </c>
      <c r="N1648">
        <v>19.428100000000001</v>
      </c>
    </row>
    <row r="1649" spans="1:15" x14ac:dyDescent="0.3">
      <c r="A1649" t="s">
        <v>62</v>
      </c>
      <c r="B1649" t="s">
        <v>63</v>
      </c>
      <c r="C1649" t="s">
        <v>435</v>
      </c>
      <c r="D1649" t="s">
        <v>436</v>
      </c>
      <c r="E1649">
        <v>1964</v>
      </c>
      <c r="F1649">
        <v>40.67</v>
      </c>
      <c r="G1649">
        <v>10.678000000000001</v>
      </c>
      <c r="M1649">
        <v>58.637999999999998</v>
      </c>
      <c r="N1649">
        <v>18.560199999999998</v>
      </c>
    </row>
    <row r="1650" spans="1:15" x14ac:dyDescent="0.3">
      <c r="A1650" t="s">
        <v>62</v>
      </c>
      <c r="B1650" t="s">
        <v>63</v>
      </c>
      <c r="C1650" t="s">
        <v>435</v>
      </c>
      <c r="D1650" t="s">
        <v>436</v>
      </c>
      <c r="E1650">
        <v>1963</v>
      </c>
      <c r="F1650">
        <v>41.875999999999998</v>
      </c>
      <c r="G1650">
        <v>11.381</v>
      </c>
      <c r="M1650">
        <v>57.756</v>
      </c>
      <c r="N1650">
        <v>17.749500000000001</v>
      </c>
    </row>
    <row r="1651" spans="1:15" x14ac:dyDescent="0.3">
      <c r="A1651" t="s">
        <v>62</v>
      </c>
      <c r="B1651" t="s">
        <v>63</v>
      </c>
      <c r="C1651" t="s">
        <v>435</v>
      </c>
      <c r="D1651" t="s">
        <v>436</v>
      </c>
      <c r="E1651">
        <v>1962</v>
      </c>
      <c r="F1651">
        <v>43.064999999999998</v>
      </c>
      <c r="G1651">
        <v>12.162000000000001</v>
      </c>
      <c r="M1651">
        <v>56.805</v>
      </c>
      <c r="N1651">
        <v>16.979299999999999</v>
      </c>
    </row>
    <row r="1652" spans="1:15" x14ac:dyDescent="0.3">
      <c r="A1652" t="s">
        <v>62</v>
      </c>
      <c r="B1652" t="s">
        <v>63</v>
      </c>
      <c r="C1652" t="s">
        <v>435</v>
      </c>
      <c r="D1652" t="s">
        <v>436</v>
      </c>
      <c r="E1652">
        <v>1961</v>
      </c>
      <c r="F1652">
        <v>44.188000000000002</v>
      </c>
      <c r="G1652">
        <v>12.997999999999999</v>
      </c>
      <c r="M1652">
        <v>55.81</v>
      </c>
      <c r="N1652">
        <v>16.235700000000001</v>
      </c>
    </row>
    <row r="1653" spans="1:15" x14ac:dyDescent="0.3">
      <c r="A1653" t="s">
        <v>62</v>
      </c>
      <c r="B1653" t="s">
        <v>63</v>
      </c>
      <c r="C1653" t="s">
        <v>435</v>
      </c>
      <c r="D1653" t="s">
        <v>436</v>
      </c>
      <c r="E1653">
        <v>1960</v>
      </c>
      <c r="F1653">
        <v>45.210999999999999</v>
      </c>
      <c r="G1653">
        <v>13.856999999999999</v>
      </c>
      <c r="M1653">
        <v>54.81</v>
      </c>
    </row>
    <row r="1654" spans="1:15" x14ac:dyDescent="0.3">
      <c r="A1654" t="s">
        <v>64</v>
      </c>
      <c r="B1654" t="s">
        <v>65</v>
      </c>
      <c r="C1654" t="s">
        <v>438</v>
      </c>
      <c r="D1654" t="s">
        <v>433</v>
      </c>
      <c r="E1654">
        <v>2018</v>
      </c>
      <c r="I1654">
        <v>65133000000</v>
      </c>
      <c r="J1654">
        <v>9272.6299999999992</v>
      </c>
      <c r="K1654">
        <v>64.781999999999996</v>
      </c>
      <c r="L1654">
        <v>5.9</v>
      </c>
      <c r="N1654">
        <v>64.703500000000005</v>
      </c>
      <c r="O1654">
        <v>5.2610000000000001</v>
      </c>
    </row>
    <row r="1655" spans="1:15" x14ac:dyDescent="0.3">
      <c r="A1655" t="s">
        <v>64</v>
      </c>
      <c r="B1655" t="s">
        <v>65</v>
      </c>
      <c r="C1655" t="s">
        <v>438</v>
      </c>
      <c r="D1655" t="s">
        <v>433</v>
      </c>
      <c r="E1655">
        <v>2017</v>
      </c>
      <c r="F1655">
        <v>9</v>
      </c>
      <c r="G1655">
        <v>15.5</v>
      </c>
      <c r="I1655">
        <v>58221000000</v>
      </c>
      <c r="J1655">
        <v>8228.01</v>
      </c>
      <c r="K1655">
        <v>63.4101</v>
      </c>
      <c r="L1655">
        <v>6.2</v>
      </c>
      <c r="M1655">
        <v>74.812200000000004</v>
      </c>
      <c r="N1655">
        <v>65.180099999999996</v>
      </c>
      <c r="O1655">
        <v>6.1639999999999997</v>
      </c>
    </row>
    <row r="1656" spans="1:15" x14ac:dyDescent="0.3">
      <c r="A1656" t="s">
        <v>64</v>
      </c>
      <c r="B1656" t="s">
        <v>65</v>
      </c>
      <c r="C1656" t="s">
        <v>438</v>
      </c>
      <c r="D1656" t="s">
        <v>433</v>
      </c>
      <c r="E1656">
        <v>2016</v>
      </c>
      <c r="F1656">
        <v>9.1</v>
      </c>
      <c r="G1656">
        <v>15.1</v>
      </c>
      <c r="I1656">
        <v>53241000000</v>
      </c>
      <c r="J1656">
        <v>7469.46</v>
      </c>
      <c r="K1656">
        <v>59.825499999999998</v>
      </c>
      <c r="L1656">
        <v>6.5</v>
      </c>
      <c r="M1656">
        <v>74.812200000000004</v>
      </c>
      <c r="N1656">
        <v>65.657899999999998</v>
      </c>
      <c r="O1656">
        <v>7.5750000000000002</v>
      </c>
    </row>
    <row r="1657" spans="1:15" x14ac:dyDescent="0.3">
      <c r="A1657" t="s">
        <v>64</v>
      </c>
      <c r="B1657" t="s">
        <v>65</v>
      </c>
      <c r="C1657" t="s">
        <v>438</v>
      </c>
      <c r="D1657" t="s">
        <v>433</v>
      </c>
      <c r="E1657">
        <v>2015</v>
      </c>
      <c r="F1657">
        <v>9.1999999999999993</v>
      </c>
      <c r="G1657">
        <v>15.3</v>
      </c>
      <c r="I1657">
        <v>50201300000</v>
      </c>
      <c r="J1657">
        <v>6993.78</v>
      </c>
      <c r="K1657">
        <v>56.656300000000002</v>
      </c>
      <c r="L1657">
        <v>6.9</v>
      </c>
      <c r="M1657">
        <v>74.614599999999996</v>
      </c>
      <c r="N1657">
        <v>66.12</v>
      </c>
      <c r="O1657">
        <v>9.1430000000000007</v>
      </c>
    </row>
    <row r="1658" spans="1:15" x14ac:dyDescent="0.3">
      <c r="A1658" t="s">
        <v>64</v>
      </c>
      <c r="B1658" t="s">
        <v>65</v>
      </c>
      <c r="C1658" t="s">
        <v>438</v>
      </c>
      <c r="D1658" t="s">
        <v>433</v>
      </c>
      <c r="E1658">
        <v>2014</v>
      </c>
      <c r="F1658">
        <v>9.4</v>
      </c>
      <c r="G1658">
        <v>15.1</v>
      </c>
      <c r="H1658">
        <v>4708.93</v>
      </c>
      <c r="I1658">
        <v>56814500000</v>
      </c>
      <c r="J1658">
        <v>7864.76</v>
      </c>
      <c r="K1658">
        <v>55.49</v>
      </c>
      <c r="L1658">
        <v>7.3</v>
      </c>
      <c r="M1658">
        <v>74.465900000000005</v>
      </c>
      <c r="N1658">
        <v>66.543300000000002</v>
      </c>
      <c r="O1658">
        <v>11.423999999999999</v>
      </c>
    </row>
    <row r="1659" spans="1:15" x14ac:dyDescent="0.3">
      <c r="A1659" t="s">
        <v>64</v>
      </c>
      <c r="B1659" t="s">
        <v>65</v>
      </c>
      <c r="C1659" t="s">
        <v>438</v>
      </c>
      <c r="D1659" t="s">
        <v>433</v>
      </c>
      <c r="E1659">
        <v>2013</v>
      </c>
      <c r="F1659">
        <v>9.1999999999999993</v>
      </c>
      <c r="G1659">
        <v>14.4</v>
      </c>
      <c r="H1659">
        <v>4639.71</v>
      </c>
      <c r="I1659">
        <v>55555200000</v>
      </c>
      <c r="J1659">
        <v>7646.84</v>
      </c>
      <c r="K1659">
        <v>53.061500000000002</v>
      </c>
      <c r="L1659">
        <v>7.7</v>
      </c>
      <c r="M1659">
        <v>74.861000000000004</v>
      </c>
      <c r="N1659">
        <v>66.922600000000003</v>
      </c>
      <c r="O1659">
        <v>12.941000000000001</v>
      </c>
    </row>
    <row r="1660" spans="1:15" x14ac:dyDescent="0.3">
      <c r="A1660" t="s">
        <v>64</v>
      </c>
      <c r="B1660" t="s">
        <v>65</v>
      </c>
      <c r="C1660" t="s">
        <v>438</v>
      </c>
      <c r="D1660" t="s">
        <v>433</v>
      </c>
      <c r="E1660">
        <v>2012</v>
      </c>
      <c r="F1660">
        <v>9.5</v>
      </c>
      <c r="G1660">
        <v>15</v>
      </c>
      <c r="H1660">
        <v>4761.91</v>
      </c>
      <c r="I1660">
        <v>53903000000</v>
      </c>
      <c r="J1660">
        <v>7378.02</v>
      </c>
      <c r="K1660">
        <v>51.9</v>
      </c>
      <c r="L1660">
        <v>8.1999999999999993</v>
      </c>
      <c r="M1660">
        <v>74.314599999999999</v>
      </c>
      <c r="N1660">
        <v>67.298199999999994</v>
      </c>
      <c r="O1660">
        <v>12.27</v>
      </c>
    </row>
    <row r="1661" spans="1:15" x14ac:dyDescent="0.3">
      <c r="A1661" t="s">
        <v>64</v>
      </c>
      <c r="B1661" t="s">
        <v>65</v>
      </c>
      <c r="C1661" t="s">
        <v>438</v>
      </c>
      <c r="D1661" t="s">
        <v>433</v>
      </c>
      <c r="E1661">
        <v>2011</v>
      </c>
      <c r="F1661">
        <v>9.6</v>
      </c>
      <c r="G1661">
        <v>14.7</v>
      </c>
      <c r="H1661">
        <v>4863.6899999999996</v>
      </c>
      <c r="I1661">
        <v>57418400000</v>
      </c>
      <c r="J1661">
        <v>7813.81</v>
      </c>
      <c r="K1661">
        <v>47.98</v>
      </c>
      <c r="L1661">
        <v>8.6</v>
      </c>
      <c r="M1661">
        <v>74.163399999999996</v>
      </c>
      <c r="N1661">
        <v>67.689099999999996</v>
      </c>
      <c r="O1661">
        <v>11.26</v>
      </c>
    </row>
    <row r="1662" spans="1:15" x14ac:dyDescent="0.3">
      <c r="A1662" t="s">
        <v>64</v>
      </c>
      <c r="B1662" t="s">
        <v>65</v>
      </c>
      <c r="C1662" t="s">
        <v>438</v>
      </c>
      <c r="D1662" t="s">
        <v>433</v>
      </c>
      <c r="E1662">
        <v>2010</v>
      </c>
      <c r="F1662">
        <v>10.199999999999999</v>
      </c>
      <c r="G1662">
        <v>14.9</v>
      </c>
      <c r="H1662">
        <v>4560.41</v>
      </c>
      <c r="I1662">
        <v>50610100000</v>
      </c>
      <c r="J1662">
        <v>6843.27</v>
      </c>
      <c r="K1662">
        <v>46.23</v>
      </c>
      <c r="L1662">
        <v>9</v>
      </c>
      <c r="M1662">
        <v>73.512200000000007</v>
      </c>
      <c r="N1662">
        <v>68.124499999999998</v>
      </c>
      <c r="O1662">
        <v>10.279</v>
      </c>
    </row>
    <row r="1663" spans="1:15" x14ac:dyDescent="0.3">
      <c r="A1663" t="s">
        <v>64</v>
      </c>
      <c r="B1663" t="s">
        <v>65</v>
      </c>
      <c r="C1663" t="s">
        <v>438</v>
      </c>
      <c r="D1663" t="s">
        <v>433</v>
      </c>
      <c r="E1663">
        <v>2009</v>
      </c>
      <c r="F1663">
        <v>10.9</v>
      </c>
      <c r="G1663">
        <v>14.5</v>
      </c>
      <c r="H1663">
        <v>4483.75</v>
      </c>
      <c r="I1663">
        <v>51884500000</v>
      </c>
      <c r="J1663">
        <v>6969.56</v>
      </c>
      <c r="K1663">
        <v>45</v>
      </c>
      <c r="L1663">
        <v>9.3000000000000007</v>
      </c>
      <c r="M1663">
        <v>73.412199999999999</v>
      </c>
      <c r="N1663">
        <v>68.5745</v>
      </c>
      <c r="O1663">
        <v>6.8170000000000002</v>
      </c>
    </row>
    <row r="1664" spans="1:15" x14ac:dyDescent="0.3">
      <c r="A1664" t="s">
        <v>64</v>
      </c>
      <c r="B1664" t="s">
        <v>65</v>
      </c>
      <c r="C1664" t="s">
        <v>438</v>
      </c>
      <c r="D1664" t="s">
        <v>433</v>
      </c>
      <c r="E1664">
        <v>2008</v>
      </c>
      <c r="F1664">
        <v>10.4</v>
      </c>
      <c r="G1664">
        <v>14.8</v>
      </c>
      <c r="H1664">
        <v>4674.5</v>
      </c>
      <c r="I1664">
        <v>54409100000</v>
      </c>
      <c r="J1664">
        <v>7261.75</v>
      </c>
      <c r="K1664">
        <v>39.67</v>
      </c>
      <c r="L1664">
        <v>9.6</v>
      </c>
      <c r="M1664">
        <v>72.963399999999993</v>
      </c>
      <c r="N1664">
        <v>68.985900000000001</v>
      </c>
      <c r="O1664">
        <v>5.609</v>
      </c>
    </row>
    <row r="1665" spans="1:15" x14ac:dyDescent="0.3">
      <c r="A1665" t="s">
        <v>64</v>
      </c>
      <c r="B1665" t="s">
        <v>65</v>
      </c>
      <c r="C1665" t="s">
        <v>438</v>
      </c>
      <c r="D1665" t="s">
        <v>433</v>
      </c>
      <c r="E1665">
        <v>2007</v>
      </c>
      <c r="F1665">
        <v>10</v>
      </c>
      <c r="G1665">
        <v>15</v>
      </c>
      <c r="H1665">
        <v>4523.32</v>
      </c>
      <c r="I1665">
        <v>44411500000</v>
      </c>
      <c r="J1665">
        <v>5885.95</v>
      </c>
      <c r="K1665">
        <v>33.64</v>
      </c>
      <c r="L1665">
        <v>9.9</v>
      </c>
      <c r="M1665">
        <v>72.663399999999996</v>
      </c>
      <c r="N1665">
        <v>69.471900000000005</v>
      </c>
      <c r="O1665">
        <v>6.8780000000000001</v>
      </c>
    </row>
    <row r="1666" spans="1:15" x14ac:dyDescent="0.3">
      <c r="A1666" t="s">
        <v>64</v>
      </c>
      <c r="B1666" t="s">
        <v>65</v>
      </c>
      <c r="C1666" t="s">
        <v>438</v>
      </c>
      <c r="D1666" t="s">
        <v>433</v>
      </c>
      <c r="E1666">
        <v>2006</v>
      </c>
      <c r="F1666">
        <v>9.6999999999999993</v>
      </c>
      <c r="G1666">
        <v>14.9</v>
      </c>
      <c r="H1666">
        <v>4366.91</v>
      </c>
      <c r="I1666">
        <v>34130100000</v>
      </c>
      <c r="J1666">
        <v>4490.2</v>
      </c>
      <c r="K1666">
        <v>27.09</v>
      </c>
      <c r="L1666">
        <v>10.4</v>
      </c>
      <c r="M1666">
        <v>72.612200000000001</v>
      </c>
      <c r="N1666">
        <v>69.971699999999998</v>
      </c>
      <c r="O1666">
        <v>8.9510000000000005</v>
      </c>
    </row>
    <row r="1667" spans="1:15" x14ac:dyDescent="0.3">
      <c r="A1667" t="s">
        <v>64</v>
      </c>
      <c r="B1667" t="s">
        <v>65</v>
      </c>
      <c r="C1667" t="s">
        <v>438</v>
      </c>
      <c r="D1667" t="s">
        <v>433</v>
      </c>
      <c r="E1667">
        <v>2005</v>
      </c>
      <c r="F1667">
        <v>9.3000000000000007</v>
      </c>
      <c r="G1667">
        <v>14.8</v>
      </c>
      <c r="H1667">
        <v>4165.18</v>
      </c>
      <c r="I1667">
        <v>29636600000</v>
      </c>
      <c r="J1667">
        <v>3869.53</v>
      </c>
      <c r="K1667">
        <v>19.97</v>
      </c>
      <c r="L1667">
        <v>11</v>
      </c>
      <c r="M1667">
        <v>72.561000000000007</v>
      </c>
      <c r="N1667">
        <v>70.498599999999996</v>
      </c>
      <c r="O1667">
        <v>10.083</v>
      </c>
    </row>
    <row r="1668" spans="1:15" x14ac:dyDescent="0.3">
      <c r="A1668" t="s">
        <v>64</v>
      </c>
      <c r="B1668" t="s">
        <v>65</v>
      </c>
      <c r="C1668" t="s">
        <v>438</v>
      </c>
      <c r="D1668" t="s">
        <v>433</v>
      </c>
      <c r="E1668">
        <v>2004</v>
      </c>
      <c r="F1668">
        <v>9.1</v>
      </c>
      <c r="G1668">
        <v>14.3</v>
      </c>
      <c r="H1668">
        <v>3971.82</v>
      </c>
      <c r="I1668">
        <v>25958000000</v>
      </c>
      <c r="J1668">
        <v>3363.8</v>
      </c>
      <c r="K1668">
        <v>18.13</v>
      </c>
      <c r="L1668">
        <v>11.8</v>
      </c>
      <c r="M1668">
        <v>72.563400000000001</v>
      </c>
      <c r="N1668">
        <v>70.953100000000006</v>
      </c>
      <c r="O1668">
        <v>12.037000000000001</v>
      </c>
    </row>
    <row r="1669" spans="1:15" x14ac:dyDescent="0.3">
      <c r="A1669" t="s">
        <v>64</v>
      </c>
      <c r="B1669" t="s">
        <v>65</v>
      </c>
      <c r="C1669" t="s">
        <v>438</v>
      </c>
      <c r="D1669" t="s">
        <v>433</v>
      </c>
      <c r="E1669">
        <v>2003</v>
      </c>
      <c r="F1669">
        <v>8.6999999999999993</v>
      </c>
      <c r="G1669">
        <v>14.4</v>
      </c>
      <c r="H1669">
        <v>3997.9</v>
      </c>
      <c r="I1669">
        <v>20982700000</v>
      </c>
      <c r="J1669">
        <v>2698.62</v>
      </c>
      <c r="K1669">
        <v>12.04</v>
      </c>
      <c r="L1669">
        <v>12.5</v>
      </c>
      <c r="M1669">
        <v>72.065899999999999</v>
      </c>
      <c r="N1669">
        <v>71.484099999999998</v>
      </c>
      <c r="O1669">
        <v>13.733000000000001</v>
      </c>
    </row>
    <row r="1670" spans="1:15" x14ac:dyDescent="0.3">
      <c r="A1670" t="s">
        <v>64</v>
      </c>
      <c r="B1670" t="s">
        <v>65</v>
      </c>
      <c r="C1670" t="s">
        <v>438</v>
      </c>
      <c r="D1670" t="s">
        <v>433</v>
      </c>
      <c r="E1670">
        <v>2002</v>
      </c>
      <c r="F1670">
        <v>8.5</v>
      </c>
      <c r="G1670">
        <v>14.4</v>
      </c>
      <c r="H1670">
        <v>3853.82</v>
      </c>
      <c r="I1670">
        <v>16276500000</v>
      </c>
      <c r="J1670">
        <v>2076.83</v>
      </c>
      <c r="K1670">
        <v>9.08</v>
      </c>
      <c r="L1670">
        <v>13.1</v>
      </c>
      <c r="M1670">
        <v>71.865899999999996</v>
      </c>
      <c r="N1670">
        <v>72.032700000000006</v>
      </c>
      <c r="O1670">
        <v>18.109000000000002</v>
      </c>
    </row>
    <row r="1671" spans="1:15" x14ac:dyDescent="0.3">
      <c r="A1671" t="s">
        <v>64</v>
      </c>
      <c r="B1671" t="s">
        <v>65</v>
      </c>
      <c r="C1671" t="s">
        <v>438</v>
      </c>
      <c r="D1671" t="s">
        <v>433</v>
      </c>
      <c r="E1671">
        <v>2001</v>
      </c>
      <c r="F1671">
        <v>8.5</v>
      </c>
      <c r="G1671">
        <v>14</v>
      </c>
      <c r="H1671">
        <v>3859.09</v>
      </c>
      <c r="I1671">
        <v>14075600000</v>
      </c>
      <c r="J1671">
        <v>1757.44</v>
      </c>
      <c r="K1671">
        <v>7.6123000000000003</v>
      </c>
      <c r="L1671">
        <v>13.8</v>
      </c>
      <c r="M1671">
        <v>71.768299999999996</v>
      </c>
      <c r="N1671">
        <v>72.395799999999994</v>
      </c>
      <c r="O1671">
        <v>19.920999999999999</v>
      </c>
    </row>
    <row r="1672" spans="1:15" x14ac:dyDescent="0.3">
      <c r="A1672" t="s">
        <v>64</v>
      </c>
      <c r="B1672" t="s">
        <v>65</v>
      </c>
      <c r="C1672" t="s">
        <v>438</v>
      </c>
      <c r="D1672" t="s">
        <v>433</v>
      </c>
      <c r="E1672">
        <v>2000</v>
      </c>
      <c r="F1672">
        <v>9</v>
      </c>
      <c r="G1672">
        <v>14.1</v>
      </c>
      <c r="H1672">
        <v>3673.61</v>
      </c>
      <c r="I1672">
        <v>13153000000</v>
      </c>
      <c r="J1672">
        <v>1609.88</v>
      </c>
      <c r="K1672">
        <v>5.3709199999999999</v>
      </c>
      <c r="L1672">
        <v>14.3</v>
      </c>
      <c r="M1672">
        <v>71.663399999999996</v>
      </c>
      <c r="N1672">
        <v>73.851299999999995</v>
      </c>
      <c r="O1672">
        <v>16.218</v>
      </c>
    </row>
    <row r="1673" spans="1:15" x14ac:dyDescent="0.3">
      <c r="A1673" t="s">
        <v>64</v>
      </c>
      <c r="B1673" t="s">
        <v>65</v>
      </c>
      <c r="C1673" t="s">
        <v>438</v>
      </c>
      <c r="D1673" t="s">
        <v>433</v>
      </c>
      <c r="E1673">
        <v>1999</v>
      </c>
      <c r="F1673">
        <v>8.8000000000000007</v>
      </c>
      <c r="G1673">
        <v>13.6</v>
      </c>
      <c r="H1673">
        <v>3613.37</v>
      </c>
      <c r="I1673">
        <v>13532000000</v>
      </c>
      <c r="J1673">
        <v>1648.1</v>
      </c>
      <c r="K1673">
        <v>2.90815</v>
      </c>
      <c r="L1673">
        <v>14.9</v>
      </c>
      <c r="M1673">
        <v>71.412199999999999</v>
      </c>
      <c r="N1673">
        <v>74.216999999999999</v>
      </c>
      <c r="O1673">
        <v>14.1</v>
      </c>
    </row>
    <row r="1674" spans="1:15" x14ac:dyDescent="0.3">
      <c r="A1674" t="s">
        <v>64</v>
      </c>
      <c r="B1674" t="s">
        <v>65</v>
      </c>
      <c r="C1674" t="s">
        <v>438</v>
      </c>
      <c r="D1674" t="s">
        <v>433</v>
      </c>
      <c r="E1674">
        <v>1998</v>
      </c>
      <c r="F1674">
        <v>7.9</v>
      </c>
      <c r="G1674">
        <v>14.3</v>
      </c>
      <c r="H1674">
        <v>3932.4</v>
      </c>
      <c r="I1674">
        <v>14942200000</v>
      </c>
      <c r="J1674">
        <v>1809.68</v>
      </c>
      <c r="K1674">
        <v>1.84497</v>
      </c>
      <c r="L1674">
        <v>15.3</v>
      </c>
      <c r="M1674">
        <v>71.061000000000007</v>
      </c>
      <c r="N1674">
        <v>74.634200000000007</v>
      </c>
      <c r="O1674">
        <v>12.2</v>
      </c>
    </row>
    <row r="1675" spans="1:15" x14ac:dyDescent="0.3">
      <c r="A1675" t="s">
        <v>64</v>
      </c>
      <c r="B1675" t="s">
        <v>65</v>
      </c>
      <c r="C1675" t="s">
        <v>438</v>
      </c>
      <c r="D1675" t="s">
        <v>433</v>
      </c>
      <c r="E1675">
        <v>1997</v>
      </c>
      <c r="F1675">
        <v>7.7</v>
      </c>
      <c r="G1675">
        <v>14.7</v>
      </c>
      <c r="H1675">
        <v>3970.13</v>
      </c>
      <c r="I1675">
        <v>11211500000</v>
      </c>
      <c r="J1675">
        <v>1348.83</v>
      </c>
      <c r="K1675">
        <v>1.2198100000000001</v>
      </c>
      <c r="L1675">
        <v>15.6</v>
      </c>
      <c r="M1675">
        <v>70.351200000000006</v>
      </c>
      <c r="N1675">
        <v>75.133899999999997</v>
      </c>
      <c r="O1675">
        <v>13.7</v>
      </c>
    </row>
    <row r="1676" spans="1:15" x14ac:dyDescent="0.3">
      <c r="A1676" t="s">
        <v>64</v>
      </c>
      <c r="B1676" t="s">
        <v>65</v>
      </c>
      <c r="C1676" t="s">
        <v>438</v>
      </c>
      <c r="D1676" t="s">
        <v>433</v>
      </c>
      <c r="E1676">
        <v>1996</v>
      </c>
      <c r="F1676">
        <v>8.6</v>
      </c>
      <c r="G1676">
        <v>14</v>
      </c>
      <c r="H1676">
        <v>4350.4399999999996</v>
      </c>
      <c r="I1676">
        <v>12184900000</v>
      </c>
      <c r="J1676">
        <v>1457.04</v>
      </c>
      <c r="K1676">
        <v>0.72525099999999998</v>
      </c>
      <c r="L1676">
        <v>15.7</v>
      </c>
      <c r="M1676">
        <v>70.897300000000001</v>
      </c>
      <c r="N1676">
        <v>75.592799999999997</v>
      </c>
      <c r="O1676">
        <v>13.509</v>
      </c>
    </row>
    <row r="1677" spans="1:15" x14ac:dyDescent="0.3">
      <c r="A1677" t="s">
        <v>64</v>
      </c>
      <c r="B1677" t="s">
        <v>65</v>
      </c>
      <c r="C1677" t="s">
        <v>438</v>
      </c>
      <c r="D1677" t="s">
        <v>433</v>
      </c>
      <c r="E1677">
        <v>1995</v>
      </c>
      <c r="F1677">
        <v>8.6</v>
      </c>
      <c r="G1677">
        <v>13.6</v>
      </c>
      <c r="H1677">
        <v>4211.13</v>
      </c>
      <c r="I1677">
        <v>18867600000</v>
      </c>
      <c r="J1677">
        <v>2244.52</v>
      </c>
      <c r="K1677">
        <v>0.11966599999999999</v>
      </c>
      <c r="L1677">
        <v>15.5</v>
      </c>
      <c r="M1677">
        <v>71.053399999999996</v>
      </c>
      <c r="N1677">
        <v>75.983599999999996</v>
      </c>
      <c r="O1677">
        <v>13.337</v>
      </c>
    </row>
    <row r="1678" spans="1:15" x14ac:dyDescent="0.3">
      <c r="A1678" t="s">
        <v>64</v>
      </c>
      <c r="B1678" t="s">
        <v>65</v>
      </c>
      <c r="C1678" t="s">
        <v>438</v>
      </c>
      <c r="D1678" t="s">
        <v>433</v>
      </c>
      <c r="E1678">
        <v>1994</v>
      </c>
      <c r="F1678">
        <v>9.4</v>
      </c>
      <c r="G1678">
        <v>13.2</v>
      </c>
      <c r="H1678">
        <v>3825.39</v>
      </c>
      <c r="I1678">
        <v>9697420000</v>
      </c>
      <c r="J1678">
        <v>1148.49</v>
      </c>
      <c r="K1678">
        <v>1.9526700000000001E-2</v>
      </c>
      <c r="L1678">
        <v>15.4</v>
      </c>
      <c r="M1678">
        <v>71.208799999999997</v>
      </c>
      <c r="N1678">
        <v>76.322800000000001</v>
      </c>
      <c r="O1678">
        <v>13.538</v>
      </c>
    </row>
    <row r="1679" spans="1:15" x14ac:dyDescent="0.3">
      <c r="A1679" t="s">
        <v>64</v>
      </c>
      <c r="B1679" t="s">
        <v>65</v>
      </c>
      <c r="C1679" t="s">
        <v>438</v>
      </c>
      <c r="D1679" t="s">
        <v>433</v>
      </c>
      <c r="E1679">
        <v>1993</v>
      </c>
      <c r="F1679">
        <v>10</v>
      </c>
      <c r="G1679">
        <v>12.9</v>
      </c>
      <c r="H1679">
        <v>3807.7</v>
      </c>
      <c r="I1679">
        <v>10829700000</v>
      </c>
      <c r="J1679">
        <v>1278.25</v>
      </c>
      <c r="K1679">
        <v>2.3390400000000001E-3</v>
      </c>
      <c r="L1679">
        <v>15.4</v>
      </c>
      <c r="M1679">
        <v>71.346800000000002</v>
      </c>
      <c r="N1679">
        <v>76.582400000000007</v>
      </c>
      <c r="O1679">
        <v>13.031000000000001</v>
      </c>
    </row>
    <row r="1680" spans="1:15" x14ac:dyDescent="0.3">
      <c r="A1680" t="s">
        <v>64</v>
      </c>
      <c r="B1680" t="s">
        <v>65</v>
      </c>
      <c r="C1680" t="s">
        <v>438</v>
      </c>
      <c r="D1680" t="s">
        <v>433</v>
      </c>
      <c r="E1680">
        <v>1992</v>
      </c>
      <c r="F1680">
        <v>10.4</v>
      </c>
      <c r="G1680">
        <v>12.6</v>
      </c>
      <c r="H1680">
        <v>3735.53</v>
      </c>
      <c r="I1680">
        <v>10350500000</v>
      </c>
      <c r="J1680">
        <v>1211.98</v>
      </c>
      <c r="L1680">
        <v>15.3</v>
      </c>
      <c r="M1680">
        <v>71.494399999999999</v>
      </c>
      <c r="N1680">
        <v>77.195700000000002</v>
      </c>
      <c r="O1680">
        <v>12.349</v>
      </c>
    </row>
    <row r="1681" spans="1:15" x14ac:dyDescent="0.3">
      <c r="A1681" t="s">
        <v>64</v>
      </c>
      <c r="B1681" t="s">
        <v>65</v>
      </c>
      <c r="C1681" t="s">
        <v>438</v>
      </c>
      <c r="D1681" t="s">
        <v>433</v>
      </c>
      <c r="E1681">
        <v>1991</v>
      </c>
      <c r="F1681">
        <v>11.1</v>
      </c>
      <c r="G1681">
        <v>12.8</v>
      </c>
      <c r="H1681">
        <v>4361.1400000000003</v>
      </c>
      <c r="I1681">
        <v>10943500000</v>
      </c>
      <c r="J1681">
        <v>1267.73</v>
      </c>
      <c r="L1681">
        <v>15</v>
      </c>
      <c r="M1681">
        <v>71.561000000000007</v>
      </c>
      <c r="N1681">
        <v>78.029200000000003</v>
      </c>
      <c r="O1681">
        <v>12.183999999999999</v>
      </c>
    </row>
    <row r="1682" spans="1:15" x14ac:dyDescent="0.3">
      <c r="A1682" t="s">
        <v>64</v>
      </c>
      <c r="B1682" t="s">
        <v>65</v>
      </c>
      <c r="C1682" t="s">
        <v>438</v>
      </c>
      <c r="D1682" t="s">
        <v>433</v>
      </c>
      <c r="E1682">
        <v>1990</v>
      </c>
      <c r="F1682">
        <v>12.1</v>
      </c>
      <c r="G1682">
        <v>12.5</v>
      </c>
      <c r="H1682">
        <v>4758.7299999999996</v>
      </c>
      <c r="I1682">
        <v>20632100000</v>
      </c>
      <c r="J1682">
        <v>2366.5300000000002</v>
      </c>
      <c r="K1682">
        <v>0</v>
      </c>
      <c r="L1682">
        <v>14.6</v>
      </c>
      <c r="M1682">
        <v>71.641499999999994</v>
      </c>
      <c r="N1682">
        <v>78.805800000000005</v>
      </c>
    </row>
    <row r="1683" spans="1:15" x14ac:dyDescent="0.3">
      <c r="A1683" t="s">
        <v>64</v>
      </c>
      <c r="B1683" t="s">
        <v>65</v>
      </c>
      <c r="C1683" t="s">
        <v>438</v>
      </c>
      <c r="D1683" t="s">
        <v>433</v>
      </c>
      <c r="E1683">
        <v>1989</v>
      </c>
      <c r="F1683">
        <v>12.6</v>
      </c>
      <c r="G1683">
        <v>12</v>
      </c>
      <c r="H1683">
        <v>4963.18</v>
      </c>
      <c r="I1683">
        <v>21988400000</v>
      </c>
      <c r="J1683">
        <v>2477.02</v>
      </c>
      <c r="L1683">
        <v>14.3</v>
      </c>
      <c r="M1683">
        <v>71.722399999999993</v>
      </c>
      <c r="N1683">
        <v>80.240200000000002</v>
      </c>
    </row>
    <row r="1684" spans="1:15" x14ac:dyDescent="0.3">
      <c r="A1684" t="s">
        <v>64</v>
      </c>
      <c r="B1684" t="s">
        <v>65</v>
      </c>
      <c r="C1684" t="s">
        <v>438</v>
      </c>
      <c r="D1684" t="s">
        <v>433</v>
      </c>
      <c r="E1684">
        <v>1988</v>
      </c>
      <c r="F1684">
        <v>13.1</v>
      </c>
      <c r="G1684">
        <v>12</v>
      </c>
      <c r="H1684">
        <v>4940.5200000000004</v>
      </c>
      <c r="I1684">
        <v>22555900000</v>
      </c>
      <c r="J1684">
        <v>2511.39</v>
      </c>
      <c r="L1684">
        <v>14.2</v>
      </c>
      <c r="M1684">
        <v>71.604399999999998</v>
      </c>
      <c r="N1684">
        <v>81.1845</v>
      </c>
    </row>
    <row r="1685" spans="1:15" x14ac:dyDescent="0.3">
      <c r="A1685" t="s">
        <v>64</v>
      </c>
      <c r="B1685" t="s">
        <v>65</v>
      </c>
      <c r="C1685" t="s">
        <v>438</v>
      </c>
      <c r="D1685" t="s">
        <v>433</v>
      </c>
      <c r="E1685">
        <v>1987</v>
      </c>
      <c r="F1685">
        <v>13</v>
      </c>
      <c r="G1685">
        <v>12</v>
      </c>
      <c r="H1685">
        <v>4838.62</v>
      </c>
      <c r="I1685">
        <v>28101000000</v>
      </c>
      <c r="J1685">
        <v>3132.3</v>
      </c>
      <c r="L1685">
        <v>14.4</v>
      </c>
      <c r="M1685">
        <v>71.526799999999994</v>
      </c>
      <c r="N1685">
        <v>81.093400000000003</v>
      </c>
    </row>
    <row r="1686" spans="1:15" x14ac:dyDescent="0.3">
      <c r="A1686" t="s">
        <v>64</v>
      </c>
      <c r="B1686" t="s">
        <v>65</v>
      </c>
      <c r="C1686" t="s">
        <v>438</v>
      </c>
      <c r="D1686" t="s">
        <v>433</v>
      </c>
      <c r="E1686">
        <v>1986</v>
      </c>
      <c r="F1686">
        <v>13.4</v>
      </c>
      <c r="G1686">
        <v>11.6</v>
      </c>
      <c r="H1686">
        <v>4646.26</v>
      </c>
      <c r="I1686">
        <v>20249300000</v>
      </c>
      <c r="J1686">
        <v>2260.4299999999998</v>
      </c>
      <c r="L1686">
        <v>14.9</v>
      </c>
      <c r="M1686">
        <v>71.730699999999999</v>
      </c>
      <c r="N1686">
        <v>80.974199999999996</v>
      </c>
    </row>
    <row r="1687" spans="1:15" x14ac:dyDescent="0.3">
      <c r="A1687" t="s">
        <v>64</v>
      </c>
      <c r="B1687" t="s">
        <v>65</v>
      </c>
      <c r="C1687" t="s">
        <v>438</v>
      </c>
      <c r="D1687" t="s">
        <v>433</v>
      </c>
      <c r="E1687">
        <v>1985</v>
      </c>
      <c r="F1687">
        <v>13.3</v>
      </c>
      <c r="G1687">
        <v>12</v>
      </c>
      <c r="H1687">
        <v>4678.29</v>
      </c>
      <c r="I1687">
        <v>17155400000</v>
      </c>
      <c r="J1687">
        <v>1914.55</v>
      </c>
      <c r="L1687">
        <v>15.7</v>
      </c>
      <c r="M1687">
        <v>71.227999999999994</v>
      </c>
      <c r="N1687">
        <v>80.995599999999996</v>
      </c>
    </row>
    <row r="1688" spans="1:15" x14ac:dyDescent="0.3">
      <c r="A1688" t="s">
        <v>64</v>
      </c>
      <c r="B1688" t="s">
        <v>65</v>
      </c>
      <c r="C1688" t="s">
        <v>438</v>
      </c>
      <c r="D1688" t="s">
        <v>433</v>
      </c>
      <c r="E1688">
        <v>1984</v>
      </c>
      <c r="F1688">
        <v>13.6</v>
      </c>
      <c r="G1688">
        <v>11.3</v>
      </c>
      <c r="H1688">
        <v>4772.29</v>
      </c>
      <c r="I1688">
        <v>17594900000</v>
      </c>
      <c r="J1688">
        <v>1963.57</v>
      </c>
      <c r="L1688">
        <v>16.600000000000001</v>
      </c>
      <c r="M1688">
        <v>71.499799999999993</v>
      </c>
      <c r="N1688">
        <v>80.996799999999993</v>
      </c>
    </row>
    <row r="1689" spans="1:15" x14ac:dyDescent="0.3">
      <c r="A1689" t="s">
        <v>64</v>
      </c>
      <c r="B1689" t="s">
        <v>65</v>
      </c>
      <c r="C1689" t="s">
        <v>438</v>
      </c>
      <c r="D1689" t="s">
        <v>433</v>
      </c>
      <c r="E1689">
        <v>1983</v>
      </c>
      <c r="F1689">
        <v>13.8</v>
      </c>
      <c r="G1689">
        <v>11.4</v>
      </c>
      <c r="H1689">
        <v>4582.13</v>
      </c>
      <c r="I1689">
        <v>16563700000</v>
      </c>
      <c r="J1689">
        <v>1852.81</v>
      </c>
      <c r="L1689">
        <v>17.3</v>
      </c>
      <c r="M1689">
        <v>71.386300000000006</v>
      </c>
      <c r="N1689">
        <v>80.807500000000005</v>
      </c>
    </row>
    <row r="1690" spans="1:15" x14ac:dyDescent="0.3">
      <c r="A1690" t="s">
        <v>64</v>
      </c>
      <c r="B1690" t="s">
        <v>65</v>
      </c>
      <c r="C1690" t="s">
        <v>438</v>
      </c>
      <c r="D1690" t="s">
        <v>433</v>
      </c>
      <c r="E1690">
        <v>1982</v>
      </c>
      <c r="F1690">
        <v>13.9</v>
      </c>
      <c r="G1690">
        <v>11.2</v>
      </c>
      <c r="H1690">
        <v>4397.8900000000003</v>
      </c>
      <c r="I1690">
        <v>19342000000</v>
      </c>
      <c r="J1690">
        <v>2169</v>
      </c>
      <c r="L1690">
        <v>18.100000000000001</v>
      </c>
      <c r="M1690">
        <v>71.186099999999996</v>
      </c>
      <c r="N1690">
        <v>80.606099999999998</v>
      </c>
    </row>
    <row r="1691" spans="1:15" x14ac:dyDescent="0.3">
      <c r="A1691" t="s">
        <v>64</v>
      </c>
      <c r="B1691" t="s">
        <v>65</v>
      </c>
      <c r="C1691" t="s">
        <v>438</v>
      </c>
      <c r="D1691" t="s">
        <v>433</v>
      </c>
      <c r="E1691">
        <v>1981</v>
      </c>
      <c r="F1691">
        <v>14</v>
      </c>
      <c r="G1691">
        <v>10.7</v>
      </c>
      <c r="H1691">
        <v>4125.3500000000004</v>
      </c>
      <c r="I1691">
        <v>19870000000</v>
      </c>
      <c r="J1691">
        <v>2234.81</v>
      </c>
      <c r="L1691">
        <v>18.8</v>
      </c>
      <c r="M1691">
        <v>71.572000000000003</v>
      </c>
      <c r="N1691">
        <v>80.367999999999995</v>
      </c>
    </row>
    <row r="1692" spans="1:15" x14ac:dyDescent="0.3">
      <c r="A1692" t="s">
        <v>64</v>
      </c>
      <c r="B1692" t="s">
        <v>65</v>
      </c>
      <c r="C1692" t="s">
        <v>438</v>
      </c>
      <c r="D1692" t="s">
        <v>433</v>
      </c>
      <c r="E1692">
        <v>1980</v>
      </c>
      <c r="F1692">
        <v>14.5</v>
      </c>
      <c r="G1692">
        <v>11.1</v>
      </c>
      <c r="H1692">
        <v>3973.69</v>
      </c>
      <c r="I1692">
        <v>19839200000</v>
      </c>
      <c r="J1692">
        <v>2238.8000000000002</v>
      </c>
      <c r="L1692">
        <v>19.600000000000001</v>
      </c>
      <c r="M1692">
        <v>71.157600000000002</v>
      </c>
      <c r="N1692">
        <v>80.100700000000003</v>
      </c>
    </row>
    <row r="1693" spans="1:15" x14ac:dyDescent="0.3">
      <c r="A1693" t="s">
        <v>64</v>
      </c>
      <c r="B1693" t="s">
        <v>65</v>
      </c>
      <c r="C1693" t="s">
        <v>438</v>
      </c>
      <c r="D1693" t="s">
        <v>433</v>
      </c>
      <c r="E1693">
        <v>1979</v>
      </c>
      <c r="F1693">
        <v>15.3</v>
      </c>
      <c r="G1693">
        <v>10.7</v>
      </c>
      <c r="H1693">
        <v>3772.29</v>
      </c>
      <c r="L1693">
        <v>20.6</v>
      </c>
      <c r="M1693">
        <v>71.308300000000003</v>
      </c>
      <c r="N1693">
        <v>79.778899999999993</v>
      </c>
    </row>
    <row r="1694" spans="1:15" x14ac:dyDescent="0.3">
      <c r="A1694" t="s">
        <v>64</v>
      </c>
      <c r="B1694" t="s">
        <v>65</v>
      </c>
      <c r="C1694" t="s">
        <v>438</v>
      </c>
      <c r="D1694" t="s">
        <v>433</v>
      </c>
      <c r="E1694">
        <v>1978</v>
      </c>
      <c r="F1694">
        <v>15.5</v>
      </c>
      <c r="G1694">
        <v>10.5</v>
      </c>
      <c r="H1694">
        <v>3648.39</v>
      </c>
      <c r="L1694">
        <v>21.7</v>
      </c>
      <c r="M1694">
        <v>71.184600000000003</v>
      </c>
      <c r="N1694">
        <v>79.671300000000002</v>
      </c>
    </row>
    <row r="1695" spans="1:15" x14ac:dyDescent="0.3">
      <c r="A1695" t="s">
        <v>64</v>
      </c>
      <c r="B1695" t="s">
        <v>65</v>
      </c>
      <c r="C1695" t="s">
        <v>438</v>
      </c>
      <c r="D1695" t="s">
        <v>433</v>
      </c>
      <c r="E1695">
        <v>1977</v>
      </c>
      <c r="F1695">
        <v>16.100000000000001</v>
      </c>
      <c r="G1695">
        <v>10.7</v>
      </c>
      <c r="H1695">
        <v>3437.8</v>
      </c>
      <c r="L1695">
        <v>22.7</v>
      </c>
      <c r="M1695">
        <v>70.816100000000006</v>
      </c>
      <c r="N1695">
        <v>79.5822</v>
      </c>
    </row>
    <row r="1696" spans="1:15" x14ac:dyDescent="0.3">
      <c r="A1696" t="s">
        <v>64</v>
      </c>
      <c r="B1696" t="s">
        <v>65</v>
      </c>
      <c r="C1696" t="s">
        <v>438</v>
      </c>
      <c r="D1696" t="s">
        <v>433</v>
      </c>
      <c r="E1696">
        <v>1976</v>
      </c>
      <c r="F1696">
        <v>16.5</v>
      </c>
      <c r="G1696">
        <v>10.1</v>
      </c>
      <c r="H1696">
        <v>3247.55</v>
      </c>
      <c r="L1696">
        <v>23.5</v>
      </c>
      <c r="M1696">
        <v>71.394900000000007</v>
      </c>
      <c r="N1696">
        <v>79.170199999999994</v>
      </c>
    </row>
    <row r="1697" spans="1:14" x14ac:dyDescent="0.3">
      <c r="A1697" t="s">
        <v>64</v>
      </c>
      <c r="B1697" t="s">
        <v>65</v>
      </c>
      <c r="C1697" t="s">
        <v>438</v>
      </c>
      <c r="D1697" t="s">
        <v>433</v>
      </c>
      <c r="E1697">
        <v>1975</v>
      </c>
      <c r="F1697">
        <v>16.600000000000001</v>
      </c>
      <c r="G1697">
        <v>10.3</v>
      </c>
      <c r="H1697">
        <v>3035.64</v>
      </c>
      <c r="L1697">
        <v>24.1</v>
      </c>
      <c r="M1697">
        <v>71.049800000000005</v>
      </c>
      <c r="N1697">
        <v>78.828000000000003</v>
      </c>
    </row>
    <row r="1698" spans="1:14" x14ac:dyDescent="0.3">
      <c r="A1698" t="s">
        <v>64</v>
      </c>
      <c r="B1698" t="s">
        <v>65</v>
      </c>
      <c r="C1698" t="s">
        <v>438</v>
      </c>
      <c r="D1698" t="s">
        <v>433</v>
      </c>
      <c r="E1698">
        <v>1974</v>
      </c>
      <c r="F1698">
        <v>17.2</v>
      </c>
      <c r="G1698">
        <v>9.8000000000000007</v>
      </c>
      <c r="H1698">
        <v>2842.23</v>
      </c>
      <c r="L1698">
        <v>24.6</v>
      </c>
      <c r="M1698">
        <v>71.207999999999998</v>
      </c>
      <c r="N1698">
        <v>78.448400000000007</v>
      </c>
    </row>
    <row r="1699" spans="1:14" x14ac:dyDescent="0.3">
      <c r="A1699" t="s">
        <v>64</v>
      </c>
      <c r="B1699" t="s">
        <v>65</v>
      </c>
      <c r="C1699" t="s">
        <v>438</v>
      </c>
      <c r="D1699" t="s">
        <v>433</v>
      </c>
      <c r="E1699">
        <v>1973</v>
      </c>
      <c r="F1699">
        <v>16.2</v>
      </c>
      <c r="G1699">
        <v>9.5</v>
      </c>
      <c r="H1699">
        <v>2683.11</v>
      </c>
      <c r="L1699">
        <v>25.1</v>
      </c>
      <c r="M1699">
        <v>71.342200000000005</v>
      </c>
      <c r="N1699">
        <v>77.926100000000005</v>
      </c>
    </row>
    <row r="1700" spans="1:14" x14ac:dyDescent="0.3">
      <c r="A1700" t="s">
        <v>64</v>
      </c>
      <c r="B1700" t="s">
        <v>65</v>
      </c>
      <c r="C1700" t="s">
        <v>438</v>
      </c>
      <c r="D1700" t="s">
        <v>433</v>
      </c>
      <c r="E1700">
        <v>1972</v>
      </c>
      <c r="F1700">
        <v>15.3</v>
      </c>
      <c r="G1700">
        <v>9.8000000000000007</v>
      </c>
      <c r="H1700">
        <v>2486.0700000000002</v>
      </c>
      <c r="L1700">
        <v>25.7</v>
      </c>
      <c r="M1700">
        <v>70.899500000000003</v>
      </c>
      <c r="N1700">
        <v>77.521500000000003</v>
      </c>
    </row>
    <row r="1701" spans="1:14" x14ac:dyDescent="0.3">
      <c r="A1701" t="s">
        <v>64</v>
      </c>
      <c r="B1701" t="s">
        <v>65</v>
      </c>
      <c r="C1701" t="s">
        <v>438</v>
      </c>
      <c r="D1701" t="s">
        <v>433</v>
      </c>
      <c r="E1701">
        <v>1971</v>
      </c>
      <c r="F1701">
        <v>15.9</v>
      </c>
      <c r="G1701">
        <v>9.6999999999999993</v>
      </c>
      <c r="H1701">
        <v>2292.65</v>
      </c>
      <c r="L1701">
        <v>26.5</v>
      </c>
      <c r="M1701">
        <v>70.873699999999999</v>
      </c>
      <c r="N1701">
        <v>77.161699999999996</v>
      </c>
    </row>
    <row r="1702" spans="1:14" x14ac:dyDescent="0.3">
      <c r="A1702" t="s">
        <v>64</v>
      </c>
      <c r="B1702" t="s">
        <v>65</v>
      </c>
      <c r="C1702" t="s">
        <v>438</v>
      </c>
      <c r="D1702" t="s">
        <v>433</v>
      </c>
      <c r="E1702">
        <v>1970</v>
      </c>
      <c r="F1702">
        <v>16.3</v>
      </c>
      <c r="G1702">
        <v>9.1</v>
      </c>
      <c r="L1702">
        <v>27.7</v>
      </c>
      <c r="M1702">
        <v>71.256299999999996</v>
      </c>
      <c r="N1702">
        <v>76.738399999999999</v>
      </c>
    </row>
    <row r="1703" spans="1:14" x14ac:dyDescent="0.3">
      <c r="A1703" t="s">
        <v>64</v>
      </c>
      <c r="B1703" t="s">
        <v>65</v>
      </c>
      <c r="C1703" t="s">
        <v>438</v>
      </c>
      <c r="D1703" t="s">
        <v>433</v>
      </c>
      <c r="E1703">
        <v>1969</v>
      </c>
      <c r="F1703">
        <v>17</v>
      </c>
      <c r="G1703">
        <v>9.5</v>
      </c>
      <c r="L1703">
        <v>28.9</v>
      </c>
      <c r="M1703">
        <v>70.430000000000007</v>
      </c>
      <c r="N1703">
        <v>76.237700000000004</v>
      </c>
    </row>
    <row r="1704" spans="1:14" x14ac:dyDescent="0.3">
      <c r="A1704" t="s">
        <v>64</v>
      </c>
      <c r="B1704" t="s">
        <v>65</v>
      </c>
      <c r="C1704" t="s">
        <v>438</v>
      </c>
      <c r="D1704" t="s">
        <v>433</v>
      </c>
      <c r="E1704">
        <v>1968</v>
      </c>
      <c r="F1704">
        <v>16.899999999999999</v>
      </c>
      <c r="G1704">
        <v>8.6</v>
      </c>
      <c r="L1704">
        <v>30.1</v>
      </c>
      <c r="M1704">
        <v>71.225099999999998</v>
      </c>
      <c r="N1704">
        <v>75.653999999999996</v>
      </c>
    </row>
    <row r="1705" spans="1:14" x14ac:dyDescent="0.3">
      <c r="A1705" t="s">
        <v>64</v>
      </c>
      <c r="B1705" t="s">
        <v>65</v>
      </c>
      <c r="C1705" t="s">
        <v>438</v>
      </c>
      <c r="D1705" t="s">
        <v>433</v>
      </c>
      <c r="E1705">
        <v>1967</v>
      </c>
      <c r="F1705">
        <v>15</v>
      </c>
      <c r="G1705">
        <v>9</v>
      </c>
      <c r="L1705">
        <v>31</v>
      </c>
      <c r="M1705">
        <v>70.413899999999998</v>
      </c>
      <c r="N1705">
        <v>75.1173</v>
      </c>
    </row>
    <row r="1706" spans="1:14" x14ac:dyDescent="0.3">
      <c r="A1706" t="s">
        <v>64</v>
      </c>
      <c r="B1706" t="s">
        <v>65</v>
      </c>
      <c r="C1706" t="s">
        <v>438</v>
      </c>
      <c r="D1706" t="s">
        <v>433</v>
      </c>
      <c r="E1706">
        <v>1966</v>
      </c>
      <c r="F1706">
        <v>14.9</v>
      </c>
      <c r="G1706">
        <v>8.3000000000000007</v>
      </c>
      <c r="L1706">
        <v>31.5</v>
      </c>
      <c r="M1706">
        <v>71.223399999999998</v>
      </c>
      <c r="N1706">
        <v>74.645700000000005</v>
      </c>
    </row>
    <row r="1707" spans="1:14" x14ac:dyDescent="0.3">
      <c r="A1707" t="s">
        <v>64</v>
      </c>
      <c r="B1707" t="s">
        <v>65</v>
      </c>
      <c r="C1707" t="s">
        <v>438</v>
      </c>
      <c r="D1707" t="s">
        <v>433</v>
      </c>
      <c r="E1707">
        <v>1965</v>
      </c>
      <c r="F1707">
        <v>15.3</v>
      </c>
      <c r="G1707">
        <v>8.1999999999999993</v>
      </c>
      <c r="L1707">
        <v>31.7</v>
      </c>
      <c r="M1707">
        <v>71.293899999999994</v>
      </c>
      <c r="N1707">
        <v>74.158600000000007</v>
      </c>
    </row>
    <row r="1708" spans="1:14" x14ac:dyDescent="0.3">
      <c r="A1708" t="s">
        <v>64</v>
      </c>
      <c r="B1708" t="s">
        <v>65</v>
      </c>
      <c r="C1708" t="s">
        <v>438</v>
      </c>
      <c r="D1708" t="s">
        <v>433</v>
      </c>
      <c r="E1708">
        <v>1964</v>
      </c>
      <c r="F1708">
        <v>16.100000000000001</v>
      </c>
      <c r="G1708">
        <v>7.9</v>
      </c>
      <c r="L1708">
        <v>32.1</v>
      </c>
      <c r="M1708">
        <v>71.121200000000002</v>
      </c>
      <c r="N1708">
        <v>73.617800000000003</v>
      </c>
    </row>
    <row r="1709" spans="1:14" x14ac:dyDescent="0.3">
      <c r="A1709" t="s">
        <v>64</v>
      </c>
      <c r="B1709" t="s">
        <v>65</v>
      </c>
      <c r="C1709" t="s">
        <v>438</v>
      </c>
      <c r="D1709" t="s">
        <v>433</v>
      </c>
      <c r="E1709">
        <v>1963</v>
      </c>
      <c r="F1709">
        <v>16.399999999999999</v>
      </c>
      <c r="G1709">
        <v>8.1999999999999993</v>
      </c>
      <c r="L1709">
        <v>32.6</v>
      </c>
      <c r="M1709">
        <v>70.309299999999993</v>
      </c>
      <c r="N1709">
        <v>73.019499999999994</v>
      </c>
    </row>
    <row r="1710" spans="1:14" x14ac:dyDescent="0.3">
      <c r="A1710" t="s">
        <v>64</v>
      </c>
      <c r="B1710" t="s">
        <v>65</v>
      </c>
      <c r="C1710" t="s">
        <v>438</v>
      </c>
      <c r="D1710" t="s">
        <v>433</v>
      </c>
      <c r="E1710">
        <v>1962</v>
      </c>
      <c r="F1710">
        <v>16.7</v>
      </c>
      <c r="G1710">
        <v>8.6999999999999993</v>
      </c>
      <c r="M1710">
        <v>69.492000000000004</v>
      </c>
      <c r="N1710">
        <v>72.430099999999996</v>
      </c>
    </row>
    <row r="1711" spans="1:14" x14ac:dyDescent="0.3">
      <c r="A1711" t="s">
        <v>64</v>
      </c>
      <c r="B1711" t="s">
        <v>65</v>
      </c>
      <c r="C1711" t="s">
        <v>438</v>
      </c>
      <c r="D1711" t="s">
        <v>433</v>
      </c>
      <c r="E1711">
        <v>1961</v>
      </c>
      <c r="F1711">
        <v>17.399999999999999</v>
      </c>
      <c r="G1711">
        <v>7.9</v>
      </c>
      <c r="M1711">
        <v>70.195599999999999</v>
      </c>
      <c r="N1711">
        <v>71.799000000000007</v>
      </c>
    </row>
    <row r="1712" spans="1:14" x14ac:dyDescent="0.3">
      <c r="A1712" t="s">
        <v>64</v>
      </c>
      <c r="B1712" t="s">
        <v>65</v>
      </c>
      <c r="C1712" t="s">
        <v>438</v>
      </c>
      <c r="D1712" t="s">
        <v>433</v>
      </c>
      <c r="E1712">
        <v>1960</v>
      </c>
      <c r="F1712">
        <v>17.8</v>
      </c>
      <c r="G1712">
        <v>8.1</v>
      </c>
      <c r="M1712">
        <v>69.247600000000006</v>
      </c>
    </row>
    <row r="1713" spans="1:15" x14ac:dyDescent="0.3">
      <c r="A1713" t="s">
        <v>66</v>
      </c>
      <c r="B1713" t="s">
        <v>67</v>
      </c>
      <c r="C1713" t="s">
        <v>431</v>
      </c>
      <c r="D1713" t="s">
        <v>430</v>
      </c>
      <c r="E1713">
        <v>2018</v>
      </c>
      <c r="I1713">
        <v>14441800000</v>
      </c>
      <c r="J1713">
        <v>731.17200000000003</v>
      </c>
      <c r="L1713">
        <v>49</v>
      </c>
      <c r="N1713">
        <v>72.191299999999998</v>
      </c>
      <c r="O1713">
        <v>6.0590000000000002</v>
      </c>
    </row>
    <row r="1714" spans="1:15" x14ac:dyDescent="0.3">
      <c r="A1714" t="s">
        <v>66</v>
      </c>
      <c r="B1714" t="s">
        <v>67</v>
      </c>
      <c r="C1714" t="s">
        <v>431</v>
      </c>
      <c r="D1714" t="s">
        <v>430</v>
      </c>
      <c r="E1714">
        <v>2017</v>
      </c>
      <c r="F1714">
        <v>38.418999999999997</v>
      </c>
      <c r="G1714">
        <v>8.3409999999999993</v>
      </c>
      <c r="I1714">
        <v>12322900000</v>
      </c>
      <c r="J1714">
        <v>642.04</v>
      </c>
      <c r="K1714">
        <v>16</v>
      </c>
      <c r="L1714">
        <v>50.4</v>
      </c>
      <c r="M1714">
        <v>60.768000000000001</v>
      </c>
      <c r="N1714">
        <v>70.150899999999993</v>
      </c>
      <c r="O1714">
        <v>6.0149999999999997</v>
      </c>
    </row>
    <row r="1715" spans="1:15" x14ac:dyDescent="0.3">
      <c r="A1715" t="s">
        <v>66</v>
      </c>
      <c r="B1715" t="s">
        <v>67</v>
      </c>
      <c r="C1715" t="s">
        <v>431</v>
      </c>
      <c r="D1715" t="s">
        <v>430</v>
      </c>
      <c r="E1715">
        <v>2016</v>
      </c>
      <c r="F1715">
        <v>38.92</v>
      </c>
      <c r="G1715">
        <v>8.5709999999999997</v>
      </c>
      <c r="I1715">
        <v>10886400000</v>
      </c>
      <c r="J1715">
        <v>583.83299999999997</v>
      </c>
      <c r="K1715">
        <v>13.96</v>
      </c>
      <c r="L1715">
        <v>51.9</v>
      </c>
      <c r="M1715">
        <v>60.353999999999999</v>
      </c>
      <c r="N1715">
        <v>68.152000000000001</v>
      </c>
      <c r="O1715">
        <v>6.3639999999999999</v>
      </c>
    </row>
    <row r="1716" spans="1:15" x14ac:dyDescent="0.3">
      <c r="A1716" t="s">
        <v>66</v>
      </c>
      <c r="B1716" t="s">
        <v>67</v>
      </c>
      <c r="C1716" t="s">
        <v>431</v>
      </c>
      <c r="D1716" t="s">
        <v>430</v>
      </c>
      <c r="E1716">
        <v>2015</v>
      </c>
      <c r="F1716">
        <v>39.436999999999998</v>
      </c>
      <c r="G1716">
        <v>8.8230000000000004</v>
      </c>
      <c r="I1716">
        <v>10419300000</v>
      </c>
      <c r="J1716">
        <v>575.31399999999996</v>
      </c>
      <c r="K1716">
        <v>14</v>
      </c>
      <c r="L1716">
        <v>53.6</v>
      </c>
      <c r="M1716">
        <v>59.918999999999997</v>
      </c>
      <c r="N1716">
        <v>66.193799999999996</v>
      </c>
      <c r="O1716">
        <v>6.7039999999999997</v>
      </c>
    </row>
    <row r="1717" spans="1:15" x14ac:dyDescent="0.3">
      <c r="A1717" t="s">
        <v>66</v>
      </c>
      <c r="B1717" t="s">
        <v>67</v>
      </c>
      <c r="C1717" t="s">
        <v>431</v>
      </c>
      <c r="D1717" t="s">
        <v>430</v>
      </c>
      <c r="E1717">
        <v>2014</v>
      </c>
      <c r="F1717">
        <v>39.978999999999999</v>
      </c>
      <c r="G1717">
        <v>9.1050000000000004</v>
      </c>
      <c r="I1717">
        <v>12377400000</v>
      </c>
      <c r="J1717">
        <v>703.82</v>
      </c>
      <c r="K1717">
        <v>9.4</v>
      </c>
      <c r="L1717">
        <v>55.4</v>
      </c>
      <c r="M1717">
        <v>59.45</v>
      </c>
      <c r="N1717">
        <v>64.276399999999995</v>
      </c>
      <c r="O1717">
        <v>6.4790000000000001</v>
      </c>
    </row>
    <row r="1718" spans="1:15" x14ac:dyDescent="0.3">
      <c r="A1718" t="s">
        <v>66</v>
      </c>
      <c r="B1718" t="s">
        <v>67</v>
      </c>
      <c r="C1718" t="s">
        <v>431</v>
      </c>
      <c r="D1718" t="s">
        <v>430</v>
      </c>
      <c r="E1718">
        <v>2013</v>
      </c>
      <c r="F1718">
        <v>40.542999999999999</v>
      </c>
      <c r="G1718">
        <v>9.4260000000000002</v>
      </c>
      <c r="I1718">
        <v>11947200000</v>
      </c>
      <c r="J1718">
        <v>699.779</v>
      </c>
      <c r="K1718">
        <v>9.1</v>
      </c>
      <c r="L1718">
        <v>57.5</v>
      </c>
      <c r="M1718">
        <v>58.936999999999998</v>
      </c>
      <c r="N1718">
        <v>62.400500000000001</v>
      </c>
      <c r="O1718">
        <v>6.2779999999999996</v>
      </c>
    </row>
    <row r="1719" spans="1:15" x14ac:dyDescent="0.3">
      <c r="A1719" t="s">
        <v>66</v>
      </c>
      <c r="B1719" t="s">
        <v>67</v>
      </c>
      <c r="C1719" t="s">
        <v>431</v>
      </c>
      <c r="D1719" t="s">
        <v>430</v>
      </c>
      <c r="E1719">
        <v>2012</v>
      </c>
      <c r="F1719">
        <v>41.127000000000002</v>
      </c>
      <c r="G1719">
        <v>9.7889999999999997</v>
      </c>
      <c r="I1719">
        <v>11166100000</v>
      </c>
      <c r="J1719">
        <v>673.822</v>
      </c>
      <c r="K1719">
        <v>3.7250299999999998</v>
      </c>
      <c r="L1719">
        <v>59.8</v>
      </c>
      <c r="M1719">
        <v>58.374000000000002</v>
      </c>
      <c r="N1719">
        <v>60.567399999999999</v>
      </c>
      <c r="O1719">
        <v>5.8090000000000002</v>
      </c>
    </row>
    <row r="1720" spans="1:15" x14ac:dyDescent="0.3">
      <c r="A1720" t="s">
        <v>66</v>
      </c>
      <c r="B1720" t="s">
        <v>67</v>
      </c>
      <c r="C1720" t="s">
        <v>431</v>
      </c>
      <c r="D1720" t="s">
        <v>430</v>
      </c>
      <c r="E1720">
        <v>2011</v>
      </c>
      <c r="F1720">
        <v>41.720999999999997</v>
      </c>
      <c r="G1720">
        <v>10.195</v>
      </c>
      <c r="I1720">
        <v>10724100000</v>
      </c>
      <c r="J1720">
        <v>666.84</v>
      </c>
      <c r="K1720">
        <v>3</v>
      </c>
      <c r="L1720">
        <v>62.4</v>
      </c>
      <c r="M1720">
        <v>57.761000000000003</v>
      </c>
      <c r="N1720">
        <v>58.7789</v>
      </c>
      <c r="O1720">
        <v>5.2930000000000001</v>
      </c>
    </row>
    <row r="1721" spans="1:15" x14ac:dyDescent="0.3">
      <c r="A1721" t="s">
        <v>66</v>
      </c>
      <c r="B1721" t="s">
        <v>67</v>
      </c>
      <c r="C1721" t="s">
        <v>431</v>
      </c>
      <c r="D1721" t="s">
        <v>430</v>
      </c>
      <c r="E1721">
        <v>2010</v>
      </c>
      <c r="F1721">
        <v>42.314</v>
      </c>
      <c r="G1721">
        <v>10.645</v>
      </c>
      <c r="I1721">
        <v>8979970000</v>
      </c>
      <c r="J1721">
        <v>575.44600000000003</v>
      </c>
      <c r="K1721">
        <v>2.4</v>
      </c>
      <c r="L1721">
        <v>65.2</v>
      </c>
      <c r="M1721">
        <v>57.095999999999997</v>
      </c>
      <c r="N1721">
        <v>57.0366</v>
      </c>
      <c r="O1721">
        <v>4.9089999999999998</v>
      </c>
    </row>
    <row r="1722" spans="1:15" x14ac:dyDescent="0.3">
      <c r="A1722" t="s">
        <v>66</v>
      </c>
      <c r="B1722" t="s">
        <v>67</v>
      </c>
      <c r="C1722" t="s">
        <v>431</v>
      </c>
      <c r="D1722" t="s">
        <v>430</v>
      </c>
      <c r="E1722">
        <v>2009</v>
      </c>
      <c r="F1722">
        <v>42.89</v>
      </c>
      <c r="G1722">
        <v>11.141</v>
      </c>
      <c r="I1722">
        <v>8369180000</v>
      </c>
      <c r="J1722">
        <v>552.74599999999998</v>
      </c>
      <c r="K1722">
        <v>1.1299999999999999</v>
      </c>
      <c r="L1722">
        <v>68.099999999999994</v>
      </c>
      <c r="M1722">
        <v>56.377000000000002</v>
      </c>
      <c r="N1722">
        <v>55.340299999999999</v>
      </c>
      <c r="O1722">
        <v>4.3970000000000002</v>
      </c>
    </row>
    <row r="1723" spans="1:15" x14ac:dyDescent="0.3">
      <c r="A1723" t="s">
        <v>66</v>
      </c>
      <c r="B1723" t="s">
        <v>67</v>
      </c>
      <c r="C1723" t="s">
        <v>431</v>
      </c>
      <c r="D1723" t="s">
        <v>430</v>
      </c>
      <c r="E1723">
        <v>2008</v>
      </c>
      <c r="F1723">
        <v>43.438000000000002</v>
      </c>
      <c r="G1723">
        <v>11.672000000000001</v>
      </c>
      <c r="I1723">
        <v>8369640000</v>
      </c>
      <c r="J1723">
        <v>569.76099999999997</v>
      </c>
      <c r="K1723">
        <v>0.92</v>
      </c>
      <c r="L1723">
        <v>71.2</v>
      </c>
      <c r="M1723">
        <v>55.618000000000002</v>
      </c>
      <c r="N1723">
        <v>53.6905</v>
      </c>
      <c r="O1723">
        <v>3.5939999999999999</v>
      </c>
    </row>
    <row r="1724" spans="1:15" x14ac:dyDescent="0.3">
      <c r="A1724" t="s">
        <v>66</v>
      </c>
      <c r="B1724" t="s">
        <v>67</v>
      </c>
      <c r="C1724" t="s">
        <v>431</v>
      </c>
      <c r="D1724" t="s">
        <v>430</v>
      </c>
      <c r="E1724">
        <v>2007</v>
      </c>
      <c r="F1724">
        <v>43.945999999999998</v>
      </c>
      <c r="G1724">
        <v>12.225</v>
      </c>
      <c r="I1724">
        <v>6771280000</v>
      </c>
      <c r="J1724">
        <v>475.11</v>
      </c>
      <c r="K1724">
        <v>0.75</v>
      </c>
      <c r="L1724">
        <v>74.3</v>
      </c>
      <c r="M1724">
        <v>54.841000000000001</v>
      </c>
      <c r="N1724">
        <v>52.090699999999998</v>
      </c>
      <c r="O1724">
        <v>3.3</v>
      </c>
    </row>
    <row r="1725" spans="1:15" x14ac:dyDescent="0.3">
      <c r="A1725" t="s">
        <v>66</v>
      </c>
      <c r="B1725" t="s">
        <v>67</v>
      </c>
      <c r="C1725" t="s">
        <v>431</v>
      </c>
      <c r="D1725" t="s">
        <v>430</v>
      </c>
      <c r="E1725">
        <v>2006</v>
      </c>
      <c r="F1725">
        <v>44.406999999999996</v>
      </c>
      <c r="G1725">
        <v>12.785</v>
      </c>
      <c r="I1725">
        <v>5816310000</v>
      </c>
      <c r="J1725">
        <v>420.58300000000003</v>
      </c>
      <c r="K1725">
        <v>0.63270800000000005</v>
      </c>
      <c r="L1725">
        <v>77.5</v>
      </c>
      <c r="M1725">
        <v>54.063000000000002</v>
      </c>
      <c r="N1725">
        <v>50.545200000000001</v>
      </c>
      <c r="O1725">
        <v>3.6989999999999998</v>
      </c>
    </row>
    <row r="1726" spans="1:15" x14ac:dyDescent="0.3">
      <c r="A1726" t="s">
        <v>66</v>
      </c>
      <c r="B1726" t="s">
        <v>67</v>
      </c>
      <c r="C1726" t="s">
        <v>431</v>
      </c>
      <c r="D1726" t="s">
        <v>430</v>
      </c>
      <c r="E1726">
        <v>2005</v>
      </c>
      <c r="F1726">
        <v>44.817</v>
      </c>
      <c r="G1726">
        <v>13.336</v>
      </c>
      <c r="I1726">
        <v>5462710000</v>
      </c>
      <c r="J1726">
        <v>406.99900000000002</v>
      </c>
      <c r="K1726">
        <v>0.469914</v>
      </c>
      <c r="L1726">
        <v>80.5</v>
      </c>
      <c r="M1726">
        <v>53.31</v>
      </c>
      <c r="N1726">
        <v>49.056800000000003</v>
      </c>
      <c r="O1726">
        <v>4</v>
      </c>
    </row>
    <row r="1727" spans="1:15" x14ac:dyDescent="0.3">
      <c r="A1727" t="s">
        <v>66</v>
      </c>
      <c r="B1727" t="s">
        <v>67</v>
      </c>
      <c r="C1727" t="s">
        <v>431</v>
      </c>
      <c r="D1727" t="s">
        <v>430</v>
      </c>
      <c r="E1727">
        <v>2004</v>
      </c>
      <c r="F1727">
        <v>45.176000000000002</v>
      </c>
      <c r="G1727">
        <v>13.863</v>
      </c>
      <c r="I1727">
        <v>4838550000</v>
      </c>
      <c r="J1727">
        <v>371.32299999999998</v>
      </c>
      <c r="K1727">
        <v>0.40029500000000001</v>
      </c>
      <c r="L1727">
        <v>83.3</v>
      </c>
      <c r="M1727">
        <v>52.601999999999997</v>
      </c>
      <c r="N1727">
        <v>47.626300000000001</v>
      </c>
      <c r="O1727">
        <v>3.39</v>
      </c>
    </row>
    <row r="1728" spans="1:15" x14ac:dyDescent="0.3">
      <c r="A1728" t="s">
        <v>66</v>
      </c>
      <c r="B1728" t="s">
        <v>67</v>
      </c>
      <c r="C1728" t="s">
        <v>431</v>
      </c>
      <c r="D1728" t="s">
        <v>430</v>
      </c>
      <c r="E1728">
        <v>2003</v>
      </c>
      <c r="F1728">
        <v>45.494999999999997</v>
      </c>
      <c r="G1728">
        <v>14.353999999999999</v>
      </c>
      <c r="I1728">
        <v>4205690000</v>
      </c>
      <c r="J1728">
        <v>332.34399999999999</v>
      </c>
      <c r="K1728">
        <v>0.37343999999999999</v>
      </c>
      <c r="L1728">
        <v>85.7</v>
      </c>
      <c r="M1728">
        <v>51.956000000000003</v>
      </c>
      <c r="N1728">
        <v>46.252299999999998</v>
      </c>
      <c r="O1728">
        <v>2.78</v>
      </c>
    </row>
    <row r="1729" spans="1:15" x14ac:dyDescent="0.3">
      <c r="A1729" t="s">
        <v>66</v>
      </c>
      <c r="B1729" t="s">
        <v>67</v>
      </c>
      <c r="C1729" t="s">
        <v>431</v>
      </c>
      <c r="D1729" t="s">
        <v>430</v>
      </c>
      <c r="E1729">
        <v>2002</v>
      </c>
      <c r="F1729">
        <v>45.777999999999999</v>
      </c>
      <c r="G1729">
        <v>14.801</v>
      </c>
      <c r="I1729">
        <v>3205590000</v>
      </c>
      <c r="J1729">
        <v>260.76400000000001</v>
      </c>
      <c r="K1729">
        <v>0.200993</v>
      </c>
      <c r="L1729">
        <v>87.7</v>
      </c>
      <c r="M1729">
        <v>51.384</v>
      </c>
      <c r="N1729">
        <v>44.930900000000001</v>
      </c>
      <c r="O1729">
        <v>2.8090000000000002</v>
      </c>
    </row>
    <row r="1730" spans="1:15" x14ac:dyDescent="0.3">
      <c r="A1730" t="s">
        <v>66</v>
      </c>
      <c r="B1730" t="s">
        <v>67</v>
      </c>
      <c r="C1730" t="s">
        <v>431</v>
      </c>
      <c r="D1730" t="s">
        <v>430</v>
      </c>
      <c r="E1730">
        <v>2001</v>
      </c>
      <c r="F1730">
        <v>46.030999999999999</v>
      </c>
      <c r="G1730">
        <v>15.196999999999999</v>
      </c>
      <c r="I1730">
        <v>2812850000</v>
      </c>
      <c r="J1730">
        <v>235.49100000000001</v>
      </c>
      <c r="K1730">
        <v>0.15773200000000001</v>
      </c>
      <c r="L1730">
        <v>89.4</v>
      </c>
      <c r="M1730">
        <v>50.893000000000001</v>
      </c>
      <c r="N1730">
        <v>43.6571</v>
      </c>
      <c r="O1730">
        <v>2.778</v>
      </c>
    </row>
    <row r="1731" spans="1:15" x14ac:dyDescent="0.3">
      <c r="A1731" t="s">
        <v>66</v>
      </c>
      <c r="B1731" t="s">
        <v>67</v>
      </c>
      <c r="C1731" t="s">
        <v>431</v>
      </c>
      <c r="D1731" t="s">
        <v>430</v>
      </c>
      <c r="E1731">
        <v>2000</v>
      </c>
      <c r="F1731">
        <v>46.253</v>
      </c>
      <c r="G1731">
        <v>15.539</v>
      </c>
      <c r="I1731">
        <v>2628920000</v>
      </c>
      <c r="J1731">
        <v>226.476</v>
      </c>
      <c r="K1731">
        <v>7.7080200000000001E-2</v>
      </c>
      <c r="L1731">
        <v>90.9</v>
      </c>
      <c r="M1731">
        <v>50.488999999999997</v>
      </c>
      <c r="N1731">
        <v>42.426699999999997</v>
      </c>
      <c r="O1731">
        <v>2.6640000000000001</v>
      </c>
    </row>
    <row r="1732" spans="1:15" x14ac:dyDescent="0.3">
      <c r="A1732" t="s">
        <v>66</v>
      </c>
      <c r="B1732" t="s">
        <v>67</v>
      </c>
      <c r="C1732" t="s">
        <v>431</v>
      </c>
      <c r="D1732" t="s">
        <v>430</v>
      </c>
      <c r="E1732">
        <v>1999</v>
      </c>
      <c r="F1732">
        <v>46.442</v>
      </c>
      <c r="G1732">
        <v>15.827999999999999</v>
      </c>
      <c r="I1732">
        <v>2993750000</v>
      </c>
      <c r="J1732">
        <v>265.33999999999997</v>
      </c>
      <c r="K1732">
        <v>6.1780300000000003E-2</v>
      </c>
      <c r="L1732">
        <v>92.3</v>
      </c>
      <c r="M1732">
        <v>50.167999999999999</v>
      </c>
      <c r="N1732">
        <v>41.237900000000003</v>
      </c>
      <c r="O1732">
        <v>2.5329999999999999</v>
      </c>
    </row>
    <row r="1733" spans="1:15" x14ac:dyDescent="0.3">
      <c r="A1733" t="s">
        <v>66</v>
      </c>
      <c r="B1733" t="s">
        <v>67</v>
      </c>
      <c r="C1733" t="s">
        <v>431</v>
      </c>
      <c r="D1733" t="s">
        <v>430</v>
      </c>
      <c r="E1733">
        <v>1998</v>
      </c>
      <c r="F1733">
        <v>46.600999999999999</v>
      </c>
      <c r="G1733">
        <v>16.074000000000002</v>
      </c>
      <c r="I1733">
        <v>2804900000</v>
      </c>
      <c r="J1733">
        <v>255.71799999999999</v>
      </c>
      <c r="K1733">
        <v>4.5423499999999999E-2</v>
      </c>
      <c r="L1733">
        <v>93.6</v>
      </c>
      <c r="M1733">
        <v>49.914000000000001</v>
      </c>
      <c r="N1733">
        <v>40.090400000000002</v>
      </c>
      <c r="O1733">
        <v>2.44</v>
      </c>
    </row>
    <row r="1734" spans="1:15" x14ac:dyDescent="0.3">
      <c r="A1734" t="s">
        <v>66</v>
      </c>
      <c r="B1734" t="s">
        <v>67</v>
      </c>
      <c r="C1734" t="s">
        <v>431</v>
      </c>
      <c r="D1734" t="s">
        <v>430</v>
      </c>
      <c r="E1734">
        <v>1997</v>
      </c>
      <c r="F1734">
        <v>46.731999999999999</v>
      </c>
      <c r="G1734">
        <v>16.286999999999999</v>
      </c>
      <c r="I1734">
        <v>2447670000</v>
      </c>
      <c r="J1734">
        <v>229.49299999999999</v>
      </c>
      <c r="K1734">
        <v>1.8686399999999999E-2</v>
      </c>
      <c r="L1734">
        <v>95</v>
      </c>
      <c r="M1734">
        <v>49.713000000000001</v>
      </c>
      <c r="N1734">
        <v>38.982300000000002</v>
      </c>
      <c r="O1734">
        <v>2.4540000000000002</v>
      </c>
    </row>
    <row r="1735" spans="1:15" x14ac:dyDescent="0.3">
      <c r="A1735" t="s">
        <v>66</v>
      </c>
      <c r="B1735" t="s">
        <v>67</v>
      </c>
      <c r="C1735" t="s">
        <v>431</v>
      </c>
      <c r="D1735" t="s">
        <v>430</v>
      </c>
      <c r="E1735">
        <v>1996</v>
      </c>
      <c r="F1735">
        <v>46.843000000000004</v>
      </c>
      <c r="G1735">
        <v>16.471</v>
      </c>
      <c r="I1735">
        <v>2586550000</v>
      </c>
      <c r="J1735">
        <v>249.36</v>
      </c>
      <c r="K1735">
        <v>9.6051899999999996E-4</v>
      </c>
      <c r="L1735">
        <v>96.2</v>
      </c>
      <c r="M1735">
        <v>49.557000000000002</v>
      </c>
      <c r="N1735">
        <v>37.912100000000002</v>
      </c>
      <c r="O1735">
        <v>2.544</v>
      </c>
    </row>
    <row r="1736" spans="1:15" x14ac:dyDescent="0.3">
      <c r="A1736" t="s">
        <v>66</v>
      </c>
      <c r="B1736" t="s">
        <v>67</v>
      </c>
      <c r="C1736" t="s">
        <v>431</v>
      </c>
      <c r="D1736" t="s">
        <v>430</v>
      </c>
      <c r="E1736">
        <v>1995</v>
      </c>
      <c r="F1736">
        <v>46.939</v>
      </c>
      <c r="G1736">
        <v>16.626000000000001</v>
      </c>
      <c r="I1736">
        <v>2379520000</v>
      </c>
      <c r="J1736">
        <v>235.83199999999999</v>
      </c>
      <c r="L1736">
        <v>97.3</v>
      </c>
      <c r="M1736">
        <v>49.445</v>
      </c>
      <c r="N1736">
        <v>36.8782</v>
      </c>
      <c r="O1736">
        <v>2.556</v>
      </c>
    </row>
    <row r="1737" spans="1:15" x14ac:dyDescent="0.3">
      <c r="A1737" t="s">
        <v>66</v>
      </c>
      <c r="B1737" t="s">
        <v>67</v>
      </c>
      <c r="C1737" t="s">
        <v>431</v>
      </c>
      <c r="D1737" t="s">
        <v>430</v>
      </c>
      <c r="E1737">
        <v>1994</v>
      </c>
      <c r="F1737">
        <v>47.026000000000003</v>
      </c>
      <c r="G1737">
        <v>16.75</v>
      </c>
      <c r="I1737">
        <v>1895290000</v>
      </c>
      <c r="J1737">
        <v>193.07</v>
      </c>
      <c r="L1737">
        <v>98.1</v>
      </c>
      <c r="M1737">
        <v>49.38</v>
      </c>
      <c r="N1737">
        <v>35.879300000000001</v>
      </c>
      <c r="O1737">
        <v>2.58</v>
      </c>
    </row>
    <row r="1738" spans="1:15" x14ac:dyDescent="0.3">
      <c r="A1738" t="s">
        <v>66</v>
      </c>
      <c r="B1738" t="s">
        <v>67</v>
      </c>
      <c r="C1738" t="s">
        <v>431</v>
      </c>
      <c r="D1738" t="s">
        <v>430</v>
      </c>
      <c r="E1738">
        <v>1993</v>
      </c>
      <c r="F1738">
        <v>47.109000000000002</v>
      </c>
      <c r="G1738">
        <v>16.843</v>
      </c>
      <c r="I1738">
        <v>2332020000</v>
      </c>
      <c r="J1738">
        <v>244.12700000000001</v>
      </c>
      <c r="L1738">
        <v>98.6</v>
      </c>
      <c r="M1738">
        <v>49.36</v>
      </c>
      <c r="N1738">
        <v>34.914000000000001</v>
      </c>
      <c r="O1738">
        <v>2.5680000000000001</v>
      </c>
    </row>
    <row r="1739" spans="1:15" x14ac:dyDescent="0.3">
      <c r="A1739" t="s">
        <v>66</v>
      </c>
      <c r="B1739" t="s">
        <v>67</v>
      </c>
      <c r="C1739" t="s">
        <v>431</v>
      </c>
      <c r="D1739" t="s">
        <v>430</v>
      </c>
      <c r="E1739">
        <v>1992</v>
      </c>
      <c r="F1739">
        <v>47.197000000000003</v>
      </c>
      <c r="G1739">
        <v>16.91</v>
      </c>
      <c r="I1739">
        <v>2240260000</v>
      </c>
      <c r="J1739">
        <v>240.96299999999999</v>
      </c>
      <c r="L1739">
        <v>98.7</v>
      </c>
      <c r="M1739">
        <v>49.374000000000002</v>
      </c>
      <c r="N1739">
        <v>33.980699999999999</v>
      </c>
      <c r="O1739">
        <v>2.411</v>
      </c>
    </row>
    <row r="1740" spans="1:15" x14ac:dyDescent="0.3">
      <c r="A1740" t="s">
        <v>66</v>
      </c>
      <c r="B1740" t="s">
        <v>67</v>
      </c>
      <c r="C1740" t="s">
        <v>431</v>
      </c>
      <c r="D1740" t="s">
        <v>430</v>
      </c>
      <c r="E1740">
        <v>1991</v>
      </c>
      <c r="F1740">
        <v>47.295999999999999</v>
      </c>
      <c r="G1740">
        <v>16.963000000000001</v>
      </c>
      <c r="I1740">
        <v>3135050000</v>
      </c>
      <c r="J1740">
        <v>346.411</v>
      </c>
      <c r="L1740">
        <v>98.7</v>
      </c>
      <c r="M1740">
        <v>49.408999999999999</v>
      </c>
      <c r="N1740">
        <v>33.077800000000003</v>
      </c>
      <c r="O1740">
        <v>2.4390000000000001</v>
      </c>
    </row>
    <row r="1741" spans="1:15" x14ac:dyDescent="0.3">
      <c r="A1741" t="s">
        <v>66</v>
      </c>
      <c r="B1741" t="s">
        <v>67</v>
      </c>
      <c r="C1741" t="s">
        <v>431</v>
      </c>
      <c r="D1741" t="s">
        <v>430</v>
      </c>
      <c r="E1741">
        <v>1990</v>
      </c>
      <c r="F1741">
        <v>47.417000000000002</v>
      </c>
      <c r="G1741">
        <v>17.004999999999999</v>
      </c>
      <c r="I1741">
        <v>3101300000</v>
      </c>
      <c r="J1741">
        <v>351.97899999999998</v>
      </c>
      <c r="K1741">
        <v>0</v>
      </c>
      <c r="L1741">
        <v>98.8</v>
      </c>
      <c r="M1741">
        <v>49.454000000000001</v>
      </c>
      <c r="N1741">
        <v>32.204099999999997</v>
      </c>
    </row>
    <row r="1742" spans="1:15" x14ac:dyDescent="0.3">
      <c r="A1742" t="s">
        <v>66</v>
      </c>
      <c r="B1742" t="s">
        <v>67</v>
      </c>
      <c r="C1742" t="s">
        <v>431</v>
      </c>
      <c r="D1742" t="s">
        <v>430</v>
      </c>
      <c r="E1742">
        <v>1989</v>
      </c>
      <c r="F1742">
        <v>47.573999999999998</v>
      </c>
      <c r="G1742">
        <v>17.041</v>
      </c>
      <c r="I1742">
        <v>2615590000</v>
      </c>
      <c r="J1742">
        <v>304.85300000000001</v>
      </c>
      <c r="L1742">
        <v>99.3</v>
      </c>
      <c r="M1742">
        <v>49.505000000000003</v>
      </c>
      <c r="N1742">
        <v>31.359000000000002</v>
      </c>
    </row>
    <row r="1743" spans="1:15" x14ac:dyDescent="0.3">
      <c r="A1743" t="s">
        <v>66</v>
      </c>
      <c r="B1743" t="s">
        <v>67</v>
      </c>
      <c r="C1743" t="s">
        <v>431</v>
      </c>
      <c r="D1743" t="s">
        <v>430</v>
      </c>
      <c r="E1743">
        <v>1988</v>
      </c>
      <c r="F1743">
        <v>47.764000000000003</v>
      </c>
      <c r="G1743">
        <v>17.082000000000001</v>
      </c>
      <c r="I1743">
        <v>2616040000</v>
      </c>
      <c r="J1743">
        <v>313.06200000000001</v>
      </c>
      <c r="L1743">
        <v>100.2</v>
      </c>
      <c r="M1743">
        <v>49.545000000000002</v>
      </c>
      <c r="N1743">
        <v>30.542100000000001</v>
      </c>
    </row>
    <row r="1744" spans="1:15" x14ac:dyDescent="0.3">
      <c r="A1744" t="s">
        <v>66</v>
      </c>
      <c r="B1744" t="s">
        <v>67</v>
      </c>
      <c r="C1744" t="s">
        <v>431</v>
      </c>
      <c r="D1744" t="s">
        <v>430</v>
      </c>
      <c r="E1744">
        <v>1987</v>
      </c>
      <c r="F1744">
        <v>47.981999999999999</v>
      </c>
      <c r="G1744">
        <v>17.141999999999999</v>
      </c>
      <c r="I1744">
        <v>2369840000</v>
      </c>
      <c r="J1744">
        <v>291.13200000000001</v>
      </c>
      <c r="L1744">
        <v>101.6</v>
      </c>
      <c r="M1744">
        <v>49.55</v>
      </c>
      <c r="N1744">
        <v>29.7517</v>
      </c>
    </row>
    <row r="1745" spans="1:14" x14ac:dyDescent="0.3">
      <c r="A1745" t="s">
        <v>66</v>
      </c>
      <c r="B1745" t="s">
        <v>67</v>
      </c>
      <c r="C1745" t="s">
        <v>431</v>
      </c>
      <c r="D1745" t="s">
        <v>430</v>
      </c>
      <c r="E1745">
        <v>1986</v>
      </c>
      <c r="F1745">
        <v>48.218000000000004</v>
      </c>
      <c r="G1745">
        <v>17.241</v>
      </c>
      <c r="I1745">
        <v>2036300000</v>
      </c>
      <c r="J1745">
        <v>256.762</v>
      </c>
      <c r="L1745">
        <v>103.4</v>
      </c>
      <c r="M1745">
        <v>49.491999999999997</v>
      </c>
      <c r="N1745">
        <v>28.986499999999999</v>
      </c>
    </row>
    <row r="1746" spans="1:14" x14ac:dyDescent="0.3">
      <c r="A1746" t="s">
        <v>66</v>
      </c>
      <c r="B1746" t="s">
        <v>67</v>
      </c>
      <c r="C1746" t="s">
        <v>431</v>
      </c>
      <c r="D1746" t="s">
        <v>430</v>
      </c>
      <c r="E1746">
        <v>1985</v>
      </c>
      <c r="F1746">
        <v>48.457000000000001</v>
      </c>
      <c r="G1746">
        <v>17.407</v>
      </c>
      <c r="I1746">
        <v>1552490000</v>
      </c>
      <c r="J1746">
        <v>200.89400000000001</v>
      </c>
      <c r="L1746">
        <v>105.1</v>
      </c>
      <c r="M1746">
        <v>49.323</v>
      </c>
      <c r="N1746">
        <v>28.2453</v>
      </c>
    </row>
    <row r="1747" spans="1:14" x14ac:dyDescent="0.3">
      <c r="A1747" t="s">
        <v>66</v>
      </c>
      <c r="B1747" t="s">
        <v>67</v>
      </c>
      <c r="C1747" t="s">
        <v>431</v>
      </c>
      <c r="D1747" t="s">
        <v>430</v>
      </c>
      <c r="E1747">
        <v>1984</v>
      </c>
      <c r="F1747">
        <v>48.68</v>
      </c>
      <c r="G1747">
        <v>17.672999999999998</v>
      </c>
      <c r="I1747">
        <v>1459880000</v>
      </c>
      <c r="J1747">
        <v>193.84299999999999</v>
      </c>
      <c r="L1747">
        <v>106.9</v>
      </c>
      <c r="M1747">
        <v>48.991999999999997</v>
      </c>
      <c r="N1747">
        <v>27.526499999999999</v>
      </c>
    </row>
    <row r="1748" spans="1:14" x14ac:dyDescent="0.3">
      <c r="A1748" t="s">
        <v>66</v>
      </c>
      <c r="B1748" t="s">
        <v>67</v>
      </c>
      <c r="C1748" t="s">
        <v>431</v>
      </c>
      <c r="D1748" t="s">
        <v>430</v>
      </c>
      <c r="E1748">
        <v>1983</v>
      </c>
      <c r="F1748">
        <v>48.871000000000002</v>
      </c>
      <c r="G1748">
        <v>18.047999999999998</v>
      </c>
      <c r="I1748">
        <v>1600280000</v>
      </c>
      <c r="J1748">
        <v>217.995</v>
      </c>
      <c r="L1748">
        <v>108.7</v>
      </c>
      <c r="M1748">
        <v>48.485999999999997</v>
      </c>
      <c r="N1748">
        <v>26.8308</v>
      </c>
    </row>
    <row r="1749" spans="1:14" x14ac:dyDescent="0.3">
      <c r="A1749" t="s">
        <v>66</v>
      </c>
      <c r="B1749" t="s">
        <v>67</v>
      </c>
      <c r="C1749" t="s">
        <v>431</v>
      </c>
      <c r="D1749" t="s">
        <v>430</v>
      </c>
      <c r="E1749">
        <v>1982</v>
      </c>
      <c r="F1749">
        <v>49.011000000000003</v>
      </c>
      <c r="G1749">
        <v>18.527000000000001</v>
      </c>
      <c r="I1749">
        <v>1754450000</v>
      </c>
      <c r="J1749">
        <v>245.095</v>
      </c>
      <c r="L1749">
        <v>110.4</v>
      </c>
      <c r="M1749">
        <v>47.81</v>
      </c>
      <c r="N1749">
        <v>26.1632</v>
      </c>
    </row>
    <row r="1750" spans="1:14" x14ac:dyDescent="0.3">
      <c r="A1750" t="s">
        <v>66</v>
      </c>
      <c r="B1750" t="s">
        <v>67</v>
      </c>
      <c r="C1750" t="s">
        <v>431</v>
      </c>
      <c r="D1750" t="s">
        <v>430</v>
      </c>
      <c r="E1750">
        <v>1981</v>
      </c>
      <c r="F1750">
        <v>49.091999999999999</v>
      </c>
      <c r="G1750">
        <v>19.100000000000001</v>
      </c>
      <c r="I1750">
        <v>1775840000</v>
      </c>
      <c r="J1750">
        <v>254.23099999999999</v>
      </c>
      <c r="L1750">
        <v>112.3</v>
      </c>
      <c r="M1750">
        <v>46.984000000000002</v>
      </c>
      <c r="N1750">
        <v>25.5306</v>
      </c>
    </row>
    <row r="1751" spans="1:14" x14ac:dyDescent="0.3">
      <c r="A1751" t="s">
        <v>66</v>
      </c>
      <c r="B1751" t="s">
        <v>67</v>
      </c>
      <c r="C1751" t="s">
        <v>431</v>
      </c>
      <c r="D1751" t="s">
        <v>430</v>
      </c>
      <c r="E1751">
        <v>1980</v>
      </c>
      <c r="F1751">
        <v>49.098999999999997</v>
      </c>
      <c r="G1751">
        <v>19.739000000000001</v>
      </c>
      <c r="I1751">
        <v>1928720000</v>
      </c>
      <c r="J1751">
        <v>282.68599999999998</v>
      </c>
      <c r="L1751">
        <v>114.4</v>
      </c>
      <c r="M1751">
        <v>46.048999999999999</v>
      </c>
      <c r="N1751">
        <v>24.9373</v>
      </c>
    </row>
    <row r="1752" spans="1:14" x14ac:dyDescent="0.3">
      <c r="A1752" t="s">
        <v>66</v>
      </c>
      <c r="B1752" t="s">
        <v>67</v>
      </c>
      <c r="C1752" t="s">
        <v>431</v>
      </c>
      <c r="D1752" t="s">
        <v>430</v>
      </c>
      <c r="E1752">
        <v>1979</v>
      </c>
      <c r="F1752">
        <v>49.021999999999998</v>
      </c>
      <c r="G1752">
        <v>20.408999999999999</v>
      </c>
      <c r="I1752">
        <v>1748480000</v>
      </c>
      <c r="J1752">
        <v>262.07600000000002</v>
      </c>
      <c r="L1752">
        <v>117.1</v>
      </c>
      <c r="M1752">
        <v>45.06</v>
      </c>
      <c r="N1752">
        <v>24.384699999999999</v>
      </c>
    </row>
    <row r="1753" spans="1:14" x14ac:dyDescent="0.3">
      <c r="A1753" t="s">
        <v>66</v>
      </c>
      <c r="B1753" t="s">
        <v>67</v>
      </c>
      <c r="C1753" t="s">
        <v>431</v>
      </c>
      <c r="D1753" t="s">
        <v>430</v>
      </c>
      <c r="E1753">
        <v>1978</v>
      </c>
      <c r="F1753">
        <v>48.872999999999998</v>
      </c>
      <c r="G1753">
        <v>21.071999999999999</v>
      </c>
      <c r="I1753">
        <v>1475580000</v>
      </c>
      <c r="J1753">
        <v>225.94200000000001</v>
      </c>
      <c r="L1753">
        <v>120.3</v>
      </c>
      <c r="M1753">
        <v>44.081000000000003</v>
      </c>
      <c r="N1753">
        <v>23.87</v>
      </c>
    </row>
    <row r="1754" spans="1:14" x14ac:dyDescent="0.3">
      <c r="A1754" t="s">
        <v>66</v>
      </c>
      <c r="B1754" t="s">
        <v>67</v>
      </c>
      <c r="C1754" t="s">
        <v>431</v>
      </c>
      <c r="D1754" t="s">
        <v>430</v>
      </c>
      <c r="E1754">
        <v>1977</v>
      </c>
      <c r="F1754">
        <v>48.667999999999999</v>
      </c>
      <c r="G1754">
        <v>21.693999999999999</v>
      </c>
      <c r="I1754">
        <v>1131230000</v>
      </c>
      <c r="J1754">
        <v>176.78299999999999</v>
      </c>
      <c r="L1754">
        <v>124</v>
      </c>
      <c r="M1754">
        <v>43.165999999999997</v>
      </c>
      <c r="N1754">
        <v>23.387899999999998</v>
      </c>
    </row>
    <row r="1755" spans="1:14" x14ac:dyDescent="0.3">
      <c r="A1755" t="s">
        <v>66</v>
      </c>
      <c r="B1755" t="s">
        <v>67</v>
      </c>
      <c r="C1755" t="s">
        <v>431</v>
      </c>
      <c r="D1755" t="s">
        <v>430</v>
      </c>
      <c r="E1755">
        <v>1976</v>
      </c>
      <c r="F1755">
        <v>48.423999999999999</v>
      </c>
      <c r="G1755">
        <v>22.257999999999999</v>
      </c>
      <c r="I1755">
        <v>976548000</v>
      </c>
      <c r="J1755">
        <v>155.649</v>
      </c>
      <c r="L1755">
        <v>128.30000000000001</v>
      </c>
      <c r="M1755">
        <v>42.343000000000004</v>
      </c>
      <c r="N1755">
        <v>22.9314</v>
      </c>
    </row>
    <row r="1756" spans="1:14" x14ac:dyDescent="0.3">
      <c r="A1756" t="s">
        <v>66</v>
      </c>
      <c r="B1756" t="s">
        <v>67</v>
      </c>
      <c r="C1756" t="s">
        <v>431</v>
      </c>
      <c r="D1756" t="s">
        <v>430</v>
      </c>
      <c r="E1756">
        <v>1975</v>
      </c>
      <c r="F1756">
        <v>48.168999999999997</v>
      </c>
      <c r="G1756">
        <v>22.754000000000001</v>
      </c>
      <c r="I1756">
        <v>939973000</v>
      </c>
      <c r="J1756">
        <v>152.72800000000001</v>
      </c>
      <c r="L1756">
        <v>132.6</v>
      </c>
      <c r="M1756">
        <v>41.63</v>
      </c>
      <c r="N1756">
        <v>22.494700000000002</v>
      </c>
    </row>
    <row r="1757" spans="1:14" x14ac:dyDescent="0.3">
      <c r="A1757" t="s">
        <v>66</v>
      </c>
      <c r="B1757" t="s">
        <v>67</v>
      </c>
      <c r="C1757" t="s">
        <v>431</v>
      </c>
      <c r="D1757" t="s">
        <v>430</v>
      </c>
      <c r="E1757">
        <v>1974</v>
      </c>
      <c r="F1757">
        <v>47.932000000000002</v>
      </c>
      <c r="G1757">
        <v>23.186</v>
      </c>
      <c r="I1757">
        <v>751134000</v>
      </c>
      <c r="J1757">
        <v>124.35899999999999</v>
      </c>
      <c r="L1757">
        <v>136.80000000000001</v>
      </c>
      <c r="M1757">
        <v>41.024999999999999</v>
      </c>
      <c r="N1757">
        <v>22.0762</v>
      </c>
    </row>
    <row r="1758" spans="1:14" x14ac:dyDescent="0.3">
      <c r="A1758" t="s">
        <v>66</v>
      </c>
      <c r="B1758" t="s">
        <v>67</v>
      </c>
      <c r="C1758" t="s">
        <v>431</v>
      </c>
      <c r="D1758" t="s">
        <v>430</v>
      </c>
      <c r="E1758">
        <v>1973</v>
      </c>
      <c r="F1758">
        <v>47.734000000000002</v>
      </c>
      <c r="G1758">
        <v>23.574999999999999</v>
      </c>
      <c r="I1758">
        <v>674774000</v>
      </c>
      <c r="J1758">
        <v>113.78100000000001</v>
      </c>
      <c r="L1758">
        <v>140.19999999999999</v>
      </c>
      <c r="M1758">
        <v>40.493000000000002</v>
      </c>
      <c r="N1758">
        <v>21.675699999999999</v>
      </c>
    </row>
    <row r="1759" spans="1:14" x14ac:dyDescent="0.3">
      <c r="A1759" t="s">
        <v>66</v>
      </c>
      <c r="B1759" t="s">
        <v>67</v>
      </c>
      <c r="C1759" t="s">
        <v>431</v>
      </c>
      <c r="D1759" t="s">
        <v>430</v>
      </c>
      <c r="E1759">
        <v>1972</v>
      </c>
      <c r="F1759">
        <v>47.59</v>
      </c>
      <c r="G1759">
        <v>23.943999999999999</v>
      </c>
      <c r="I1759">
        <v>578596000</v>
      </c>
      <c r="J1759">
        <v>99.326800000000006</v>
      </c>
      <c r="L1759">
        <v>142.6</v>
      </c>
      <c r="M1759">
        <v>40.003</v>
      </c>
      <c r="N1759">
        <v>21.290800000000001</v>
      </c>
    </row>
    <row r="1760" spans="1:14" x14ac:dyDescent="0.3">
      <c r="A1760" t="s">
        <v>66</v>
      </c>
      <c r="B1760" t="s">
        <v>67</v>
      </c>
      <c r="C1760" t="s">
        <v>431</v>
      </c>
      <c r="D1760" t="s">
        <v>430</v>
      </c>
      <c r="E1760">
        <v>1971</v>
      </c>
      <c r="F1760">
        <v>47.502000000000002</v>
      </c>
      <c r="G1760">
        <v>24.3</v>
      </c>
      <c r="I1760">
        <v>482411000</v>
      </c>
      <c r="J1760">
        <v>84.287800000000004</v>
      </c>
      <c r="L1760">
        <v>144</v>
      </c>
      <c r="M1760">
        <v>39.542000000000002</v>
      </c>
      <c r="N1760">
        <v>20.918800000000001</v>
      </c>
    </row>
    <row r="1761" spans="1:15" x14ac:dyDescent="0.3">
      <c r="A1761" t="s">
        <v>66</v>
      </c>
      <c r="B1761" t="s">
        <v>67</v>
      </c>
      <c r="C1761" t="s">
        <v>431</v>
      </c>
      <c r="D1761" t="s">
        <v>430</v>
      </c>
      <c r="E1761">
        <v>1970</v>
      </c>
      <c r="F1761">
        <v>47.463999999999999</v>
      </c>
      <c r="G1761">
        <v>24.652999999999999</v>
      </c>
      <c r="I1761">
        <v>458404000</v>
      </c>
      <c r="J1761">
        <v>81.499899999999997</v>
      </c>
      <c r="L1761">
        <v>145</v>
      </c>
      <c r="M1761">
        <v>39.094999999999999</v>
      </c>
      <c r="N1761">
        <v>20.557700000000001</v>
      </c>
    </row>
    <row r="1762" spans="1:15" x14ac:dyDescent="0.3">
      <c r="A1762" t="s">
        <v>66</v>
      </c>
      <c r="B1762" t="s">
        <v>67</v>
      </c>
      <c r="C1762" t="s">
        <v>431</v>
      </c>
      <c r="D1762" t="s">
        <v>430</v>
      </c>
      <c r="E1762">
        <v>1969</v>
      </c>
      <c r="F1762">
        <v>47.456000000000003</v>
      </c>
      <c r="G1762">
        <v>25.009</v>
      </c>
      <c r="I1762">
        <v>478299000</v>
      </c>
      <c r="J1762">
        <v>86.520200000000003</v>
      </c>
      <c r="L1762">
        <v>145.69999999999999</v>
      </c>
      <c r="M1762">
        <v>38.652000000000001</v>
      </c>
      <c r="N1762">
        <v>20.205300000000001</v>
      </c>
    </row>
    <row r="1763" spans="1:15" x14ac:dyDescent="0.3">
      <c r="A1763" t="s">
        <v>66</v>
      </c>
      <c r="B1763" t="s">
        <v>67</v>
      </c>
      <c r="C1763" t="s">
        <v>431</v>
      </c>
      <c r="D1763" t="s">
        <v>430</v>
      </c>
      <c r="E1763">
        <v>1968</v>
      </c>
      <c r="F1763">
        <v>47.45</v>
      </c>
      <c r="G1763">
        <v>25.370999999999999</v>
      </c>
      <c r="I1763">
        <v>460443000</v>
      </c>
      <c r="J1763">
        <v>84.733000000000004</v>
      </c>
      <c r="L1763">
        <v>146.30000000000001</v>
      </c>
      <c r="M1763">
        <v>38.207000000000001</v>
      </c>
      <c r="N1763">
        <v>19.8613</v>
      </c>
    </row>
    <row r="1764" spans="1:15" x14ac:dyDescent="0.3">
      <c r="A1764" t="s">
        <v>66</v>
      </c>
      <c r="B1764" t="s">
        <v>67</v>
      </c>
      <c r="C1764" t="s">
        <v>431</v>
      </c>
      <c r="D1764" t="s">
        <v>430</v>
      </c>
      <c r="E1764">
        <v>1967</v>
      </c>
      <c r="F1764">
        <v>47.429000000000002</v>
      </c>
      <c r="G1764">
        <v>25.741</v>
      </c>
      <c r="I1764">
        <v>450754000</v>
      </c>
      <c r="J1764">
        <v>84.363200000000006</v>
      </c>
      <c r="L1764">
        <v>147</v>
      </c>
      <c r="M1764">
        <v>37.753999999999998</v>
      </c>
      <c r="N1764">
        <v>19.528600000000001</v>
      </c>
    </row>
    <row r="1765" spans="1:15" x14ac:dyDescent="0.3">
      <c r="A1765" t="s">
        <v>66</v>
      </c>
      <c r="B1765" t="s">
        <v>67</v>
      </c>
      <c r="C1765" t="s">
        <v>431</v>
      </c>
      <c r="D1765" t="s">
        <v>430</v>
      </c>
      <c r="E1765">
        <v>1966</v>
      </c>
      <c r="F1765">
        <v>47.387999999999998</v>
      </c>
      <c r="G1765">
        <v>26.123000000000001</v>
      </c>
      <c r="I1765">
        <v>433890000</v>
      </c>
      <c r="J1765">
        <v>82.545599999999993</v>
      </c>
      <c r="L1765">
        <v>147.80000000000001</v>
      </c>
      <c r="M1765">
        <v>37.290999999999997</v>
      </c>
      <c r="N1765">
        <v>19.2119</v>
      </c>
    </row>
    <row r="1766" spans="1:15" x14ac:dyDescent="0.3">
      <c r="A1766" t="s">
        <v>66</v>
      </c>
      <c r="B1766" t="s">
        <v>67</v>
      </c>
      <c r="C1766" t="s">
        <v>431</v>
      </c>
      <c r="D1766" t="s">
        <v>430</v>
      </c>
      <c r="E1766">
        <v>1965</v>
      </c>
      <c r="F1766">
        <v>47.332000000000001</v>
      </c>
      <c r="G1766">
        <v>26.515999999999998</v>
      </c>
      <c r="I1766">
        <v>422917000</v>
      </c>
      <c r="J1766">
        <v>81.725099999999998</v>
      </c>
      <c r="L1766">
        <v>148.80000000000001</v>
      </c>
      <c r="M1766">
        <v>36.814999999999998</v>
      </c>
      <c r="N1766">
        <v>18.914000000000001</v>
      </c>
    </row>
    <row r="1767" spans="1:15" x14ac:dyDescent="0.3">
      <c r="A1767" t="s">
        <v>66</v>
      </c>
      <c r="B1767" t="s">
        <v>67</v>
      </c>
      <c r="C1767" t="s">
        <v>431</v>
      </c>
      <c r="D1767" t="s">
        <v>430</v>
      </c>
      <c r="E1767">
        <v>1964</v>
      </c>
      <c r="F1767">
        <v>47.273000000000003</v>
      </c>
      <c r="G1767">
        <v>26.917999999999999</v>
      </c>
      <c r="I1767">
        <v>410322000</v>
      </c>
      <c r="J1767">
        <v>80.472800000000007</v>
      </c>
      <c r="L1767">
        <v>149.9</v>
      </c>
      <c r="M1767">
        <v>36.331000000000003</v>
      </c>
      <c r="N1767">
        <v>18.636299999999999</v>
      </c>
    </row>
    <row r="1768" spans="1:15" x14ac:dyDescent="0.3">
      <c r="A1768" t="s">
        <v>66</v>
      </c>
      <c r="B1768" t="s">
        <v>67</v>
      </c>
      <c r="C1768" t="s">
        <v>431</v>
      </c>
      <c r="D1768" t="s">
        <v>430</v>
      </c>
      <c r="E1768">
        <v>1963</v>
      </c>
      <c r="F1768">
        <v>47.228999999999999</v>
      </c>
      <c r="G1768">
        <v>27.324999999999999</v>
      </c>
      <c r="I1768">
        <v>394041000</v>
      </c>
      <c r="J1768">
        <v>78.372100000000003</v>
      </c>
      <c r="L1768">
        <v>151.1</v>
      </c>
      <c r="M1768">
        <v>35.847000000000001</v>
      </c>
      <c r="N1768">
        <v>18.3765</v>
      </c>
    </row>
    <row r="1769" spans="1:15" x14ac:dyDescent="0.3">
      <c r="A1769" t="s">
        <v>66</v>
      </c>
      <c r="B1769" t="s">
        <v>67</v>
      </c>
      <c r="C1769" t="s">
        <v>431</v>
      </c>
      <c r="D1769" t="s">
        <v>430</v>
      </c>
      <c r="E1769">
        <v>1962</v>
      </c>
      <c r="F1769">
        <v>47.21</v>
      </c>
      <c r="G1769">
        <v>27.734999999999999</v>
      </c>
      <c r="I1769">
        <v>379567000</v>
      </c>
      <c r="J1769">
        <v>76.520600000000002</v>
      </c>
      <c r="L1769">
        <v>152.6</v>
      </c>
      <c r="M1769">
        <v>35.369</v>
      </c>
      <c r="N1769">
        <v>18.129799999999999</v>
      </c>
    </row>
    <row r="1770" spans="1:15" x14ac:dyDescent="0.3">
      <c r="A1770" t="s">
        <v>66</v>
      </c>
      <c r="B1770" t="s">
        <v>67</v>
      </c>
      <c r="C1770" t="s">
        <v>431</v>
      </c>
      <c r="D1770" t="s">
        <v>430</v>
      </c>
      <c r="E1770">
        <v>1961</v>
      </c>
      <c r="F1770">
        <v>47.215000000000003</v>
      </c>
      <c r="G1770">
        <v>28.146999999999998</v>
      </c>
      <c r="I1770">
        <v>350247000</v>
      </c>
      <c r="J1770">
        <v>71.558199999999999</v>
      </c>
      <c r="L1770">
        <v>154</v>
      </c>
      <c r="M1770">
        <v>34.896999999999998</v>
      </c>
      <c r="N1770">
        <v>17.889500000000002</v>
      </c>
    </row>
    <row r="1771" spans="1:15" x14ac:dyDescent="0.3">
      <c r="A1771" t="s">
        <v>66</v>
      </c>
      <c r="B1771" t="s">
        <v>67</v>
      </c>
      <c r="C1771" t="s">
        <v>431</v>
      </c>
      <c r="D1771" t="s">
        <v>430</v>
      </c>
      <c r="E1771">
        <v>1960</v>
      </c>
      <c r="F1771">
        <v>47.24</v>
      </c>
      <c r="G1771">
        <v>28.562000000000001</v>
      </c>
      <c r="I1771">
        <v>330443000</v>
      </c>
      <c r="J1771">
        <v>68.424700000000001</v>
      </c>
      <c r="L1771">
        <v>155.6</v>
      </c>
      <c r="M1771">
        <v>34.432000000000002</v>
      </c>
    </row>
    <row r="1772" spans="1:15" x14ac:dyDescent="0.3">
      <c r="A1772" t="s">
        <v>68</v>
      </c>
      <c r="B1772" t="s">
        <v>69</v>
      </c>
      <c r="C1772" t="s">
        <v>431</v>
      </c>
      <c r="D1772" t="s">
        <v>430</v>
      </c>
      <c r="E1772">
        <v>2018</v>
      </c>
      <c r="I1772">
        <v>3078030000</v>
      </c>
      <c r="J1772">
        <v>275.43</v>
      </c>
      <c r="L1772">
        <v>41</v>
      </c>
      <c r="N1772">
        <v>435.178</v>
      </c>
      <c r="O1772">
        <v>1.528</v>
      </c>
    </row>
    <row r="1773" spans="1:15" x14ac:dyDescent="0.3">
      <c r="A1773" t="s">
        <v>68</v>
      </c>
      <c r="B1773" t="s">
        <v>69</v>
      </c>
      <c r="C1773" t="s">
        <v>431</v>
      </c>
      <c r="D1773" t="s">
        <v>430</v>
      </c>
      <c r="E1773">
        <v>2017</v>
      </c>
      <c r="F1773">
        <v>39.646000000000001</v>
      </c>
      <c r="G1773">
        <v>8.1059999999999999</v>
      </c>
      <c r="I1773">
        <v>3172420000</v>
      </c>
      <c r="J1773">
        <v>293.00900000000001</v>
      </c>
      <c r="K1773">
        <v>2.6607500000000002</v>
      </c>
      <c r="L1773">
        <v>42.4</v>
      </c>
      <c r="M1773">
        <v>60.898000000000003</v>
      </c>
      <c r="N1773">
        <v>421.613</v>
      </c>
      <c r="O1773">
        <v>1.5009999999999999</v>
      </c>
    </row>
    <row r="1774" spans="1:15" x14ac:dyDescent="0.3">
      <c r="A1774" t="s">
        <v>68</v>
      </c>
      <c r="B1774" t="s">
        <v>69</v>
      </c>
      <c r="C1774" t="s">
        <v>431</v>
      </c>
      <c r="D1774" t="s">
        <v>430</v>
      </c>
      <c r="E1774">
        <v>2016</v>
      </c>
      <c r="F1774">
        <v>40.277999999999999</v>
      </c>
      <c r="G1774">
        <v>8.3000000000000007</v>
      </c>
      <c r="I1774">
        <v>2959190000</v>
      </c>
      <c r="J1774">
        <v>282.14999999999998</v>
      </c>
      <c r="K1774">
        <v>5.1736300000000002</v>
      </c>
      <c r="L1774">
        <v>44</v>
      </c>
      <c r="M1774">
        <v>60.527999999999999</v>
      </c>
      <c r="N1774">
        <v>408.411</v>
      </c>
      <c r="O1774">
        <v>1.5660000000000001</v>
      </c>
    </row>
    <row r="1775" spans="1:15" x14ac:dyDescent="0.3">
      <c r="A1775" t="s">
        <v>68</v>
      </c>
      <c r="B1775" t="s">
        <v>69</v>
      </c>
      <c r="C1775" t="s">
        <v>431</v>
      </c>
      <c r="D1775" t="s">
        <v>430</v>
      </c>
      <c r="E1775">
        <v>2015</v>
      </c>
      <c r="F1775">
        <v>40.883000000000003</v>
      </c>
      <c r="G1775">
        <v>8.5169999999999995</v>
      </c>
      <c r="I1775">
        <v>3104390000</v>
      </c>
      <c r="J1775">
        <v>305.55</v>
      </c>
      <c r="K1775">
        <v>4.8662200000000002</v>
      </c>
      <c r="L1775">
        <v>45.8</v>
      </c>
      <c r="M1775">
        <v>60.122999999999998</v>
      </c>
      <c r="N1775">
        <v>395.64</v>
      </c>
      <c r="O1775">
        <v>1.5920000000000001</v>
      </c>
    </row>
    <row r="1776" spans="1:15" x14ac:dyDescent="0.3">
      <c r="A1776" t="s">
        <v>68</v>
      </c>
      <c r="B1776" t="s">
        <v>69</v>
      </c>
      <c r="C1776" t="s">
        <v>431</v>
      </c>
      <c r="D1776" t="s">
        <v>430</v>
      </c>
      <c r="E1776">
        <v>2014</v>
      </c>
      <c r="F1776">
        <v>41.44</v>
      </c>
      <c r="G1776">
        <v>8.7669999999999995</v>
      </c>
      <c r="I1776">
        <v>2705780000</v>
      </c>
      <c r="J1776">
        <v>274.858</v>
      </c>
      <c r="K1776">
        <v>1.38</v>
      </c>
      <c r="L1776">
        <v>47.9</v>
      </c>
      <c r="M1776">
        <v>59.664999999999999</v>
      </c>
      <c r="N1776">
        <v>383.34500000000003</v>
      </c>
      <c r="O1776">
        <v>1.57</v>
      </c>
    </row>
    <row r="1777" spans="1:15" x14ac:dyDescent="0.3">
      <c r="A1777" t="s">
        <v>68</v>
      </c>
      <c r="B1777" t="s">
        <v>69</v>
      </c>
      <c r="C1777" t="s">
        <v>431</v>
      </c>
      <c r="D1777" t="s">
        <v>430</v>
      </c>
      <c r="E1777">
        <v>2013</v>
      </c>
      <c r="F1777">
        <v>41.933</v>
      </c>
      <c r="G1777">
        <v>9.0519999999999996</v>
      </c>
      <c r="I1777">
        <v>2451630000</v>
      </c>
      <c r="J1777">
        <v>256.976</v>
      </c>
      <c r="K1777">
        <v>1.2642199999999999</v>
      </c>
      <c r="L1777">
        <v>50.4</v>
      </c>
      <c r="M1777">
        <v>59.148000000000003</v>
      </c>
      <c r="N1777">
        <v>371.50700000000001</v>
      </c>
      <c r="O1777">
        <v>1.6739999999999999</v>
      </c>
    </row>
    <row r="1778" spans="1:15" x14ac:dyDescent="0.3">
      <c r="A1778" t="s">
        <v>68</v>
      </c>
      <c r="B1778" t="s">
        <v>69</v>
      </c>
      <c r="C1778" t="s">
        <v>431</v>
      </c>
      <c r="D1778" t="s">
        <v>430</v>
      </c>
      <c r="E1778">
        <v>2012</v>
      </c>
      <c r="F1778">
        <v>42.35</v>
      </c>
      <c r="G1778">
        <v>9.3729999999999993</v>
      </c>
      <c r="I1778">
        <v>2333310000</v>
      </c>
      <c r="J1778">
        <v>252.35900000000001</v>
      </c>
      <c r="K1778">
        <v>1.22</v>
      </c>
      <c r="L1778">
        <v>53.2</v>
      </c>
      <c r="M1778">
        <v>58.567999999999998</v>
      </c>
      <c r="N1778">
        <v>360.04599999999999</v>
      </c>
      <c r="O1778">
        <v>1.712</v>
      </c>
    </row>
    <row r="1779" spans="1:15" x14ac:dyDescent="0.3">
      <c r="A1779" t="s">
        <v>68</v>
      </c>
      <c r="B1779" t="s">
        <v>69</v>
      </c>
      <c r="C1779" t="s">
        <v>431</v>
      </c>
      <c r="D1779" t="s">
        <v>430</v>
      </c>
      <c r="E1779">
        <v>2011</v>
      </c>
      <c r="F1779">
        <v>42.682000000000002</v>
      </c>
      <c r="G1779">
        <v>9.7279999999999998</v>
      </c>
      <c r="I1779">
        <v>2235820000</v>
      </c>
      <c r="J1779">
        <v>249.578</v>
      </c>
      <c r="K1779">
        <v>1.1100000000000001</v>
      </c>
      <c r="L1779">
        <v>56.1</v>
      </c>
      <c r="M1779">
        <v>57.924999999999997</v>
      </c>
      <c r="N1779">
        <v>348.84800000000001</v>
      </c>
      <c r="O1779">
        <v>1.766</v>
      </c>
    </row>
    <row r="1780" spans="1:15" x14ac:dyDescent="0.3">
      <c r="A1780" t="s">
        <v>68</v>
      </c>
      <c r="B1780" t="s">
        <v>69</v>
      </c>
      <c r="C1780" t="s">
        <v>431</v>
      </c>
      <c r="D1780" t="s">
        <v>430</v>
      </c>
      <c r="E1780">
        <v>2010</v>
      </c>
      <c r="F1780">
        <v>42.918999999999997</v>
      </c>
      <c r="G1780">
        <v>10.113</v>
      </c>
      <c r="I1780">
        <v>2032140000</v>
      </c>
      <c r="J1780">
        <v>234.23599999999999</v>
      </c>
      <c r="K1780">
        <v>1</v>
      </c>
      <c r="L1780">
        <v>59.2</v>
      </c>
      <c r="M1780">
        <v>57.228000000000002</v>
      </c>
      <c r="N1780">
        <v>337.83499999999998</v>
      </c>
      <c r="O1780">
        <v>1.8</v>
      </c>
    </row>
    <row r="1781" spans="1:15" x14ac:dyDescent="0.3">
      <c r="A1781" t="s">
        <v>68</v>
      </c>
      <c r="B1781" t="s">
        <v>69</v>
      </c>
      <c r="C1781" t="s">
        <v>431</v>
      </c>
      <c r="D1781" t="s">
        <v>430</v>
      </c>
      <c r="E1781">
        <v>2009</v>
      </c>
      <c r="F1781">
        <v>43.057000000000002</v>
      </c>
      <c r="G1781">
        <v>10.519</v>
      </c>
      <c r="I1781">
        <v>1781460000</v>
      </c>
      <c r="J1781">
        <v>212.137</v>
      </c>
      <c r="K1781">
        <v>0.9</v>
      </c>
      <c r="L1781">
        <v>62.7</v>
      </c>
      <c r="M1781">
        <v>56.488</v>
      </c>
      <c r="N1781">
        <v>327.012</v>
      </c>
      <c r="O1781">
        <v>1.7949999999999999</v>
      </c>
    </row>
    <row r="1782" spans="1:15" x14ac:dyDescent="0.3">
      <c r="A1782" t="s">
        <v>68</v>
      </c>
      <c r="B1782" t="s">
        <v>69</v>
      </c>
      <c r="C1782" t="s">
        <v>431</v>
      </c>
      <c r="D1782" t="s">
        <v>430</v>
      </c>
      <c r="E1782">
        <v>2008</v>
      </c>
      <c r="F1782">
        <v>43.11</v>
      </c>
      <c r="G1782">
        <v>10.936</v>
      </c>
      <c r="I1782">
        <v>1611840000</v>
      </c>
      <c r="J1782">
        <v>198.35300000000001</v>
      </c>
      <c r="K1782">
        <v>0.81</v>
      </c>
      <c r="L1782">
        <v>66.3</v>
      </c>
      <c r="M1782">
        <v>55.720999999999997</v>
      </c>
      <c r="N1782">
        <v>316.43700000000001</v>
      </c>
      <c r="O1782">
        <v>1.6339999999999999</v>
      </c>
    </row>
    <row r="1783" spans="1:15" x14ac:dyDescent="0.3">
      <c r="A1783" t="s">
        <v>68</v>
      </c>
      <c r="B1783" t="s">
        <v>69</v>
      </c>
      <c r="C1783" t="s">
        <v>431</v>
      </c>
      <c r="D1783" t="s">
        <v>430</v>
      </c>
      <c r="E1783">
        <v>2007</v>
      </c>
      <c r="F1783">
        <v>43.101999999999997</v>
      </c>
      <c r="G1783">
        <v>11.36</v>
      </c>
      <c r="I1783">
        <v>1356200000</v>
      </c>
      <c r="J1783">
        <v>172.49600000000001</v>
      </c>
      <c r="K1783">
        <v>0.7</v>
      </c>
      <c r="L1783">
        <v>70.3</v>
      </c>
      <c r="M1783">
        <v>54.944000000000003</v>
      </c>
      <c r="N1783">
        <v>306.161</v>
      </c>
      <c r="O1783">
        <v>1.64</v>
      </c>
    </row>
    <row r="1784" spans="1:15" x14ac:dyDescent="0.3">
      <c r="A1784" t="s">
        <v>68</v>
      </c>
      <c r="B1784" t="s">
        <v>69</v>
      </c>
      <c r="C1784" t="s">
        <v>431</v>
      </c>
      <c r="D1784" t="s">
        <v>430</v>
      </c>
      <c r="E1784">
        <v>2006</v>
      </c>
      <c r="F1784">
        <v>43.052999999999997</v>
      </c>
      <c r="G1784">
        <v>11.791</v>
      </c>
      <c r="I1784">
        <v>1273380000</v>
      </c>
      <c r="J1784">
        <v>167.376</v>
      </c>
      <c r="K1784">
        <v>0.65759299999999998</v>
      </c>
      <c r="L1784">
        <v>74.400000000000006</v>
      </c>
      <c r="M1784">
        <v>54.162999999999997</v>
      </c>
      <c r="N1784">
        <v>296.25599999999997</v>
      </c>
      <c r="O1784">
        <v>1.8</v>
      </c>
    </row>
    <row r="1785" spans="1:15" x14ac:dyDescent="0.3">
      <c r="A1785" t="s">
        <v>68</v>
      </c>
      <c r="B1785" t="s">
        <v>69</v>
      </c>
      <c r="C1785" t="s">
        <v>431</v>
      </c>
      <c r="D1785" t="s">
        <v>430</v>
      </c>
      <c r="E1785">
        <v>2005</v>
      </c>
      <c r="F1785">
        <v>42.981000000000002</v>
      </c>
      <c r="G1785">
        <v>12.239000000000001</v>
      </c>
      <c r="I1785">
        <v>1117110000</v>
      </c>
      <c r="J1785">
        <v>151.68100000000001</v>
      </c>
      <c r="K1785">
        <v>0.54214300000000004</v>
      </c>
      <c r="L1785">
        <v>78.5</v>
      </c>
      <c r="M1785">
        <v>53.369</v>
      </c>
      <c r="N1785">
        <v>286.79399999999998</v>
      </c>
      <c r="O1785">
        <v>1.948</v>
      </c>
    </row>
    <row r="1786" spans="1:15" x14ac:dyDescent="0.3">
      <c r="A1786" t="s">
        <v>68</v>
      </c>
      <c r="B1786" t="s">
        <v>69</v>
      </c>
      <c r="C1786" t="s">
        <v>431</v>
      </c>
      <c r="D1786" t="s">
        <v>430</v>
      </c>
      <c r="E1786">
        <v>2004</v>
      </c>
      <c r="F1786">
        <v>42.902000000000001</v>
      </c>
      <c r="G1786">
        <v>12.722</v>
      </c>
      <c r="I1786">
        <v>915257000</v>
      </c>
      <c r="J1786">
        <v>128.33699999999999</v>
      </c>
      <c r="K1786">
        <v>0.34905999999999998</v>
      </c>
      <c r="L1786">
        <v>82.5</v>
      </c>
      <c r="M1786">
        <v>52.546999999999997</v>
      </c>
      <c r="N1786">
        <v>277.714</v>
      </c>
      <c r="O1786">
        <v>2.0449999999999999</v>
      </c>
    </row>
    <row r="1787" spans="1:15" x14ac:dyDescent="0.3">
      <c r="A1787" t="s">
        <v>68</v>
      </c>
      <c r="B1787" t="s">
        <v>69</v>
      </c>
      <c r="C1787" t="s">
        <v>431</v>
      </c>
      <c r="D1787" t="s">
        <v>430</v>
      </c>
      <c r="E1787">
        <v>2003</v>
      </c>
      <c r="F1787">
        <v>42.835999999999999</v>
      </c>
      <c r="G1787">
        <v>13.247999999999999</v>
      </c>
      <c r="I1787">
        <v>784654000</v>
      </c>
      <c r="J1787">
        <v>113.56699999999999</v>
      </c>
      <c r="K1787">
        <v>0.20127300000000001</v>
      </c>
      <c r="L1787">
        <v>86.1</v>
      </c>
      <c r="M1787">
        <v>51.69</v>
      </c>
      <c r="N1787">
        <v>269.048</v>
      </c>
      <c r="O1787">
        <v>2.0670000000000002</v>
      </c>
    </row>
    <row r="1788" spans="1:15" x14ac:dyDescent="0.3">
      <c r="A1788" t="s">
        <v>68</v>
      </c>
      <c r="B1788" t="s">
        <v>69</v>
      </c>
      <c r="C1788" t="s">
        <v>431</v>
      </c>
      <c r="D1788" t="s">
        <v>430</v>
      </c>
      <c r="E1788">
        <v>2002</v>
      </c>
      <c r="F1788">
        <v>42.808999999999997</v>
      </c>
      <c r="G1788">
        <v>13.814</v>
      </c>
      <c r="I1788">
        <v>825394000</v>
      </c>
      <c r="J1788">
        <v>123.11799999999999</v>
      </c>
      <c r="K1788">
        <v>0.118228</v>
      </c>
      <c r="L1788">
        <v>89.4</v>
      </c>
      <c r="M1788">
        <v>50.81</v>
      </c>
      <c r="N1788">
        <v>261.06400000000002</v>
      </c>
      <c r="O1788">
        <v>2.1219999999999999</v>
      </c>
    </row>
    <row r="1789" spans="1:15" x14ac:dyDescent="0.3">
      <c r="A1789" t="s">
        <v>68</v>
      </c>
      <c r="B1789" t="s">
        <v>69</v>
      </c>
      <c r="C1789" t="s">
        <v>431</v>
      </c>
      <c r="D1789" t="s">
        <v>430</v>
      </c>
      <c r="E1789">
        <v>2001</v>
      </c>
      <c r="F1789">
        <v>42.848999999999997</v>
      </c>
      <c r="G1789">
        <v>14.407</v>
      </c>
      <c r="I1789">
        <v>876795000</v>
      </c>
      <c r="J1789">
        <v>134.363</v>
      </c>
      <c r="K1789">
        <v>0.106001</v>
      </c>
      <c r="L1789">
        <v>92.6</v>
      </c>
      <c r="M1789">
        <v>49.93</v>
      </c>
      <c r="N1789">
        <v>254.11</v>
      </c>
      <c r="O1789">
        <v>2.0619999999999998</v>
      </c>
    </row>
    <row r="1790" spans="1:15" x14ac:dyDescent="0.3">
      <c r="A1790" t="s">
        <v>68</v>
      </c>
      <c r="B1790" t="s">
        <v>69</v>
      </c>
      <c r="C1790" t="s">
        <v>431</v>
      </c>
      <c r="D1790" t="s">
        <v>430</v>
      </c>
      <c r="E1790">
        <v>2000</v>
      </c>
      <c r="F1790">
        <v>42.993000000000002</v>
      </c>
      <c r="G1790">
        <v>15.005000000000001</v>
      </c>
      <c r="I1790">
        <v>870486000</v>
      </c>
      <c r="J1790">
        <v>136.464</v>
      </c>
      <c r="K1790">
        <v>7.7248399999999995E-2</v>
      </c>
      <c r="L1790">
        <v>95.7</v>
      </c>
      <c r="M1790">
        <v>49.091000000000001</v>
      </c>
      <c r="N1790">
        <v>248.398</v>
      </c>
      <c r="O1790">
        <v>2.1059999999999999</v>
      </c>
    </row>
    <row r="1791" spans="1:15" x14ac:dyDescent="0.3">
      <c r="A1791" t="s">
        <v>68</v>
      </c>
      <c r="B1791" t="s">
        <v>69</v>
      </c>
      <c r="C1791" t="s">
        <v>431</v>
      </c>
      <c r="D1791" t="s">
        <v>430</v>
      </c>
      <c r="E1791">
        <v>1999</v>
      </c>
      <c r="F1791">
        <v>43.274000000000001</v>
      </c>
      <c r="G1791">
        <v>15.583</v>
      </c>
      <c r="I1791">
        <v>808077000</v>
      </c>
      <c r="J1791">
        <v>128.93899999999999</v>
      </c>
      <c r="K1791">
        <v>3.9204500000000003E-2</v>
      </c>
      <c r="L1791">
        <v>98.6</v>
      </c>
      <c r="M1791">
        <v>48.338999999999999</v>
      </c>
      <c r="N1791">
        <v>244.047</v>
      </c>
      <c r="O1791">
        <v>2.0510000000000002</v>
      </c>
    </row>
    <row r="1792" spans="1:15" x14ac:dyDescent="0.3">
      <c r="A1792" t="s">
        <v>68</v>
      </c>
      <c r="B1792" t="s">
        <v>69</v>
      </c>
      <c r="C1792" t="s">
        <v>431</v>
      </c>
      <c r="D1792" t="s">
        <v>430</v>
      </c>
      <c r="E1792">
        <v>1998</v>
      </c>
      <c r="F1792">
        <v>43.695999999999998</v>
      </c>
      <c r="G1792">
        <v>16.114999999999998</v>
      </c>
      <c r="I1792">
        <v>893771000</v>
      </c>
      <c r="J1792">
        <v>144.49299999999999</v>
      </c>
      <c r="K1792">
        <v>1.5842800000000001E-2</v>
      </c>
      <c r="L1792">
        <v>101.4</v>
      </c>
      <c r="M1792">
        <v>47.707999999999998</v>
      </c>
      <c r="N1792">
        <v>240.87100000000001</v>
      </c>
      <c r="O1792">
        <v>1.9950000000000001</v>
      </c>
    </row>
    <row r="1793" spans="1:15" x14ac:dyDescent="0.3">
      <c r="A1793" t="s">
        <v>68</v>
      </c>
      <c r="B1793" t="s">
        <v>69</v>
      </c>
      <c r="C1793" t="s">
        <v>431</v>
      </c>
      <c r="D1793" t="s">
        <v>430</v>
      </c>
      <c r="E1793">
        <v>1997</v>
      </c>
      <c r="F1793">
        <v>44.250999999999998</v>
      </c>
      <c r="G1793">
        <v>16.576000000000001</v>
      </c>
      <c r="I1793">
        <v>972896000</v>
      </c>
      <c r="J1793">
        <v>158.91499999999999</v>
      </c>
      <c r="K1793">
        <v>7.9794400000000008E-3</v>
      </c>
      <c r="L1793">
        <v>103.7</v>
      </c>
      <c r="M1793">
        <v>47.225999999999999</v>
      </c>
      <c r="N1793">
        <v>238.40100000000001</v>
      </c>
      <c r="O1793">
        <v>2.016</v>
      </c>
    </row>
    <row r="1794" spans="1:15" x14ac:dyDescent="0.3">
      <c r="A1794" t="s">
        <v>68</v>
      </c>
      <c r="B1794" t="s">
        <v>69</v>
      </c>
      <c r="C1794" t="s">
        <v>431</v>
      </c>
      <c r="D1794" t="s">
        <v>430</v>
      </c>
      <c r="E1794">
        <v>1996</v>
      </c>
      <c r="F1794">
        <v>44.926000000000002</v>
      </c>
      <c r="G1794">
        <v>16.954000000000001</v>
      </c>
      <c r="I1794">
        <v>869034000</v>
      </c>
      <c r="J1794">
        <v>143.40199999999999</v>
      </c>
      <c r="K1794">
        <v>8.03592E-4</v>
      </c>
      <c r="L1794">
        <v>105.7</v>
      </c>
      <c r="M1794">
        <v>46.905000000000001</v>
      </c>
      <c r="N1794">
        <v>235.98599999999999</v>
      </c>
      <c r="O1794">
        <v>1.85</v>
      </c>
    </row>
    <row r="1795" spans="1:15" x14ac:dyDescent="0.3">
      <c r="A1795" t="s">
        <v>68</v>
      </c>
      <c r="B1795" t="s">
        <v>69</v>
      </c>
      <c r="C1795" t="s">
        <v>431</v>
      </c>
      <c r="D1795" t="s">
        <v>430</v>
      </c>
      <c r="E1795">
        <v>1995</v>
      </c>
      <c r="F1795">
        <v>45.701999999999998</v>
      </c>
      <c r="G1795">
        <v>17.228999999999999</v>
      </c>
      <c r="I1795">
        <v>1000430000</v>
      </c>
      <c r="J1795">
        <v>167.09899999999999</v>
      </c>
      <c r="K1795">
        <v>0</v>
      </c>
      <c r="L1795">
        <v>107</v>
      </c>
      <c r="M1795">
        <v>46.758000000000003</v>
      </c>
      <c r="N1795">
        <v>233.14</v>
      </c>
      <c r="O1795">
        <v>1.8919999999999999</v>
      </c>
    </row>
    <row r="1796" spans="1:15" x14ac:dyDescent="0.3">
      <c r="A1796" t="s">
        <v>68</v>
      </c>
      <c r="B1796" t="s">
        <v>69</v>
      </c>
      <c r="C1796" t="s">
        <v>431</v>
      </c>
      <c r="D1796" t="s">
        <v>430</v>
      </c>
      <c r="E1796">
        <v>1994</v>
      </c>
      <c r="F1796">
        <v>46.555</v>
      </c>
      <c r="G1796">
        <v>17.391999999999999</v>
      </c>
      <c r="I1796">
        <v>925031000</v>
      </c>
      <c r="J1796">
        <v>156.81200000000001</v>
      </c>
      <c r="K1796">
        <v>0</v>
      </c>
      <c r="L1796">
        <v>107.7</v>
      </c>
      <c r="M1796">
        <v>46.786000000000001</v>
      </c>
      <c r="N1796">
        <v>229.71100000000001</v>
      </c>
      <c r="O1796">
        <v>1.827</v>
      </c>
    </row>
    <row r="1797" spans="1:15" x14ac:dyDescent="0.3">
      <c r="A1797" t="s">
        <v>68</v>
      </c>
      <c r="B1797" t="s">
        <v>69</v>
      </c>
      <c r="C1797" t="s">
        <v>431</v>
      </c>
      <c r="D1797" t="s">
        <v>430</v>
      </c>
      <c r="E1797">
        <v>1993</v>
      </c>
      <c r="F1797">
        <v>47.442</v>
      </c>
      <c r="G1797">
        <v>17.457999999999998</v>
      </c>
      <c r="I1797">
        <v>938633000</v>
      </c>
      <c r="J1797">
        <v>161.88800000000001</v>
      </c>
      <c r="K1797">
        <v>0</v>
      </c>
      <c r="L1797">
        <v>107.8</v>
      </c>
      <c r="M1797">
        <v>46.953000000000003</v>
      </c>
      <c r="N1797">
        <v>225.78100000000001</v>
      </c>
      <c r="O1797">
        <v>1.605</v>
      </c>
    </row>
    <row r="1798" spans="1:15" x14ac:dyDescent="0.3">
      <c r="A1798" t="s">
        <v>68</v>
      </c>
      <c r="B1798" t="s">
        <v>69</v>
      </c>
      <c r="C1798" t="s">
        <v>431</v>
      </c>
      <c r="D1798" t="s">
        <v>430</v>
      </c>
      <c r="E1798">
        <v>1992</v>
      </c>
      <c r="F1798">
        <v>48.314999999999998</v>
      </c>
      <c r="G1798">
        <v>17.452000000000002</v>
      </c>
      <c r="I1798">
        <v>1083040000</v>
      </c>
      <c r="J1798">
        <v>190.489</v>
      </c>
      <c r="K1798">
        <v>0</v>
      </c>
      <c r="L1798">
        <v>107.3</v>
      </c>
      <c r="M1798">
        <v>47.212000000000003</v>
      </c>
      <c r="N1798">
        <v>221.40100000000001</v>
      </c>
      <c r="O1798">
        <v>1.528</v>
      </c>
    </row>
    <row r="1799" spans="1:15" x14ac:dyDescent="0.3">
      <c r="A1799" t="s">
        <v>68</v>
      </c>
      <c r="B1799" t="s">
        <v>69</v>
      </c>
      <c r="C1799" t="s">
        <v>431</v>
      </c>
      <c r="D1799" t="s">
        <v>430</v>
      </c>
      <c r="E1799">
        <v>1991</v>
      </c>
      <c r="F1799">
        <v>49.136000000000003</v>
      </c>
      <c r="G1799">
        <v>17.396000000000001</v>
      </c>
      <c r="I1799">
        <v>1167400000</v>
      </c>
      <c r="J1799">
        <v>209.77799999999999</v>
      </c>
      <c r="K1799">
        <v>0</v>
      </c>
      <c r="L1799">
        <v>106.4</v>
      </c>
      <c r="M1799">
        <v>47.521999999999998</v>
      </c>
      <c r="N1799">
        <v>216.703</v>
      </c>
      <c r="O1799">
        <v>1.5509999999999999</v>
      </c>
    </row>
    <row r="1800" spans="1:15" x14ac:dyDescent="0.3">
      <c r="A1800" t="s">
        <v>68</v>
      </c>
      <c r="B1800" t="s">
        <v>69</v>
      </c>
      <c r="C1800" t="s">
        <v>431</v>
      </c>
      <c r="D1800" t="s">
        <v>430</v>
      </c>
      <c r="E1800">
        <v>1990</v>
      </c>
      <c r="F1800">
        <v>49.866</v>
      </c>
      <c r="G1800">
        <v>17.326000000000001</v>
      </c>
      <c r="I1800">
        <v>1132100000</v>
      </c>
      <c r="J1800">
        <v>208.14699999999999</v>
      </c>
      <c r="K1800">
        <v>0</v>
      </c>
      <c r="L1800">
        <v>105.2</v>
      </c>
      <c r="M1800">
        <v>47.829000000000001</v>
      </c>
      <c r="N1800">
        <v>211.797</v>
      </c>
    </row>
    <row r="1801" spans="1:15" x14ac:dyDescent="0.3">
      <c r="A1801" t="s">
        <v>68</v>
      </c>
      <c r="B1801" t="s">
        <v>69</v>
      </c>
      <c r="C1801" t="s">
        <v>431</v>
      </c>
      <c r="D1801" t="s">
        <v>430</v>
      </c>
      <c r="E1801">
        <v>1989</v>
      </c>
      <c r="F1801">
        <v>50.475000000000001</v>
      </c>
      <c r="G1801">
        <v>17.280999999999999</v>
      </c>
      <c r="I1801">
        <v>1113920000</v>
      </c>
      <c r="J1801">
        <v>209.89400000000001</v>
      </c>
      <c r="K1801">
        <v>0</v>
      </c>
      <c r="L1801">
        <v>104</v>
      </c>
      <c r="M1801">
        <v>48.08</v>
      </c>
      <c r="N1801">
        <v>206.66200000000001</v>
      </c>
    </row>
    <row r="1802" spans="1:15" x14ac:dyDescent="0.3">
      <c r="A1802" t="s">
        <v>68</v>
      </c>
      <c r="B1802" t="s">
        <v>69</v>
      </c>
      <c r="C1802" t="s">
        <v>431</v>
      </c>
      <c r="D1802" t="s">
        <v>430</v>
      </c>
      <c r="E1802">
        <v>1988</v>
      </c>
      <c r="F1802">
        <v>50.960999999999999</v>
      </c>
      <c r="G1802">
        <v>17.289000000000001</v>
      </c>
      <c r="I1802">
        <v>1082400000</v>
      </c>
      <c r="J1802">
        <v>209.41499999999999</v>
      </c>
      <c r="K1802">
        <v>0</v>
      </c>
      <c r="L1802">
        <v>103.1</v>
      </c>
      <c r="M1802">
        <v>48.244</v>
      </c>
      <c r="N1802">
        <v>201.273</v>
      </c>
    </row>
    <row r="1803" spans="1:15" x14ac:dyDescent="0.3">
      <c r="A1803" t="s">
        <v>68</v>
      </c>
      <c r="B1803" t="s">
        <v>69</v>
      </c>
      <c r="C1803" t="s">
        <v>431</v>
      </c>
      <c r="D1803" t="s">
        <v>430</v>
      </c>
      <c r="E1803">
        <v>1987</v>
      </c>
      <c r="F1803">
        <v>51.323</v>
      </c>
      <c r="G1803">
        <v>17.367000000000001</v>
      </c>
      <c r="I1803">
        <v>1131470000</v>
      </c>
      <c r="J1803">
        <v>225.072</v>
      </c>
      <c r="K1803">
        <v>0</v>
      </c>
      <c r="L1803">
        <v>102.9</v>
      </c>
      <c r="M1803">
        <v>48.301000000000002</v>
      </c>
      <c r="N1803">
        <v>195.761</v>
      </c>
    </row>
    <row r="1804" spans="1:15" x14ac:dyDescent="0.3">
      <c r="A1804" t="s">
        <v>68</v>
      </c>
      <c r="B1804" t="s">
        <v>69</v>
      </c>
      <c r="C1804" t="s">
        <v>431</v>
      </c>
      <c r="D1804" t="s">
        <v>430</v>
      </c>
      <c r="E1804">
        <v>1986</v>
      </c>
      <c r="F1804">
        <v>51.558</v>
      </c>
      <c r="G1804">
        <v>17.521000000000001</v>
      </c>
      <c r="I1804">
        <v>1201730000</v>
      </c>
      <c r="J1804">
        <v>245.91499999999999</v>
      </c>
      <c r="K1804">
        <v>0</v>
      </c>
      <c r="L1804">
        <v>104</v>
      </c>
      <c r="M1804">
        <v>48.243000000000002</v>
      </c>
      <c r="N1804">
        <v>190.29400000000001</v>
      </c>
    </row>
    <row r="1805" spans="1:15" x14ac:dyDescent="0.3">
      <c r="A1805" t="s">
        <v>68</v>
      </c>
      <c r="B1805" t="s">
        <v>69</v>
      </c>
      <c r="C1805" t="s">
        <v>431</v>
      </c>
      <c r="D1805" t="s">
        <v>430</v>
      </c>
      <c r="E1805">
        <v>1985</v>
      </c>
      <c r="F1805">
        <v>51.67</v>
      </c>
      <c r="G1805">
        <v>17.741</v>
      </c>
      <c r="I1805">
        <v>1149980000</v>
      </c>
      <c r="J1805">
        <v>242.05799999999999</v>
      </c>
      <c r="K1805">
        <v>0</v>
      </c>
      <c r="L1805">
        <v>106.3</v>
      </c>
      <c r="M1805">
        <v>48.08</v>
      </c>
      <c r="N1805">
        <v>185.001</v>
      </c>
    </row>
    <row r="1806" spans="1:15" x14ac:dyDescent="0.3">
      <c r="A1806" t="s">
        <v>68</v>
      </c>
      <c r="B1806" t="s">
        <v>69</v>
      </c>
      <c r="C1806" t="s">
        <v>431</v>
      </c>
      <c r="D1806" t="s">
        <v>430</v>
      </c>
      <c r="E1806">
        <v>1984</v>
      </c>
      <c r="F1806">
        <v>51.676000000000002</v>
      </c>
      <c r="G1806">
        <v>18.003</v>
      </c>
      <c r="I1806">
        <v>987144000</v>
      </c>
      <c r="J1806">
        <v>213.61699999999999</v>
      </c>
      <c r="K1806">
        <v>0</v>
      </c>
      <c r="L1806">
        <v>110.2</v>
      </c>
      <c r="M1806">
        <v>47.844000000000001</v>
      </c>
      <c r="N1806">
        <v>179.94900000000001</v>
      </c>
    </row>
    <row r="1807" spans="1:15" x14ac:dyDescent="0.3">
      <c r="A1807" t="s">
        <v>68</v>
      </c>
      <c r="B1807" t="s">
        <v>69</v>
      </c>
      <c r="C1807" t="s">
        <v>431</v>
      </c>
      <c r="D1807" t="s">
        <v>430</v>
      </c>
      <c r="E1807">
        <v>1983</v>
      </c>
      <c r="F1807">
        <v>51.6</v>
      </c>
      <c r="G1807">
        <v>18.274000000000001</v>
      </c>
      <c r="I1807">
        <v>1082930000</v>
      </c>
      <c r="J1807">
        <v>240.78200000000001</v>
      </c>
      <c r="K1807">
        <v>0</v>
      </c>
      <c r="L1807">
        <v>115.2</v>
      </c>
      <c r="M1807">
        <v>47.581000000000003</v>
      </c>
      <c r="N1807">
        <v>175.13800000000001</v>
      </c>
    </row>
    <row r="1808" spans="1:15" x14ac:dyDescent="0.3">
      <c r="A1808" t="s">
        <v>68</v>
      </c>
      <c r="B1808" t="s">
        <v>69</v>
      </c>
      <c r="C1808" t="s">
        <v>431</v>
      </c>
      <c r="D1808" t="s">
        <v>430</v>
      </c>
      <c r="E1808">
        <v>1982</v>
      </c>
      <c r="F1808">
        <v>51.463999999999999</v>
      </c>
      <c r="G1808">
        <v>18.526</v>
      </c>
      <c r="I1808">
        <v>1013220000</v>
      </c>
      <c r="J1808">
        <v>231.34399999999999</v>
      </c>
      <c r="K1808">
        <v>0</v>
      </c>
      <c r="L1808">
        <v>121</v>
      </c>
      <c r="M1808">
        <v>47.323999999999998</v>
      </c>
      <c r="N1808">
        <v>170.55</v>
      </c>
    </row>
    <row r="1809" spans="1:14" x14ac:dyDescent="0.3">
      <c r="A1809" t="s">
        <v>68</v>
      </c>
      <c r="B1809" t="s">
        <v>69</v>
      </c>
      <c r="C1809" t="s">
        <v>431</v>
      </c>
      <c r="D1809" t="s">
        <v>430</v>
      </c>
      <c r="E1809">
        <v>1981</v>
      </c>
      <c r="F1809">
        <v>51.279000000000003</v>
      </c>
      <c r="G1809">
        <v>18.751000000000001</v>
      </c>
      <c r="I1809">
        <v>969047000</v>
      </c>
      <c r="J1809">
        <v>227.12799999999999</v>
      </c>
      <c r="K1809">
        <v>0</v>
      </c>
      <c r="L1809">
        <v>127.1</v>
      </c>
      <c r="M1809">
        <v>47.082999999999998</v>
      </c>
      <c r="N1809">
        <v>166.142</v>
      </c>
    </row>
    <row r="1810" spans="1:14" x14ac:dyDescent="0.3">
      <c r="A1810" t="s">
        <v>68</v>
      </c>
      <c r="B1810" t="s">
        <v>69</v>
      </c>
      <c r="C1810" t="s">
        <v>431</v>
      </c>
      <c r="D1810" t="s">
        <v>430</v>
      </c>
      <c r="E1810">
        <v>1980</v>
      </c>
      <c r="F1810">
        <v>51.037999999999997</v>
      </c>
      <c r="G1810">
        <v>18.951000000000001</v>
      </c>
      <c r="I1810">
        <v>919727000</v>
      </c>
      <c r="J1810">
        <v>221.232</v>
      </c>
      <c r="K1810">
        <v>0</v>
      </c>
      <c r="L1810">
        <v>132.9</v>
      </c>
      <c r="M1810">
        <v>46.851999999999997</v>
      </c>
      <c r="N1810">
        <v>161.88900000000001</v>
      </c>
    </row>
    <row r="1811" spans="1:14" x14ac:dyDescent="0.3">
      <c r="A1811" t="s">
        <v>68</v>
      </c>
      <c r="B1811" t="s">
        <v>69</v>
      </c>
      <c r="C1811" t="s">
        <v>431</v>
      </c>
      <c r="D1811" t="s">
        <v>430</v>
      </c>
      <c r="E1811">
        <v>1979</v>
      </c>
      <c r="F1811">
        <v>50.725999999999999</v>
      </c>
      <c r="G1811">
        <v>19.135999999999999</v>
      </c>
      <c r="I1811">
        <v>782497000</v>
      </c>
      <c r="J1811">
        <v>193.15</v>
      </c>
      <c r="K1811">
        <v>0</v>
      </c>
      <c r="L1811">
        <v>138.4</v>
      </c>
      <c r="M1811">
        <v>46.607999999999997</v>
      </c>
      <c r="N1811">
        <v>157.75800000000001</v>
      </c>
    </row>
    <row r="1812" spans="1:14" x14ac:dyDescent="0.3">
      <c r="A1812" t="s">
        <v>68</v>
      </c>
      <c r="B1812" t="s">
        <v>69</v>
      </c>
      <c r="C1812" t="s">
        <v>431</v>
      </c>
      <c r="D1812" t="s">
        <v>430</v>
      </c>
      <c r="E1812">
        <v>1978</v>
      </c>
      <c r="F1812">
        <v>50.335000000000001</v>
      </c>
      <c r="G1812">
        <v>19.324000000000002</v>
      </c>
      <c r="I1812">
        <v>610226000</v>
      </c>
      <c r="J1812">
        <v>154.51599999999999</v>
      </c>
      <c r="K1812">
        <v>0</v>
      </c>
      <c r="L1812">
        <v>142.9</v>
      </c>
      <c r="M1812">
        <v>46.326999999999998</v>
      </c>
      <c r="N1812">
        <v>153.78800000000001</v>
      </c>
    </row>
    <row r="1813" spans="1:14" x14ac:dyDescent="0.3">
      <c r="A1813" t="s">
        <v>68</v>
      </c>
      <c r="B1813" t="s">
        <v>69</v>
      </c>
      <c r="C1813" t="s">
        <v>431</v>
      </c>
      <c r="D1813" t="s">
        <v>430</v>
      </c>
      <c r="E1813">
        <v>1977</v>
      </c>
      <c r="F1813">
        <v>49.875999999999998</v>
      </c>
      <c r="G1813">
        <v>19.526</v>
      </c>
      <c r="I1813">
        <v>547536000</v>
      </c>
      <c r="J1813">
        <v>142.053</v>
      </c>
      <c r="K1813">
        <v>0</v>
      </c>
      <c r="L1813">
        <v>146.1</v>
      </c>
      <c r="M1813">
        <v>45.999000000000002</v>
      </c>
      <c r="N1813">
        <v>150.095</v>
      </c>
    </row>
    <row r="1814" spans="1:14" x14ac:dyDescent="0.3">
      <c r="A1814" t="s">
        <v>68</v>
      </c>
      <c r="B1814" t="s">
        <v>69</v>
      </c>
      <c r="C1814" t="s">
        <v>431</v>
      </c>
      <c r="D1814" t="s">
        <v>430</v>
      </c>
      <c r="E1814">
        <v>1976</v>
      </c>
      <c r="F1814">
        <v>49.375999999999998</v>
      </c>
      <c r="G1814">
        <v>19.742999999999999</v>
      </c>
      <c r="I1814">
        <v>448413000</v>
      </c>
      <c r="J1814">
        <v>118.91500000000001</v>
      </c>
      <c r="K1814">
        <v>0</v>
      </c>
      <c r="L1814">
        <v>147.80000000000001</v>
      </c>
      <c r="M1814">
        <v>45.63</v>
      </c>
      <c r="N1814">
        <v>146.84100000000001</v>
      </c>
    </row>
    <row r="1815" spans="1:14" x14ac:dyDescent="0.3">
      <c r="A1815" t="s">
        <v>68</v>
      </c>
      <c r="B1815" t="s">
        <v>69</v>
      </c>
      <c r="C1815" t="s">
        <v>431</v>
      </c>
      <c r="D1815" t="s">
        <v>430</v>
      </c>
      <c r="E1815">
        <v>1975</v>
      </c>
      <c r="F1815">
        <v>48.878</v>
      </c>
      <c r="G1815">
        <v>19.963999999999999</v>
      </c>
      <c r="I1815">
        <v>420987000</v>
      </c>
      <c r="J1815">
        <v>113.753</v>
      </c>
      <c r="K1815">
        <v>0</v>
      </c>
      <c r="L1815">
        <v>148.5</v>
      </c>
      <c r="M1815">
        <v>45.241999999999997</v>
      </c>
      <c r="N1815">
        <v>144.11500000000001</v>
      </c>
    </row>
    <row r="1816" spans="1:14" x14ac:dyDescent="0.3">
      <c r="A1816" t="s">
        <v>68</v>
      </c>
      <c r="B1816" t="s">
        <v>69</v>
      </c>
      <c r="C1816" t="s">
        <v>431</v>
      </c>
      <c r="D1816" t="s">
        <v>430</v>
      </c>
      <c r="E1816">
        <v>1974</v>
      </c>
      <c r="F1816">
        <v>48.430999999999997</v>
      </c>
      <c r="G1816">
        <v>20.177</v>
      </c>
      <c r="I1816">
        <v>345263000</v>
      </c>
      <c r="J1816">
        <v>94.685299999999998</v>
      </c>
      <c r="L1816">
        <v>148.6</v>
      </c>
      <c r="M1816">
        <v>44.865000000000002</v>
      </c>
      <c r="N1816">
        <v>141.995</v>
      </c>
    </row>
    <row r="1817" spans="1:14" x14ac:dyDescent="0.3">
      <c r="A1817" t="s">
        <v>68</v>
      </c>
      <c r="B1817" t="s">
        <v>69</v>
      </c>
      <c r="C1817" t="s">
        <v>431</v>
      </c>
      <c r="D1817" t="s">
        <v>430</v>
      </c>
      <c r="E1817">
        <v>1973</v>
      </c>
      <c r="F1817">
        <v>48.072000000000003</v>
      </c>
      <c r="G1817">
        <v>20.367999999999999</v>
      </c>
      <c r="I1817">
        <v>304340000</v>
      </c>
      <c r="J1817">
        <v>84.418599999999998</v>
      </c>
      <c r="L1817">
        <v>148.30000000000001</v>
      </c>
      <c r="M1817">
        <v>44.527999999999999</v>
      </c>
      <c r="N1817">
        <v>140.387</v>
      </c>
    </row>
    <row r="1818" spans="1:14" x14ac:dyDescent="0.3">
      <c r="A1818" t="s">
        <v>68</v>
      </c>
      <c r="B1818" t="s">
        <v>69</v>
      </c>
      <c r="C1818" t="s">
        <v>431</v>
      </c>
      <c r="D1818" t="s">
        <v>430</v>
      </c>
      <c r="E1818">
        <v>1972</v>
      </c>
      <c r="F1818">
        <v>47.823</v>
      </c>
      <c r="G1818">
        <v>20.533999999999999</v>
      </c>
      <c r="I1818">
        <v>246805000</v>
      </c>
      <c r="J1818">
        <v>69.139399999999995</v>
      </c>
      <c r="L1818">
        <v>148.1</v>
      </c>
      <c r="M1818">
        <v>44.246000000000002</v>
      </c>
      <c r="N1818">
        <v>139.006</v>
      </c>
    </row>
    <row r="1819" spans="1:14" x14ac:dyDescent="0.3">
      <c r="A1819" t="s">
        <v>68</v>
      </c>
      <c r="B1819" t="s">
        <v>69</v>
      </c>
      <c r="C1819" t="s">
        <v>431</v>
      </c>
      <c r="D1819" t="s">
        <v>430</v>
      </c>
      <c r="E1819">
        <v>1971</v>
      </c>
      <c r="F1819">
        <v>47.694000000000003</v>
      </c>
      <c r="G1819">
        <v>20.677</v>
      </c>
      <c r="I1819">
        <v>252842000</v>
      </c>
      <c r="J1819">
        <v>71.626800000000003</v>
      </c>
      <c r="L1819">
        <v>147.9</v>
      </c>
      <c r="M1819">
        <v>44.021000000000001</v>
      </c>
      <c r="N1819">
        <v>137.46100000000001</v>
      </c>
    </row>
    <row r="1820" spans="1:14" x14ac:dyDescent="0.3">
      <c r="A1820" t="s">
        <v>68</v>
      </c>
      <c r="B1820" t="s">
        <v>69</v>
      </c>
      <c r="C1820" t="s">
        <v>431</v>
      </c>
      <c r="D1820" t="s">
        <v>430</v>
      </c>
      <c r="E1820">
        <v>1970</v>
      </c>
      <c r="F1820">
        <v>47.677</v>
      </c>
      <c r="G1820">
        <v>20.806999999999999</v>
      </c>
      <c r="I1820">
        <v>242733000</v>
      </c>
      <c r="J1820">
        <v>69.769300000000001</v>
      </c>
      <c r="K1820">
        <v>0</v>
      </c>
      <c r="L1820">
        <v>147.6</v>
      </c>
      <c r="M1820">
        <v>43.841000000000001</v>
      </c>
      <c r="N1820">
        <v>135.47800000000001</v>
      </c>
    </row>
    <row r="1821" spans="1:14" x14ac:dyDescent="0.3">
      <c r="A1821" t="s">
        <v>68</v>
      </c>
      <c r="B1821" t="s">
        <v>69</v>
      </c>
      <c r="C1821" t="s">
        <v>431</v>
      </c>
      <c r="D1821" t="s">
        <v>430</v>
      </c>
      <c r="E1821">
        <v>1969</v>
      </c>
      <c r="F1821">
        <v>47.749000000000002</v>
      </c>
      <c r="G1821">
        <v>20.94</v>
      </c>
      <c r="I1821">
        <v>190206000</v>
      </c>
      <c r="J1821">
        <v>55.715000000000003</v>
      </c>
      <c r="L1821">
        <v>147.30000000000001</v>
      </c>
      <c r="M1821">
        <v>43.685000000000002</v>
      </c>
      <c r="N1821">
        <v>132.94</v>
      </c>
    </row>
    <row r="1822" spans="1:14" x14ac:dyDescent="0.3">
      <c r="A1822" t="s">
        <v>68</v>
      </c>
      <c r="B1822" t="s">
        <v>69</v>
      </c>
      <c r="C1822" t="s">
        <v>431</v>
      </c>
      <c r="D1822" t="s">
        <v>430</v>
      </c>
      <c r="E1822">
        <v>1968</v>
      </c>
      <c r="F1822">
        <v>47.866999999999997</v>
      </c>
      <c r="G1822">
        <v>21.093</v>
      </c>
      <c r="I1822">
        <v>183200000</v>
      </c>
      <c r="J1822">
        <v>54.900799999999997</v>
      </c>
      <c r="L1822">
        <v>146.80000000000001</v>
      </c>
      <c r="M1822">
        <v>43.523000000000003</v>
      </c>
      <c r="N1822">
        <v>129.94300000000001</v>
      </c>
    </row>
    <row r="1823" spans="1:14" x14ac:dyDescent="0.3">
      <c r="A1823" t="s">
        <v>68</v>
      </c>
      <c r="B1823" t="s">
        <v>69</v>
      </c>
      <c r="C1823" t="s">
        <v>431</v>
      </c>
      <c r="D1823" t="s">
        <v>430</v>
      </c>
      <c r="E1823">
        <v>1967</v>
      </c>
      <c r="F1823">
        <v>47.994999999999997</v>
      </c>
      <c r="G1823">
        <v>21.277000000000001</v>
      </c>
      <c r="I1823">
        <v>178297000</v>
      </c>
      <c r="J1823">
        <v>54.806399999999996</v>
      </c>
      <c r="L1823">
        <v>146</v>
      </c>
      <c r="M1823">
        <v>43.332000000000001</v>
      </c>
      <c r="N1823">
        <v>126.68300000000001</v>
      </c>
    </row>
    <row r="1824" spans="1:14" x14ac:dyDescent="0.3">
      <c r="A1824" t="s">
        <v>68</v>
      </c>
      <c r="B1824" t="s">
        <v>69</v>
      </c>
      <c r="C1824" t="s">
        <v>431</v>
      </c>
      <c r="D1824" t="s">
        <v>430</v>
      </c>
      <c r="E1824">
        <v>1966</v>
      </c>
      <c r="F1824">
        <v>48.113999999999997</v>
      </c>
      <c r="G1824">
        <v>21.495999999999999</v>
      </c>
      <c r="I1824">
        <v>165445000</v>
      </c>
      <c r="J1824">
        <v>52.182699999999997</v>
      </c>
      <c r="L1824">
        <v>145.1</v>
      </c>
      <c r="M1824">
        <v>43.104999999999997</v>
      </c>
      <c r="N1824">
        <v>123.461</v>
      </c>
    </row>
    <row r="1825" spans="1:15" x14ac:dyDescent="0.3">
      <c r="A1825" t="s">
        <v>68</v>
      </c>
      <c r="B1825" t="s">
        <v>69</v>
      </c>
      <c r="C1825" t="s">
        <v>431</v>
      </c>
      <c r="D1825" t="s">
        <v>430</v>
      </c>
      <c r="E1825">
        <v>1965</v>
      </c>
      <c r="F1825">
        <v>48.212000000000003</v>
      </c>
      <c r="G1825">
        <v>21.748999999999999</v>
      </c>
      <c r="I1825">
        <v>158995000</v>
      </c>
      <c r="J1825">
        <v>51.381900000000002</v>
      </c>
      <c r="K1825">
        <v>0</v>
      </c>
      <c r="L1825">
        <v>143.9</v>
      </c>
      <c r="M1825">
        <v>42.838000000000001</v>
      </c>
      <c r="N1825">
        <v>120.498</v>
      </c>
    </row>
    <row r="1826" spans="1:15" x14ac:dyDescent="0.3">
      <c r="A1826" t="s">
        <v>68</v>
      </c>
      <c r="B1826" t="s">
        <v>69</v>
      </c>
      <c r="C1826" t="s">
        <v>431</v>
      </c>
      <c r="D1826" t="s">
        <v>430</v>
      </c>
      <c r="E1826">
        <v>1964</v>
      </c>
      <c r="F1826">
        <v>48.283000000000001</v>
      </c>
      <c r="G1826">
        <v>22.030999999999999</v>
      </c>
      <c r="I1826">
        <v>260750008</v>
      </c>
      <c r="J1826">
        <v>86.161600000000007</v>
      </c>
      <c r="L1826">
        <v>143</v>
      </c>
      <c r="M1826">
        <v>42.54</v>
      </c>
      <c r="N1826">
        <v>117.846</v>
      </c>
    </row>
    <row r="1827" spans="1:15" x14ac:dyDescent="0.3">
      <c r="A1827" t="s">
        <v>68</v>
      </c>
      <c r="B1827" t="s">
        <v>69</v>
      </c>
      <c r="C1827" t="s">
        <v>431</v>
      </c>
      <c r="D1827" t="s">
        <v>430</v>
      </c>
      <c r="E1827">
        <v>1963</v>
      </c>
      <c r="F1827">
        <v>48.338000000000001</v>
      </c>
      <c r="G1827">
        <v>22.327999999999999</v>
      </c>
      <c r="I1827">
        <v>232749998</v>
      </c>
      <c r="J1827">
        <v>78.514300000000006</v>
      </c>
      <c r="M1827">
        <v>42.225000000000001</v>
      </c>
      <c r="N1827">
        <v>115.437</v>
      </c>
    </row>
    <row r="1828" spans="1:15" x14ac:dyDescent="0.3">
      <c r="A1828" t="s">
        <v>68</v>
      </c>
      <c r="B1828" t="s">
        <v>69</v>
      </c>
      <c r="C1828" t="s">
        <v>431</v>
      </c>
      <c r="D1828" t="s">
        <v>430</v>
      </c>
      <c r="E1828">
        <v>1962</v>
      </c>
      <c r="F1828">
        <v>48.390999999999998</v>
      </c>
      <c r="G1828">
        <v>22.629000000000001</v>
      </c>
      <c r="I1828">
        <v>213500006</v>
      </c>
      <c r="J1828">
        <v>73.435299999999998</v>
      </c>
      <c r="M1828">
        <v>41.906999999999996</v>
      </c>
      <c r="N1828">
        <v>113.21299999999999</v>
      </c>
    </row>
    <row r="1829" spans="1:15" x14ac:dyDescent="0.3">
      <c r="A1829" t="s">
        <v>68</v>
      </c>
      <c r="B1829" t="s">
        <v>69</v>
      </c>
      <c r="C1829" t="s">
        <v>431</v>
      </c>
      <c r="D1829" t="s">
        <v>430</v>
      </c>
      <c r="E1829">
        <v>1961</v>
      </c>
      <c r="F1829">
        <v>48.445999999999998</v>
      </c>
      <c r="G1829">
        <v>22.93</v>
      </c>
      <c r="I1829">
        <v>202999991</v>
      </c>
      <c r="J1829">
        <v>71.167199999999994</v>
      </c>
      <c r="M1829">
        <v>41.591999999999999</v>
      </c>
      <c r="N1829">
        <v>111.07599999999999</v>
      </c>
    </row>
    <row r="1830" spans="1:15" x14ac:dyDescent="0.3">
      <c r="A1830" t="s">
        <v>68</v>
      </c>
      <c r="B1830" t="s">
        <v>69</v>
      </c>
      <c r="C1830" t="s">
        <v>431</v>
      </c>
      <c r="D1830" t="s">
        <v>430</v>
      </c>
      <c r="E1830">
        <v>1960</v>
      </c>
      <c r="F1830">
        <v>48.51</v>
      </c>
      <c r="G1830">
        <v>23.225999999999999</v>
      </c>
      <c r="I1830">
        <v>195999990</v>
      </c>
      <c r="J1830">
        <v>70.051699999999997</v>
      </c>
      <c r="K1830">
        <v>0</v>
      </c>
      <c r="M1830">
        <v>41.280999999999999</v>
      </c>
    </row>
    <row r="1831" spans="1:15" x14ac:dyDescent="0.3">
      <c r="A1831" t="s">
        <v>70</v>
      </c>
      <c r="B1831" t="s">
        <v>71</v>
      </c>
      <c r="C1831" t="s">
        <v>431</v>
      </c>
      <c r="D1831" t="s">
        <v>432</v>
      </c>
      <c r="E1831">
        <v>2018</v>
      </c>
      <c r="I1831">
        <v>1986930000</v>
      </c>
      <c r="J1831">
        <v>3654.01</v>
      </c>
      <c r="K1831">
        <v>58.171399999999998</v>
      </c>
      <c r="L1831">
        <v>16.7</v>
      </c>
      <c r="N1831">
        <v>134.93</v>
      </c>
      <c r="O1831">
        <v>12.276</v>
      </c>
    </row>
    <row r="1832" spans="1:15" x14ac:dyDescent="0.3">
      <c r="A1832" t="s">
        <v>70</v>
      </c>
      <c r="B1832" t="s">
        <v>71</v>
      </c>
      <c r="C1832" t="s">
        <v>431</v>
      </c>
      <c r="D1832" t="s">
        <v>432</v>
      </c>
      <c r="E1832">
        <v>2017</v>
      </c>
      <c r="F1832">
        <v>19.919</v>
      </c>
      <c r="G1832">
        <v>5.6820000000000004</v>
      </c>
      <c r="I1832">
        <v>1771240000</v>
      </c>
      <c r="J1832">
        <v>3295.34</v>
      </c>
      <c r="K1832">
        <v>57.162100000000002</v>
      </c>
      <c r="L1832">
        <v>17.2</v>
      </c>
      <c r="M1832">
        <v>72.569999999999993</v>
      </c>
      <c r="N1832">
        <v>133.374</v>
      </c>
      <c r="O1832">
        <v>12.241</v>
      </c>
    </row>
    <row r="1833" spans="1:15" x14ac:dyDescent="0.3">
      <c r="A1833" t="s">
        <v>70</v>
      </c>
      <c r="B1833" t="s">
        <v>71</v>
      </c>
      <c r="C1833" t="s">
        <v>431</v>
      </c>
      <c r="D1833" t="s">
        <v>432</v>
      </c>
      <c r="E1833">
        <v>2016</v>
      </c>
      <c r="F1833">
        <v>20.344999999999999</v>
      </c>
      <c r="G1833">
        <v>5.7439999999999998</v>
      </c>
      <c r="I1833">
        <v>1663000000</v>
      </c>
      <c r="J1833">
        <v>3130.96</v>
      </c>
      <c r="K1833">
        <v>50.322800000000001</v>
      </c>
      <c r="L1833">
        <v>17.8</v>
      </c>
      <c r="M1833">
        <v>72.346999999999994</v>
      </c>
      <c r="N1833">
        <v>131.798</v>
      </c>
      <c r="O1833">
        <v>12.311999999999999</v>
      </c>
    </row>
    <row r="1834" spans="1:15" x14ac:dyDescent="0.3">
      <c r="A1834" t="s">
        <v>70</v>
      </c>
      <c r="B1834" t="s">
        <v>71</v>
      </c>
      <c r="C1834" t="s">
        <v>431</v>
      </c>
      <c r="D1834" t="s">
        <v>432</v>
      </c>
      <c r="E1834">
        <v>2015</v>
      </c>
      <c r="F1834">
        <v>20.754000000000001</v>
      </c>
      <c r="G1834">
        <v>5.8070000000000004</v>
      </c>
      <c r="I1834">
        <v>1596800000</v>
      </c>
      <c r="J1834">
        <v>3043.01</v>
      </c>
      <c r="K1834">
        <v>42.68</v>
      </c>
      <c r="L1834">
        <v>18.3</v>
      </c>
      <c r="M1834">
        <v>72.117000000000004</v>
      </c>
      <c r="N1834">
        <v>130.209</v>
      </c>
      <c r="O1834">
        <v>12.114000000000001</v>
      </c>
    </row>
    <row r="1835" spans="1:15" x14ac:dyDescent="0.3">
      <c r="A1835" t="s">
        <v>70</v>
      </c>
      <c r="B1835" t="s">
        <v>71</v>
      </c>
      <c r="C1835" t="s">
        <v>431</v>
      </c>
      <c r="D1835" t="s">
        <v>432</v>
      </c>
      <c r="E1835">
        <v>2014</v>
      </c>
      <c r="F1835">
        <v>21.132000000000001</v>
      </c>
      <c r="G1835">
        <v>5.8659999999999997</v>
      </c>
      <c r="I1835">
        <v>1859900000</v>
      </c>
      <c r="J1835">
        <v>3588.67</v>
      </c>
      <c r="K1835">
        <v>40.26</v>
      </c>
      <c r="L1835">
        <v>18.899999999999999</v>
      </c>
      <c r="M1835">
        <v>71.885999999999996</v>
      </c>
      <c r="N1835">
        <v>128.60300000000001</v>
      </c>
      <c r="O1835">
        <v>11.993</v>
      </c>
    </row>
    <row r="1836" spans="1:15" x14ac:dyDescent="0.3">
      <c r="A1836" t="s">
        <v>70</v>
      </c>
      <c r="B1836" t="s">
        <v>71</v>
      </c>
      <c r="C1836" t="s">
        <v>431</v>
      </c>
      <c r="D1836" t="s">
        <v>432</v>
      </c>
      <c r="E1836">
        <v>2013</v>
      </c>
      <c r="F1836">
        <v>21.477</v>
      </c>
      <c r="G1836">
        <v>5.9180000000000001</v>
      </c>
      <c r="I1836">
        <v>1850470000</v>
      </c>
      <c r="J1836">
        <v>3615.98</v>
      </c>
      <c r="K1836">
        <v>37.5</v>
      </c>
      <c r="L1836">
        <v>19.5</v>
      </c>
      <c r="M1836">
        <v>71.661000000000001</v>
      </c>
      <c r="N1836">
        <v>126.985</v>
      </c>
      <c r="O1836">
        <v>12.112</v>
      </c>
    </row>
    <row r="1837" spans="1:15" x14ac:dyDescent="0.3">
      <c r="A1837" t="s">
        <v>70</v>
      </c>
      <c r="B1837" t="s">
        <v>71</v>
      </c>
      <c r="C1837" t="s">
        <v>431</v>
      </c>
      <c r="D1837" t="s">
        <v>432</v>
      </c>
      <c r="E1837">
        <v>2012</v>
      </c>
      <c r="F1837">
        <v>21.792000000000002</v>
      </c>
      <c r="G1837">
        <v>5.9610000000000003</v>
      </c>
      <c r="I1837">
        <v>1751890000</v>
      </c>
      <c r="J1837">
        <v>3467.47</v>
      </c>
      <c r="K1837">
        <v>34.74</v>
      </c>
      <c r="L1837">
        <v>20</v>
      </c>
      <c r="M1837">
        <v>71.444999999999993</v>
      </c>
      <c r="N1837">
        <v>125.36799999999999</v>
      </c>
      <c r="O1837">
        <v>11.602</v>
      </c>
    </row>
    <row r="1838" spans="1:15" x14ac:dyDescent="0.3">
      <c r="A1838" t="s">
        <v>70</v>
      </c>
      <c r="B1838" t="s">
        <v>71</v>
      </c>
      <c r="C1838" t="s">
        <v>431</v>
      </c>
      <c r="D1838" t="s">
        <v>432</v>
      </c>
      <c r="E1838">
        <v>2011</v>
      </c>
      <c r="F1838">
        <v>22.084</v>
      </c>
      <c r="G1838">
        <v>5.9909999999999997</v>
      </c>
      <c r="I1838">
        <v>1864820000</v>
      </c>
      <c r="J1838">
        <v>3738.2</v>
      </c>
      <c r="K1838">
        <v>32</v>
      </c>
      <c r="L1838">
        <v>20.6</v>
      </c>
      <c r="M1838">
        <v>71.242999999999995</v>
      </c>
      <c r="N1838">
        <v>123.786</v>
      </c>
      <c r="O1838">
        <v>10.976000000000001</v>
      </c>
    </row>
    <row r="1839" spans="1:15" x14ac:dyDescent="0.3">
      <c r="A1839" t="s">
        <v>70</v>
      </c>
      <c r="B1839" t="s">
        <v>71</v>
      </c>
      <c r="C1839" t="s">
        <v>431</v>
      </c>
      <c r="D1839" t="s">
        <v>432</v>
      </c>
      <c r="E1839">
        <v>2010</v>
      </c>
      <c r="F1839">
        <v>22.37</v>
      </c>
      <c r="G1839">
        <v>6.0049999999999999</v>
      </c>
      <c r="I1839">
        <v>1664310000</v>
      </c>
      <c r="J1839">
        <v>3378.25</v>
      </c>
      <c r="K1839">
        <v>30</v>
      </c>
      <c r="L1839">
        <v>21.1</v>
      </c>
      <c r="M1839">
        <v>71.061999999999998</v>
      </c>
      <c r="N1839">
        <v>122.247</v>
      </c>
      <c r="O1839">
        <v>10.67</v>
      </c>
    </row>
    <row r="1840" spans="1:15" x14ac:dyDescent="0.3">
      <c r="A1840" t="s">
        <v>70</v>
      </c>
      <c r="B1840" t="s">
        <v>71</v>
      </c>
      <c r="C1840" t="s">
        <v>431</v>
      </c>
      <c r="D1840" t="s">
        <v>432</v>
      </c>
      <c r="E1840">
        <v>2009</v>
      </c>
      <c r="F1840">
        <v>22.667000000000002</v>
      </c>
      <c r="G1840">
        <v>5.9969999999999999</v>
      </c>
      <c r="I1840">
        <v>1711820000</v>
      </c>
      <c r="J1840">
        <v>3517.4</v>
      </c>
      <c r="K1840">
        <v>21</v>
      </c>
      <c r="L1840">
        <v>21.5</v>
      </c>
      <c r="M1840">
        <v>70.911000000000001</v>
      </c>
      <c r="N1840">
        <v>120.762</v>
      </c>
      <c r="O1840">
        <v>10.64</v>
      </c>
    </row>
    <row r="1841" spans="1:15" x14ac:dyDescent="0.3">
      <c r="A1841" t="s">
        <v>70</v>
      </c>
      <c r="B1841" t="s">
        <v>71</v>
      </c>
      <c r="C1841" t="s">
        <v>431</v>
      </c>
      <c r="D1841" t="s">
        <v>432</v>
      </c>
      <c r="E1841">
        <v>2008</v>
      </c>
      <c r="F1841">
        <v>22.995000000000001</v>
      </c>
      <c r="G1841">
        <v>5.97</v>
      </c>
      <c r="I1841">
        <v>1789330000</v>
      </c>
      <c r="J1841">
        <v>3721.25</v>
      </c>
      <c r="K1841">
        <v>14</v>
      </c>
      <c r="L1841">
        <v>21.8</v>
      </c>
      <c r="M1841">
        <v>70.786000000000001</v>
      </c>
      <c r="N1841">
        <v>119.316</v>
      </c>
      <c r="O1841">
        <v>9.9610000000000003</v>
      </c>
    </row>
    <row r="1842" spans="1:15" x14ac:dyDescent="0.3">
      <c r="A1842" t="s">
        <v>70</v>
      </c>
      <c r="B1842" t="s">
        <v>71</v>
      </c>
      <c r="C1842" t="s">
        <v>431</v>
      </c>
      <c r="D1842" t="s">
        <v>432</v>
      </c>
      <c r="E1842">
        <v>2007</v>
      </c>
      <c r="F1842">
        <v>23.373000000000001</v>
      </c>
      <c r="G1842">
        <v>5.9320000000000004</v>
      </c>
      <c r="I1842">
        <v>1513930000</v>
      </c>
      <c r="J1842">
        <v>3186.83</v>
      </c>
      <c r="K1842">
        <v>8.28322</v>
      </c>
      <c r="L1842">
        <v>21.9</v>
      </c>
      <c r="M1842">
        <v>70.676000000000002</v>
      </c>
      <c r="N1842">
        <v>117.881</v>
      </c>
      <c r="O1842">
        <v>10.106</v>
      </c>
    </row>
    <row r="1843" spans="1:15" x14ac:dyDescent="0.3">
      <c r="A1843" t="s">
        <v>70</v>
      </c>
      <c r="B1843" t="s">
        <v>71</v>
      </c>
      <c r="C1843" t="s">
        <v>431</v>
      </c>
      <c r="D1843" t="s">
        <v>432</v>
      </c>
      <c r="E1843">
        <v>2006</v>
      </c>
      <c r="F1843">
        <v>23.812999999999999</v>
      </c>
      <c r="G1843">
        <v>5.89</v>
      </c>
      <c r="I1843">
        <v>1107890000</v>
      </c>
      <c r="J1843">
        <v>2361.39</v>
      </c>
      <c r="K1843">
        <v>6.80891</v>
      </c>
      <c r="L1843">
        <v>22</v>
      </c>
      <c r="M1843">
        <v>70.564999999999998</v>
      </c>
      <c r="N1843">
        <v>116.419</v>
      </c>
      <c r="O1843">
        <v>10.965</v>
      </c>
    </row>
    <row r="1844" spans="1:15" x14ac:dyDescent="0.3">
      <c r="A1844" t="s">
        <v>70</v>
      </c>
      <c r="B1844" t="s">
        <v>71</v>
      </c>
      <c r="C1844" t="s">
        <v>431</v>
      </c>
      <c r="D1844" t="s">
        <v>432</v>
      </c>
      <c r="E1844">
        <v>2005</v>
      </c>
      <c r="F1844">
        <v>24.314</v>
      </c>
      <c r="G1844">
        <v>5.86</v>
      </c>
      <c r="I1844">
        <v>971977000</v>
      </c>
      <c r="J1844">
        <v>2099.16</v>
      </c>
      <c r="K1844">
        <v>6.07409</v>
      </c>
      <c r="L1844">
        <v>22.2</v>
      </c>
      <c r="M1844">
        <v>70.424000000000007</v>
      </c>
      <c r="N1844">
        <v>114.896</v>
      </c>
      <c r="O1844">
        <v>11.234</v>
      </c>
    </row>
    <row r="1845" spans="1:15" x14ac:dyDescent="0.3">
      <c r="A1845" t="s">
        <v>70</v>
      </c>
      <c r="B1845" t="s">
        <v>71</v>
      </c>
      <c r="C1845" t="s">
        <v>431</v>
      </c>
      <c r="D1845" t="s">
        <v>432</v>
      </c>
      <c r="E1845">
        <v>2004</v>
      </c>
      <c r="F1845">
        <v>24.866</v>
      </c>
      <c r="G1845">
        <v>5.8550000000000004</v>
      </c>
      <c r="I1845">
        <v>924318000</v>
      </c>
      <c r="J1845">
        <v>2024.28</v>
      </c>
      <c r="K1845">
        <v>5.3188300000000002</v>
      </c>
      <c r="L1845">
        <v>22.5</v>
      </c>
      <c r="M1845">
        <v>70.218999999999994</v>
      </c>
      <c r="N1845">
        <v>113.304</v>
      </c>
      <c r="O1845">
        <v>11.359</v>
      </c>
    </row>
    <row r="1846" spans="1:15" x14ac:dyDescent="0.3">
      <c r="A1846" t="s">
        <v>70</v>
      </c>
      <c r="B1846" t="s">
        <v>71</v>
      </c>
      <c r="C1846" t="s">
        <v>431</v>
      </c>
      <c r="D1846" t="s">
        <v>432</v>
      </c>
      <c r="E1846">
        <v>2003</v>
      </c>
      <c r="F1846">
        <v>25.46</v>
      </c>
      <c r="G1846">
        <v>5.8879999999999999</v>
      </c>
      <c r="I1846">
        <v>813964000</v>
      </c>
      <c r="J1846">
        <v>1809.09</v>
      </c>
      <c r="K1846">
        <v>4.3248899999999999</v>
      </c>
      <c r="L1846">
        <v>23.3</v>
      </c>
      <c r="M1846">
        <v>69.932000000000002</v>
      </c>
      <c r="N1846">
        <v>111.645</v>
      </c>
      <c r="O1846">
        <v>11.813000000000001</v>
      </c>
    </row>
    <row r="1847" spans="1:15" x14ac:dyDescent="0.3">
      <c r="A1847" t="s">
        <v>70</v>
      </c>
      <c r="B1847" t="s">
        <v>71</v>
      </c>
      <c r="C1847" t="s">
        <v>431</v>
      </c>
      <c r="D1847" t="s">
        <v>432</v>
      </c>
      <c r="E1847">
        <v>2002</v>
      </c>
      <c r="F1847">
        <v>26.099</v>
      </c>
      <c r="G1847">
        <v>5.9649999999999999</v>
      </c>
      <c r="I1847">
        <v>620975000</v>
      </c>
      <c r="J1847">
        <v>1401.9</v>
      </c>
      <c r="K1847">
        <v>3.5187599999999999</v>
      </c>
      <c r="L1847">
        <v>24.6</v>
      </c>
      <c r="M1847">
        <v>69.557000000000002</v>
      </c>
      <c r="N1847">
        <v>109.913</v>
      </c>
      <c r="O1847">
        <v>11.715</v>
      </c>
    </row>
    <row r="1848" spans="1:15" x14ac:dyDescent="0.3">
      <c r="A1848" t="s">
        <v>70</v>
      </c>
      <c r="B1848" t="s">
        <v>71</v>
      </c>
      <c r="C1848" t="s">
        <v>431</v>
      </c>
      <c r="D1848" t="s">
        <v>432</v>
      </c>
      <c r="E1848">
        <v>2001</v>
      </c>
      <c r="F1848">
        <v>26.8</v>
      </c>
      <c r="G1848">
        <v>6.0869999999999997</v>
      </c>
      <c r="I1848">
        <v>563024000</v>
      </c>
      <c r="J1848">
        <v>1292.2</v>
      </c>
      <c r="K1848">
        <v>2.68533</v>
      </c>
      <c r="L1848">
        <v>26.6</v>
      </c>
      <c r="M1848">
        <v>69.099000000000004</v>
      </c>
      <c r="N1848">
        <v>108.116</v>
      </c>
      <c r="O1848">
        <v>11.696999999999999</v>
      </c>
    </row>
    <row r="1849" spans="1:15" x14ac:dyDescent="0.3">
      <c r="A1849" t="s">
        <v>70</v>
      </c>
      <c r="B1849" t="s">
        <v>71</v>
      </c>
      <c r="C1849" t="s">
        <v>431</v>
      </c>
      <c r="D1849" t="s">
        <v>432</v>
      </c>
      <c r="E1849">
        <v>2000</v>
      </c>
      <c r="F1849">
        <v>27.608000000000001</v>
      </c>
      <c r="G1849">
        <v>6.2530000000000001</v>
      </c>
      <c r="I1849">
        <v>539227000</v>
      </c>
      <c r="J1849">
        <v>1259.32</v>
      </c>
      <c r="K1849">
        <v>1.8224400000000001</v>
      </c>
      <c r="L1849">
        <v>29.2</v>
      </c>
      <c r="M1849">
        <v>68.582999999999998</v>
      </c>
      <c r="N1849">
        <v>106.25</v>
      </c>
      <c r="O1849">
        <v>11.728</v>
      </c>
    </row>
    <row r="1850" spans="1:15" x14ac:dyDescent="0.3">
      <c r="A1850" t="s">
        <v>70</v>
      </c>
      <c r="B1850" t="s">
        <v>71</v>
      </c>
      <c r="C1850" t="s">
        <v>431</v>
      </c>
      <c r="D1850" t="s">
        <v>432</v>
      </c>
      <c r="E1850">
        <v>1999</v>
      </c>
      <c r="F1850">
        <v>28.581</v>
      </c>
      <c r="G1850">
        <v>6.4539999999999997</v>
      </c>
      <c r="I1850">
        <v>592417000</v>
      </c>
      <c r="J1850">
        <v>1409</v>
      </c>
      <c r="K1850">
        <v>1.15998</v>
      </c>
      <c r="L1850">
        <v>32.4</v>
      </c>
      <c r="M1850">
        <v>68.040999999999997</v>
      </c>
      <c r="N1850">
        <v>104.331</v>
      </c>
      <c r="O1850">
        <v>11.654999999999999</v>
      </c>
    </row>
    <row r="1851" spans="1:15" x14ac:dyDescent="0.3">
      <c r="A1851" t="s">
        <v>70</v>
      </c>
      <c r="B1851" t="s">
        <v>71</v>
      </c>
      <c r="C1851" t="s">
        <v>431</v>
      </c>
      <c r="D1851" t="s">
        <v>432</v>
      </c>
      <c r="E1851">
        <v>1998</v>
      </c>
      <c r="F1851">
        <v>29.74</v>
      </c>
      <c r="G1851">
        <v>6.6769999999999996</v>
      </c>
      <c r="I1851">
        <v>521911000</v>
      </c>
      <c r="J1851">
        <v>1265.19</v>
      </c>
      <c r="K1851">
        <v>0.47273500000000002</v>
      </c>
      <c r="L1851">
        <v>35.9</v>
      </c>
      <c r="M1851">
        <v>67.512</v>
      </c>
      <c r="N1851">
        <v>102.361</v>
      </c>
      <c r="O1851">
        <v>11.454000000000001</v>
      </c>
    </row>
    <row r="1852" spans="1:15" x14ac:dyDescent="0.3">
      <c r="A1852" t="s">
        <v>70</v>
      </c>
      <c r="B1852" t="s">
        <v>71</v>
      </c>
      <c r="C1852" t="s">
        <v>431</v>
      </c>
      <c r="D1852" t="s">
        <v>432</v>
      </c>
      <c r="E1852">
        <v>1997</v>
      </c>
      <c r="F1852">
        <v>31.076000000000001</v>
      </c>
      <c r="G1852">
        <v>6.9080000000000004</v>
      </c>
      <c r="I1852">
        <v>490609000</v>
      </c>
      <c r="J1852">
        <v>1213.5999999999999</v>
      </c>
      <c r="K1852">
        <v>0.24096799999999999</v>
      </c>
      <c r="L1852">
        <v>39.299999999999997</v>
      </c>
      <c r="M1852">
        <v>67.025999999999996</v>
      </c>
      <c r="N1852">
        <v>100.312</v>
      </c>
      <c r="O1852">
        <v>11.194000000000001</v>
      </c>
    </row>
    <row r="1853" spans="1:15" x14ac:dyDescent="0.3">
      <c r="A1853" t="s">
        <v>70</v>
      </c>
      <c r="B1853" t="s">
        <v>71</v>
      </c>
      <c r="C1853" t="s">
        <v>431</v>
      </c>
      <c r="D1853" t="s">
        <v>432</v>
      </c>
      <c r="E1853">
        <v>1996</v>
      </c>
      <c r="F1853">
        <v>32.555999999999997</v>
      </c>
      <c r="G1853">
        <v>7.141</v>
      </c>
      <c r="I1853">
        <v>501979000</v>
      </c>
      <c r="J1853">
        <v>1269.1199999999999</v>
      </c>
      <c r="L1853">
        <v>42</v>
      </c>
      <c r="M1853">
        <v>66.596000000000004</v>
      </c>
      <c r="N1853">
        <v>98.147099999999995</v>
      </c>
      <c r="O1853">
        <v>11.141999999999999</v>
      </c>
    </row>
    <row r="1854" spans="1:15" x14ac:dyDescent="0.3">
      <c r="A1854" t="s">
        <v>70</v>
      </c>
      <c r="B1854" t="s">
        <v>71</v>
      </c>
      <c r="C1854" t="s">
        <v>431</v>
      </c>
      <c r="D1854" t="s">
        <v>432</v>
      </c>
      <c r="E1854">
        <v>1995</v>
      </c>
      <c r="F1854">
        <v>34.125999999999998</v>
      </c>
      <c r="G1854">
        <v>7.3710000000000004</v>
      </c>
      <c r="I1854">
        <v>487149000</v>
      </c>
      <c r="J1854">
        <v>1261.1199999999999</v>
      </c>
      <c r="L1854">
        <v>43.9</v>
      </c>
      <c r="M1854">
        <v>66.224000000000004</v>
      </c>
      <c r="N1854">
        <v>95.852099999999993</v>
      </c>
      <c r="O1854">
        <v>11.101000000000001</v>
      </c>
    </row>
    <row r="1855" spans="1:15" x14ac:dyDescent="0.3">
      <c r="A1855" t="s">
        <v>70</v>
      </c>
      <c r="B1855" t="s">
        <v>71</v>
      </c>
      <c r="C1855" t="s">
        <v>431</v>
      </c>
      <c r="D1855" t="s">
        <v>432</v>
      </c>
      <c r="E1855">
        <v>1994</v>
      </c>
      <c r="F1855">
        <v>35.716999999999999</v>
      </c>
      <c r="G1855">
        <v>7.5970000000000004</v>
      </c>
      <c r="I1855">
        <v>406581000</v>
      </c>
      <c r="J1855">
        <v>1080.1600000000001</v>
      </c>
      <c r="L1855">
        <v>44.9</v>
      </c>
      <c r="M1855">
        <v>65.899000000000001</v>
      </c>
      <c r="N1855">
        <v>93.401200000000003</v>
      </c>
      <c r="O1855">
        <v>10.842000000000001</v>
      </c>
    </row>
    <row r="1856" spans="1:15" x14ac:dyDescent="0.3">
      <c r="A1856" t="s">
        <v>70</v>
      </c>
      <c r="B1856" t="s">
        <v>71</v>
      </c>
      <c r="C1856" t="s">
        <v>431</v>
      </c>
      <c r="D1856" t="s">
        <v>432</v>
      </c>
      <c r="E1856">
        <v>1993</v>
      </c>
      <c r="F1856">
        <v>37.246000000000002</v>
      </c>
      <c r="G1856">
        <v>7.8220000000000001</v>
      </c>
      <c r="I1856">
        <v>490417000</v>
      </c>
      <c r="J1856">
        <v>1339.74</v>
      </c>
      <c r="L1856">
        <v>45.1</v>
      </c>
      <c r="M1856">
        <v>65.597999999999999</v>
      </c>
      <c r="N1856">
        <v>90.831999999999994</v>
      </c>
      <c r="O1856">
        <v>10.832000000000001</v>
      </c>
    </row>
    <row r="1857" spans="1:15" x14ac:dyDescent="0.3">
      <c r="A1857" t="s">
        <v>70</v>
      </c>
      <c r="B1857" t="s">
        <v>71</v>
      </c>
      <c r="C1857" t="s">
        <v>431</v>
      </c>
      <c r="D1857" t="s">
        <v>432</v>
      </c>
      <c r="E1857">
        <v>1992</v>
      </c>
      <c r="F1857">
        <v>38.640999999999998</v>
      </c>
      <c r="G1857">
        <v>8.0470000000000006</v>
      </c>
      <c r="I1857">
        <v>357161000</v>
      </c>
      <c r="J1857">
        <v>1003.95</v>
      </c>
      <c r="L1857">
        <v>45.2</v>
      </c>
      <c r="M1857">
        <v>65.298000000000002</v>
      </c>
      <c r="N1857">
        <v>88.277199999999993</v>
      </c>
      <c r="O1857">
        <v>10.464</v>
      </c>
    </row>
    <row r="1858" spans="1:15" x14ac:dyDescent="0.3">
      <c r="A1858" t="s">
        <v>70</v>
      </c>
      <c r="B1858" t="s">
        <v>71</v>
      </c>
      <c r="C1858" t="s">
        <v>431</v>
      </c>
      <c r="D1858" t="s">
        <v>432</v>
      </c>
      <c r="E1858">
        <v>1991</v>
      </c>
      <c r="F1858">
        <v>39.847999999999999</v>
      </c>
      <c r="G1858">
        <v>8.2690000000000001</v>
      </c>
      <c r="I1858">
        <v>319827000</v>
      </c>
      <c r="J1858">
        <v>923.74199999999996</v>
      </c>
      <c r="L1858">
        <v>45.7</v>
      </c>
      <c r="M1858">
        <v>64.992000000000004</v>
      </c>
      <c r="N1858">
        <v>85.913200000000003</v>
      </c>
      <c r="O1858">
        <v>10.323</v>
      </c>
    </row>
    <row r="1859" spans="1:15" x14ac:dyDescent="0.3">
      <c r="A1859" t="s">
        <v>70</v>
      </c>
      <c r="B1859" t="s">
        <v>71</v>
      </c>
      <c r="C1859" t="s">
        <v>431</v>
      </c>
      <c r="D1859" t="s">
        <v>432</v>
      </c>
      <c r="E1859">
        <v>1990</v>
      </c>
      <c r="F1859">
        <v>40.828000000000003</v>
      </c>
      <c r="G1859">
        <v>8.4830000000000005</v>
      </c>
      <c r="I1859">
        <v>306891000</v>
      </c>
      <c r="J1859">
        <v>908.096</v>
      </c>
      <c r="K1859">
        <v>0</v>
      </c>
      <c r="L1859">
        <v>46.8</v>
      </c>
      <c r="M1859">
        <v>64.676000000000002</v>
      </c>
      <c r="N1859">
        <v>83.858599999999996</v>
      </c>
    </row>
    <row r="1860" spans="1:15" x14ac:dyDescent="0.3">
      <c r="A1860" t="s">
        <v>70</v>
      </c>
      <c r="B1860" t="s">
        <v>71</v>
      </c>
      <c r="C1860" t="s">
        <v>431</v>
      </c>
      <c r="D1860" t="s">
        <v>432</v>
      </c>
      <c r="E1860">
        <v>1989</v>
      </c>
      <c r="F1860">
        <v>41.561</v>
      </c>
      <c r="G1860">
        <v>8.6880000000000006</v>
      </c>
      <c r="I1860">
        <v>267449000</v>
      </c>
      <c r="J1860">
        <v>807.56500000000005</v>
      </c>
      <c r="L1860">
        <v>48.5</v>
      </c>
      <c r="M1860">
        <v>64.349000000000004</v>
      </c>
      <c r="N1860">
        <v>82.178399999999996</v>
      </c>
    </row>
    <row r="1861" spans="1:15" x14ac:dyDescent="0.3">
      <c r="A1861" t="s">
        <v>70</v>
      </c>
      <c r="B1861" t="s">
        <v>71</v>
      </c>
      <c r="C1861" t="s">
        <v>431</v>
      </c>
      <c r="D1861" t="s">
        <v>432</v>
      </c>
      <c r="E1861">
        <v>1988</v>
      </c>
      <c r="F1861">
        <v>42.08</v>
      </c>
      <c r="G1861">
        <v>8.8819999999999997</v>
      </c>
      <c r="I1861">
        <v>264308000</v>
      </c>
      <c r="J1861">
        <v>811.39300000000003</v>
      </c>
      <c r="L1861">
        <v>50.8</v>
      </c>
      <c r="M1861">
        <v>64.015000000000001</v>
      </c>
      <c r="N1861">
        <v>80.830299999999994</v>
      </c>
    </row>
    <row r="1862" spans="1:15" x14ac:dyDescent="0.3">
      <c r="A1862" t="s">
        <v>70</v>
      </c>
      <c r="B1862" t="s">
        <v>71</v>
      </c>
      <c r="C1862" t="s">
        <v>431</v>
      </c>
      <c r="D1862" t="s">
        <v>432</v>
      </c>
      <c r="E1862">
        <v>1987</v>
      </c>
      <c r="F1862">
        <v>42.417999999999999</v>
      </c>
      <c r="G1862">
        <v>9.0630000000000006</v>
      </c>
      <c r="I1862">
        <v>235253000</v>
      </c>
      <c r="J1862">
        <v>732.56799999999998</v>
      </c>
      <c r="L1862">
        <v>53.5</v>
      </c>
      <c r="M1862">
        <v>63.677999999999997</v>
      </c>
      <c r="N1862">
        <v>79.686099999999996</v>
      </c>
    </row>
    <row r="1863" spans="1:15" x14ac:dyDescent="0.3">
      <c r="A1863" t="s">
        <v>70</v>
      </c>
      <c r="B1863" t="s">
        <v>71</v>
      </c>
      <c r="C1863" t="s">
        <v>431</v>
      </c>
      <c r="D1863" t="s">
        <v>432</v>
      </c>
      <c r="E1863">
        <v>1986</v>
      </c>
      <c r="F1863">
        <v>42.593000000000004</v>
      </c>
      <c r="G1863">
        <v>9.234</v>
      </c>
      <c r="I1863">
        <v>190651000</v>
      </c>
      <c r="J1863">
        <v>602.15300000000002</v>
      </c>
      <c r="L1863">
        <v>56.1</v>
      </c>
      <c r="M1863">
        <v>63.338000000000001</v>
      </c>
      <c r="N1863">
        <v>78.564800000000005</v>
      </c>
    </row>
    <row r="1864" spans="1:15" x14ac:dyDescent="0.3">
      <c r="A1864" t="s">
        <v>70</v>
      </c>
      <c r="B1864" t="s">
        <v>71</v>
      </c>
      <c r="C1864" t="s">
        <v>431</v>
      </c>
      <c r="D1864" t="s">
        <v>432</v>
      </c>
      <c r="E1864">
        <v>1985</v>
      </c>
      <c r="F1864">
        <v>42.616</v>
      </c>
      <c r="G1864">
        <v>9.3879999999999999</v>
      </c>
      <c r="I1864">
        <v>137728000</v>
      </c>
      <c r="J1864">
        <v>441.892</v>
      </c>
      <c r="L1864">
        <v>58.5</v>
      </c>
      <c r="M1864">
        <v>63.003999999999998</v>
      </c>
      <c r="N1864">
        <v>77.339500000000001</v>
      </c>
    </row>
    <row r="1865" spans="1:15" x14ac:dyDescent="0.3">
      <c r="A1865" t="s">
        <v>70</v>
      </c>
      <c r="B1865" t="s">
        <v>71</v>
      </c>
      <c r="C1865" t="s">
        <v>431</v>
      </c>
      <c r="D1865" t="s">
        <v>432</v>
      </c>
      <c r="E1865">
        <v>1984</v>
      </c>
      <c r="F1865">
        <v>42.503</v>
      </c>
      <c r="G1865">
        <v>9.5190000000000001</v>
      </c>
      <c r="I1865">
        <v>132019000</v>
      </c>
      <c r="J1865">
        <v>431.24299999999999</v>
      </c>
      <c r="L1865">
        <v>60.4</v>
      </c>
      <c r="M1865">
        <v>62.689</v>
      </c>
      <c r="N1865">
        <v>75.964299999999994</v>
      </c>
    </row>
    <row r="1866" spans="1:15" x14ac:dyDescent="0.3">
      <c r="A1866" t="s">
        <v>70</v>
      </c>
      <c r="B1866" t="s">
        <v>71</v>
      </c>
      <c r="C1866" t="s">
        <v>431</v>
      </c>
      <c r="D1866" t="s">
        <v>432</v>
      </c>
      <c r="E1866">
        <v>1983</v>
      </c>
      <c r="F1866">
        <v>42.281999999999996</v>
      </c>
      <c r="G1866">
        <v>9.6319999999999997</v>
      </c>
      <c r="I1866">
        <v>138476000</v>
      </c>
      <c r="J1866">
        <v>461.23399999999998</v>
      </c>
      <c r="L1866">
        <v>61.7</v>
      </c>
      <c r="M1866">
        <v>62.392000000000003</v>
      </c>
      <c r="N1866">
        <v>74.498800000000003</v>
      </c>
    </row>
    <row r="1867" spans="1:15" x14ac:dyDescent="0.3">
      <c r="A1867" t="s">
        <v>70</v>
      </c>
      <c r="B1867" t="s">
        <v>71</v>
      </c>
      <c r="C1867" t="s">
        <v>431</v>
      </c>
      <c r="D1867" t="s">
        <v>432</v>
      </c>
      <c r="E1867">
        <v>1982</v>
      </c>
      <c r="F1867">
        <v>41.988999999999997</v>
      </c>
      <c r="G1867">
        <v>9.7370000000000001</v>
      </c>
      <c r="I1867">
        <v>140631000</v>
      </c>
      <c r="J1867">
        <v>477.923</v>
      </c>
      <c r="L1867">
        <v>62.8</v>
      </c>
      <c r="M1867">
        <v>62.100999999999999</v>
      </c>
      <c r="N1867">
        <v>73.015900000000002</v>
      </c>
    </row>
    <row r="1868" spans="1:15" x14ac:dyDescent="0.3">
      <c r="A1868" t="s">
        <v>70</v>
      </c>
      <c r="B1868" t="s">
        <v>71</v>
      </c>
      <c r="C1868" t="s">
        <v>431</v>
      </c>
      <c r="D1868" t="s">
        <v>432</v>
      </c>
      <c r="E1868">
        <v>1981</v>
      </c>
      <c r="F1868">
        <v>41.661000000000001</v>
      </c>
      <c r="G1868">
        <v>9.85</v>
      </c>
      <c r="I1868">
        <v>139468000</v>
      </c>
      <c r="J1868">
        <v>483.12900000000002</v>
      </c>
      <c r="L1868">
        <v>63.9</v>
      </c>
      <c r="M1868">
        <v>61.793999999999997</v>
      </c>
      <c r="N1868">
        <v>71.632000000000005</v>
      </c>
    </row>
    <row r="1869" spans="1:15" x14ac:dyDescent="0.3">
      <c r="A1869" t="s">
        <v>70</v>
      </c>
      <c r="B1869" t="s">
        <v>71</v>
      </c>
      <c r="C1869" t="s">
        <v>431</v>
      </c>
      <c r="D1869" t="s">
        <v>432</v>
      </c>
      <c r="E1869">
        <v>1980</v>
      </c>
      <c r="F1869">
        <v>41.329000000000001</v>
      </c>
      <c r="G1869">
        <v>9.9979999999999993</v>
      </c>
      <c r="I1869">
        <v>142247000</v>
      </c>
      <c r="J1869">
        <v>501.13900000000001</v>
      </c>
      <c r="L1869">
        <v>65.3</v>
      </c>
      <c r="M1869">
        <v>61.424999999999997</v>
      </c>
      <c r="N1869">
        <v>70.433499999999995</v>
      </c>
    </row>
    <row r="1870" spans="1:15" x14ac:dyDescent="0.3">
      <c r="A1870" t="s">
        <v>70</v>
      </c>
      <c r="B1870" t="s">
        <v>71</v>
      </c>
      <c r="C1870" t="s">
        <v>431</v>
      </c>
      <c r="D1870" t="s">
        <v>432</v>
      </c>
      <c r="E1870">
        <v>1979</v>
      </c>
      <c r="F1870">
        <v>41.015999999999998</v>
      </c>
      <c r="G1870">
        <v>10.212999999999999</v>
      </c>
      <c r="L1870">
        <v>67.2</v>
      </c>
      <c r="M1870">
        <v>60.941000000000003</v>
      </c>
      <c r="N1870">
        <v>69.411900000000003</v>
      </c>
    </row>
    <row r="1871" spans="1:15" x14ac:dyDescent="0.3">
      <c r="A1871" t="s">
        <v>70</v>
      </c>
      <c r="B1871" t="s">
        <v>71</v>
      </c>
      <c r="C1871" t="s">
        <v>431</v>
      </c>
      <c r="D1871" t="s">
        <v>432</v>
      </c>
      <c r="E1871">
        <v>1978</v>
      </c>
      <c r="F1871">
        <v>40.735999999999997</v>
      </c>
      <c r="G1871">
        <v>10.51</v>
      </c>
      <c r="L1871">
        <v>69.8</v>
      </c>
      <c r="M1871">
        <v>60.311999999999998</v>
      </c>
      <c r="N1871">
        <v>68.529499999999999</v>
      </c>
    </row>
    <row r="1872" spans="1:15" x14ac:dyDescent="0.3">
      <c r="A1872" t="s">
        <v>70</v>
      </c>
      <c r="B1872" t="s">
        <v>71</v>
      </c>
      <c r="C1872" t="s">
        <v>431</v>
      </c>
      <c r="D1872" t="s">
        <v>432</v>
      </c>
      <c r="E1872">
        <v>1977</v>
      </c>
      <c r="F1872">
        <v>40.506999999999998</v>
      </c>
      <c r="G1872">
        <v>10.897</v>
      </c>
      <c r="L1872">
        <v>73.099999999999994</v>
      </c>
      <c r="M1872">
        <v>59.534999999999997</v>
      </c>
      <c r="N1872">
        <v>67.825100000000006</v>
      </c>
    </row>
    <row r="1873" spans="1:14" x14ac:dyDescent="0.3">
      <c r="A1873" t="s">
        <v>70</v>
      </c>
      <c r="B1873" t="s">
        <v>71</v>
      </c>
      <c r="C1873" t="s">
        <v>431</v>
      </c>
      <c r="D1873" t="s">
        <v>432</v>
      </c>
      <c r="E1873">
        <v>1976</v>
      </c>
      <c r="F1873">
        <v>40.351999999999997</v>
      </c>
      <c r="G1873">
        <v>11.37</v>
      </c>
      <c r="L1873">
        <v>77.099999999999994</v>
      </c>
      <c r="M1873">
        <v>58.625999999999998</v>
      </c>
      <c r="N1873">
        <v>67.330500000000001</v>
      </c>
    </row>
    <row r="1874" spans="1:14" x14ac:dyDescent="0.3">
      <c r="A1874" t="s">
        <v>70</v>
      </c>
      <c r="B1874" t="s">
        <v>71</v>
      </c>
      <c r="C1874" t="s">
        <v>431</v>
      </c>
      <c r="D1874" t="s">
        <v>432</v>
      </c>
      <c r="E1874">
        <v>1975</v>
      </c>
      <c r="F1874">
        <v>40.293999999999997</v>
      </c>
      <c r="G1874">
        <v>11.91</v>
      </c>
      <c r="L1874">
        <v>81.900000000000006</v>
      </c>
      <c r="M1874">
        <v>57.63</v>
      </c>
      <c r="N1874">
        <v>67.058800000000005</v>
      </c>
    </row>
    <row r="1875" spans="1:14" x14ac:dyDescent="0.3">
      <c r="A1875" t="s">
        <v>70</v>
      </c>
      <c r="B1875" t="s">
        <v>71</v>
      </c>
      <c r="C1875" t="s">
        <v>431</v>
      </c>
      <c r="D1875" t="s">
        <v>432</v>
      </c>
      <c r="E1875">
        <v>1974</v>
      </c>
      <c r="F1875">
        <v>40.347000000000001</v>
      </c>
      <c r="G1875">
        <v>12.484999999999999</v>
      </c>
      <c r="L1875">
        <v>87.5</v>
      </c>
      <c r="M1875">
        <v>56.609000000000002</v>
      </c>
      <c r="N1875">
        <v>67.054599999999994</v>
      </c>
    </row>
    <row r="1876" spans="1:14" x14ac:dyDescent="0.3">
      <c r="A1876" t="s">
        <v>70</v>
      </c>
      <c r="B1876" t="s">
        <v>71</v>
      </c>
      <c r="C1876" t="s">
        <v>431</v>
      </c>
      <c r="D1876" t="s">
        <v>432</v>
      </c>
      <c r="E1876">
        <v>1973</v>
      </c>
      <c r="F1876">
        <v>40.505000000000003</v>
      </c>
      <c r="G1876">
        <v>13.064</v>
      </c>
      <c r="L1876">
        <v>93.6</v>
      </c>
      <c r="M1876">
        <v>55.631</v>
      </c>
      <c r="N1876">
        <v>67.262500000000003</v>
      </c>
    </row>
    <row r="1877" spans="1:14" x14ac:dyDescent="0.3">
      <c r="A1877" t="s">
        <v>70</v>
      </c>
      <c r="B1877" t="s">
        <v>71</v>
      </c>
      <c r="C1877" t="s">
        <v>431</v>
      </c>
      <c r="D1877" t="s">
        <v>432</v>
      </c>
      <c r="E1877">
        <v>1972</v>
      </c>
      <c r="F1877">
        <v>40.762999999999998</v>
      </c>
      <c r="G1877">
        <v>13.622</v>
      </c>
      <c r="L1877">
        <v>100.5</v>
      </c>
      <c r="M1877">
        <v>54.744999999999997</v>
      </c>
      <c r="N1877">
        <v>67.454800000000006</v>
      </c>
    </row>
    <row r="1878" spans="1:14" x14ac:dyDescent="0.3">
      <c r="A1878" t="s">
        <v>70</v>
      </c>
      <c r="B1878" t="s">
        <v>71</v>
      </c>
      <c r="C1878" t="s">
        <v>431</v>
      </c>
      <c r="D1878" t="s">
        <v>432</v>
      </c>
      <c r="E1878">
        <v>1971</v>
      </c>
      <c r="F1878">
        <v>41.12</v>
      </c>
      <c r="G1878">
        <v>14.154</v>
      </c>
      <c r="L1878">
        <v>108.1</v>
      </c>
      <c r="M1878">
        <v>53.97</v>
      </c>
      <c r="N1878">
        <v>67.322299999999998</v>
      </c>
    </row>
    <row r="1879" spans="1:14" x14ac:dyDescent="0.3">
      <c r="A1879" t="s">
        <v>70</v>
      </c>
      <c r="B1879" t="s">
        <v>71</v>
      </c>
      <c r="C1879" t="s">
        <v>431</v>
      </c>
      <c r="D1879" t="s">
        <v>432</v>
      </c>
      <c r="E1879">
        <v>1970</v>
      </c>
      <c r="F1879">
        <v>41.582999999999998</v>
      </c>
      <c r="G1879">
        <v>14.672000000000001</v>
      </c>
      <c r="L1879">
        <v>116.2</v>
      </c>
      <c r="M1879">
        <v>53.298000000000002</v>
      </c>
      <c r="N1879">
        <v>66.656800000000004</v>
      </c>
    </row>
    <row r="1880" spans="1:14" x14ac:dyDescent="0.3">
      <c r="A1880" t="s">
        <v>70</v>
      </c>
      <c r="B1880" t="s">
        <v>71</v>
      </c>
      <c r="C1880" t="s">
        <v>431</v>
      </c>
      <c r="D1880" t="s">
        <v>432</v>
      </c>
      <c r="E1880">
        <v>1969</v>
      </c>
      <c r="F1880">
        <v>42.156999999999996</v>
      </c>
      <c r="G1880">
        <v>15.202</v>
      </c>
      <c r="L1880">
        <v>125.3</v>
      </c>
      <c r="M1880">
        <v>52.698</v>
      </c>
      <c r="N1880">
        <v>65.373000000000005</v>
      </c>
    </row>
    <row r="1881" spans="1:14" x14ac:dyDescent="0.3">
      <c r="A1881" t="s">
        <v>70</v>
      </c>
      <c r="B1881" t="s">
        <v>71</v>
      </c>
      <c r="C1881" t="s">
        <v>431</v>
      </c>
      <c r="D1881" t="s">
        <v>432</v>
      </c>
      <c r="E1881">
        <v>1968</v>
      </c>
      <c r="F1881">
        <v>42.829000000000001</v>
      </c>
      <c r="G1881">
        <v>15.769</v>
      </c>
      <c r="M1881">
        <v>52.119</v>
      </c>
      <c r="N1881">
        <v>63.5672</v>
      </c>
    </row>
    <row r="1882" spans="1:14" x14ac:dyDescent="0.3">
      <c r="A1882" t="s">
        <v>70</v>
      </c>
      <c r="B1882" t="s">
        <v>71</v>
      </c>
      <c r="C1882" t="s">
        <v>431</v>
      </c>
      <c r="D1882" t="s">
        <v>432</v>
      </c>
      <c r="E1882">
        <v>1967</v>
      </c>
      <c r="F1882">
        <v>43.570999999999998</v>
      </c>
      <c r="G1882">
        <v>16.385999999999999</v>
      </c>
      <c r="M1882">
        <v>51.531999999999996</v>
      </c>
      <c r="N1882">
        <v>61.421100000000003</v>
      </c>
    </row>
    <row r="1883" spans="1:14" x14ac:dyDescent="0.3">
      <c r="A1883" t="s">
        <v>70</v>
      </c>
      <c r="B1883" t="s">
        <v>71</v>
      </c>
      <c r="C1883" t="s">
        <v>431</v>
      </c>
      <c r="D1883" t="s">
        <v>432</v>
      </c>
      <c r="E1883">
        <v>1966</v>
      </c>
      <c r="F1883">
        <v>44.353999999999999</v>
      </c>
      <c r="G1883">
        <v>17.042999999999999</v>
      </c>
      <c r="M1883">
        <v>50.933999999999997</v>
      </c>
      <c r="N1883">
        <v>59.2196</v>
      </c>
    </row>
    <row r="1884" spans="1:14" x14ac:dyDescent="0.3">
      <c r="A1884" t="s">
        <v>70</v>
      </c>
      <c r="B1884" t="s">
        <v>71</v>
      </c>
      <c r="C1884" t="s">
        <v>431</v>
      </c>
      <c r="D1884" t="s">
        <v>432</v>
      </c>
      <c r="E1884">
        <v>1965</v>
      </c>
      <c r="F1884">
        <v>45.137</v>
      </c>
      <c r="G1884">
        <v>17.718</v>
      </c>
      <c r="M1884">
        <v>50.344999999999999</v>
      </c>
      <c r="N1884">
        <v>57.175699999999999</v>
      </c>
    </row>
    <row r="1885" spans="1:14" x14ac:dyDescent="0.3">
      <c r="A1885" t="s">
        <v>70</v>
      </c>
      <c r="B1885" t="s">
        <v>71</v>
      </c>
      <c r="C1885" t="s">
        <v>431</v>
      </c>
      <c r="D1885" t="s">
        <v>432</v>
      </c>
      <c r="E1885">
        <v>1964</v>
      </c>
      <c r="F1885">
        <v>45.881</v>
      </c>
      <c r="G1885">
        <v>18.381</v>
      </c>
      <c r="M1885">
        <v>49.796999999999997</v>
      </c>
      <c r="N1885">
        <v>55.322099999999999</v>
      </c>
    </row>
    <row r="1886" spans="1:14" x14ac:dyDescent="0.3">
      <c r="A1886" t="s">
        <v>70</v>
      </c>
      <c r="B1886" t="s">
        <v>71</v>
      </c>
      <c r="C1886" t="s">
        <v>431</v>
      </c>
      <c r="D1886" t="s">
        <v>432</v>
      </c>
      <c r="E1886">
        <v>1963</v>
      </c>
      <c r="F1886">
        <v>46.557000000000002</v>
      </c>
      <c r="G1886">
        <v>18.998999999999999</v>
      </c>
      <c r="M1886">
        <v>49.323</v>
      </c>
      <c r="N1886">
        <v>53.6218</v>
      </c>
    </row>
    <row r="1887" spans="1:14" x14ac:dyDescent="0.3">
      <c r="A1887" t="s">
        <v>70</v>
      </c>
      <c r="B1887" t="s">
        <v>71</v>
      </c>
      <c r="C1887" t="s">
        <v>431</v>
      </c>
      <c r="D1887" t="s">
        <v>432</v>
      </c>
      <c r="E1887">
        <v>1962</v>
      </c>
      <c r="F1887">
        <v>47.142000000000003</v>
      </c>
      <c r="G1887">
        <v>19.545000000000002</v>
      </c>
      <c r="M1887">
        <v>48.944000000000003</v>
      </c>
      <c r="N1887">
        <v>52.144399999999997</v>
      </c>
    </row>
    <row r="1888" spans="1:14" x14ac:dyDescent="0.3">
      <c r="A1888" t="s">
        <v>70</v>
      </c>
      <c r="B1888" t="s">
        <v>71</v>
      </c>
      <c r="C1888" t="s">
        <v>431</v>
      </c>
      <c r="D1888" t="s">
        <v>432</v>
      </c>
      <c r="E1888">
        <v>1961</v>
      </c>
      <c r="F1888">
        <v>47.618000000000002</v>
      </c>
      <c r="G1888">
        <v>20.010999999999999</v>
      </c>
      <c r="M1888">
        <v>48.66</v>
      </c>
      <c r="N1888">
        <v>50.949599999999997</v>
      </c>
    </row>
    <row r="1889" spans="1:15" x14ac:dyDescent="0.3">
      <c r="A1889" t="s">
        <v>70</v>
      </c>
      <c r="B1889" t="s">
        <v>71</v>
      </c>
      <c r="C1889" t="s">
        <v>431</v>
      </c>
      <c r="D1889" t="s">
        <v>432</v>
      </c>
      <c r="E1889">
        <v>1960</v>
      </c>
      <c r="F1889">
        <v>47.987000000000002</v>
      </c>
      <c r="G1889">
        <v>20.396000000000001</v>
      </c>
      <c r="M1889">
        <v>48.460999999999999</v>
      </c>
    </row>
    <row r="1890" spans="1:15" x14ac:dyDescent="0.3">
      <c r="A1890" t="s">
        <v>72</v>
      </c>
      <c r="B1890" t="s">
        <v>73</v>
      </c>
      <c r="C1890" t="s">
        <v>435</v>
      </c>
      <c r="D1890" t="s">
        <v>430</v>
      </c>
      <c r="E1890">
        <v>2018</v>
      </c>
      <c r="I1890">
        <v>24571800000</v>
      </c>
      <c r="J1890">
        <v>1512.13</v>
      </c>
      <c r="K1890">
        <v>40</v>
      </c>
      <c r="L1890">
        <v>24</v>
      </c>
      <c r="N1890">
        <v>92.056399999999996</v>
      </c>
      <c r="O1890">
        <v>1.048</v>
      </c>
    </row>
    <row r="1891" spans="1:15" x14ac:dyDescent="0.3">
      <c r="A1891" t="s">
        <v>72</v>
      </c>
      <c r="B1891" t="s">
        <v>73</v>
      </c>
      <c r="C1891" t="s">
        <v>435</v>
      </c>
      <c r="D1891" t="s">
        <v>430</v>
      </c>
      <c r="E1891">
        <v>2017</v>
      </c>
      <c r="F1891">
        <v>22.888999999999999</v>
      </c>
      <c r="G1891">
        <v>6.0170000000000003</v>
      </c>
      <c r="I1891">
        <v>22177200000</v>
      </c>
      <c r="J1891">
        <v>1385.26</v>
      </c>
      <c r="K1891">
        <v>32.446899999999999</v>
      </c>
      <c r="L1891">
        <v>25.1</v>
      </c>
      <c r="M1891">
        <v>69.289000000000001</v>
      </c>
      <c r="N1891">
        <v>90.694599999999994</v>
      </c>
      <c r="O1891">
        <v>1.0620000000000001</v>
      </c>
    </row>
    <row r="1892" spans="1:15" x14ac:dyDescent="0.3">
      <c r="A1892" t="s">
        <v>72</v>
      </c>
      <c r="B1892" t="s">
        <v>73</v>
      </c>
      <c r="C1892" t="s">
        <v>435</v>
      </c>
      <c r="D1892" t="s">
        <v>430</v>
      </c>
      <c r="E1892">
        <v>2016</v>
      </c>
      <c r="F1892">
        <v>23.291</v>
      </c>
      <c r="G1892">
        <v>6.0510000000000002</v>
      </c>
      <c r="I1892">
        <v>20016700000</v>
      </c>
      <c r="J1892">
        <v>1269.5899999999999</v>
      </c>
      <c r="K1892">
        <v>32.398499999999999</v>
      </c>
      <c r="L1892">
        <v>26.2</v>
      </c>
      <c r="M1892">
        <v>68.977000000000004</v>
      </c>
      <c r="N1892">
        <v>89.317300000000003</v>
      </c>
      <c r="O1892">
        <v>1.131</v>
      </c>
    </row>
    <row r="1893" spans="1:15" x14ac:dyDescent="0.3">
      <c r="A1893" t="s">
        <v>72</v>
      </c>
      <c r="B1893" t="s">
        <v>73</v>
      </c>
      <c r="C1893" t="s">
        <v>435</v>
      </c>
      <c r="D1893" t="s">
        <v>430</v>
      </c>
      <c r="E1893">
        <v>2015</v>
      </c>
      <c r="F1893">
        <v>23.673999999999999</v>
      </c>
      <c r="G1893">
        <v>6.0990000000000002</v>
      </c>
      <c r="I1893">
        <v>18050000000</v>
      </c>
      <c r="J1893">
        <v>1162.9000000000001</v>
      </c>
      <c r="K1893">
        <v>6.4331899999999997</v>
      </c>
      <c r="L1893">
        <v>27.5</v>
      </c>
      <c r="M1893">
        <v>68.637</v>
      </c>
      <c r="N1893">
        <v>87.930199999999999</v>
      </c>
      <c r="O1893">
        <v>1.196</v>
      </c>
    </row>
    <row r="1894" spans="1:15" x14ac:dyDescent="0.3">
      <c r="A1894" t="s">
        <v>72</v>
      </c>
      <c r="B1894" t="s">
        <v>73</v>
      </c>
      <c r="C1894" t="s">
        <v>435</v>
      </c>
      <c r="D1894" t="s">
        <v>430</v>
      </c>
      <c r="E1894">
        <v>2014</v>
      </c>
      <c r="F1894">
        <v>24.047999999999998</v>
      </c>
      <c r="G1894">
        <v>6.1589999999999998</v>
      </c>
      <c r="H1894">
        <v>271.36700000000002</v>
      </c>
      <c r="I1894">
        <v>16702600000</v>
      </c>
      <c r="J1894">
        <v>1093.5</v>
      </c>
      <c r="K1894">
        <v>14</v>
      </c>
      <c r="L1894">
        <v>28.9</v>
      </c>
      <c r="M1894">
        <v>68.272999999999996</v>
      </c>
      <c r="N1894">
        <v>86.531300000000002</v>
      </c>
      <c r="O1894">
        <v>1.232</v>
      </c>
    </row>
    <row r="1895" spans="1:15" x14ac:dyDescent="0.3">
      <c r="A1895" t="s">
        <v>72</v>
      </c>
      <c r="B1895" t="s">
        <v>73</v>
      </c>
      <c r="C1895" t="s">
        <v>435</v>
      </c>
      <c r="D1895" t="s">
        <v>430</v>
      </c>
      <c r="E1895">
        <v>2013</v>
      </c>
      <c r="F1895">
        <v>24.422000000000001</v>
      </c>
      <c r="G1895">
        <v>6.2279999999999998</v>
      </c>
      <c r="H1895">
        <v>221.54400000000001</v>
      </c>
      <c r="I1895">
        <v>15228000000</v>
      </c>
      <c r="J1895">
        <v>1013.42</v>
      </c>
      <c r="K1895">
        <v>6.8</v>
      </c>
      <c r="L1895">
        <v>30.5</v>
      </c>
      <c r="M1895">
        <v>67.888000000000005</v>
      </c>
      <c r="N1895">
        <v>85.125399999999999</v>
      </c>
      <c r="O1895">
        <v>1.284</v>
      </c>
    </row>
    <row r="1896" spans="1:15" x14ac:dyDescent="0.3">
      <c r="A1896" t="s">
        <v>72</v>
      </c>
      <c r="B1896" t="s">
        <v>73</v>
      </c>
      <c r="C1896" t="s">
        <v>435</v>
      </c>
      <c r="D1896" t="s">
        <v>430</v>
      </c>
      <c r="E1896">
        <v>2012</v>
      </c>
      <c r="F1896">
        <v>24.797000000000001</v>
      </c>
      <c r="G1896">
        <v>6.3079999999999998</v>
      </c>
      <c r="H1896">
        <v>207.233</v>
      </c>
      <c r="I1896">
        <v>14054400000</v>
      </c>
      <c r="J1896">
        <v>950.88</v>
      </c>
      <c r="K1896">
        <v>4.9400000000000004</v>
      </c>
      <c r="L1896">
        <v>32.6</v>
      </c>
      <c r="M1896">
        <v>67.48</v>
      </c>
      <c r="N1896">
        <v>83.732500000000002</v>
      </c>
      <c r="O1896">
        <v>1.2789999999999999</v>
      </c>
    </row>
    <row r="1897" spans="1:15" x14ac:dyDescent="0.3">
      <c r="A1897" t="s">
        <v>72</v>
      </c>
      <c r="B1897" t="s">
        <v>73</v>
      </c>
      <c r="C1897" t="s">
        <v>435</v>
      </c>
      <c r="D1897" t="s">
        <v>430</v>
      </c>
      <c r="E1897">
        <v>2011</v>
      </c>
      <c r="F1897">
        <v>25.166</v>
      </c>
      <c r="G1897">
        <v>6.4009999999999998</v>
      </c>
      <c r="H1897">
        <v>165.11500000000001</v>
      </c>
      <c r="I1897">
        <v>12829500000</v>
      </c>
      <c r="J1897">
        <v>882.27499999999998</v>
      </c>
      <c r="K1897">
        <v>3.1</v>
      </c>
      <c r="L1897">
        <v>35</v>
      </c>
      <c r="M1897">
        <v>67.043000000000006</v>
      </c>
      <c r="N1897">
        <v>82.378299999999996</v>
      </c>
      <c r="O1897">
        <v>1.3180000000000001</v>
      </c>
    </row>
    <row r="1898" spans="1:15" x14ac:dyDescent="0.3">
      <c r="A1898" t="s">
        <v>72</v>
      </c>
      <c r="B1898" t="s">
        <v>73</v>
      </c>
      <c r="C1898" t="s">
        <v>435</v>
      </c>
      <c r="D1898" t="s">
        <v>430</v>
      </c>
      <c r="E1898">
        <v>2010</v>
      </c>
      <c r="F1898">
        <v>25.501999999999999</v>
      </c>
      <c r="G1898">
        <v>6.5119999999999996</v>
      </c>
      <c r="H1898">
        <v>144.28200000000001</v>
      </c>
      <c r="I1898">
        <v>11242300000</v>
      </c>
      <c r="J1898">
        <v>785.50199999999995</v>
      </c>
      <c r="K1898">
        <v>1.26</v>
      </c>
      <c r="L1898">
        <v>37.700000000000003</v>
      </c>
      <c r="M1898">
        <v>66.56</v>
      </c>
      <c r="N1898">
        <v>81.079800000000006</v>
      </c>
      <c r="O1898">
        <v>1.377</v>
      </c>
    </row>
    <row r="1899" spans="1:15" x14ac:dyDescent="0.3">
      <c r="A1899" t="s">
        <v>72</v>
      </c>
      <c r="B1899" t="s">
        <v>73</v>
      </c>
      <c r="C1899" t="s">
        <v>435</v>
      </c>
      <c r="D1899" t="s">
        <v>430</v>
      </c>
      <c r="E1899">
        <v>2009</v>
      </c>
      <c r="F1899">
        <v>25.766999999999999</v>
      </c>
      <c r="G1899">
        <v>6.6440000000000001</v>
      </c>
      <c r="H1899">
        <v>127.93</v>
      </c>
      <c r="I1899">
        <v>10401900000</v>
      </c>
      <c r="J1899">
        <v>738.05499999999995</v>
      </c>
      <c r="K1899">
        <v>0.53</v>
      </c>
      <c r="L1899">
        <v>40.5</v>
      </c>
      <c r="M1899">
        <v>66.013999999999996</v>
      </c>
      <c r="N1899">
        <v>79.841399999999993</v>
      </c>
      <c r="O1899">
        <v>1.2809999999999999</v>
      </c>
    </row>
    <row r="1900" spans="1:15" x14ac:dyDescent="0.3">
      <c r="A1900" t="s">
        <v>72</v>
      </c>
      <c r="B1900" t="s">
        <v>73</v>
      </c>
      <c r="C1900" t="s">
        <v>435</v>
      </c>
      <c r="D1900" t="s">
        <v>430</v>
      </c>
      <c r="E1900">
        <v>2008</v>
      </c>
      <c r="F1900">
        <v>25.946999999999999</v>
      </c>
      <c r="G1900">
        <v>6.8019999999999996</v>
      </c>
      <c r="H1900">
        <v>114.59399999999999</v>
      </c>
      <c r="I1900">
        <v>10351900000</v>
      </c>
      <c r="J1900">
        <v>745.60900000000004</v>
      </c>
      <c r="K1900">
        <v>0.51</v>
      </c>
      <c r="L1900">
        <v>43.5</v>
      </c>
      <c r="M1900">
        <v>65.394000000000005</v>
      </c>
      <c r="N1900">
        <v>78.653000000000006</v>
      </c>
      <c r="O1900">
        <v>1.151</v>
      </c>
    </row>
    <row r="1901" spans="1:15" x14ac:dyDescent="0.3">
      <c r="A1901" t="s">
        <v>72</v>
      </c>
      <c r="B1901" t="s">
        <v>73</v>
      </c>
      <c r="C1901" t="s">
        <v>435</v>
      </c>
      <c r="D1901" t="s">
        <v>430</v>
      </c>
      <c r="E1901">
        <v>2007</v>
      </c>
      <c r="F1901">
        <v>26.05</v>
      </c>
      <c r="G1901">
        <v>6.9909999999999997</v>
      </c>
      <c r="H1901">
        <v>100.58499999999999</v>
      </c>
      <c r="I1901">
        <v>8639240000</v>
      </c>
      <c r="J1901">
        <v>631.52499999999998</v>
      </c>
      <c r="K1901">
        <v>0.49</v>
      </c>
      <c r="L1901">
        <v>46.6</v>
      </c>
      <c r="M1901">
        <v>64.697000000000003</v>
      </c>
      <c r="N1901">
        <v>77.498099999999994</v>
      </c>
      <c r="O1901">
        <v>1.1679999999999999</v>
      </c>
    </row>
    <row r="1902" spans="1:15" x14ac:dyDescent="0.3">
      <c r="A1902" t="s">
        <v>72</v>
      </c>
      <c r="B1902" t="s">
        <v>73</v>
      </c>
      <c r="C1902" t="s">
        <v>435</v>
      </c>
      <c r="D1902" t="s">
        <v>430</v>
      </c>
      <c r="E1902">
        <v>2006</v>
      </c>
      <c r="F1902">
        <v>26.100999999999999</v>
      </c>
      <c r="G1902">
        <v>7.2140000000000004</v>
      </c>
      <c r="H1902">
        <v>80.725899999999996</v>
      </c>
      <c r="I1902">
        <v>7274600000</v>
      </c>
      <c r="J1902">
        <v>539.75</v>
      </c>
      <c r="K1902">
        <v>0.46835700000000002</v>
      </c>
      <c r="L1902">
        <v>49.8</v>
      </c>
      <c r="M1902">
        <v>63.927</v>
      </c>
      <c r="N1902">
        <v>76.3523</v>
      </c>
      <c r="O1902">
        <v>1.2789999999999999</v>
      </c>
    </row>
    <row r="1903" spans="1:15" x14ac:dyDescent="0.3">
      <c r="A1903" t="s">
        <v>72</v>
      </c>
      <c r="B1903" t="s">
        <v>73</v>
      </c>
      <c r="C1903" t="s">
        <v>435</v>
      </c>
      <c r="D1903" t="s">
        <v>430</v>
      </c>
      <c r="E1903">
        <v>2005</v>
      </c>
      <c r="F1903">
        <v>26.146999999999998</v>
      </c>
      <c r="G1903">
        <v>7.4790000000000001</v>
      </c>
      <c r="H1903">
        <v>66.750299999999996</v>
      </c>
      <c r="I1903">
        <v>6293050000</v>
      </c>
      <c r="J1903">
        <v>474.11099999999999</v>
      </c>
      <c r="K1903">
        <v>0.31732199999999999</v>
      </c>
      <c r="L1903">
        <v>53.2</v>
      </c>
      <c r="M1903">
        <v>63.088000000000001</v>
      </c>
      <c r="N1903">
        <v>75.194599999999994</v>
      </c>
      <c r="O1903">
        <v>1.47</v>
      </c>
    </row>
    <row r="1904" spans="1:15" x14ac:dyDescent="0.3">
      <c r="A1904" t="s">
        <v>72</v>
      </c>
      <c r="B1904" t="s">
        <v>73</v>
      </c>
      <c r="C1904" t="s">
        <v>435</v>
      </c>
      <c r="D1904" t="s">
        <v>430</v>
      </c>
      <c r="E1904">
        <v>2004</v>
      </c>
      <c r="F1904">
        <v>26.241</v>
      </c>
      <c r="G1904">
        <v>7.7919999999999998</v>
      </c>
      <c r="H1904">
        <v>55.7151</v>
      </c>
      <c r="I1904">
        <v>5337830000</v>
      </c>
      <c r="J1904">
        <v>408.51400000000001</v>
      </c>
      <c r="K1904">
        <v>0.30043700000000001</v>
      </c>
      <c r="L1904">
        <v>57.3</v>
      </c>
      <c r="M1904">
        <v>62.186</v>
      </c>
      <c r="N1904">
        <v>74.022599999999997</v>
      </c>
      <c r="O1904">
        <v>1.5620000000000001</v>
      </c>
    </row>
    <row r="1905" spans="1:15" x14ac:dyDescent="0.3">
      <c r="A1905" t="s">
        <v>72</v>
      </c>
      <c r="B1905" t="s">
        <v>73</v>
      </c>
      <c r="C1905" t="s">
        <v>435</v>
      </c>
      <c r="D1905" t="s">
        <v>430</v>
      </c>
      <c r="E1905">
        <v>2003</v>
      </c>
      <c r="F1905">
        <v>26.44</v>
      </c>
      <c r="G1905">
        <v>8.1530000000000005</v>
      </c>
      <c r="H1905">
        <v>51.492800000000003</v>
      </c>
      <c r="I1905">
        <v>4658250000</v>
      </c>
      <c r="J1905">
        <v>362.33600000000001</v>
      </c>
      <c r="K1905">
        <v>0.26057000000000002</v>
      </c>
      <c r="L1905">
        <v>62</v>
      </c>
      <c r="M1905">
        <v>61.241</v>
      </c>
      <c r="N1905">
        <v>72.831199999999995</v>
      </c>
      <c r="O1905">
        <v>1.573</v>
      </c>
    </row>
    <row r="1906" spans="1:15" x14ac:dyDescent="0.3">
      <c r="A1906" t="s">
        <v>72</v>
      </c>
      <c r="B1906" t="s">
        <v>73</v>
      </c>
      <c r="C1906" t="s">
        <v>435</v>
      </c>
      <c r="D1906" t="s">
        <v>430</v>
      </c>
      <c r="E1906">
        <v>2002</v>
      </c>
      <c r="F1906">
        <v>26.792999999999999</v>
      </c>
      <c r="G1906">
        <v>8.5530000000000008</v>
      </c>
      <c r="H1906">
        <v>50.325499999999998</v>
      </c>
      <c r="I1906">
        <v>4284030000</v>
      </c>
      <c r="J1906">
        <v>338.98700000000002</v>
      </c>
      <c r="K1906">
        <v>0.22698299999999999</v>
      </c>
      <c r="L1906">
        <v>67.599999999999994</v>
      </c>
      <c r="M1906">
        <v>60.283000000000001</v>
      </c>
      <c r="N1906">
        <v>71.593699999999998</v>
      </c>
      <c r="O1906">
        <v>1.6279999999999999</v>
      </c>
    </row>
    <row r="1907" spans="1:15" x14ac:dyDescent="0.3">
      <c r="A1907" t="s">
        <v>72</v>
      </c>
      <c r="B1907" t="s">
        <v>73</v>
      </c>
      <c r="C1907" t="s">
        <v>435</v>
      </c>
      <c r="D1907" t="s">
        <v>430</v>
      </c>
      <c r="E1907">
        <v>2001</v>
      </c>
      <c r="F1907">
        <v>27.326000000000001</v>
      </c>
      <c r="G1907">
        <v>8.9830000000000005</v>
      </c>
      <c r="H1907">
        <v>36.516300000000001</v>
      </c>
      <c r="I1907">
        <v>3984000000</v>
      </c>
      <c r="J1907">
        <v>321.14999999999998</v>
      </c>
      <c r="K1907">
        <v>7.69561E-2</v>
      </c>
      <c r="L1907">
        <v>73.8</v>
      </c>
      <c r="M1907">
        <v>59.335000000000001</v>
      </c>
      <c r="N1907">
        <v>70.277600000000007</v>
      </c>
      <c r="O1907">
        <v>1.64</v>
      </c>
    </row>
    <row r="1908" spans="1:15" x14ac:dyDescent="0.3">
      <c r="A1908" t="s">
        <v>72</v>
      </c>
      <c r="B1908" t="s">
        <v>73</v>
      </c>
      <c r="C1908" t="s">
        <v>435</v>
      </c>
      <c r="D1908" t="s">
        <v>430</v>
      </c>
      <c r="E1908">
        <v>2000</v>
      </c>
      <c r="F1908">
        <v>28.058</v>
      </c>
      <c r="G1908">
        <v>9.4260000000000002</v>
      </c>
      <c r="H1908">
        <v>32.743099999999998</v>
      </c>
      <c r="I1908">
        <v>3677900000</v>
      </c>
      <c r="J1908">
        <v>302.577</v>
      </c>
      <c r="K1908">
        <v>4.7022599999999998E-2</v>
      </c>
      <c r="L1908">
        <v>79.5</v>
      </c>
      <c r="M1908">
        <v>58.432000000000002</v>
      </c>
      <c r="N1908">
        <v>68.860399999999998</v>
      </c>
      <c r="O1908">
        <v>2.4500000000000002</v>
      </c>
    </row>
    <row r="1909" spans="1:15" x14ac:dyDescent="0.3">
      <c r="A1909" t="s">
        <v>72</v>
      </c>
      <c r="B1909" t="s">
        <v>73</v>
      </c>
      <c r="C1909" t="s">
        <v>435</v>
      </c>
      <c r="D1909" t="s">
        <v>430</v>
      </c>
      <c r="E1909">
        <v>1999</v>
      </c>
      <c r="F1909">
        <v>28.989000000000001</v>
      </c>
      <c r="G1909">
        <v>9.8629999999999995</v>
      </c>
      <c r="H1909">
        <v>30.202400000000001</v>
      </c>
      <c r="I1909">
        <v>3517240000</v>
      </c>
      <c r="J1909">
        <v>295.90300000000002</v>
      </c>
      <c r="K1909">
        <v>3.1969600000000001E-2</v>
      </c>
      <c r="L1909">
        <v>83.5</v>
      </c>
      <c r="M1909">
        <v>57.603999999999999</v>
      </c>
      <c r="N1909">
        <v>67.337699999999998</v>
      </c>
      <c r="O1909">
        <v>2.552</v>
      </c>
    </row>
    <row r="1910" spans="1:15" x14ac:dyDescent="0.3">
      <c r="A1910" t="s">
        <v>72</v>
      </c>
      <c r="B1910" t="s">
        <v>73</v>
      </c>
      <c r="C1910" t="s">
        <v>435</v>
      </c>
      <c r="D1910" t="s">
        <v>430</v>
      </c>
      <c r="E1910">
        <v>1998</v>
      </c>
      <c r="F1910">
        <v>30.085000000000001</v>
      </c>
      <c r="G1910">
        <v>10.28</v>
      </c>
      <c r="H1910">
        <v>26.636800000000001</v>
      </c>
      <c r="I1910">
        <v>3120430000</v>
      </c>
      <c r="J1910">
        <v>268.99</v>
      </c>
      <c r="K1910">
        <v>1.6324999999999999E-2</v>
      </c>
      <c r="L1910">
        <v>85.8</v>
      </c>
      <c r="M1910">
        <v>56.862000000000002</v>
      </c>
      <c r="N1910">
        <v>65.717799999999997</v>
      </c>
      <c r="O1910">
        <v>2.5369999999999999</v>
      </c>
    </row>
    <row r="1911" spans="1:15" x14ac:dyDescent="0.3">
      <c r="A1911" t="s">
        <v>72</v>
      </c>
      <c r="B1911" t="s">
        <v>73</v>
      </c>
      <c r="C1911" t="s">
        <v>435</v>
      </c>
      <c r="D1911" t="s">
        <v>430</v>
      </c>
      <c r="E1911">
        <v>1997</v>
      </c>
      <c r="F1911">
        <v>31.309000000000001</v>
      </c>
      <c r="G1911">
        <v>10.669</v>
      </c>
      <c r="H1911">
        <v>24.250800000000002</v>
      </c>
      <c r="I1911">
        <v>3443410000</v>
      </c>
      <c r="J1911">
        <v>304.76499999999999</v>
      </c>
      <c r="K1911">
        <v>5.84491E-3</v>
      </c>
      <c r="L1911">
        <v>86.7</v>
      </c>
      <c r="M1911">
        <v>56.212000000000003</v>
      </c>
      <c r="N1911">
        <v>64.007499999999993</v>
      </c>
      <c r="O1911">
        <v>2.4980000000000002</v>
      </c>
    </row>
    <row r="1912" spans="1:15" x14ac:dyDescent="0.3">
      <c r="A1912" t="s">
        <v>72</v>
      </c>
      <c r="B1912" t="s">
        <v>73</v>
      </c>
      <c r="C1912" t="s">
        <v>435</v>
      </c>
      <c r="D1912" t="s">
        <v>430</v>
      </c>
      <c r="E1912">
        <v>1996</v>
      </c>
      <c r="F1912">
        <v>32.643000000000001</v>
      </c>
      <c r="G1912">
        <v>11.026</v>
      </c>
      <c r="H1912">
        <v>20.031099999999999</v>
      </c>
      <c r="I1912">
        <v>3506700000</v>
      </c>
      <c r="J1912">
        <v>319.286</v>
      </c>
      <c r="L1912">
        <v>86.9</v>
      </c>
      <c r="M1912">
        <v>55.652999999999999</v>
      </c>
      <c r="N1912">
        <v>62.219099999999997</v>
      </c>
      <c r="O1912">
        <v>2.504</v>
      </c>
    </row>
    <row r="1913" spans="1:15" x14ac:dyDescent="0.3">
      <c r="A1913" t="s">
        <v>72</v>
      </c>
      <c r="B1913" t="s">
        <v>73</v>
      </c>
      <c r="C1913" t="s">
        <v>435</v>
      </c>
      <c r="D1913" t="s">
        <v>430</v>
      </c>
      <c r="E1913">
        <v>1995</v>
      </c>
      <c r="F1913">
        <v>34.079000000000001</v>
      </c>
      <c r="G1913">
        <v>11.346</v>
      </c>
      <c r="H1913">
        <v>13.513299999999999</v>
      </c>
      <c r="I1913">
        <v>3441210000</v>
      </c>
      <c r="J1913">
        <v>322.93200000000002</v>
      </c>
      <c r="L1913">
        <v>86.6</v>
      </c>
      <c r="M1913">
        <v>55.189</v>
      </c>
      <c r="N1913">
        <v>60.367899999999999</v>
      </c>
      <c r="O1913">
        <v>2.5339999999999998</v>
      </c>
    </row>
    <row r="1914" spans="1:15" x14ac:dyDescent="0.3">
      <c r="A1914" t="s">
        <v>72</v>
      </c>
      <c r="B1914" t="s">
        <v>73</v>
      </c>
      <c r="C1914" t="s">
        <v>435</v>
      </c>
      <c r="D1914" t="s">
        <v>430</v>
      </c>
      <c r="E1914">
        <v>1994</v>
      </c>
      <c r="F1914">
        <v>35.619999999999997</v>
      </c>
      <c r="G1914">
        <v>11.625</v>
      </c>
      <c r="I1914">
        <v>2791440000</v>
      </c>
      <c r="J1914">
        <v>270.54300000000001</v>
      </c>
      <c r="L1914">
        <v>86.1</v>
      </c>
      <c r="M1914">
        <v>54.82</v>
      </c>
      <c r="N1914">
        <v>58.451700000000002</v>
      </c>
      <c r="O1914">
        <v>2.5710000000000002</v>
      </c>
    </row>
    <row r="1915" spans="1:15" x14ac:dyDescent="0.3">
      <c r="A1915" t="s">
        <v>72</v>
      </c>
      <c r="B1915" t="s">
        <v>73</v>
      </c>
      <c r="C1915" t="s">
        <v>435</v>
      </c>
      <c r="D1915" t="s">
        <v>430</v>
      </c>
      <c r="E1915">
        <v>1993</v>
      </c>
      <c r="F1915">
        <v>37.250999999999998</v>
      </c>
      <c r="G1915">
        <v>11.88</v>
      </c>
      <c r="I1915">
        <v>2533730000</v>
      </c>
      <c r="J1915">
        <v>254.11600000000001</v>
      </c>
      <c r="L1915">
        <v>85.5</v>
      </c>
      <c r="M1915">
        <v>54.514000000000003</v>
      </c>
      <c r="N1915">
        <v>56.484999999999999</v>
      </c>
      <c r="O1915">
        <v>2.496</v>
      </c>
    </row>
    <row r="1916" spans="1:15" x14ac:dyDescent="0.3">
      <c r="A1916" t="s">
        <v>72</v>
      </c>
      <c r="B1916" t="s">
        <v>73</v>
      </c>
      <c r="C1916" t="s">
        <v>435</v>
      </c>
      <c r="D1916" t="s">
        <v>430</v>
      </c>
      <c r="E1916">
        <v>1992</v>
      </c>
      <c r="F1916">
        <v>38.94</v>
      </c>
      <c r="G1916">
        <v>12.138999999999999</v>
      </c>
      <c r="L1916">
        <v>85.1</v>
      </c>
      <c r="M1916">
        <v>54.228000000000002</v>
      </c>
      <c r="N1916">
        <v>54.520099999999999</v>
      </c>
      <c r="O1916">
        <v>2.3279999999999998</v>
      </c>
    </row>
    <row r="1917" spans="1:15" x14ac:dyDescent="0.3">
      <c r="A1917" t="s">
        <v>72</v>
      </c>
      <c r="B1917" t="s">
        <v>73</v>
      </c>
      <c r="C1917" t="s">
        <v>435</v>
      </c>
      <c r="D1917" t="s">
        <v>430</v>
      </c>
      <c r="E1917">
        <v>1991</v>
      </c>
      <c r="F1917">
        <v>40.646999999999998</v>
      </c>
      <c r="G1917">
        <v>12.43</v>
      </c>
      <c r="L1917">
        <v>84.8</v>
      </c>
      <c r="M1917">
        <v>53.915999999999997</v>
      </c>
      <c r="N1917">
        <v>52.624600000000001</v>
      </c>
      <c r="O1917">
        <v>2.3380000000000001</v>
      </c>
    </row>
    <row r="1918" spans="1:15" x14ac:dyDescent="0.3">
      <c r="A1918" t="s">
        <v>72</v>
      </c>
      <c r="B1918" t="s">
        <v>73</v>
      </c>
      <c r="C1918" t="s">
        <v>435</v>
      </c>
      <c r="D1918" t="s">
        <v>430</v>
      </c>
      <c r="E1918">
        <v>1990</v>
      </c>
      <c r="F1918">
        <v>42.357999999999997</v>
      </c>
      <c r="G1918">
        <v>12.678000000000001</v>
      </c>
      <c r="K1918">
        <v>0</v>
      </c>
      <c r="L1918">
        <v>84.7</v>
      </c>
      <c r="M1918">
        <v>53.594999999999999</v>
      </c>
      <c r="N1918">
        <v>50.847499999999997</v>
      </c>
    </row>
    <row r="1919" spans="1:15" x14ac:dyDescent="0.3">
      <c r="A1919" t="s">
        <v>72</v>
      </c>
      <c r="B1919" t="s">
        <v>73</v>
      </c>
      <c r="C1919" t="s">
        <v>435</v>
      </c>
      <c r="D1919" t="s">
        <v>430</v>
      </c>
      <c r="E1919">
        <v>1989</v>
      </c>
      <c r="F1919">
        <v>44.076999999999998</v>
      </c>
      <c r="G1919">
        <v>12.775</v>
      </c>
      <c r="L1919">
        <v>84.7</v>
      </c>
      <c r="M1919">
        <v>53.302</v>
      </c>
      <c r="N1919">
        <v>49.237099999999998</v>
      </c>
    </row>
    <row r="1920" spans="1:15" x14ac:dyDescent="0.3">
      <c r="A1920" t="s">
        <v>72</v>
      </c>
      <c r="B1920" t="s">
        <v>73</v>
      </c>
      <c r="C1920" t="s">
        <v>435</v>
      </c>
      <c r="D1920" t="s">
        <v>430</v>
      </c>
      <c r="E1920">
        <v>1988</v>
      </c>
      <c r="F1920">
        <v>45.768999999999998</v>
      </c>
      <c r="G1920">
        <v>12.753</v>
      </c>
      <c r="L1920">
        <v>84.8</v>
      </c>
      <c r="M1920">
        <v>52.999000000000002</v>
      </c>
      <c r="N1920">
        <v>47.790100000000002</v>
      </c>
    </row>
    <row r="1921" spans="1:14" x14ac:dyDescent="0.3">
      <c r="A1921" t="s">
        <v>72</v>
      </c>
      <c r="B1921" t="s">
        <v>73</v>
      </c>
      <c r="C1921" t="s">
        <v>435</v>
      </c>
      <c r="D1921" t="s">
        <v>430</v>
      </c>
      <c r="E1921">
        <v>1987</v>
      </c>
      <c r="F1921">
        <v>47.36</v>
      </c>
      <c r="G1921">
        <v>12.757</v>
      </c>
      <c r="L1921">
        <v>85</v>
      </c>
      <c r="M1921">
        <v>52.587000000000003</v>
      </c>
      <c r="N1921">
        <v>46.442799999999998</v>
      </c>
    </row>
    <row r="1922" spans="1:14" x14ac:dyDescent="0.3">
      <c r="A1922" t="s">
        <v>72</v>
      </c>
      <c r="B1922" t="s">
        <v>73</v>
      </c>
      <c r="C1922" t="s">
        <v>435</v>
      </c>
      <c r="D1922" t="s">
        <v>430</v>
      </c>
      <c r="E1922">
        <v>1986</v>
      </c>
      <c r="F1922">
        <v>48.756</v>
      </c>
      <c r="G1922">
        <v>13.009</v>
      </c>
      <c r="L1922">
        <v>85.5</v>
      </c>
      <c r="M1922">
        <v>51.915999999999997</v>
      </c>
      <c r="N1922">
        <v>45.099400000000003</v>
      </c>
    </row>
    <row r="1923" spans="1:14" x14ac:dyDescent="0.3">
      <c r="A1923" t="s">
        <v>72</v>
      </c>
      <c r="B1923" t="s">
        <v>73</v>
      </c>
      <c r="C1923" t="s">
        <v>435</v>
      </c>
      <c r="D1923" t="s">
        <v>430</v>
      </c>
      <c r="E1923">
        <v>1985</v>
      </c>
      <c r="F1923">
        <v>49.765999999999998</v>
      </c>
      <c r="G1923">
        <v>14.164</v>
      </c>
      <c r="L1923">
        <v>86.5</v>
      </c>
      <c r="M1923">
        <v>50.563000000000002</v>
      </c>
      <c r="N1923">
        <v>43.705399999999997</v>
      </c>
    </row>
    <row r="1924" spans="1:14" x14ac:dyDescent="0.3">
      <c r="A1924" t="s">
        <v>72</v>
      </c>
      <c r="B1924" t="s">
        <v>73</v>
      </c>
      <c r="C1924" t="s">
        <v>435</v>
      </c>
      <c r="D1924" t="s">
        <v>430</v>
      </c>
      <c r="E1924">
        <v>1984</v>
      </c>
      <c r="F1924">
        <v>50.185000000000002</v>
      </c>
      <c r="G1924">
        <v>17.007000000000001</v>
      </c>
      <c r="L1924">
        <v>88.3</v>
      </c>
      <c r="M1924">
        <v>48.024999999999999</v>
      </c>
      <c r="N1924">
        <v>42.192700000000002</v>
      </c>
    </row>
    <row r="1925" spans="1:14" x14ac:dyDescent="0.3">
      <c r="A1925" t="s">
        <v>72</v>
      </c>
      <c r="B1925" t="s">
        <v>73</v>
      </c>
      <c r="C1925" t="s">
        <v>435</v>
      </c>
      <c r="D1925" t="s">
        <v>430</v>
      </c>
      <c r="E1925">
        <v>1983</v>
      </c>
      <c r="F1925">
        <v>49.942999999999998</v>
      </c>
      <c r="G1925">
        <v>21.785</v>
      </c>
      <c r="L1925">
        <v>91.4</v>
      </c>
      <c r="M1925">
        <v>44.173000000000002</v>
      </c>
      <c r="N1925">
        <v>40.618600000000001</v>
      </c>
    </row>
    <row r="1926" spans="1:14" x14ac:dyDescent="0.3">
      <c r="A1926" t="s">
        <v>72</v>
      </c>
      <c r="B1926" t="s">
        <v>73</v>
      </c>
      <c r="C1926" t="s">
        <v>435</v>
      </c>
      <c r="D1926" t="s">
        <v>430</v>
      </c>
      <c r="E1926">
        <v>1982</v>
      </c>
      <c r="F1926">
        <v>49.063000000000002</v>
      </c>
      <c r="G1926">
        <v>28.323</v>
      </c>
      <c r="L1926">
        <v>96.9</v>
      </c>
      <c r="M1926">
        <v>39.156999999999996</v>
      </c>
      <c r="N1926">
        <v>39.2012</v>
      </c>
    </row>
    <row r="1927" spans="1:14" x14ac:dyDescent="0.3">
      <c r="A1927" t="s">
        <v>72</v>
      </c>
      <c r="B1927" t="s">
        <v>73</v>
      </c>
      <c r="C1927" t="s">
        <v>435</v>
      </c>
      <c r="D1927" t="s">
        <v>430</v>
      </c>
      <c r="E1927">
        <v>1981</v>
      </c>
      <c r="F1927">
        <v>47.64</v>
      </c>
      <c r="G1927">
        <v>36.101999999999997</v>
      </c>
      <c r="L1927">
        <v>105.4</v>
      </c>
      <c r="M1927">
        <v>33.341999999999999</v>
      </c>
      <c r="N1927">
        <v>38.238399999999999</v>
      </c>
    </row>
    <row r="1928" spans="1:14" x14ac:dyDescent="0.3">
      <c r="A1928" t="s">
        <v>72</v>
      </c>
      <c r="B1928" t="s">
        <v>73</v>
      </c>
      <c r="C1928" t="s">
        <v>435</v>
      </c>
      <c r="D1928" t="s">
        <v>430</v>
      </c>
      <c r="E1928">
        <v>1980</v>
      </c>
      <c r="F1928">
        <v>45.883000000000003</v>
      </c>
      <c r="G1928">
        <v>43.92</v>
      </c>
      <c r="L1928">
        <v>116.4</v>
      </c>
      <c r="M1928">
        <v>27.536000000000001</v>
      </c>
      <c r="N1928">
        <v>37.920699999999997</v>
      </c>
    </row>
    <row r="1929" spans="1:14" x14ac:dyDescent="0.3">
      <c r="A1929" t="s">
        <v>72</v>
      </c>
      <c r="B1929" t="s">
        <v>73</v>
      </c>
      <c r="C1929" t="s">
        <v>435</v>
      </c>
      <c r="D1929" t="s">
        <v>430</v>
      </c>
      <c r="E1929">
        <v>1979</v>
      </c>
      <c r="F1929">
        <v>44.067</v>
      </c>
      <c r="G1929">
        <v>50.262</v>
      </c>
      <c r="L1929">
        <v>128.9</v>
      </c>
      <c r="M1929">
        <v>22.744</v>
      </c>
      <c r="N1929">
        <v>38.354799999999997</v>
      </c>
    </row>
    <row r="1930" spans="1:14" x14ac:dyDescent="0.3">
      <c r="A1930" t="s">
        <v>72</v>
      </c>
      <c r="B1930" t="s">
        <v>73</v>
      </c>
      <c r="C1930" t="s">
        <v>435</v>
      </c>
      <c r="D1930" t="s">
        <v>430</v>
      </c>
      <c r="E1930">
        <v>1978</v>
      </c>
      <c r="F1930">
        <v>42.466000000000001</v>
      </c>
      <c r="G1930">
        <v>53.981000000000002</v>
      </c>
      <c r="L1930">
        <v>141.9</v>
      </c>
      <c r="M1930">
        <v>19.725000000000001</v>
      </c>
      <c r="N1930">
        <v>39.413499999999999</v>
      </c>
    </row>
    <row r="1931" spans="1:14" x14ac:dyDescent="0.3">
      <c r="A1931" t="s">
        <v>72</v>
      </c>
      <c r="B1931" t="s">
        <v>73</v>
      </c>
      <c r="C1931" t="s">
        <v>435</v>
      </c>
      <c r="D1931" t="s">
        <v>430</v>
      </c>
      <c r="E1931">
        <v>1977</v>
      </c>
      <c r="F1931">
        <v>41.287999999999997</v>
      </c>
      <c r="G1931">
        <v>54.444000000000003</v>
      </c>
      <c r="L1931">
        <v>154.4</v>
      </c>
      <c r="M1931">
        <v>18.907</v>
      </c>
      <c r="N1931">
        <v>40.766199999999998</v>
      </c>
    </row>
    <row r="1932" spans="1:14" x14ac:dyDescent="0.3">
      <c r="A1932" t="s">
        <v>72</v>
      </c>
      <c r="B1932" t="s">
        <v>73</v>
      </c>
      <c r="C1932" t="s">
        <v>435</v>
      </c>
      <c r="D1932" t="s">
        <v>430</v>
      </c>
      <c r="E1932">
        <v>1976</v>
      </c>
      <c r="F1932">
        <v>40.625999999999998</v>
      </c>
      <c r="G1932">
        <v>51.642000000000003</v>
      </c>
      <c r="L1932">
        <v>165.7</v>
      </c>
      <c r="M1932">
        <v>20.317</v>
      </c>
      <c r="N1932">
        <v>41.948099999999997</v>
      </c>
    </row>
    <row r="1933" spans="1:14" x14ac:dyDescent="0.3">
      <c r="A1933" t="s">
        <v>72</v>
      </c>
      <c r="B1933" t="s">
        <v>73</v>
      </c>
      <c r="C1933" t="s">
        <v>435</v>
      </c>
      <c r="D1933" t="s">
        <v>430</v>
      </c>
      <c r="E1933">
        <v>1975</v>
      </c>
      <c r="F1933">
        <v>40.491</v>
      </c>
      <c r="G1933">
        <v>46.18</v>
      </c>
      <c r="L1933">
        <v>177.7</v>
      </c>
      <c r="M1933">
        <v>23.594999999999999</v>
      </c>
      <c r="N1933">
        <v>42.626600000000003</v>
      </c>
    </row>
    <row r="1934" spans="1:14" x14ac:dyDescent="0.3">
      <c r="A1934" t="s">
        <v>72</v>
      </c>
      <c r="B1934" t="s">
        <v>73</v>
      </c>
      <c r="C1934" t="s">
        <v>435</v>
      </c>
      <c r="D1934" t="s">
        <v>430</v>
      </c>
      <c r="E1934">
        <v>1974</v>
      </c>
      <c r="F1934">
        <v>40.795000000000002</v>
      </c>
      <c r="G1934">
        <v>39.186</v>
      </c>
      <c r="I1934">
        <v>588444000</v>
      </c>
      <c r="J1934">
        <v>78.111999999999995</v>
      </c>
      <c r="M1934">
        <v>28.04</v>
      </c>
      <c r="N1934">
        <v>42.677</v>
      </c>
    </row>
    <row r="1935" spans="1:14" x14ac:dyDescent="0.3">
      <c r="A1935" t="s">
        <v>72</v>
      </c>
      <c r="B1935" t="s">
        <v>73</v>
      </c>
      <c r="C1935" t="s">
        <v>435</v>
      </c>
      <c r="D1935" t="s">
        <v>430</v>
      </c>
      <c r="E1935">
        <v>1973</v>
      </c>
      <c r="F1935">
        <v>41.332999999999998</v>
      </c>
      <c r="G1935">
        <v>32.165999999999997</v>
      </c>
      <c r="I1935">
        <v>702899000</v>
      </c>
      <c r="J1935">
        <v>94.358500000000006</v>
      </c>
      <c r="M1935">
        <v>32.667000000000002</v>
      </c>
      <c r="N1935">
        <v>42.200499999999998</v>
      </c>
    </row>
    <row r="1936" spans="1:14" x14ac:dyDescent="0.3">
      <c r="A1936" t="s">
        <v>72</v>
      </c>
      <c r="B1936" t="s">
        <v>73</v>
      </c>
      <c r="C1936" t="s">
        <v>435</v>
      </c>
      <c r="D1936" t="s">
        <v>430</v>
      </c>
      <c r="E1936">
        <v>1972</v>
      </c>
      <c r="F1936">
        <v>41.927999999999997</v>
      </c>
      <c r="G1936">
        <v>26.318999999999999</v>
      </c>
      <c r="I1936">
        <v>505549000</v>
      </c>
      <c r="J1936">
        <v>69.2333</v>
      </c>
      <c r="M1936">
        <v>36.676000000000002</v>
      </c>
      <c r="N1936">
        <v>41.366999999999997</v>
      </c>
    </row>
    <row r="1937" spans="1:15" x14ac:dyDescent="0.3">
      <c r="A1937" t="s">
        <v>72</v>
      </c>
      <c r="B1937" t="s">
        <v>73</v>
      </c>
      <c r="C1937" t="s">
        <v>435</v>
      </c>
      <c r="D1937" t="s">
        <v>430</v>
      </c>
      <c r="E1937">
        <v>1971</v>
      </c>
      <c r="F1937">
        <v>42.508000000000003</v>
      </c>
      <c r="G1937">
        <v>22.164000000000001</v>
      </c>
      <c r="I1937">
        <v>969911000</v>
      </c>
      <c r="J1937">
        <v>135.84899999999999</v>
      </c>
      <c r="M1937">
        <v>39.698999999999998</v>
      </c>
      <c r="N1937">
        <v>40.4467</v>
      </c>
    </row>
    <row r="1938" spans="1:15" x14ac:dyDescent="0.3">
      <c r="A1938" t="s">
        <v>72</v>
      </c>
      <c r="B1938" t="s">
        <v>73</v>
      </c>
      <c r="C1938" t="s">
        <v>435</v>
      </c>
      <c r="D1938" t="s">
        <v>430</v>
      </c>
      <c r="E1938">
        <v>1970</v>
      </c>
      <c r="F1938">
        <v>43.026000000000003</v>
      </c>
      <c r="G1938">
        <v>19.885000000000002</v>
      </c>
      <c r="I1938">
        <v>718401000</v>
      </c>
      <c r="J1938">
        <v>102.679</v>
      </c>
      <c r="M1938">
        <v>41.566000000000003</v>
      </c>
      <c r="N1938">
        <v>39.636200000000002</v>
      </c>
    </row>
    <row r="1939" spans="1:15" x14ac:dyDescent="0.3">
      <c r="A1939" t="s">
        <v>72</v>
      </c>
      <c r="B1939" t="s">
        <v>73</v>
      </c>
      <c r="C1939" t="s">
        <v>435</v>
      </c>
      <c r="D1939" t="s">
        <v>430</v>
      </c>
      <c r="E1939">
        <v>1969</v>
      </c>
      <c r="F1939">
        <v>43.473999999999997</v>
      </c>
      <c r="G1939">
        <v>19.245999999999999</v>
      </c>
      <c r="I1939">
        <v>978873000</v>
      </c>
      <c r="J1939">
        <v>142.26499999999999</v>
      </c>
      <c r="M1939">
        <v>42.369</v>
      </c>
      <c r="N1939">
        <v>38.979300000000002</v>
      </c>
    </row>
    <row r="1940" spans="1:15" x14ac:dyDescent="0.3">
      <c r="A1940" t="s">
        <v>72</v>
      </c>
      <c r="B1940" t="s">
        <v>73</v>
      </c>
      <c r="C1940" t="s">
        <v>435</v>
      </c>
      <c r="D1940" t="s">
        <v>430</v>
      </c>
      <c r="E1940">
        <v>1968</v>
      </c>
      <c r="F1940">
        <v>43.89</v>
      </c>
      <c r="G1940">
        <v>19.484999999999999</v>
      </c>
      <c r="I1940">
        <v>1065710000</v>
      </c>
      <c r="J1940">
        <v>157.19</v>
      </c>
      <c r="M1940">
        <v>42.55</v>
      </c>
      <c r="N1940">
        <v>38.408000000000001</v>
      </c>
    </row>
    <row r="1941" spans="1:15" x14ac:dyDescent="0.3">
      <c r="A1941" t="s">
        <v>72</v>
      </c>
      <c r="B1941" t="s">
        <v>73</v>
      </c>
      <c r="C1941" t="s">
        <v>435</v>
      </c>
      <c r="D1941" t="s">
        <v>430</v>
      </c>
      <c r="E1941">
        <v>1967</v>
      </c>
      <c r="F1941">
        <v>44.302</v>
      </c>
      <c r="G1941">
        <v>19.965</v>
      </c>
      <c r="I1941">
        <v>962857000</v>
      </c>
      <c r="J1941">
        <v>144.012</v>
      </c>
      <c r="M1941">
        <v>42.485999999999997</v>
      </c>
      <c r="N1941">
        <v>37.8765</v>
      </c>
    </row>
    <row r="1942" spans="1:15" x14ac:dyDescent="0.3">
      <c r="A1942" t="s">
        <v>72</v>
      </c>
      <c r="B1942" t="s">
        <v>73</v>
      </c>
      <c r="C1942" t="s">
        <v>435</v>
      </c>
      <c r="D1942" t="s">
        <v>430</v>
      </c>
      <c r="E1942">
        <v>1966</v>
      </c>
      <c r="F1942">
        <v>44.701999999999998</v>
      </c>
      <c r="G1942">
        <v>20.472000000000001</v>
      </c>
      <c r="I1942">
        <v>914286000</v>
      </c>
      <c r="J1942">
        <v>138.84299999999999</v>
      </c>
      <c r="M1942">
        <v>42.298000000000002</v>
      </c>
      <c r="N1942">
        <v>37.3048</v>
      </c>
    </row>
    <row r="1943" spans="1:15" x14ac:dyDescent="0.3">
      <c r="A1943" t="s">
        <v>72</v>
      </c>
      <c r="B1943" t="s">
        <v>73</v>
      </c>
      <c r="C1943" t="s">
        <v>435</v>
      </c>
      <c r="D1943" t="s">
        <v>430</v>
      </c>
      <c r="E1943">
        <v>1965</v>
      </c>
      <c r="F1943">
        <v>45.082000000000001</v>
      </c>
      <c r="G1943">
        <v>20.859000000000002</v>
      </c>
      <c r="I1943">
        <v>868571000</v>
      </c>
      <c r="J1943">
        <v>134.304</v>
      </c>
      <c r="M1943">
        <v>42.082999999999998</v>
      </c>
      <c r="N1943">
        <v>36.6372</v>
      </c>
    </row>
    <row r="1944" spans="1:15" x14ac:dyDescent="0.3">
      <c r="A1944" t="s">
        <v>72</v>
      </c>
      <c r="B1944" t="s">
        <v>73</v>
      </c>
      <c r="C1944" t="s">
        <v>435</v>
      </c>
      <c r="D1944" t="s">
        <v>430</v>
      </c>
      <c r="E1944">
        <v>1964</v>
      </c>
      <c r="F1944">
        <v>45.435000000000002</v>
      </c>
      <c r="G1944">
        <v>21.085999999999999</v>
      </c>
      <c r="I1944">
        <v>782857000</v>
      </c>
      <c r="J1944">
        <v>123.646</v>
      </c>
      <c r="M1944">
        <v>41.893000000000001</v>
      </c>
      <c r="N1944">
        <v>35.868200000000002</v>
      </c>
    </row>
    <row r="1945" spans="1:15" x14ac:dyDescent="0.3">
      <c r="A1945" t="s">
        <v>72</v>
      </c>
      <c r="B1945" t="s">
        <v>73</v>
      </c>
      <c r="C1945" t="s">
        <v>435</v>
      </c>
      <c r="D1945" t="s">
        <v>430</v>
      </c>
      <c r="E1945">
        <v>1963</v>
      </c>
      <c r="F1945">
        <v>45.762</v>
      </c>
      <c r="G1945">
        <v>21.254000000000001</v>
      </c>
      <c r="I1945">
        <v>728571000</v>
      </c>
      <c r="J1945">
        <v>117.82299999999999</v>
      </c>
      <c r="M1945">
        <v>41.71</v>
      </c>
      <c r="N1945">
        <v>35.030500000000004</v>
      </c>
    </row>
    <row r="1946" spans="1:15" x14ac:dyDescent="0.3">
      <c r="A1946" t="s">
        <v>72</v>
      </c>
      <c r="B1946" t="s">
        <v>73</v>
      </c>
      <c r="C1946" t="s">
        <v>435</v>
      </c>
      <c r="D1946" t="s">
        <v>430</v>
      </c>
      <c r="E1946">
        <v>1962</v>
      </c>
      <c r="F1946">
        <v>46.067</v>
      </c>
      <c r="G1946">
        <v>21.434999999999999</v>
      </c>
      <c r="I1946">
        <v>660000000</v>
      </c>
      <c r="J1946">
        <v>109.48099999999999</v>
      </c>
      <c r="M1946">
        <v>41.526000000000003</v>
      </c>
      <c r="N1946">
        <v>34.151499999999999</v>
      </c>
    </row>
    <row r="1947" spans="1:15" x14ac:dyDescent="0.3">
      <c r="A1947" t="s">
        <v>72</v>
      </c>
      <c r="B1947" t="s">
        <v>73</v>
      </c>
      <c r="C1947" t="s">
        <v>435</v>
      </c>
      <c r="D1947" t="s">
        <v>430</v>
      </c>
      <c r="E1947">
        <v>1961</v>
      </c>
      <c r="F1947">
        <v>46.353000000000002</v>
      </c>
      <c r="G1947">
        <v>21.61</v>
      </c>
      <c r="I1947">
        <v>642857000</v>
      </c>
      <c r="J1947">
        <v>109.46</v>
      </c>
      <c r="M1947">
        <v>41.366</v>
      </c>
      <c r="N1947">
        <v>33.270800000000001</v>
      </c>
    </row>
    <row r="1948" spans="1:15" x14ac:dyDescent="0.3">
      <c r="A1948" t="s">
        <v>72</v>
      </c>
      <c r="B1948" t="s">
        <v>73</v>
      </c>
      <c r="C1948" t="s">
        <v>435</v>
      </c>
      <c r="D1948" t="s">
        <v>430</v>
      </c>
      <c r="E1948">
        <v>1960</v>
      </c>
      <c r="F1948">
        <v>46.625999999999998</v>
      </c>
      <c r="G1948">
        <v>21.77</v>
      </c>
      <c r="I1948">
        <v>637143000</v>
      </c>
      <c r="J1948">
        <v>111.342</v>
      </c>
      <c r="M1948">
        <v>41.241999999999997</v>
      </c>
    </row>
    <row r="1949" spans="1:15" x14ac:dyDescent="0.3">
      <c r="A1949" t="s">
        <v>74</v>
      </c>
      <c r="B1949" t="s">
        <v>75</v>
      </c>
      <c r="C1949" t="s">
        <v>431</v>
      </c>
      <c r="D1949" t="s">
        <v>432</v>
      </c>
      <c r="E1949">
        <v>2018</v>
      </c>
      <c r="I1949">
        <v>38502100000</v>
      </c>
      <c r="J1949">
        <v>1526.88</v>
      </c>
      <c r="L1949">
        <v>50.6</v>
      </c>
      <c r="N1949">
        <v>53.344000000000001</v>
      </c>
      <c r="O1949">
        <v>3.3610000000000002</v>
      </c>
    </row>
    <row r="1950" spans="1:15" x14ac:dyDescent="0.3">
      <c r="A1950" t="s">
        <v>74</v>
      </c>
      <c r="B1950" t="s">
        <v>75</v>
      </c>
      <c r="C1950" t="s">
        <v>431</v>
      </c>
      <c r="D1950" t="s">
        <v>432</v>
      </c>
      <c r="E1950">
        <v>2017</v>
      </c>
      <c r="F1950">
        <v>35.9</v>
      </c>
      <c r="G1950">
        <v>9.5009999999999994</v>
      </c>
      <c r="I1950">
        <v>34922800000</v>
      </c>
      <c r="J1950">
        <v>1421.59</v>
      </c>
      <c r="K1950">
        <v>23.202999999999999</v>
      </c>
      <c r="L1950">
        <v>52.2</v>
      </c>
      <c r="M1950">
        <v>58.511000000000003</v>
      </c>
      <c r="N1950">
        <v>51.968499999999999</v>
      </c>
      <c r="O1950">
        <v>3.359</v>
      </c>
    </row>
    <row r="1951" spans="1:15" x14ac:dyDescent="0.3">
      <c r="A1951" t="s">
        <v>74</v>
      </c>
      <c r="B1951" t="s">
        <v>75</v>
      </c>
      <c r="C1951" t="s">
        <v>431</v>
      </c>
      <c r="D1951" t="s">
        <v>432</v>
      </c>
      <c r="E1951">
        <v>2016</v>
      </c>
      <c r="F1951">
        <v>36.429000000000002</v>
      </c>
      <c r="G1951">
        <v>9.7620000000000005</v>
      </c>
      <c r="I1951">
        <v>32621500000</v>
      </c>
      <c r="J1951">
        <v>1363.4</v>
      </c>
      <c r="K1951">
        <v>23.202999999999999</v>
      </c>
      <c r="L1951">
        <v>54</v>
      </c>
      <c r="M1951">
        <v>58.063000000000002</v>
      </c>
      <c r="N1951">
        <v>50.615699999999997</v>
      </c>
      <c r="O1951">
        <v>3.4710000000000001</v>
      </c>
    </row>
    <row r="1952" spans="1:15" x14ac:dyDescent="0.3">
      <c r="A1952" t="s">
        <v>74</v>
      </c>
      <c r="B1952" t="s">
        <v>75</v>
      </c>
      <c r="C1952" t="s">
        <v>431</v>
      </c>
      <c r="D1952" t="s">
        <v>432</v>
      </c>
      <c r="E1952">
        <v>2015</v>
      </c>
      <c r="F1952">
        <v>36.963999999999999</v>
      </c>
      <c r="G1952">
        <v>10.045999999999999</v>
      </c>
      <c r="I1952">
        <v>30916200000</v>
      </c>
      <c r="J1952">
        <v>1326.97</v>
      </c>
      <c r="K1952">
        <v>20.680099999999999</v>
      </c>
      <c r="L1952">
        <v>55.7</v>
      </c>
      <c r="M1952">
        <v>57.582999999999998</v>
      </c>
      <c r="N1952">
        <v>49.286799999999999</v>
      </c>
      <c r="O1952">
        <v>3.5390000000000001</v>
      </c>
    </row>
    <row r="1953" spans="1:15" x14ac:dyDescent="0.3">
      <c r="A1953" t="s">
        <v>74</v>
      </c>
      <c r="B1953" t="s">
        <v>75</v>
      </c>
      <c r="C1953" t="s">
        <v>431</v>
      </c>
      <c r="D1953" t="s">
        <v>432</v>
      </c>
      <c r="E1953">
        <v>2014</v>
      </c>
      <c r="F1953">
        <v>37.497</v>
      </c>
      <c r="G1953">
        <v>10.347</v>
      </c>
      <c r="H1953">
        <v>275.19799999999998</v>
      </c>
      <c r="I1953">
        <v>34942900000</v>
      </c>
      <c r="J1953">
        <v>1540.57</v>
      </c>
      <c r="K1953">
        <v>16.2149</v>
      </c>
      <c r="L1953">
        <v>57.9</v>
      </c>
      <c r="M1953">
        <v>57.082999999999998</v>
      </c>
      <c r="N1953">
        <v>47.982599999999998</v>
      </c>
      <c r="O1953">
        <v>3.5339999999999998</v>
      </c>
    </row>
    <row r="1954" spans="1:15" x14ac:dyDescent="0.3">
      <c r="A1954" t="s">
        <v>74</v>
      </c>
      <c r="B1954" t="s">
        <v>75</v>
      </c>
      <c r="C1954" t="s">
        <v>431</v>
      </c>
      <c r="D1954" t="s">
        <v>432</v>
      </c>
      <c r="E1954">
        <v>2013</v>
      </c>
      <c r="F1954">
        <v>38.020000000000003</v>
      </c>
      <c r="G1954">
        <v>10.657</v>
      </c>
      <c r="H1954">
        <v>252.20500000000001</v>
      </c>
      <c r="I1954">
        <v>32348100000</v>
      </c>
      <c r="J1954">
        <v>1465.22</v>
      </c>
      <c r="K1954">
        <v>10</v>
      </c>
      <c r="L1954">
        <v>60</v>
      </c>
      <c r="M1954">
        <v>56.576000000000001</v>
      </c>
      <c r="N1954">
        <v>46.703699999999998</v>
      </c>
      <c r="O1954">
        <v>3.742</v>
      </c>
    </row>
    <row r="1955" spans="1:15" x14ac:dyDescent="0.3">
      <c r="A1955" t="s">
        <v>74</v>
      </c>
      <c r="B1955" t="s">
        <v>75</v>
      </c>
      <c r="C1955" t="s">
        <v>431</v>
      </c>
      <c r="D1955" t="s">
        <v>432</v>
      </c>
      <c r="E1955">
        <v>2012</v>
      </c>
      <c r="F1955">
        <v>38.521999999999998</v>
      </c>
      <c r="G1955">
        <v>10.968</v>
      </c>
      <c r="H1955">
        <v>247.42500000000001</v>
      </c>
      <c r="I1955">
        <v>29104400000</v>
      </c>
      <c r="J1955">
        <v>1354.62</v>
      </c>
      <c r="K1955">
        <v>7.5</v>
      </c>
      <c r="L1955">
        <v>62.5</v>
      </c>
      <c r="M1955">
        <v>56.073</v>
      </c>
      <c r="N1955">
        <v>45.451300000000003</v>
      </c>
      <c r="O1955">
        <v>3.8450000000000002</v>
      </c>
    </row>
    <row r="1956" spans="1:15" x14ac:dyDescent="0.3">
      <c r="A1956" t="s">
        <v>74</v>
      </c>
      <c r="B1956" t="s">
        <v>75</v>
      </c>
      <c r="C1956" t="s">
        <v>431</v>
      </c>
      <c r="D1956" t="s">
        <v>432</v>
      </c>
      <c r="E1956">
        <v>2011</v>
      </c>
      <c r="F1956">
        <v>38.991999999999997</v>
      </c>
      <c r="G1956">
        <v>11.276999999999999</v>
      </c>
      <c r="H1956">
        <v>256.33300000000003</v>
      </c>
      <c r="I1956">
        <v>29337000000</v>
      </c>
      <c r="J1956">
        <v>1403.26</v>
      </c>
      <c r="K1956">
        <v>5</v>
      </c>
      <c r="L1956">
        <v>64.900000000000006</v>
      </c>
      <c r="M1956">
        <v>55.581000000000003</v>
      </c>
      <c r="N1956">
        <v>44.226700000000001</v>
      </c>
      <c r="O1956">
        <v>3.9929999999999999</v>
      </c>
    </row>
    <row r="1957" spans="1:15" x14ac:dyDescent="0.3">
      <c r="A1957" t="s">
        <v>74</v>
      </c>
      <c r="B1957" t="s">
        <v>75</v>
      </c>
      <c r="C1957" t="s">
        <v>431</v>
      </c>
      <c r="D1957" t="s">
        <v>432</v>
      </c>
      <c r="E1957">
        <v>2010</v>
      </c>
      <c r="F1957">
        <v>39.42</v>
      </c>
      <c r="G1957">
        <v>11.583</v>
      </c>
      <c r="H1957">
        <v>261.488</v>
      </c>
      <c r="I1957">
        <v>26143800000</v>
      </c>
      <c r="J1957">
        <v>1285.26</v>
      </c>
      <c r="K1957">
        <v>4.3</v>
      </c>
      <c r="L1957">
        <v>67.099999999999994</v>
      </c>
      <c r="M1957">
        <v>55.100999999999999</v>
      </c>
      <c r="N1957">
        <v>43.031100000000002</v>
      </c>
      <c r="O1957">
        <v>4.1100000000000003</v>
      </c>
    </row>
    <row r="1958" spans="1:15" x14ac:dyDescent="0.3">
      <c r="A1958" t="s">
        <v>74</v>
      </c>
      <c r="B1958" t="s">
        <v>75</v>
      </c>
      <c r="C1958" t="s">
        <v>431</v>
      </c>
      <c r="D1958" t="s">
        <v>432</v>
      </c>
      <c r="E1958">
        <v>2009</v>
      </c>
      <c r="F1958">
        <v>39.796999999999997</v>
      </c>
      <c r="G1958">
        <v>11.887</v>
      </c>
      <c r="H1958">
        <v>264.93299999999999</v>
      </c>
      <c r="I1958">
        <v>26017900000</v>
      </c>
      <c r="J1958">
        <v>1314.71</v>
      </c>
      <c r="K1958">
        <v>3.84</v>
      </c>
      <c r="L1958">
        <v>69.900000000000006</v>
      </c>
      <c r="M1958">
        <v>54.627000000000002</v>
      </c>
      <c r="N1958">
        <v>41.864800000000002</v>
      </c>
      <c r="O1958">
        <v>3.6930000000000001</v>
      </c>
    </row>
    <row r="1959" spans="1:15" x14ac:dyDescent="0.3">
      <c r="A1959" t="s">
        <v>74</v>
      </c>
      <c r="B1959" t="s">
        <v>75</v>
      </c>
      <c r="C1959" t="s">
        <v>431</v>
      </c>
      <c r="D1959" t="s">
        <v>432</v>
      </c>
      <c r="E1959">
        <v>2008</v>
      </c>
      <c r="F1959">
        <v>40.124000000000002</v>
      </c>
      <c r="G1959">
        <v>12.191000000000001</v>
      </c>
      <c r="H1959">
        <v>267.13200000000001</v>
      </c>
      <c r="I1959">
        <v>26409800000</v>
      </c>
      <c r="J1959">
        <v>1371.75</v>
      </c>
      <c r="K1959">
        <v>3.4</v>
      </c>
      <c r="L1959">
        <v>72.099999999999994</v>
      </c>
      <c r="M1959">
        <v>54.152999999999999</v>
      </c>
      <c r="N1959">
        <v>40.728299999999997</v>
      </c>
      <c r="O1959">
        <v>3.109</v>
      </c>
    </row>
    <row r="1960" spans="1:15" x14ac:dyDescent="0.3">
      <c r="A1960" t="s">
        <v>74</v>
      </c>
      <c r="B1960" t="s">
        <v>75</v>
      </c>
      <c r="C1960" t="s">
        <v>431</v>
      </c>
      <c r="D1960" t="s">
        <v>432</v>
      </c>
      <c r="E1960">
        <v>2007</v>
      </c>
      <c r="F1960">
        <v>40.402000000000001</v>
      </c>
      <c r="G1960">
        <v>12.496</v>
      </c>
      <c r="H1960">
        <v>253.76</v>
      </c>
      <c r="I1960">
        <v>22365300000</v>
      </c>
      <c r="J1960">
        <v>1194.07</v>
      </c>
      <c r="K1960">
        <v>2.93</v>
      </c>
      <c r="L1960">
        <v>74.599999999999994</v>
      </c>
      <c r="M1960">
        <v>53.680999999999997</v>
      </c>
      <c r="N1960">
        <v>39.623199999999997</v>
      </c>
      <c r="O1960">
        <v>3.0630000000000002</v>
      </c>
    </row>
    <row r="1961" spans="1:15" x14ac:dyDescent="0.3">
      <c r="A1961" t="s">
        <v>74</v>
      </c>
      <c r="B1961" t="s">
        <v>75</v>
      </c>
      <c r="C1961" t="s">
        <v>431</v>
      </c>
      <c r="D1961" t="s">
        <v>432</v>
      </c>
      <c r="E1961">
        <v>2006</v>
      </c>
      <c r="F1961">
        <v>40.636000000000003</v>
      </c>
      <c r="G1961">
        <v>12.801</v>
      </c>
      <c r="H1961">
        <v>245.66900000000001</v>
      </c>
      <c r="I1961">
        <v>19356000000</v>
      </c>
      <c r="J1961">
        <v>1062.1400000000001</v>
      </c>
      <c r="K1961">
        <v>2.02874</v>
      </c>
      <c r="L1961">
        <v>76.7</v>
      </c>
      <c r="M1961">
        <v>53.215000000000003</v>
      </c>
      <c r="N1961">
        <v>38.551499999999997</v>
      </c>
      <c r="O1961">
        <v>3.67</v>
      </c>
    </row>
    <row r="1962" spans="1:15" x14ac:dyDescent="0.3">
      <c r="A1962" t="s">
        <v>74</v>
      </c>
      <c r="B1962" t="s">
        <v>75</v>
      </c>
      <c r="C1962" t="s">
        <v>431</v>
      </c>
      <c r="D1962" t="s">
        <v>432</v>
      </c>
      <c r="E1962">
        <v>2005</v>
      </c>
      <c r="F1962">
        <v>40.826000000000001</v>
      </c>
      <c r="G1962">
        <v>13.103999999999999</v>
      </c>
      <c r="H1962">
        <v>186.428</v>
      </c>
      <c r="I1962">
        <v>17944100000</v>
      </c>
      <c r="J1962">
        <v>1011.88</v>
      </c>
      <c r="K1962">
        <v>1.40265</v>
      </c>
      <c r="L1962">
        <v>79</v>
      </c>
      <c r="M1962">
        <v>52.76</v>
      </c>
      <c r="N1962">
        <v>37.514400000000002</v>
      </c>
      <c r="O1962">
        <v>4.4000000000000004</v>
      </c>
    </row>
    <row r="1963" spans="1:15" x14ac:dyDescent="0.3">
      <c r="A1963" t="s">
        <v>74</v>
      </c>
      <c r="B1963" t="s">
        <v>75</v>
      </c>
      <c r="C1963" t="s">
        <v>431</v>
      </c>
      <c r="D1963" t="s">
        <v>432</v>
      </c>
      <c r="E1963">
        <v>2004</v>
      </c>
      <c r="F1963">
        <v>40.975000000000001</v>
      </c>
      <c r="G1963">
        <v>13.409000000000001</v>
      </c>
      <c r="H1963">
        <v>192.36</v>
      </c>
      <c r="I1963">
        <v>17430900000</v>
      </c>
      <c r="J1963">
        <v>1009.94</v>
      </c>
      <c r="K1963">
        <v>0.97607500000000003</v>
      </c>
      <c r="L1963">
        <v>81.2</v>
      </c>
      <c r="M1963">
        <v>52.320999999999998</v>
      </c>
      <c r="N1963">
        <v>36.511400000000002</v>
      </c>
      <c r="O1963">
        <v>5.1159999999999997</v>
      </c>
    </row>
    <row r="1964" spans="1:15" x14ac:dyDescent="0.3">
      <c r="A1964" t="s">
        <v>74</v>
      </c>
      <c r="B1964" t="s">
        <v>75</v>
      </c>
      <c r="C1964" t="s">
        <v>431</v>
      </c>
      <c r="D1964" t="s">
        <v>432</v>
      </c>
      <c r="E1964">
        <v>2003</v>
      </c>
      <c r="F1964">
        <v>41.093000000000004</v>
      </c>
      <c r="G1964">
        <v>13.71</v>
      </c>
      <c r="H1964">
        <v>167.13399999999999</v>
      </c>
      <c r="I1964">
        <v>14548800000</v>
      </c>
      <c r="J1964">
        <v>865.95799999999997</v>
      </c>
      <c r="K1964">
        <v>0.58762300000000001</v>
      </c>
      <c r="L1964">
        <v>83.7</v>
      </c>
      <c r="M1964">
        <v>51.908000000000001</v>
      </c>
      <c r="N1964">
        <v>35.541600000000003</v>
      </c>
      <c r="O1964">
        <v>6.0890000000000004</v>
      </c>
    </row>
    <row r="1965" spans="1:15" x14ac:dyDescent="0.3">
      <c r="A1965" t="s">
        <v>74</v>
      </c>
      <c r="B1965" t="s">
        <v>75</v>
      </c>
      <c r="C1965" t="s">
        <v>431</v>
      </c>
      <c r="D1965" t="s">
        <v>432</v>
      </c>
      <c r="E1965">
        <v>2002</v>
      </c>
      <c r="F1965">
        <v>41.195999999999998</v>
      </c>
      <c r="G1965">
        <v>14</v>
      </c>
      <c r="H1965">
        <v>155.035</v>
      </c>
      <c r="I1965">
        <v>11579300000</v>
      </c>
      <c r="J1965">
        <v>707.88800000000003</v>
      </c>
      <c r="K1965">
        <v>0.36087200000000003</v>
      </c>
      <c r="L1965">
        <v>86.2</v>
      </c>
      <c r="M1965">
        <v>51.536000000000001</v>
      </c>
      <c r="N1965">
        <v>34.603900000000003</v>
      </c>
      <c r="O1965">
        <v>6.819</v>
      </c>
    </row>
    <row r="1966" spans="1:15" x14ac:dyDescent="0.3">
      <c r="A1966" t="s">
        <v>74</v>
      </c>
      <c r="B1966" t="s">
        <v>75</v>
      </c>
      <c r="C1966" t="s">
        <v>431</v>
      </c>
      <c r="D1966" t="s">
        <v>432</v>
      </c>
      <c r="E1966">
        <v>2001</v>
      </c>
      <c r="F1966">
        <v>41.298000000000002</v>
      </c>
      <c r="G1966">
        <v>14.269</v>
      </c>
      <c r="H1966">
        <v>165.17099999999999</v>
      </c>
      <c r="I1966">
        <v>10371300000</v>
      </c>
      <c r="J1966">
        <v>651.101</v>
      </c>
      <c r="K1966">
        <v>0.27705099999999999</v>
      </c>
      <c r="L1966">
        <v>88.6</v>
      </c>
      <c r="M1966">
        <v>51.222000000000001</v>
      </c>
      <c r="N1966">
        <v>33.697000000000003</v>
      </c>
      <c r="O1966">
        <v>7.46</v>
      </c>
    </row>
    <row r="1967" spans="1:15" x14ac:dyDescent="0.3">
      <c r="A1967" t="s">
        <v>74</v>
      </c>
      <c r="B1967" t="s">
        <v>75</v>
      </c>
      <c r="C1967" t="s">
        <v>431</v>
      </c>
      <c r="D1967" t="s">
        <v>432</v>
      </c>
      <c r="E1967">
        <v>2000</v>
      </c>
      <c r="F1967">
        <v>41.418999999999997</v>
      </c>
      <c r="G1967">
        <v>14.499000000000001</v>
      </c>
      <c r="H1967">
        <v>175.262</v>
      </c>
      <c r="I1967">
        <v>10083900000</v>
      </c>
      <c r="J1967">
        <v>649.99199999999996</v>
      </c>
      <c r="K1967">
        <v>0.25212000000000001</v>
      </c>
      <c r="L1967">
        <v>90.7</v>
      </c>
      <c r="M1967">
        <v>50.993000000000002</v>
      </c>
      <c r="N1967">
        <v>32.819200000000002</v>
      </c>
      <c r="O1967">
        <v>7.6180000000000003</v>
      </c>
    </row>
    <row r="1968" spans="1:15" x14ac:dyDescent="0.3">
      <c r="A1968" t="s">
        <v>74</v>
      </c>
      <c r="B1968" t="s">
        <v>75</v>
      </c>
      <c r="C1968" t="s">
        <v>431</v>
      </c>
      <c r="D1968" t="s">
        <v>432</v>
      </c>
      <c r="E1968">
        <v>1999</v>
      </c>
      <c r="F1968">
        <v>41.576000000000001</v>
      </c>
      <c r="G1968">
        <v>14.669</v>
      </c>
      <c r="H1968">
        <v>177.40199999999999</v>
      </c>
      <c r="I1968">
        <v>11198400000</v>
      </c>
      <c r="J1968">
        <v>740.99699999999996</v>
      </c>
      <c r="K1968">
        <v>0.12906799999999999</v>
      </c>
      <c r="L1968">
        <v>92.3</v>
      </c>
      <c r="M1968">
        <v>50.878</v>
      </c>
      <c r="N1968">
        <v>31.970099999999999</v>
      </c>
      <c r="O1968">
        <v>8.1240000000000006</v>
      </c>
    </row>
    <row r="1969" spans="1:15" x14ac:dyDescent="0.3">
      <c r="A1969" t="s">
        <v>74</v>
      </c>
      <c r="B1969" t="s">
        <v>75</v>
      </c>
      <c r="C1969" t="s">
        <v>431</v>
      </c>
      <c r="D1969" t="s">
        <v>432</v>
      </c>
      <c r="E1969">
        <v>1998</v>
      </c>
      <c r="F1969">
        <v>41.779000000000003</v>
      </c>
      <c r="G1969">
        <v>14.771000000000001</v>
      </c>
      <c r="H1969">
        <v>172.44200000000001</v>
      </c>
      <c r="I1969">
        <v>10612800000</v>
      </c>
      <c r="J1969">
        <v>720.79700000000003</v>
      </c>
      <c r="K1969">
        <v>1.32163E-2</v>
      </c>
      <c r="L1969">
        <v>93.2</v>
      </c>
      <c r="M1969">
        <v>50.884999999999998</v>
      </c>
      <c r="N1969">
        <v>31.147600000000001</v>
      </c>
      <c r="O1969">
        <v>8.0310000000000006</v>
      </c>
    </row>
    <row r="1970" spans="1:15" x14ac:dyDescent="0.3">
      <c r="A1970" t="s">
        <v>74</v>
      </c>
      <c r="B1970" t="s">
        <v>75</v>
      </c>
      <c r="C1970" t="s">
        <v>431</v>
      </c>
      <c r="D1970" t="s">
        <v>432</v>
      </c>
      <c r="E1970">
        <v>1997</v>
      </c>
      <c r="F1970">
        <v>42.031999999999996</v>
      </c>
      <c r="G1970">
        <v>14.805</v>
      </c>
      <c r="H1970">
        <v>175.399</v>
      </c>
      <c r="I1970">
        <v>10833500000</v>
      </c>
      <c r="J1970">
        <v>755.24</v>
      </c>
      <c r="K1970">
        <v>6.7687399999999997E-3</v>
      </c>
      <c r="L1970">
        <v>93.3</v>
      </c>
      <c r="M1970">
        <v>51.009</v>
      </c>
      <c r="N1970">
        <v>30.345099999999999</v>
      </c>
      <c r="O1970">
        <v>8.0410000000000004</v>
      </c>
    </row>
    <row r="1971" spans="1:15" x14ac:dyDescent="0.3">
      <c r="A1971" t="s">
        <v>74</v>
      </c>
      <c r="B1971" t="s">
        <v>75</v>
      </c>
      <c r="C1971" t="s">
        <v>431</v>
      </c>
      <c r="D1971" t="s">
        <v>432</v>
      </c>
      <c r="E1971">
        <v>1996</v>
      </c>
      <c r="F1971">
        <v>42.335999999999999</v>
      </c>
      <c r="G1971">
        <v>14.773999999999999</v>
      </c>
      <c r="H1971">
        <v>165.631</v>
      </c>
      <c r="I1971">
        <v>10513400000</v>
      </c>
      <c r="J1971">
        <v>752.52499999999998</v>
      </c>
      <c r="L1971">
        <v>92.9</v>
      </c>
      <c r="M1971">
        <v>51.238</v>
      </c>
      <c r="N1971">
        <v>29.5547</v>
      </c>
      <c r="O1971">
        <v>8.06</v>
      </c>
    </row>
    <row r="1972" spans="1:15" x14ac:dyDescent="0.3">
      <c r="A1972" t="s">
        <v>74</v>
      </c>
      <c r="B1972" t="s">
        <v>75</v>
      </c>
      <c r="C1972" t="s">
        <v>431</v>
      </c>
      <c r="D1972" t="s">
        <v>432</v>
      </c>
      <c r="E1972">
        <v>1995</v>
      </c>
      <c r="F1972">
        <v>42.691000000000003</v>
      </c>
      <c r="G1972">
        <v>14.686999999999999</v>
      </c>
      <c r="H1972">
        <v>160.07400000000001</v>
      </c>
      <c r="I1972">
        <v>9643950000</v>
      </c>
      <c r="J1972">
        <v>709.11500000000001</v>
      </c>
      <c r="L1972">
        <v>92</v>
      </c>
      <c r="M1972">
        <v>51.554000000000002</v>
      </c>
      <c r="N1972">
        <v>28.770299999999999</v>
      </c>
      <c r="O1972">
        <v>8.0220000000000002</v>
      </c>
    </row>
    <row r="1973" spans="1:15" x14ac:dyDescent="0.3">
      <c r="A1973" t="s">
        <v>74</v>
      </c>
      <c r="B1973" t="s">
        <v>75</v>
      </c>
      <c r="C1973" t="s">
        <v>431</v>
      </c>
      <c r="D1973" t="s">
        <v>432</v>
      </c>
      <c r="E1973">
        <v>1994</v>
      </c>
      <c r="F1973">
        <v>43.094000000000001</v>
      </c>
      <c r="G1973">
        <v>14.558</v>
      </c>
      <c r="H1973">
        <v>167.25899999999999</v>
      </c>
      <c r="I1973">
        <v>10600200000</v>
      </c>
      <c r="J1973">
        <v>801.16200000000003</v>
      </c>
      <c r="L1973">
        <v>90.7</v>
      </c>
      <c r="M1973">
        <v>51.936</v>
      </c>
      <c r="N1973">
        <v>27.989599999999999</v>
      </c>
      <c r="O1973">
        <v>7.9059999999999997</v>
      </c>
    </row>
    <row r="1974" spans="1:15" x14ac:dyDescent="0.3">
      <c r="A1974" t="s">
        <v>74</v>
      </c>
      <c r="B1974" t="s">
        <v>75</v>
      </c>
      <c r="C1974" t="s">
        <v>431</v>
      </c>
      <c r="D1974" t="s">
        <v>432</v>
      </c>
      <c r="E1974">
        <v>1993</v>
      </c>
      <c r="F1974">
        <v>43.524999999999999</v>
      </c>
      <c r="G1974">
        <v>14.411</v>
      </c>
      <c r="H1974">
        <v>190.99700000000001</v>
      </c>
      <c r="I1974">
        <v>15498200000</v>
      </c>
      <c r="J1974">
        <v>1204.76</v>
      </c>
      <c r="L1974">
        <v>89.2</v>
      </c>
      <c r="M1974">
        <v>52.343000000000004</v>
      </c>
      <c r="N1974">
        <v>27.2135</v>
      </c>
      <c r="O1974">
        <v>7.7370000000000001</v>
      </c>
    </row>
    <row r="1975" spans="1:15" x14ac:dyDescent="0.3">
      <c r="A1975" t="s">
        <v>74</v>
      </c>
      <c r="B1975" t="s">
        <v>75</v>
      </c>
      <c r="C1975" t="s">
        <v>431</v>
      </c>
      <c r="D1975" t="s">
        <v>432</v>
      </c>
      <c r="E1975">
        <v>1992</v>
      </c>
      <c r="F1975">
        <v>43.968000000000004</v>
      </c>
      <c r="G1975">
        <v>14.269</v>
      </c>
      <c r="H1975">
        <v>188.80799999999999</v>
      </c>
      <c r="I1975">
        <v>11396300000</v>
      </c>
      <c r="J1975">
        <v>911.74099999999999</v>
      </c>
      <c r="L1975">
        <v>87.6</v>
      </c>
      <c r="M1975">
        <v>52.738</v>
      </c>
      <c r="N1975">
        <v>26.4422</v>
      </c>
      <c r="O1975">
        <v>7.4359999999999999</v>
      </c>
    </row>
    <row r="1976" spans="1:15" x14ac:dyDescent="0.3">
      <c r="A1976" t="s">
        <v>74</v>
      </c>
      <c r="B1976" t="s">
        <v>75</v>
      </c>
      <c r="C1976" t="s">
        <v>431</v>
      </c>
      <c r="D1976" t="s">
        <v>432</v>
      </c>
      <c r="E1976">
        <v>1991</v>
      </c>
      <c r="F1976">
        <v>44.405000000000001</v>
      </c>
      <c r="G1976">
        <v>14.15</v>
      </c>
      <c r="H1976">
        <v>192.29</v>
      </c>
      <c r="I1976">
        <v>12434400000</v>
      </c>
      <c r="J1976">
        <v>1024.42</v>
      </c>
      <c r="L1976">
        <v>86.2</v>
      </c>
      <c r="M1976">
        <v>53.088000000000001</v>
      </c>
      <c r="N1976">
        <v>25.677299999999999</v>
      </c>
      <c r="O1976">
        <v>7.258</v>
      </c>
    </row>
    <row r="1977" spans="1:15" x14ac:dyDescent="0.3">
      <c r="A1977" t="s">
        <v>74</v>
      </c>
      <c r="B1977" t="s">
        <v>75</v>
      </c>
      <c r="C1977" t="s">
        <v>431</v>
      </c>
      <c r="D1977" t="s">
        <v>432</v>
      </c>
      <c r="E1977">
        <v>1990</v>
      </c>
      <c r="F1977">
        <v>44.823999999999998</v>
      </c>
      <c r="G1977">
        <v>14.071999999999999</v>
      </c>
      <c r="H1977">
        <v>199.065</v>
      </c>
      <c r="I1977">
        <v>11151600000</v>
      </c>
      <c r="J1977">
        <v>946.64599999999996</v>
      </c>
      <c r="K1977">
        <v>0</v>
      </c>
      <c r="L1977">
        <v>85.1</v>
      </c>
      <c r="M1977">
        <v>53.362000000000002</v>
      </c>
      <c r="N1977">
        <v>24.920300000000001</v>
      </c>
    </row>
    <row r="1978" spans="1:15" x14ac:dyDescent="0.3">
      <c r="A1978" t="s">
        <v>74</v>
      </c>
      <c r="B1978" t="s">
        <v>75</v>
      </c>
      <c r="C1978" t="s">
        <v>431</v>
      </c>
      <c r="D1978" t="s">
        <v>432</v>
      </c>
      <c r="E1978">
        <v>1989</v>
      </c>
      <c r="F1978">
        <v>45.213000000000001</v>
      </c>
      <c r="G1978">
        <v>14.047000000000001</v>
      </c>
      <c r="H1978">
        <v>210.31399999999999</v>
      </c>
      <c r="I1978">
        <v>11140100000</v>
      </c>
      <c r="J1978">
        <v>974.99099999999999</v>
      </c>
      <c r="L1978">
        <v>84.7</v>
      </c>
      <c r="M1978">
        <v>53.536000000000001</v>
      </c>
      <c r="N1978">
        <v>24.1708</v>
      </c>
    </row>
    <row r="1979" spans="1:15" x14ac:dyDescent="0.3">
      <c r="A1979" t="s">
        <v>74</v>
      </c>
      <c r="B1979" t="s">
        <v>75</v>
      </c>
      <c r="C1979" t="s">
        <v>431</v>
      </c>
      <c r="D1979" t="s">
        <v>432</v>
      </c>
      <c r="E1979">
        <v>1988</v>
      </c>
      <c r="F1979">
        <v>45.566000000000003</v>
      </c>
      <c r="G1979">
        <v>14.076000000000001</v>
      </c>
      <c r="H1979">
        <v>209.744</v>
      </c>
      <c r="I1979">
        <v>12493300000</v>
      </c>
      <c r="J1979">
        <v>1128.02</v>
      </c>
      <c r="L1979">
        <v>85.2</v>
      </c>
      <c r="M1979">
        <v>53.610999999999997</v>
      </c>
      <c r="N1979">
        <v>23.429600000000001</v>
      </c>
    </row>
    <row r="1980" spans="1:15" x14ac:dyDescent="0.3">
      <c r="A1980" t="s">
        <v>74</v>
      </c>
      <c r="B1980" t="s">
        <v>75</v>
      </c>
      <c r="C1980" t="s">
        <v>431</v>
      </c>
      <c r="D1980" t="s">
        <v>432</v>
      </c>
      <c r="E1980">
        <v>1987</v>
      </c>
      <c r="F1980">
        <v>45.874000000000002</v>
      </c>
      <c r="G1980">
        <v>14.154999999999999</v>
      </c>
      <c r="H1980">
        <v>207.62200000000001</v>
      </c>
      <c r="I1980">
        <v>12302500000</v>
      </c>
      <c r="J1980">
        <v>1146.44</v>
      </c>
      <c r="L1980">
        <v>86.6</v>
      </c>
      <c r="M1980">
        <v>53.591000000000001</v>
      </c>
      <c r="N1980">
        <v>22.7012</v>
      </c>
    </row>
    <row r="1981" spans="1:15" x14ac:dyDescent="0.3">
      <c r="A1981" t="s">
        <v>74</v>
      </c>
      <c r="B1981" t="s">
        <v>75</v>
      </c>
      <c r="C1981" t="s">
        <v>431</v>
      </c>
      <c r="D1981" t="s">
        <v>432</v>
      </c>
      <c r="E1981">
        <v>1986</v>
      </c>
      <c r="F1981">
        <v>46.127000000000002</v>
      </c>
      <c r="G1981">
        <v>14.284000000000001</v>
      </c>
      <c r="H1981">
        <v>208.45599999999999</v>
      </c>
      <c r="I1981">
        <v>10621200000</v>
      </c>
      <c r="J1981">
        <v>1021.71</v>
      </c>
      <c r="L1981">
        <v>88.7</v>
      </c>
      <c r="M1981">
        <v>53.475999999999999</v>
      </c>
      <c r="N1981">
        <v>21.991199999999999</v>
      </c>
    </row>
    <row r="1982" spans="1:15" x14ac:dyDescent="0.3">
      <c r="A1982" t="s">
        <v>74</v>
      </c>
      <c r="B1982" t="s">
        <v>75</v>
      </c>
      <c r="C1982" t="s">
        <v>431</v>
      </c>
      <c r="D1982" t="s">
        <v>432</v>
      </c>
      <c r="E1982">
        <v>1985</v>
      </c>
      <c r="F1982">
        <v>46.31</v>
      </c>
      <c r="G1982">
        <v>14.459</v>
      </c>
      <c r="H1982">
        <v>223.71600000000001</v>
      </c>
      <c r="I1982">
        <v>8148220000</v>
      </c>
      <c r="J1982">
        <v>809.09299999999996</v>
      </c>
      <c r="L1982">
        <v>91.7</v>
      </c>
      <c r="M1982">
        <v>53.273000000000003</v>
      </c>
      <c r="N1982">
        <v>21.304400000000001</v>
      </c>
    </row>
    <row r="1983" spans="1:15" x14ac:dyDescent="0.3">
      <c r="A1983" t="s">
        <v>74</v>
      </c>
      <c r="B1983" t="s">
        <v>75</v>
      </c>
      <c r="C1983" t="s">
        <v>431</v>
      </c>
      <c r="D1983" t="s">
        <v>432</v>
      </c>
      <c r="E1983">
        <v>1984</v>
      </c>
      <c r="F1983">
        <v>46.411000000000001</v>
      </c>
      <c r="G1983">
        <v>14.670999999999999</v>
      </c>
      <c r="H1983">
        <v>204.65600000000001</v>
      </c>
      <c r="I1983">
        <v>7801860000</v>
      </c>
      <c r="J1983">
        <v>799.548</v>
      </c>
      <c r="L1983">
        <v>95.1</v>
      </c>
      <c r="M1983">
        <v>52.997</v>
      </c>
      <c r="N1983">
        <v>20.642299999999999</v>
      </c>
    </row>
    <row r="1984" spans="1:15" x14ac:dyDescent="0.3">
      <c r="A1984" t="s">
        <v>74</v>
      </c>
      <c r="B1984" t="s">
        <v>75</v>
      </c>
      <c r="C1984" t="s">
        <v>431</v>
      </c>
      <c r="D1984" t="s">
        <v>432</v>
      </c>
      <c r="E1984">
        <v>1983</v>
      </c>
      <c r="F1984">
        <v>46.430999999999997</v>
      </c>
      <c r="G1984">
        <v>14.907</v>
      </c>
      <c r="H1984">
        <v>213.61</v>
      </c>
      <c r="I1984">
        <v>7381850000</v>
      </c>
      <c r="J1984">
        <v>780.61199999999997</v>
      </c>
      <c r="L1984">
        <v>98.7</v>
      </c>
      <c r="M1984">
        <v>52.67</v>
      </c>
      <c r="N1984">
        <v>20.004899999999999</v>
      </c>
    </row>
    <row r="1985" spans="1:14" x14ac:dyDescent="0.3">
      <c r="A1985" t="s">
        <v>74</v>
      </c>
      <c r="B1985" t="s">
        <v>75</v>
      </c>
      <c r="C1985" t="s">
        <v>431</v>
      </c>
      <c r="D1985" t="s">
        <v>432</v>
      </c>
      <c r="E1985">
        <v>1982</v>
      </c>
      <c r="F1985">
        <v>46.378999999999998</v>
      </c>
      <c r="G1985">
        <v>15.157</v>
      </c>
      <c r="H1985">
        <v>221.124</v>
      </c>
      <c r="I1985">
        <v>7322910000</v>
      </c>
      <c r="J1985">
        <v>798.85</v>
      </c>
      <c r="L1985">
        <v>102.3</v>
      </c>
      <c r="M1985">
        <v>52.311999999999998</v>
      </c>
      <c r="N1985">
        <v>19.392099999999999</v>
      </c>
    </row>
    <row r="1986" spans="1:14" x14ac:dyDescent="0.3">
      <c r="A1986" t="s">
        <v>74</v>
      </c>
      <c r="B1986" t="s">
        <v>75</v>
      </c>
      <c r="C1986" t="s">
        <v>431</v>
      </c>
      <c r="D1986" t="s">
        <v>432</v>
      </c>
      <c r="E1986">
        <v>1981</v>
      </c>
      <c r="F1986">
        <v>46.265000000000001</v>
      </c>
      <c r="G1986">
        <v>15.417</v>
      </c>
      <c r="H1986">
        <v>198.345</v>
      </c>
      <c r="I1986">
        <v>7636350000</v>
      </c>
      <c r="J1986">
        <v>859.12300000000005</v>
      </c>
      <c r="L1986">
        <v>105.5</v>
      </c>
      <c r="M1986">
        <v>51.933</v>
      </c>
      <c r="N1986">
        <v>18.8034</v>
      </c>
    </row>
    <row r="1987" spans="1:14" x14ac:dyDescent="0.3">
      <c r="A1987" t="s">
        <v>74</v>
      </c>
      <c r="B1987" t="s">
        <v>75</v>
      </c>
      <c r="C1987" t="s">
        <v>431</v>
      </c>
      <c r="D1987" t="s">
        <v>432</v>
      </c>
      <c r="E1987">
        <v>1980</v>
      </c>
      <c r="F1987">
        <v>46.104999999999997</v>
      </c>
      <c r="G1987">
        <v>15.686999999999999</v>
      </c>
      <c r="H1987">
        <v>156.12299999999999</v>
      </c>
      <c r="I1987">
        <v>6740760000</v>
      </c>
      <c r="J1987">
        <v>781.86300000000006</v>
      </c>
      <c r="L1987">
        <v>108.3</v>
      </c>
      <c r="M1987">
        <v>51.536999999999999</v>
      </c>
      <c r="N1987">
        <v>18.238299999999999</v>
      </c>
    </row>
    <row r="1988" spans="1:14" x14ac:dyDescent="0.3">
      <c r="A1988" t="s">
        <v>74</v>
      </c>
      <c r="B1988" t="s">
        <v>75</v>
      </c>
      <c r="C1988" t="s">
        <v>431</v>
      </c>
      <c r="D1988" t="s">
        <v>432</v>
      </c>
      <c r="E1988">
        <v>1979</v>
      </c>
      <c r="F1988">
        <v>45.918999999999997</v>
      </c>
      <c r="G1988">
        <v>15.968999999999999</v>
      </c>
      <c r="H1988">
        <v>155.04</v>
      </c>
      <c r="I1988">
        <v>5811440000</v>
      </c>
      <c r="J1988">
        <v>694.68600000000004</v>
      </c>
      <c r="L1988">
        <v>110.5</v>
      </c>
      <c r="M1988">
        <v>51.122999999999998</v>
      </c>
      <c r="N1988">
        <v>17.696999999999999</v>
      </c>
    </row>
    <row r="1989" spans="1:14" x14ac:dyDescent="0.3">
      <c r="A1989" t="s">
        <v>74</v>
      </c>
      <c r="B1989" t="s">
        <v>75</v>
      </c>
      <c r="C1989" t="s">
        <v>431</v>
      </c>
      <c r="D1989" t="s">
        <v>432</v>
      </c>
      <c r="E1989">
        <v>1978</v>
      </c>
      <c r="F1989">
        <v>45.725999999999999</v>
      </c>
      <c r="G1989">
        <v>16.27</v>
      </c>
      <c r="H1989">
        <v>155.767</v>
      </c>
      <c r="I1989">
        <v>4409920000</v>
      </c>
      <c r="J1989">
        <v>543.02099999999996</v>
      </c>
      <c r="L1989">
        <v>112</v>
      </c>
      <c r="M1989">
        <v>50.682000000000002</v>
      </c>
      <c r="N1989">
        <v>17.1798</v>
      </c>
    </row>
    <row r="1990" spans="1:14" x14ac:dyDescent="0.3">
      <c r="A1990" t="s">
        <v>74</v>
      </c>
      <c r="B1990" t="s">
        <v>75</v>
      </c>
      <c r="C1990" t="s">
        <v>431</v>
      </c>
      <c r="D1990" t="s">
        <v>432</v>
      </c>
      <c r="E1990">
        <v>1977</v>
      </c>
      <c r="F1990">
        <v>45.542999999999999</v>
      </c>
      <c r="G1990">
        <v>16.591000000000001</v>
      </c>
      <c r="H1990">
        <v>155.054</v>
      </c>
      <c r="I1990">
        <v>3366370000</v>
      </c>
      <c r="J1990">
        <v>426.79500000000002</v>
      </c>
      <c r="L1990">
        <v>112.9</v>
      </c>
      <c r="M1990">
        <v>50.213000000000001</v>
      </c>
      <c r="N1990">
        <v>16.6858</v>
      </c>
    </row>
    <row r="1991" spans="1:14" x14ac:dyDescent="0.3">
      <c r="A1991" t="s">
        <v>74</v>
      </c>
      <c r="B1991" t="s">
        <v>75</v>
      </c>
      <c r="C1991" t="s">
        <v>431</v>
      </c>
      <c r="D1991" t="s">
        <v>432</v>
      </c>
      <c r="E1991">
        <v>1976</v>
      </c>
      <c r="F1991">
        <v>45.378999999999998</v>
      </c>
      <c r="G1991">
        <v>16.931999999999999</v>
      </c>
      <c r="H1991">
        <v>165.96199999999999</v>
      </c>
      <c r="I1991">
        <v>3076590000</v>
      </c>
      <c r="J1991">
        <v>401.41300000000001</v>
      </c>
      <c r="L1991">
        <v>113.3</v>
      </c>
      <c r="M1991">
        <v>49.719000000000001</v>
      </c>
      <c r="N1991">
        <v>16.213799999999999</v>
      </c>
    </row>
    <row r="1992" spans="1:14" x14ac:dyDescent="0.3">
      <c r="A1992" t="s">
        <v>74</v>
      </c>
      <c r="B1992" t="s">
        <v>75</v>
      </c>
      <c r="C1992" t="s">
        <v>431</v>
      </c>
      <c r="D1992" t="s">
        <v>432</v>
      </c>
      <c r="E1992">
        <v>1975</v>
      </c>
      <c r="F1992">
        <v>45.241</v>
      </c>
      <c r="G1992">
        <v>17.289000000000001</v>
      </c>
      <c r="H1992">
        <v>174.875</v>
      </c>
      <c r="I1992">
        <v>2752770000</v>
      </c>
      <c r="J1992">
        <v>369.447</v>
      </c>
      <c r="L1992">
        <v>113.7</v>
      </c>
      <c r="M1992">
        <v>49.204999999999998</v>
      </c>
      <c r="N1992">
        <v>15.7624</v>
      </c>
    </row>
    <row r="1993" spans="1:14" x14ac:dyDescent="0.3">
      <c r="A1993" t="s">
        <v>74</v>
      </c>
      <c r="B1993" t="s">
        <v>75</v>
      </c>
      <c r="C1993" t="s">
        <v>431</v>
      </c>
      <c r="D1993" t="s">
        <v>432</v>
      </c>
      <c r="E1993">
        <v>1974</v>
      </c>
      <c r="F1993">
        <v>45.127000000000002</v>
      </c>
      <c r="G1993">
        <v>17.66</v>
      </c>
      <c r="H1993">
        <v>169.58099999999999</v>
      </c>
      <c r="I1993">
        <v>2255500000</v>
      </c>
      <c r="J1993">
        <v>311.21899999999999</v>
      </c>
      <c r="L1993">
        <v>114.2</v>
      </c>
      <c r="M1993">
        <v>48.674999999999997</v>
      </c>
      <c r="N1993">
        <v>15.3314</v>
      </c>
    </row>
    <row r="1994" spans="1:14" x14ac:dyDescent="0.3">
      <c r="A1994" t="s">
        <v>74</v>
      </c>
      <c r="B1994" t="s">
        <v>75</v>
      </c>
      <c r="C1994" t="s">
        <v>431</v>
      </c>
      <c r="D1994" t="s">
        <v>432</v>
      </c>
      <c r="E1994">
        <v>1973</v>
      </c>
      <c r="F1994">
        <v>45.024999999999999</v>
      </c>
      <c r="G1994">
        <v>18.039000000000001</v>
      </c>
      <c r="H1994">
        <v>152.988</v>
      </c>
      <c r="I1994">
        <v>1758730000</v>
      </c>
      <c r="J1994">
        <v>249.364</v>
      </c>
      <c r="L1994">
        <v>115.3</v>
      </c>
      <c r="M1994">
        <v>48.134999999999998</v>
      </c>
      <c r="N1994">
        <v>14.92</v>
      </c>
    </row>
    <row r="1995" spans="1:14" x14ac:dyDescent="0.3">
      <c r="A1995" t="s">
        <v>74</v>
      </c>
      <c r="B1995" t="s">
        <v>75</v>
      </c>
      <c r="C1995" t="s">
        <v>431</v>
      </c>
      <c r="D1995" t="s">
        <v>432</v>
      </c>
      <c r="E1995">
        <v>1972</v>
      </c>
      <c r="F1995">
        <v>44.923999999999999</v>
      </c>
      <c r="G1995">
        <v>18.420000000000002</v>
      </c>
      <c r="H1995">
        <v>155.52199999999999</v>
      </c>
      <c r="I1995">
        <v>1430950000</v>
      </c>
      <c r="J1995">
        <v>208.375</v>
      </c>
      <c r="L1995">
        <v>117.4</v>
      </c>
      <c r="M1995">
        <v>47.593000000000004</v>
      </c>
      <c r="N1995">
        <v>14.5273</v>
      </c>
    </row>
    <row r="1996" spans="1:14" x14ac:dyDescent="0.3">
      <c r="A1996" t="s">
        <v>74</v>
      </c>
      <c r="B1996" t="s">
        <v>75</v>
      </c>
      <c r="C1996" t="s">
        <v>431</v>
      </c>
      <c r="D1996" t="s">
        <v>432</v>
      </c>
      <c r="E1996">
        <v>1971</v>
      </c>
      <c r="F1996">
        <v>44.817999999999998</v>
      </c>
      <c r="G1996">
        <v>18.797999999999998</v>
      </c>
      <c r="H1996">
        <v>152.32499999999999</v>
      </c>
      <c r="I1996">
        <v>1233990000</v>
      </c>
      <c r="J1996">
        <v>184.46199999999999</v>
      </c>
      <c r="L1996">
        <v>120.6</v>
      </c>
      <c r="M1996">
        <v>47.052999999999997</v>
      </c>
      <c r="N1996">
        <v>14.1517</v>
      </c>
    </row>
    <row r="1997" spans="1:14" x14ac:dyDescent="0.3">
      <c r="A1997" t="s">
        <v>74</v>
      </c>
      <c r="B1997" t="s">
        <v>75</v>
      </c>
      <c r="C1997" t="s">
        <v>431</v>
      </c>
      <c r="D1997" t="s">
        <v>432</v>
      </c>
      <c r="E1997">
        <v>1970</v>
      </c>
      <c r="F1997">
        <v>44.703000000000003</v>
      </c>
      <c r="G1997">
        <v>19.167000000000002</v>
      </c>
      <c r="I1997">
        <v>1160000000</v>
      </c>
      <c r="J1997">
        <v>177.92099999999999</v>
      </c>
      <c r="L1997">
        <v>124.8</v>
      </c>
      <c r="M1997">
        <v>46.523000000000003</v>
      </c>
      <c r="N1997">
        <v>13.792299999999999</v>
      </c>
    </row>
    <row r="1998" spans="1:14" x14ac:dyDescent="0.3">
      <c r="A1998" t="s">
        <v>74</v>
      </c>
      <c r="B1998" t="s">
        <v>75</v>
      </c>
      <c r="C1998" t="s">
        <v>431</v>
      </c>
      <c r="D1998" t="s">
        <v>432</v>
      </c>
      <c r="E1998">
        <v>1969</v>
      </c>
      <c r="F1998">
        <v>44.573</v>
      </c>
      <c r="G1998">
        <v>19.521999999999998</v>
      </c>
      <c r="I1998">
        <v>1152420000</v>
      </c>
      <c r="J1998">
        <v>181.28100000000001</v>
      </c>
      <c r="L1998">
        <v>129.6</v>
      </c>
      <c r="M1998">
        <v>46.008000000000003</v>
      </c>
      <c r="N1998">
        <v>13.4482</v>
      </c>
    </row>
    <row r="1999" spans="1:14" x14ac:dyDescent="0.3">
      <c r="A1999" t="s">
        <v>74</v>
      </c>
      <c r="B1999" t="s">
        <v>75</v>
      </c>
      <c r="C1999" t="s">
        <v>431</v>
      </c>
      <c r="D1999" t="s">
        <v>432</v>
      </c>
      <c r="E1999">
        <v>1968</v>
      </c>
      <c r="F1999">
        <v>44.426000000000002</v>
      </c>
      <c r="G1999">
        <v>19.861000000000001</v>
      </c>
      <c r="I1999">
        <v>1053080000</v>
      </c>
      <c r="J1999">
        <v>169.81200000000001</v>
      </c>
      <c r="L1999">
        <v>135</v>
      </c>
      <c r="M1999">
        <v>45.509</v>
      </c>
      <c r="N1999">
        <v>13.1189</v>
      </c>
    </row>
    <row r="2000" spans="1:14" x14ac:dyDescent="0.3">
      <c r="A2000" t="s">
        <v>74</v>
      </c>
      <c r="B2000" t="s">
        <v>75</v>
      </c>
      <c r="C2000" t="s">
        <v>431</v>
      </c>
      <c r="D2000" t="s">
        <v>432</v>
      </c>
      <c r="E2000">
        <v>1967</v>
      </c>
      <c r="F2000">
        <v>44.261000000000003</v>
      </c>
      <c r="G2000">
        <v>20.186</v>
      </c>
      <c r="I2000">
        <v>934079000</v>
      </c>
      <c r="J2000">
        <v>154.33099999999999</v>
      </c>
      <c r="L2000">
        <v>140.5</v>
      </c>
      <c r="M2000">
        <v>45.024999999999999</v>
      </c>
      <c r="N2000">
        <v>12.803699999999999</v>
      </c>
    </row>
    <row r="2001" spans="1:15" x14ac:dyDescent="0.3">
      <c r="A2001" t="s">
        <v>74</v>
      </c>
      <c r="B2001" t="s">
        <v>75</v>
      </c>
      <c r="C2001" t="s">
        <v>431</v>
      </c>
      <c r="D2001" t="s">
        <v>432</v>
      </c>
      <c r="E2001">
        <v>1966</v>
      </c>
      <c r="F2001">
        <v>44.076999999999998</v>
      </c>
      <c r="G2001">
        <v>20.495999999999999</v>
      </c>
      <c r="I2001">
        <v>853269000</v>
      </c>
      <c r="J2001">
        <v>144.38</v>
      </c>
      <c r="L2001">
        <v>145.30000000000001</v>
      </c>
      <c r="M2001">
        <v>44.555</v>
      </c>
      <c r="N2001">
        <v>12.5021</v>
      </c>
    </row>
    <row r="2002" spans="1:15" x14ac:dyDescent="0.3">
      <c r="A2002" t="s">
        <v>74</v>
      </c>
      <c r="B2002" t="s">
        <v>75</v>
      </c>
      <c r="C2002" t="s">
        <v>431</v>
      </c>
      <c r="D2002" t="s">
        <v>432</v>
      </c>
      <c r="E2002">
        <v>1965</v>
      </c>
      <c r="F2002">
        <v>43.869</v>
      </c>
      <c r="G2002">
        <v>20.794</v>
      </c>
      <c r="I2002">
        <v>814140000</v>
      </c>
      <c r="J2002">
        <v>141.012</v>
      </c>
      <c r="L2002">
        <v>149.1</v>
      </c>
      <c r="M2002">
        <v>44.094999999999999</v>
      </c>
      <c r="N2002">
        <v>12.213699999999999</v>
      </c>
    </row>
    <row r="2003" spans="1:15" x14ac:dyDescent="0.3">
      <c r="A2003" t="s">
        <v>74</v>
      </c>
      <c r="B2003" t="s">
        <v>75</v>
      </c>
      <c r="C2003" t="s">
        <v>431</v>
      </c>
      <c r="D2003" t="s">
        <v>432</v>
      </c>
      <c r="E2003">
        <v>1964</v>
      </c>
      <c r="F2003">
        <v>43.633000000000003</v>
      </c>
      <c r="G2003">
        <v>21.082999999999998</v>
      </c>
      <c r="I2003">
        <v>782385000</v>
      </c>
      <c r="J2003">
        <v>138.64599999999999</v>
      </c>
      <c r="L2003">
        <v>152.19999999999999</v>
      </c>
      <c r="M2003">
        <v>43.639000000000003</v>
      </c>
      <c r="N2003">
        <v>11.9376</v>
      </c>
    </row>
    <row r="2004" spans="1:15" x14ac:dyDescent="0.3">
      <c r="A2004" t="s">
        <v>74</v>
      </c>
      <c r="B2004" t="s">
        <v>75</v>
      </c>
      <c r="C2004" t="s">
        <v>431</v>
      </c>
      <c r="D2004" t="s">
        <v>432</v>
      </c>
      <c r="E2004">
        <v>1963</v>
      </c>
      <c r="F2004">
        <v>43.371000000000002</v>
      </c>
      <c r="G2004">
        <v>21.37</v>
      </c>
      <c r="I2004">
        <v>723624000</v>
      </c>
      <c r="J2004">
        <v>131.136</v>
      </c>
      <c r="L2004">
        <v>154.69999999999999</v>
      </c>
      <c r="M2004">
        <v>43.182000000000002</v>
      </c>
      <c r="N2004">
        <v>11.673299999999999</v>
      </c>
    </row>
    <row r="2005" spans="1:15" x14ac:dyDescent="0.3">
      <c r="A2005" t="s">
        <v>74</v>
      </c>
      <c r="B2005" t="s">
        <v>75</v>
      </c>
      <c r="C2005" t="s">
        <v>431</v>
      </c>
      <c r="D2005" t="s">
        <v>432</v>
      </c>
      <c r="E2005">
        <v>1962</v>
      </c>
      <c r="F2005">
        <v>43.094999999999999</v>
      </c>
      <c r="G2005">
        <v>21.657</v>
      </c>
      <c r="I2005">
        <v>699374000</v>
      </c>
      <c r="J2005">
        <v>129.54400000000001</v>
      </c>
      <c r="L2005">
        <v>157.19999999999999</v>
      </c>
      <c r="M2005">
        <v>42.720999999999997</v>
      </c>
      <c r="N2005">
        <v>11.4208</v>
      </c>
    </row>
    <row r="2006" spans="1:15" x14ac:dyDescent="0.3">
      <c r="A2006" t="s">
        <v>74</v>
      </c>
      <c r="B2006" t="s">
        <v>75</v>
      </c>
      <c r="C2006" t="s">
        <v>431</v>
      </c>
      <c r="D2006" t="s">
        <v>432</v>
      </c>
      <c r="E2006">
        <v>1961</v>
      </c>
      <c r="F2006">
        <v>42.816000000000003</v>
      </c>
      <c r="G2006">
        <v>21.948</v>
      </c>
      <c r="I2006">
        <v>657597000</v>
      </c>
      <c r="J2006">
        <v>124.42700000000001</v>
      </c>
      <c r="L2006">
        <v>160</v>
      </c>
      <c r="M2006">
        <v>42.255000000000003</v>
      </c>
      <c r="N2006">
        <v>11.180300000000001</v>
      </c>
    </row>
    <row r="2007" spans="1:15" x14ac:dyDescent="0.3">
      <c r="A2007" t="s">
        <v>74</v>
      </c>
      <c r="B2007" t="s">
        <v>75</v>
      </c>
      <c r="C2007" t="s">
        <v>431</v>
      </c>
      <c r="D2007" t="s">
        <v>432</v>
      </c>
      <c r="E2007">
        <v>1960</v>
      </c>
      <c r="F2007">
        <v>42.548999999999999</v>
      </c>
      <c r="G2007">
        <v>22.242999999999999</v>
      </c>
      <c r="I2007">
        <v>618741000</v>
      </c>
      <c r="J2007">
        <v>119.51900000000001</v>
      </c>
      <c r="L2007">
        <v>163.5</v>
      </c>
      <c r="M2007">
        <v>41.784999999999997</v>
      </c>
    </row>
    <row r="2008" spans="1:15" x14ac:dyDescent="0.3">
      <c r="A2008" t="s">
        <v>76</v>
      </c>
      <c r="B2008" t="s">
        <v>77</v>
      </c>
      <c r="C2008" t="s">
        <v>440</v>
      </c>
      <c r="D2008" t="s">
        <v>439</v>
      </c>
      <c r="E2008">
        <v>2018</v>
      </c>
      <c r="I2008" s="1">
        <v>1710000000000</v>
      </c>
      <c r="J2008">
        <v>46210.5</v>
      </c>
      <c r="L2008">
        <v>4.3</v>
      </c>
      <c r="N2008">
        <v>4.07531</v>
      </c>
      <c r="O2008">
        <v>5.92</v>
      </c>
    </row>
    <row r="2009" spans="1:15" x14ac:dyDescent="0.3">
      <c r="A2009" t="s">
        <v>76</v>
      </c>
      <c r="B2009" t="s">
        <v>77</v>
      </c>
      <c r="C2009" t="s">
        <v>440</v>
      </c>
      <c r="D2009" t="s">
        <v>439</v>
      </c>
      <c r="E2009">
        <v>2017</v>
      </c>
      <c r="F2009">
        <v>10.3</v>
      </c>
      <c r="G2009">
        <v>7.5</v>
      </c>
      <c r="I2009" s="1">
        <v>1650000000000</v>
      </c>
      <c r="J2009">
        <v>45069.9</v>
      </c>
      <c r="K2009">
        <v>91</v>
      </c>
      <c r="L2009">
        <v>4.4000000000000004</v>
      </c>
      <c r="M2009">
        <v>82.248999999999995</v>
      </c>
      <c r="N2009">
        <v>4.0182799999999999</v>
      </c>
      <c r="O2009">
        <v>6.34</v>
      </c>
    </row>
    <row r="2010" spans="1:15" x14ac:dyDescent="0.3">
      <c r="A2010" t="s">
        <v>76</v>
      </c>
      <c r="B2010" t="s">
        <v>77</v>
      </c>
      <c r="C2010" t="s">
        <v>440</v>
      </c>
      <c r="D2010" t="s">
        <v>439</v>
      </c>
      <c r="E2010">
        <v>2016</v>
      </c>
      <c r="F2010">
        <v>10.6</v>
      </c>
      <c r="G2010">
        <v>7.4</v>
      </c>
      <c r="I2010" s="1">
        <v>1530000000000</v>
      </c>
      <c r="J2010">
        <v>42279.9</v>
      </c>
      <c r="K2010">
        <v>91.16</v>
      </c>
      <c r="L2010">
        <v>4.5</v>
      </c>
      <c r="M2010">
        <v>82.142200000000003</v>
      </c>
      <c r="N2010">
        <v>3.9709099999999999</v>
      </c>
      <c r="O2010">
        <v>6.9989999999999997</v>
      </c>
    </row>
    <row r="2011" spans="1:15" x14ac:dyDescent="0.3">
      <c r="A2011" t="s">
        <v>76</v>
      </c>
      <c r="B2011" t="s">
        <v>77</v>
      </c>
      <c r="C2011" t="s">
        <v>440</v>
      </c>
      <c r="D2011" t="s">
        <v>439</v>
      </c>
      <c r="E2011">
        <v>2015</v>
      </c>
      <c r="F2011">
        <v>10.7</v>
      </c>
      <c r="G2011">
        <v>7.4</v>
      </c>
      <c r="I2011" s="1">
        <v>1550000000000</v>
      </c>
      <c r="J2011">
        <v>43495.1</v>
      </c>
      <c r="K2011">
        <v>90</v>
      </c>
      <c r="L2011">
        <v>4.5999999999999996</v>
      </c>
      <c r="M2011">
        <v>81.900000000000006</v>
      </c>
      <c r="N2011">
        <v>3.9262000000000001</v>
      </c>
      <c r="O2011">
        <v>6.9059999999999997</v>
      </c>
    </row>
    <row r="2012" spans="1:15" x14ac:dyDescent="0.3">
      <c r="A2012" t="s">
        <v>76</v>
      </c>
      <c r="B2012" t="s">
        <v>77</v>
      </c>
      <c r="C2012" t="s">
        <v>440</v>
      </c>
      <c r="D2012" t="s">
        <v>439</v>
      </c>
      <c r="E2012">
        <v>2014</v>
      </c>
      <c r="F2012">
        <v>10.8</v>
      </c>
      <c r="G2012">
        <v>7.3</v>
      </c>
      <c r="H2012">
        <v>15588.5</v>
      </c>
      <c r="I2012" s="1">
        <v>1800000000000</v>
      </c>
      <c r="J2012">
        <v>50835.5</v>
      </c>
      <c r="K2012">
        <v>87.12</v>
      </c>
      <c r="L2012">
        <v>4.7</v>
      </c>
      <c r="M2012">
        <v>81.8</v>
      </c>
      <c r="N2012">
        <v>3.8969999999999998</v>
      </c>
      <c r="O2012">
        <v>6.9139999999999997</v>
      </c>
    </row>
    <row r="2013" spans="1:15" x14ac:dyDescent="0.3">
      <c r="A2013" t="s">
        <v>76</v>
      </c>
      <c r="B2013" t="s">
        <v>77</v>
      </c>
      <c r="C2013" t="s">
        <v>440</v>
      </c>
      <c r="D2013" t="s">
        <v>439</v>
      </c>
      <c r="E2013">
        <v>2013</v>
      </c>
      <c r="F2013">
        <v>10.8</v>
      </c>
      <c r="G2013">
        <v>7.2</v>
      </c>
      <c r="H2013">
        <v>15750.8</v>
      </c>
      <c r="I2013" s="1">
        <v>1840000000000</v>
      </c>
      <c r="J2013">
        <v>52504.7</v>
      </c>
      <c r="K2013">
        <v>85.8</v>
      </c>
      <c r="L2013">
        <v>4.7</v>
      </c>
      <c r="M2013">
        <v>81.748800000000003</v>
      </c>
      <c r="N2013">
        <v>3.8580199999999998</v>
      </c>
      <c r="O2013">
        <v>7.0739999999999998</v>
      </c>
    </row>
    <row r="2014" spans="1:15" x14ac:dyDescent="0.3">
      <c r="A2014" t="s">
        <v>76</v>
      </c>
      <c r="B2014" t="s">
        <v>77</v>
      </c>
      <c r="C2014" t="s">
        <v>440</v>
      </c>
      <c r="D2014" t="s">
        <v>439</v>
      </c>
      <c r="E2014">
        <v>2012</v>
      </c>
      <c r="F2014">
        <v>11</v>
      </c>
      <c r="G2014">
        <v>7.1</v>
      </c>
      <c r="H2014">
        <v>15336.6</v>
      </c>
      <c r="I2014" s="1">
        <v>1820000000000</v>
      </c>
      <c r="J2014">
        <v>52542.3</v>
      </c>
      <c r="K2014">
        <v>83</v>
      </c>
      <c r="L2014">
        <v>4.8</v>
      </c>
      <c r="M2014">
        <v>81.648799999999994</v>
      </c>
      <c r="N2014">
        <v>3.8174700000000001</v>
      </c>
      <c r="O2014">
        <v>7.2919999999999998</v>
      </c>
    </row>
    <row r="2015" spans="1:15" x14ac:dyDescent="0.3">
      <c r="A2015" t="s">
        <v>76</v>
      </c>
      <c r="B2015" t="s">
        <v>77</v>
      </c>
      <c r="C2015" t="s">
        <v>440</v>
      </c>
      <c r="D2015" t="s">
        <v>439</v>
      </c>
      <c r="E2015">
        <v>2011</v>
      </c>
      <c r="F2015">
        <v>11</v>
      </c>
      <c r="G2015">
        <v>7.1</v>
      </c>
      <c r="H2015">
        <v>15644.5</v>
      </c>
      <c r="I2015" s="1">
        <v>1790000000000</v>
      </c>
      <c r="J2015">
        <v>52101.8</v>
      </c>
      <c r="K2015">
        <v>83</v>
      </c>
      <c r="L2015">
        <v>4.8</v>
      </c>
      <c r="M2015">
        <v>81.448800000000006</v>
      </c>
      <c r="N2015">
        <v>3.7762500000000001</v>
      </c>
      <c r="O2015">
        <v>7.5110000000000001</v>
      </c>
    </row>
    <row r="2016" spans="1:15" x14ac:dyDescent="0.3">
      <c r="A2016" t="s">
        <v>76</v>
      </c>
      <c r="B2016" t="s">
        <v>77</v>
      </c>
      <c r="C2016" t="s">
        <v>440</v>
      </c>
      <c r="D2016" t="s">
        <v>439</v>
      </c>
      <c r="E2016">
        <v>2010</v>
      </c>
      <c r="F2016">
        <v>11.1</v>
      </c>
      <c r="G2016">
        <v>7</v>
      </c>
      <c r="H2016">
        <v>15269.7</v>
      </c>
      <c r="I2016" s="1">
        <v>1610000000000</v>
      </c>
      <c r="J2016">
        <v>47450.3</v>
      </c>
      <c r="K2016">
        <v>80.3</v>
      </c>
      <c r="L2016">
        <v>4.9000000000000004</v>
      </c>
      <c r="M2016">
        <v>81.246300000000005</v>
      </c>
      <c r="N2016">
        <v>3.7394699999999998</v>
      </c>
      <c r="O2016">
        <v>8.0559999999999992</v>
      </c>
    </row>
    <row r="2017" spans="1:15" x14ac:dyDescent="0.3">
      <c r="A2017" t="s">
        <v>76</v>
      </c>
      <c r="B2017" t="s">
        <v>77</v>
      </c>
      <c r="C2017" t="s">
        <v>440</v>
      </c>
      <c r="D2017" t="s">
        <v>439</v>
      </c>
      <c r="E2017">
        <v>2009</v>
      </c>
      <c r="F2017">
        <v>11.3</v>
      </c>
      <c r="G2017">
        <v>7.1</v>
      </c>
      <c r="H2017">
        <v>15450.7</v>
      </c>
      <c r="I2017" s="1">
        <v>1370000000000</v>
      </c>
      <c r="J2017">
        <v>40773.1</v>
      </c>
      <c r="K2017">
        <v>80.3</v>
      </c>
      <c r="L2017">
        <v>5</v>
      </c>
      <c r="M2017">
        <v>80.995099999999994</v>
      </c>
      <c r="N2017">
        <v>3.6981199999999999</v>
      </c>
      <c r="O2017">
        <v>8.3439999999999994</v>
      </c>
    </row>
    <row r="2018" spans="1:15" x14ac:dyDescent="0.3">
      <c r="A2018" t="s">
        <v>76</v>
      </c>
      <c r="B2018" t="s">
        <v>77</v>
      </c>
      <c r="C2018" t="s">
        <v>440</v>
      </c>
      <c r="D2018" t="s">
        <v>439</v>
      </c>
      <c r="E2018">
        <v>2008</v>
      </c>
      <c r="F2018">
        <v>11.3</v>
      </c>
      <c r="G2018">
        <v>7.2</v>
      </c>
      <c r="H2018">
        <v>16377.5</v>
      </c>
      <c r="I2018" s="1">
        <v>1550000000000</v>
      </c>
      <c r="J2018">
        <v>46594.5</v>
      </c>
      <c r="K2018">
        <v>76.7</v>
      </c>
      <c r="L2018">
        <v>5</v>
      </c>
      <c r="M2018">
        <v>80.695099999999996</v>
      </c>
      <c r="N2018">
        <v>3.6561400000000002</v>
      </c>
      <c r="O2018">
        <v>6.1369999999999996</v>
      </c>
    </row>
    <row r="2019" spans="1:15" x14ac:dyDescent="0.3">
      <c r="A2019" t="s">
        <v>76</v>
      </c>
      <c r="B2019" t="s">
        <v>77</v>
      </c>
      <c r="C2019" t="s">
        <v>440</v>
      </c>
      <c r="D2019" t="s">
        <v>439</v>
      </c>
      <c r="E2019">
        <v>2007</v>
      </c>
      <c r="F2019">
        <v>11.2</v>
      </c>
      <c r="G2019">
        <v>7.1</v>
      </c>
      <c r="H2019">
        <v>16683.099999999999</v>
      </c>
      <c r="I2019" s="1">
        <v>1460000000000</v>
      </c>
      <c r="J2019">
        <v>44543</v>
      </c>
      <c r="K2019">
        <v>73.2</v>
      </c>
      <c r="L2019">
        <v>5.0999999999999996</v>
      </c>
      <c r="M2019">
        <v>80.543899999999994</v>
      </c>
      <c r="N2019">
        <v>3.6167600000000002</v>
      </c>
      <c r="O2019">
        <v>6.0359999999999996</v>
      </c>
    </row>
    <row r="2020" spans="1:15" x14ac:dyDescent="0.3">
      <c r="A2020" t="s">
        <v>76</v>
      </c>
      <c r="B2020" t="s">
        <v>77</v>
      </c>
      <c r="C2020" t="s">
        <v>440</v>
      </c>
      <c r="D2020" t="s">
        <v>439</v>
      </c>
      <c r="E2020">
        <v>2006</v>
      </c>
      <c r="F2020">
        <v>10.9</v>
      </c>
      <c r="G2020">
        <v>7</v>
      </c>
      <c r="H2020">
        <v>16508.3</v>
      </c>
      <c r="I2020" s="1">
        <v>1320000000000</v>
      </c>
      <c r="J2020">
        <v>40385.9</v>
      </c>
      <c r="K2020">
        <v>72.400000000000006</v>
      </c>
      <c r="L2020">
        <v>5.0999999999999996</v>
      </c>
      <c r="M2020">
        <v>80.343900000000005</v>
      </c>
      <c r="N2020">
        <v>3.5817999999999999</v>
      </c>
      <c r="O2020">
        <v>6.32</v>
      </c>
    </row>
    <row r="2021" spans="1:15" x14ac:dyDescent="0.3">
      <c r="A2021" t="s">
        <v>76</v>
      </c>
      <c r="B2021" t="s">
        <v>77</v>
      </c>
      <c r="C2021" t="s">
        <v>440</v>
      </c>
      <c r="D2021" t="s">
        <v>439</v>
      </c>
      <c r="E2021">
        <v>2005</v>
      </c>
      <c r="F2021">
        <v>10.6</v>
      </c>
      <c r="G2021">
        <v>7.1</v>
      </c>
      <c r="H2021">
        <v>16948.3</v>
      </c>
      <c r="I2021" s="1">
        <v>1170000000000</v>
      </c>
      <c r="J2021">
        <v>36266.199999999997</v>
      </c>
      <c r="K2021">
        <v>71.66</v>
      </c>
      <c r="L2021">
        <v>5.2</v>
      </c>
      <c r="M2021">
        <v>80.192700000000002</v>
      </c>
      <c r="N2021">
        <v>3.5457999999999998</v>
      </c>
      <c r="O2021">
        <v>6.758</v>
      </c>
    </row>
    <row r="2022" spans="1:15" x14ac:dyDescent="0.3">
      <c r="A2022" t="s">
        <v>76</v>
      </c>
      <c r="B2022" t="s">
        <v>77</v>
      </c>
      <c r="C2022" t="s">
        <v>440</v>
      </c>
      <c r="D2022" t="s">
        <v>439</v>
      </c>
      <c r="E2022">
        <v>2004</v>
      </c>
      <c r="F2022">
        <v>10.5</v>
      </c>
      <c r="G2022">
        <v>7.1</v>
      </c>
      <c r="H2022">
        <v>17264.7</v>
      </c>
      <c r="I2022" s="1">
        <v>1020000000000</v>
      </c>
      <c r="J2022">
        <v>32034.3</v>
      </c>
      <c r="K2022">
        <v>65.956000000000003</v>
      </c>
      <c r="L2022">
        <v>5.2</v>
      </c>
      <c r="M2022">
        <v>79.892700000000005</v>
      </c>
      <c r="N2022">
        <v>3.51247</v>
      </c>
      <c r="O2022">
        <v>7.1849999999999996</v>
      </c>
    </row>
    <row r="2023" spans="1:15" x14ac:dyDescent="0.3">
      <c r="A2023" t="s">
        <v>76</v>
      </c>
      <c r="B2023" t="s">
        <v>77</v>
      </c>
      <c r="C2023" t="s">
        <v>440</v>
      </c>
      <c r="D2023" t="s">
        <v>439</v>
      </c>
      <c r="E2023">
        <v>2003</v>
      </c>
      <c r="F2023">
        <v>10.6</v>
      </c>
      <c r="G2023">
        <v>7.1</v>
      </c>
      <c r="H2023">
        <v>17208.5</v>
      </c>
      <c r="I2023" s="1">
        <v>892000000000</v>
      </c>
      <c r="J2023">
        <v>28200.7</v>
      </c>
      <c r="K2023">
        <v>64.2</v>
      </c>
      <c r="L2023">
        <v>5.2</v>
      </c>
      <c r="M2023">
        <v>79.741500000000002</v>
      </c>
      <c r="N2023">
        <v>3.4798499999999999</v>
      </c>
      <c r="O2023">
        <v>7.5739999999999998</v>
      </c>
    </row>
    <row r="2024" spans="1:15" x14ac:dyDescent="0.3">
      <c r="A2024" t="s">
        <v>76</v>
      </c>
      <c r="B2024" t="s">
        <v>77</v>
      </c>
      <c r="C2024" t="s">
        <v>440</v>
      </c>
      <c r="D2024" t="s">
        <v>439</v>
      </c>
      <c r="E2024">
        <v>2002</v>
      </c>
      <c r="F2024">
        <v>10.5</v>
      </c>
      <c r="G2024">
        <v>7.1</v>
      </c>
      <c r="H2024">
        <v>16960.599999999999</v>
      </c>
      <c r="I2024" s="1">
        <v>758000000000</v>
      </c>
      <c r="J2024">
        <v>24169.3</v>
      </c>
      <c r="K2024">
        <v>61.593299999999999</v>
      </c>
      <c r="L2024">
        <v>5.2</v>
      </c>
      <c r="M2024">
        <v>79.490200000000002</v>
      </c>
      <c r="N2024">
        <v>3.44862</v>
      </c>
      <c r="O2024">
        <v>7.665</v>
      </c>
    </row>
    <row r="2025" spans="1:15" x14ac:dyDescent="0.3">
      <c r="A2025" t="s">
        <v>76</v>
      </c>
      <c r="B2025" t="s">
        <v>77</v>
      </c>
      <c r="C2025" t="s">
        <v>440</v>
      </c>
      <c r="D2025" t="s">
        <v>439</v>
      </c>
      <c r="E2025">
        <v>2001</v>
      </c>
      <c r="F2025">
        <v>10.7</v>
      </c>
      <c r="G2025">
        <v>7.1</v>
      </c>
      <c r="H2025">
        <v>16840.2</v>
      </c>
      <c r="I2025" s="1">
        <v>736000000000</v>
      </c>
      <c r="J2025">
        <v>23738.2</v>
      </c>
      <c r="K2025">
        <v>60.2</v>
      </c>
      <c r="L2025">
        <v>5.2</v>
      </c>
      <c r="M2025">
        <v>79.338999999999999</v>
      </c>
      <c r="N2025">
        <v>3.4113199999999999</v>
      </c>
      <c r="O2025">
        <v>7.2190000000000003</v>
      </c>
    </row>
    <row r="2026" spans="1:15" x14ac:dyDescent="0.3">
      <c r="A2026" t="s">
        <v>76</v>
      </c>
      <c r="B2026" t="s">
        <v>77</v>
      </c>
      <c r="C2026" t="s">
        <v>440</v>
      </c>
      <c r="D2026" t="s">
        <v>439</v>
      </c>
      <c r="E2026">
        <v>2000</v>
      </c>
      <c r="F2026">
        <v>10.7</v>
      </c>
      <c r="G2026">
        <v>7.1</v>
      </c>
      <c r="H2026">
        <v>17037.099999999999</v>
      </c>
      <c r="I2026" s="1">
        <v>742000000000</v>
      </c>
      <c r="J2026">
        <v>24190.2</v>
      </c>
      <c r="K2026">
        <v>51.3</v>
      </c>
      <c r="L2026">
        <v>5.3</v>
      </c>
      <c r="M2026">
        <v>79.136600000000001</v>
      </c>
      <c r="N2026">
        <v>3.37446</v>
      </c>
      <c r="O2026">
        <v>6.8289999999999997</v>
      </c>
    </row>
    <row r="2027" spans="1:15" x14ac:dyDescent="0.3">
      <c r="A2027" t="s">
        <v>76</v>
      </c>
      <c r="B2027" t="s">
        <v>77</v>
      </c>
      <c r="C2027" t="s">
        <v>440</v>
      </c>
      <c r="D2027" t="s">
        <v>439</v>
      </c>
      <c r="E2027">
        <v>1999</v>
      </c>
      <c r="F2027">
        <v>11.2</v>
      </c>
      <c r="G2027">
        <v>7.2</v>
      </c>
      <c r="H2027">
        <v>16678.900000000001</v>
      </c>
      <c r="I2027" s="1">
        <v>676000000000</v>
      </c>
      <c r="J2027">
        <v>22238.7</v>
      </c>
      <c r="K2027">
        <v>36.186399999999999</v>
      </c>
      <c r="L2027">
        <v>5.3</v>
      </c>
      <c r="M2027">
        <v>78.885400000000004</v>
      </c>
      <c r="N2027">
        <v>3.3431799999999998</v>
      </c>
      <c r="O2027">
        <v>7.5830000000000002</v>
      </c>
    </row>
    <row r="2028" spans="1:15" x14ac:dyDescent="0.3">
      <c r="A2028" t="s">
        <v>76</v>
      </c>
      <c r="B2028" t="s">
        <v>77</v>
      </c>
      <c r="C2028" t="s">
        <v>440</v>
      </c>
      <c r="D2028" t="s">
        <v>439</v>
      </c>
      <c r="E2028">
        <v>1998</v>
      </c>
      <c r="F2028">
        <v>11.4</v>
      </c>
      <c r="G2028">
        <v>7.2</v>
      </c>
      <c r="H2028">
        <v>16435.8</v>
      </c>
      <c r="I2028" s="1">
        <v>632000000000</v>
      </c>
      <c r="J2028">
        <v>20952.099999999999</v>
      </c>
      <c r="K2028">
        <v>24.897400000000001</v>
      </c>
      <c r="L2028">
        <v>5.4</v>
      </c>
      <c r="M2028">
        <v>78.634100000000004</v>
      </c>
      <c r="N2028">
        <v>3.3161200000000002</v>
      </c>
      <c r="O2028">
        <v>8.2780000000000005</v>
      </c>
    </row>
    <row r="2029" spans="1:15" x14ac:dyDescent="0.3">
      <c r="A2029" t="s">
        <v>76</v>
      </c>
      <c r="B2029" t="s">
        <v>77</v>
      </c>
      <c r="C2029" t="s">
        <v>440</v>
      </c>
      <c r="D2029" t="s">
        <v>439</v>
      </c>
      <c r="E2029">
        <v>1997</v>
      </c>
      <c r="F2029">
        <v>11.6</v>
      </c>
      <c r="G2029">
        <v>7.2</v>
      </c>
      <c r="H2029">
        <v>16653.7</v>
      </c>
      <c r="I2029" s="1">
        <v>653000000000</v>
      </c>
      <c r="J2029">
        <v>21829.200000000001</v>
      </c>
      <c r="K2029">
        <v>15.0724</v>
      </c>
      <c r="L2029">
        <v>5.5</v>
      </c>
      <c r="M2029">
        <v>78.431700000000006</v>
      </c>
      <c r="N2029">
        <v>3.28871</v>
      </c>
      <c r="O2029">
        <v>9.1010000000000009</v>
      </c>
    </row>
    <row r="2030" spans="1:15" x14ac:dyDescent="0.3">
      <c r="A2030" t="s">
        <v>76</v>
      </c>
      <c r="B2030" t="s">
        <v>77</v>
      </c>
      <c r="C2030" t="s">
        <v>440</v>
      </c>
      <c r="D2030" t="s">
        <v>439</v>
      </c>
      <c r="E2030">
        <v>1996</v>
      </c>
      <c r="F2030">
        <v>12</v>
      </c>
      <c r="G2030">
        <v>7.2</v>
      </c>
      <c r="H2030">
        <v>16607.2</v>
      </c>
      <c r="I2030" s="1">
        <v>629000000000</v>
      </c>
      <c r="J2030">
        <v>21227.3</v>
      </c>
      <c r="K2030">
        <v>6.7602399999999996</v>
      </c>
      <c r="L2030">
        <v>5.6</v>
      </c>
      <c r="M2030">
        <v>78.180499999999995</v>
      </c>
      <c r="N2030">
        <v>3.2561900000000001</v>
      </c>
      <c r="O2030">
        <v>9.6199999999999992</v>
      </c>
    </row>
    <row r="2031" spans="1:15" x14ac:dyDescent="0.3">
      <c r="A2031" t="s">
        <v>76</v>
      </c>
      <c r="B2031" t="s">
        <v>77</v>
      </c>
      <c r="C2031" t="s">
        <v>440</v>
      </c>
      <c r="D2031" t="s">
        <v>439</v>
      </c>
      <c r="E2031">
        <v>1995</v>
      </c>
      <c r="F2031">
        <v>12.6</v>
      </c>
      <c r="G2031">
        <v>7.2</v>
      </c>
      <c r="H2031">
        <v>16532.400000000001</v>
      </c>
      <c r="I2031" s="1">
        <v>604000000000</v>
      </c>
      <c r="J2031">
        <v>20613.8</v>
      </c>
      <c r="K2031">
        <v>4.1635299999999997</v>
      </c>
      <c r="L2031">
        <v>5.8</v>
      </c>
      <c r="M2031">
        <v>78.029300000000006</v>
      </c>
      <c r="N2031">
        <v>3.2223299999999999</v>
      </c>
      <c r="O2031">
        <v>9.4890000000000008</v>
      </c>
    </row>
    <row r="2032" spans="1:15" x14ac:dyDescent="0.3">
      <c r="A2032" t="s">
        <v>76</v>
      </c>
      <c r="B2032" t="s">
        <v>77</v>
      </c>
      <c r="C2032" t="s">
        <v>440</v>
      </c>
      <c r="D2032" t="s">
        <v>439</v>
      </c>
      <c r="E2032">
        <v>1994</v>
      </c>
      <c r="F2032">
        <v>13.1</v>
      </c>
      <c r="G2032">
        <v>7.1</v>
      </c>
      <c r="H2032">
        <v>16388.3</v>
      </c>
      <c r="I2032" s="1">
        <v>578000000000</v>
      </c>
      <c r="J2032">
        <v>19935.400000000001</v>
      </c>
      <c r="K2032">
        <v>2.3786900000000002</v>
      </c>
      <c r="L2032">
        <v>6</v>
      </c>
      <c r="M2032">
        <v>77.826800000000006</v>
      </c>
      <c r="N2032">
        <v>3.1891600000000002</v>
      </c>
      <c r="O2032">
        <v>10.395</v>
      </c>
    </row>
    <row r="2033" spans="1:15" x14ac:dyDescent="0.3">
      <c r="A2033" t="s">
        <v>76</v>
      </c>
      <c r="B2033" t="s">
        <v>77</v>
      </c>
      <c r="C2033" t="s">
        <v>440</v>
      </c>
      <c r="D2033" t="s">
        <v>439</v>
      </c>
      <c r="E2033">
        <v>1993</v>
      </c>
      <c r="F2033">
        <v>13.6</v>
      </c>
      <c r="G2033">
        <v>7.1</v>
      </c>
      <c r="H2033">
        <v>16320.1</v>
      </c>
      <c r="I2033" s="1">
        <v>577000000000</v>
      </c>
      <c r="J2033">
        <v>20121.2</v>
      </c>
      <c r="K2033">
        <v>1.1845600000000001</v>
      </c>
      <c r="L2033">
        <v>6.2</v>
      </c>
      <c r="M2033">
        <v>77.824399999999997</v>
      </c>
      <c r="N2033">
        <v>3.15442</v>
      </c>
      <c r="O2033">
        <v>11.377000000000001</v>
      </c>
    </row>
    <row r="2034" spans="1:15" x14ac:dyDescent="0.3">
      <c r="A2034" t="s">
        <v>76</v>
      </c>
      <c r="B2034" t="s">
        <v>77</v>
      </c>
      <c r="C2034" t="s">
        <v>440</v>
      </c>
      <c r="D2034" t="s">
        <v>439</v>
      </c>
      <c r="E2034">
        <v>1992</v>
      </c>
      <c r="F2034">
        <v>14.7</v>
      </c>
      <c r="G2034">
        <v>6.9</v>
      </c>
      <c r="H2034">
        <v>16164.4</v>
      </c>
      <c r="I2034" s="1">
        <v>592000000000</v>
      </c>
      <c r="J2034">
        <v>20879.8</v>
      </c>
      <c r="K2034">
        <v>0.91598100000000005</v>
      </c>
      <c r="L2034">
        <v>6.4</v>
      </c>
      <c r="M2034">
        <v>77.724400000000003</v>
      </c>
      <c r="N2034">
        <v>3.1199499999999998</v>
      </c>
      <c r="O2034">
        <v>11.196999999999999</v>
      </c>
    </row>
    <row r="2035" spans="1:15" x14ac:dyDescent="0.3">
      <c r="A2035" t="s">
        <v>76</v>
      </c>
      <c r="B2035" t="s">
        <v>77</v>
      </c>
      <c r="C2035" t="s">
        <v>440</v>
      </c>
      <c r="D2035" t="s">
        <v>439</v>
      </c>
      <c r="E2035">
        <v>1991</v>
      </c>
      <c r="F2035">
        <v>14.9</v>
      </c>
      <c r="G2035">
        <v>7</v>
      </c>
      <c r="H2035">
        <v>16181.6</v>
      </c>
      <c r="I2035" s="1">
        <v>610000000000</v>
      </c>
      <c r="J2035">
        <v>21768.3</v>
      </c>
      <c r="K2035">
        <v>0.57038599999999995</v>
      </c>
      <c r="L2035">
        <v>6.6</v>
      </c>
      <c r="M2035">
        <v>77.622</v>
      </c>
      <c r="N2035">
        <v>3.0832299999999999</v>
      </c>
      <c r="O2035">
        <v>10.316000000000001</v>
      </c>
    </row>
    <row r="2036" spans="1:15" x14ac:dyDescent="0.3">
      <c r="A2036" t="s">
        <v>76</v>
      </c>
      <c r="B2036" t="s">
        <v>77</v>
      </c>
      <c r="C2036" t="s">
        <v>440</v>
      </c>
      <c r="D2036" t="s">
        <v>439</v>
      </c>
      <c r="E2036">
        <v>1990</v>
      </c>
      <c r="F2036">
        <v>15</v>
      </c>
      <c r="G2036">
        <v>7.3</v>
      </c>
      <c r="H2036">
        <v>16167.4</v>
      </c>
      <c r="I2036" s="1">
        <v>594000000000</v>
      </c>
      <c r="J2036">
        <v>21448.400000000001</v>
      </c>
      <c r="K2036">
        <v>0.36099999999999999</v>
      </c>
      <c r="L2036">
        <v>6.8</v>
      </c>
      <c r="M2036">
        <v>77.421999999999997</v>
      </c>
      <c r="N2036">
        <v>3.04515</v>
      </c>
    </row>
    <row r="2037" spans="1:15" x14ac:dyDescent="0.3">
      <c r="A2037" t="s">
        <v>76</v>
      </c>
      <c r="B2037" t="s">
        <v>77</v>
      </c>
      <c r="C2037" t="s">
        <v>440</v>
      </c>
      <c r="D2037" t="s">
        <v>439</v>
      </c>
      <c r="E2037">
        <v>1989</v>
      </c>
      <c r="F2037">
        <v>14.9</v>
      </c>
      <c r="G2037">
        <v>7.3</v>
      </c>
      <c r="H2037">
        <v>16464</v>
      </c>
      <c r="I2037" s="1">
        <v>565000000000</v>
      </c>
      <c r="J2037">
        <v>20715.599999999999</v>
      </c>
      <c r="L2037">
        <v>7</v>
      </c>
      <c r="M2037">
        <v>77.119500000000002</v>
      </c>
      <c r="N2037">
        <v>2.99959</v>
      </c>
    </row>
    <row r="2038" spans="1:15" x14ac:dyDescent="0.3">
      <c r="A2038" t="s">
        <v>76</v>
      </c>
      <c r="B2038" t="s">
        <v>77</v>
      </c>
      <c r="C2038" t="s">
        <v>440</v>
      </c>
      <c r="D2038" t="s">
        <v>439</v>
      </c>
      <c r="E2038">
        <v>1988</v>
      </c>
      <c r="F2038">
        <v>14.5</v>
      </c>
      <c r="G2038">
        <v>7.3</v>
      </c>
      <c r="H2038">
        <v>16389.3</v>
      </c>
      <c r="I2038" s="1">
        <v>507000000000</v>
      </c>
      <c r="J2038">
        <v>18937</v>
      </c>
      <c r="L2038">
        <v>7.3</v>
      </c>
      <c r="M2038">
        <v>76.919499999999999</v>
      </c>
      <c r="N2038">
        <v>2.94625</v>
      </c>
    </row>
    <row r="2039" spans="1:15" x14ac:dyDescent="0.3">
      <c r="A2039" t="s">
        <v>76</v>
      </c>
      <c r="B2039" t="s">
        <v>77</v>
      </c>
      <c r="C2039" t="s">
        <v>440</v>
      </c>
      <c r="D2039" t="s">
        <v>439</v>
      </c>
      <c r="E2039">
        <v>1987</v>
      </c>
      <c r="F2039">
        <v>14.4</v>
      </c>
      <c r="G2039">
        <v>7.2</v>
      </c>
      <c r="H2039">
        <v>15798.3</v>
      </c>
      <c r="I2039" s="1">
        <v>431000000000</v>
      </c>
      <c r="J2039">
        <v>16309</v>
      </c>
      <c r="L2039">
        <v>7.5</v>
      </c>
      <c r="M2039">
        <v>76.719499999999996</v>
      </c>
      <c r="N2039">
        <v>2.90829</v>
      </c>
    </row>
    <row r="2040" spans="1:15" x14ac:dyDescent="0.3">
      <c r="A2040" t="s">
        <v>76</v>
      </c>
      <c r="B2040" t="s">
        <v>77</v>
      </c>
      <c r="C2040" t="s">
        <v>440</v>
      </c>
      <c r="D2040" t="s">
        <v>439</v>
      </c>
      <c r="E2040">
        <v>1986</v>
      </c>
      <c r="F2040">
        <v>14.5</v>
      </c>
      <c r="G2040">
        <v>7.2</v>
      </c>
      <c r="H2040">
        <v>15363.4</v>
      </c>
      <c r="I2040" s="1">
        <v>377000000000</v>
      </c>
      <c r="J2040">
        <v>14461.1</v>
      </c>
      <c r="L2040">
        <v>7.7</v>
      </c>
      <c r="M2040">
        <v>76.519499999999994</v>
      </c>
      <c r="N2040">
        <v>2.8702100000000002</v>
      </c>
    </row>
    <row r="2041" spans="1:15" x14ac:dyDescent="0.3">
      <c r="A2041" t="s">
        <v>76</v>
      </c>
      <c r="B2041" t="s">
        <v>77</v>
      </c>
      <c r="C2041" t="s">
        <v>440</v>
      </c>
      <c r="D2041" t="s">
        <v>439</v>
      </c>
      <c r="E2041">
        <v>1985</v>
      </c>
      <c r="F2041">
        <v>14.9</v>
      </c>
      <c r="G2041">
        <v>7</v>
      </c>
      <c r="H2041">
        <v>14857.3</v>
      </c>
      <c r="I2041" s="1">
        <v>365000000000</v>
      </c>
      <c r="J2041">
        <v>14114.8</v>
      </c>
      <c r="L2041">
        <v>8</v>
      </c>
      <c r="M2041">
        <v>76.368300000000005</v>
      </c>
      <c r="N2041">
        <v>2.8418199999999998</v>
      </c>
    </row>
    <row r="2042" spans="1:15" x14ac:dyDescent="0.3">
      <c r="A2042" t="s">
        <v>76</v>
      </c>
      <c r="B2042" t="s">
        <v>77</v>
      </c>
      <c r="C2042" t="s">
        <v>440</v>
      </c>
      <c r="D2042" t="s">
        <v>439</v>
      </c>
      <c r="E2042">
        <v>1984</v>
      </c>
      <c r="F2042">
        <v>15</v>
      </c>
      <c r="G2042">
        <v>7</v>
      </c>
      <c r="H2042">
        <v>14343.4</v>
      </c>
      <c r="I2042" s="1">
        <v>355000000000</v>
      </c>
      <c r="J2042">
        <v>13877.9</v>
      </c>
      <c r="L2042">
        <v>8.3000000000000007</v>
      </c>
      <c r="M2042">
        <v>76.217100000000002</v>
      </c>
      <c r="N2042">
        <v>2.8159700000000001</v>
      </c>
    </row>
    <row r="2043" spans="1:15" x14ac:dyDescent="0.3">
      <c r="A2043" t="s">
        <v>76</v>
      </c>
      <c r="B2043" t="s">
        <v>77</v>
      </c>
      <c r="C2043" t="s">
        <v>440</v>
      </c>
      <c r="D2043" t="s">
        <v>439</v>
      </c>
      <c r="E2043">
        <v>1983</v>
      </c>
      <c r="F2043">
        <v>15</v>
      </c>
      <c r="G2043">
        <v>7</v>
      </c>
      <c r="H2043">
        <v>13457.1</v>
      </c>
      <c r="I2043" s="1">
        <v>341000000000</v>
      </c>
      <c r="J2043">
        <v>13425.1</v>
      </c>
      <c r="L2043">
        <v>8.6999999999999993</v>
      </c>
      <c r="M2043">
        <v>76.065899999999999</v>
      </c>
      <c r="N2043">
        <v>2.7895099999999999</v>
      </c>
    </row>
    <row r="2044" spans="1:15" x14ac:dyDescent="0.3">
      <c r="A2044" t="s">
        <v>76</v>
      </c>
      <c r="B2044" t="s">
        <v>77</v>
      </c>
      <c r="C2044" t="s">
        <v>440</v>
      </c>
      <c r="D2044" t="s">
        <v>439</v>
      </c>
      <c r="E2044">
        <v>1982</v>
      </c>
      <c r="F2044">
        <v>15.1</v>
      </c>
      <c r="G2044">
        <v>7.1</v>
      </c>
      <c r="H2044">
        <v>12981.1</v>
      </c>
      <c r="I2044" s="1">
        <v>314000000000</v>
      </c>
      <c r="J2044">
        <v>12481.9</v>
      </c>
      <c r="L2044">
        <v>9.1999999999999993</v>
      </c>
      <c r="M2044">
        <v>75.763400000000004</v>
      </c>
      <c r="N2044">
        <v>2.76207</v>
      </c>
    </row>
    <row r="2045" spans="1:15" x14ac:dyDescent="0.3">
      <c r="A2045" t="s">
        <v>76</v>
      </c>
      <c r="B2045" t="s">
        <v>77</v>
      </c>
      <c r="C2045" t="s">
        <v>440</v>
      </c>
      <c r="D2045" t="s">
        <v>439</v>
      </c>
      <c r="E2045">
        <v>1981</v>
      </c>
      <c r="F2045">
        <v>15.3</v>
      </c>
      <c r="G2045">
        <v>7</v>
      </c>
      <c r="H2045">
        <v>13239.4</v>
      </c>
      <c r="I2045" s="1">
        <v>306000000000</v>
      </c>
      <c r="J2045">
        <v>12337.5</v>
      </c>
      <c r="L2045">
        <v>9.6999999999999993</v>
      </c>
      <c r="M2045">
        <v>75.463399999999993</v>
      </c>
      <c r="N2045">
        <v>2.7294100000000001</v>
      </c>
    </row>
    <row r="2046" spans="1:15" x14ac:dyDescent="0.3">
      <c r="A2046" t="s">
        <v>76</v>
      </c>
      <c r="B2046" t="s">
        <v>77</v>
      </c>
      <c r="C2046" t="s">
        <v>440</v>
      </c>
      <c r="D2046" t="s">
        <v>439</v>
      </c>
      <c r="E2046">
        <v>1980</v>
      </c>
      <c r="F2046">
        <v>15.4</v>
      </c>
      <c r="G2046">
        <v>7.1</v>
      </c>
      <c r="H2046">
        <v>12804</v>
      </c>
      <c r="I2046" s="1">
        <v>274000000000</v>
      </c>
      <c r="J2046">
        <v>11170.6</v>
      </c>
      <c r="L2046">
        <v>10.3</v>
      </c>
      <c r="M2046">
        <v>75.078000000000003</v>
      </c>
      <c r="N2046">
        <v>2.6959499999999998</v>
      </c>
    </row>
    <row r="2047" spans="1:15" x14ac:dyDescent="0.3">
      <c r="A2047" t="s">
        <v>76</v>
      </c>
      <c r="B2047" t="s">
        <v>77</v>
      </c>
      <c r="C2047" t="s">
        <v>440</v>
      </c>
      <c r="D2047" t="s">
        <v>439</v>
      </c>
      <c r="E2047">
        <v>1979</v>
      </c>
      <c r="F2047">
        <v>15.4</v>
      </c>
      <c r="G2047">
        <v>7</v>
      </c>
      <c r="H2047">
        <v>12422.8</v>
      </c>
      <c r="I2047" s="1">
        <v>243000000000</v>
      </c>
      <c r="J2047">
        <v>10043.700000000001</v>
      </c>
      <c r="L2047">
        <v>11</v>
      </c>
      <c r="M2047">
        <v>74.866299999999995</v>
      </c>
      <c r="N2047">
        <v>2.6614100000000001</v>
      </c>
    </row>
    <row r="2048" spans="1:15" x14ac:dyDescent="0.3">
      <c r="A2048" t="s">
        <v>76</v>
      </c>
      <c r="B2048" t="s">
        <v>77</v>
      </c>
      <c r="C2048" t="s">
        <v>440</v>
      </c>
      <c r="D2048" t="s">
        <v>439</v>
      </c>
      <c r="E2048">
        <v>1978</v>
      </c>
      <c r="F2048">
        <v>15.2</v>
      </c>
      <c r="G2048">
        <v>7.1</v>
      </c>
      <c r="H2048">
        <v>12269</v>
      </c>
      <c r="I2048" s="1">
        <v>219000000000</v>
      </c>
      <c r="J2048">
        <v>9123.69</v>
      </c>
      <c r="L2048">
        <v>11.7</v>
      </c>
      <c r="M2048">
        <v>74.529799999999994</v>
      </c>
      <c r="N2048">
        <v>2.6352000000000002</v>
      </c>
    </row>
    <row r="2049" spans="1:14" x14ac:dyDescent="0.3">
      <c r="A2049" t="s">
        <v>76</v>
      </c>
      <c r="B2049" t="s">
        <v>77</v>
      </c>
      <c r="C2049" t="s">
        <v>440</v>
      </c>
      <c r="D2049" t="s">
        <v>439</v>
      </c>
      <c r="E2049">
        <v>1977</v>
      </c>
      <c r="F2049">
        <v>15.5</v>
      </c>
      <c r="G2049">
        <v>7.1</v>
      </c>
      <c r="H2049">
        <v>11797.3</v>
      </c>
      <c r="I2049" s="1">
        <v>212000000000</v>
      </c>
      <c r="J2049">
        <v>8919.06</v>
      </c>
      <c r="L2049">
        <v>12.5</v>
      </c>
      <c r="M2049">
        <v>74.215599999999995</v>
      </c>
      <c r="N2049">
        <v>2.6091000000000002</v>
      </c>
    </row>
    <row r="2050" spans="1:14" x14ac:dyDescent="0.3">
      <c r="A2050" t="s">
        <v>76</v>
      </c>
      <c r="B2050" t="s">
        <v>77</v>
      </c>
      <c r="C2050" t="s">
        <v>440</v>
      </c>
      <c r="D2050" t="s">
        <v>439</v>
      </c>
      <c r="E2050">
        <v>1976</v>
      </c>
      <c r="F2050">
        <v>15.6</v>
      </c>
      <c r="G2050">
        <v>7.2</v>
      </c>
      <c r="H2050">
        <v>11076</v>
      </c>
      <c r="I2050" s="1">
        <v>207000000000</v>
      </c>
      <c r="J2050">
        <v>8809.26</v>
      </c>
      <c r="L2050">
        <v>13.3</v>
      </c>
      <c r="M2050">
        <v>73.856099999999998</v>
      </c>
      <c r="N2050">
        <v>2.5787399999999998</v>
      </c>
    </row>
    <row r="2051" spans="1:14" x14ac:dyDescent="0.3">
      <c r="A2051" t="s">
        <v>76</v>
      </c>
      <c r="B2051" t="s">
        <v>77</v>
      </c>
      <c r="C2051" t="s">
        <v>440</v>
      </c>
      <c r="D2051" t="s">
        <v>439</v>
      </c>
      <c r="E2051">
        <v>1975</v>
      </c>
      <c r="F2051">
        <v>15.8</v>
      </c>
      <c r="G2051">
        <v>7.3</v>
      </c>
      <c r="H2051">
        <v>10466.6</v>
      </c>
      <c r="I2051" s="1">
        <v>174000000000</v>
      </c>
      <c r="J2051">
        <v>7511.21</v>
      </c>
      <c r="L2051">
        <v>14.1</v>
      </c>
      <c r="M2051">
        <v>73.521699999999996</v>
      </c>
      <c r="N2051">
        <v>2.5450300000000001</v>
      </c>
    </row>
    <row r="2052" spans="1:14" x14ac:dyDescent="0.3">
      <c r="A2052" t="s">
        <v>76</v>
      </c>
      <c r="B2052" t="s">
        <v>77</v>
      </c>
      <c r="C2052" t="s">
        <v>440</v>
      </c>
      <c r="D2052" t="s">
        <v>439</v>
      </c>
      <c r="E2052">
        <v>1974</v>
      </c>
      <c r="F2052">
        <v>15.4</v>
      </c>
      <c r="G2052">
        <v>7.4</v>
      </c>
      <c r="H2052">
        <v>10804.6</v>
      </c>
      <c r="I2052" s="1">
        <v>160000000000</v>
      </c>
      <c r="J2052">
        <v>7033.01</v>
      </c>
      <c r="L2052">
        <v>15</v>
      </c>
      <c r="M2052">
        <v>73.2376</v>
      </c>
      <c r="N2052">
        <v>2.5081600000000002</v>
      </c>
    </row>
    <row r="2053" spans="1:14" x14ac:dyDescent="0.3">
      <c r="A2053" t="s">
        <v>76</v>
      </c>
      <c r="B2053" t="s">
        <v>77</v>
      </c>
      <c r="C2053" t="s">
        <v>440</v>
      </c>
      <c r="D2053" t="s">
        <v>439</v>
      </c>
      <c r="E2053">
        <v>1973</v>
      </c>
      <c r="F2053">
        <v>15.6</v>
      </c>
      <c r="G2053">
        <v>7.4</v>
      </c>
      <c r="H2053">
        <v>10241.9</v>
      </c>
      <c r="I2053" s="1">
        <v>131000000000</v>
      </c>
      <c r="J2053">
        <v>5838.66</v>
      </c>
      <c r="L2053">
        <v>15.9</v>
      </c>
      <c r="M2053">
        <v>73.162700000000001</v>
      </c>
      <c r="N2053">
        <v>2.4733900000000002</v>
      </c>
    </row>
    <row r="2054" spans="1:14" x14ac:dyDescent="0.3">
      <c r="A2054" t="s">
        <v>76</v>
      </c>
      <c r="B2054" t="s">
        <v>77</v>
      </c>
      <c r="C2054" t="s">
        <v>440</v>
      </c>
      <c r="D2054" t="s">
        <v>439</v>
      </c>
      <c r="E2054">
        <v>1972</v>
      </c>
      <c r="F2054">
        <v>15.9</v>
      </c>
      <c r="G2054">
        <v>7.4</v>
      </c>
      <c r="H2054">
        <v>9803.56</v>
      </c>
      <c r="I2054" s="1">
        <v>113000000000</v>
      </c>
      <c r="J2054">
        <v>5089.59</v>
      </c>
      <c r="L2054">
        <v>16.7</v>
      </c>
      <c r="M2054">
        <v>72.933899999999994</v>
      </c>
      <c r="N2054">
        <v>2.44333</v>
      </c>
    </row>
    <row r="2055" spans="1:14" x14ac:dyDescent="0.3">
      <c r="A2055" t="s">
        <v>76</v>
      </c>
      <c r="B2055" t="s">
        <v>77</v>
      </c>
      <c r="C2055" t="s">
        <v>440</v>
      </c>
      <c r="D2055" t="s">
        <v>439</v>
      </c>
      <c r="E2055">
        <v>1971</v>
      </c>
      <c r="F2055">
        <v>16.8</v>
      </c>
      <c r="G2055">
        <v>7.3</v>
      </c>
      <c r="H2055">
        <v>9166.68</v>
      </c>
      <c r="I2055">
        <v>99272000000</v>
      </c>
      <c r="J2055">
        <v>4520.16</v>
      </c>
      <c r="L2055">
        <v>17.600000000000001</v>
      </c>
      <c r="M2055">
        <v>73.029300000000006</v>
      </c>
      <c r="N2055">
        <v>2.41513</v>
      </c>
    </row>
    <row r="2056" spans="1:14" x14ac:dyDescent="0.3">
      <c r="A2056" t="s">
        <v>76</v>
      </c>
      <c r="B2056" t="s">
        <v>77</v>
      </c>
      <c r="C2056" t="s">
        <v>440</v>
      </c>
      <c r="D2056" t="s">
        <v>439</v>
      </c>
      <c r="E2056">
        <v>1970</v>
      </c>
      <c r="F2056">
        <v>17.399999999999999</v>
      </c>
      <c r="G2056">
        <v>7.3</v>
      </c>
      <c r="H2056">
        <v>8962.2000000000007</v>
      </c>
      <c r="I2056">
        <v>87896100000</v>
      </c>
      <c r="J2056">
        <v>4121.93</v>
      </c>
      <c r="L2056">
        <v>18.5</v>
      </c>
      <c r="M2056">
        <v>72.700500000000005</v>
      </c>
      <c r="N2056">
        <v>2.34497</v>
      </c>
    </row>
    <row r="2057" spans="1:14" x14ac:dyDescent="0.3">
      <c r="A2057" t="s">
        <v>76</v>
      </c>
      <c r="B2057" t="s">
        <v>77</v>
      </c>
      <c r="C2057" t="s">
        <v>440</v>
      </c>
      <c r="D2057" t="s">
        <v>439</v>
      </c>
      <c r="E2057">
        <v>1969</v>
      </c>
      <c r="F2057">
        <v>17.600000000000001</v>
      </c>
      <c r="G2057">
        <v>7.3</v>
      </c>
      <c r="H2057">
        <v>8532.91</v>
      </c>
      <c r="I2057">
        <v>80349200000</v>
      </c>
      <c r="J2057">
        <v>3821.06</v>
      </c>
      <c r="L2057">
        <v>19.399999999999999</v>
      </c>
      <c r="M2057">
        <v>72.501499999999993</v>
      </c>
      <c r="N2057">
        <v>2.3124199999999999</v>
      </c>
    </row>
    <row r="2058" spans="1:14" x14ac:dyDescent="0.3">
      <c r="A2058" t="s">
        <v>76</v>
      </c>
      <c r="B2058" t="s">
        <v>77</v>
      </c>
      <c r="C2058" t="s">
        <v>440</v>
      </c>
      <c r="D2058" t="s">
        <v>439</v>
      </c>
      <c r="E2058">
        <v>1968</v>
      </c>
      <c r="F2058">
        <v>17.600000000000001</v>
      </c>
      <c r="G2058">
        <v>7.4</v>
      </c>
      <c r="H2058">
        <v>8030.42</v>
      </c>
      <c r="I2058">
        <v>72919600000</v>
      </c>
      <c r="J2058">
        <v>3515.21</v>
      </c>
      <c r="L2058">
        <v>20.3</v>
      </c>
      <c r="M2058">
        <v>72.353399999999993</v>
      </c>
      <c r="N2058">
        <v>2.2811900000000001</v>
      </c>
    </row>
    <row r="2059" spans="1:14" x14ac:dyDescent="0.3">
      <c r="A2059" t="s">
        <v>76</v>
      </c>
      <c r="B2059" t="s">
        <v>77</v>
      </c>
      <c r="C2059" t="s">
        <v>440</v>
      </c>
      <c r="D2059" t="s">
        <v>439</v>
      </c>
      <c r="E2059">
        <v>1967</v>
      </c>
      <c r="F2059">
        <v>18.2</v>
      </c>
      <c r="G2059">
        <v>7.4</v>
      </c>
      <c r="H2059">
        <v>7630.17</v>
      </c>
      <c r="I2059">
        <v>66664900000</v>
      </c>
      <c r="J2059">
        <v>3265.97</v>
      </c>
      <c r="L2059">
        <v>21.2</v>
      </c>
      <c r="M2059">
        <v>72.207800000000006</v>
      </c>
      <c r="N2059">
        <v>2.2446799999999998</v>
      </c>
    </row>
    <row r="2060" spans="1:14" x14ac:dyDescent="0.3">
      <c r="A2060" t="s">
        <v>76</v>
      </c>
      <c r="B2060" t="s">
        <v>77</v>
      </c>
      <c r="C2060" t="s">
        <v>440</v>
      </c>
      <c r="D2060" t="s">
        <v>439</v>
      </c>
      <c r="E2060">
        <v>1966</v>
      </c>
      <c r="F2060">
        <v>19.3</v>
      </c>
      <c r="G2060">
        <v>7.5</v>
      </c>
      <c r="H2060">
        <v>7359.09</v>
      </c>
      <c r="I2060">
        <v>62015200000</v>
      </c>
      <c r="J2060">
        <v>3093.33</v>
      </c>
      <c r="L2060">
        <v>22.1</v>
      </c>
      <c r="M2060">
        <v>72.004400000000004</v>
      </c>
      <c r="N2060">
        <v>2.20465</v>
      </c>
    </row>
    <row r="2061" spans="1:14" x14ac:dyDescent="0.3">
      <c r="A2061" t="s">
        <v>76</v>
      </c>
      <c r="B2061" t="s">
        <v>77</v>
      </c>
      <c r="C2061" t="s">
        <v>440</v>
      </c>
      <c r="D2061" t="s">
        <v>439</v>
      </c>
      <c r="E2061">
        <v>1965</v>
      </c>
      <c r="F2061">
        <v>21.3</v>
      </c>
      <c r="G2061">
        <v>7.6</v>
      </c>
      <c r="H2061">
        <v>6909.9</v>
      </c>
      <c r="I2061">
        <v>55342200000</v>
      </c>
      <c r="J2061">
        <v>2812.39</v>
      </c>
      <c r="L2061">
        <v>23.1</v>
      </c>
      <c r="M2061">
        <v>71.872200000000007</v>
      </c>
      <c r="N2061">
        <v>2.1639599999999999</v>
      </c>
    </row>
    <row r="2062" spans="1:14" x14ac:dyDescent="0.3">
      <c r="A2062" t="s">
        <v>76</v>
      </c>
      <c r="B2062" t="s">
        <v>77</v>
      </c>
      <c r="C2062" t="s">
        <v>440</v>
      </c>
      <c r="D2062" t="s">
        <v>439</v>
      </c>
      <c r="E2062">
        <v>1964</v>
      </c>
      <c r="F2062">
        <v>23.4</v>
      </c>
      <c r="G2062">
        <v>7.5</v>
      </c>
      <c r="H2062">
        <v>6468.93</v>
      </c>
      <c r="I2062">
        <v>50126600000</v>
      </c>
      <c r="J2062">
        <v>2593.88</v>
      </c>
      <c r="L2062">
        <v>24.1</v>
      </c>
      <c r="M2062">
        <v>71.776300000000006</v>
      </c>
      <c r="N2062">
        <v>2.12514</v>
      </c>
    </row>
    <row r="2063" spans="1:14" x14ac:dyDescent="0.3">
      <c r="A2063" t="s">
        <v>76</v>
      </c>
      <c r="B2063" t="s">
        <v>77</v>
      </c>
      <c r="C2063" t="s">
        <v>440</v>
      </c>
      <c r="D2063" t="s">
        <v>439</v>
      </c>
      <c r="E2063">
        <v>1963</v>
      </c>
      <c r="F2063">
        <v>24.6</v>
      </c>
      <c r="G2063">
        <v>7.8</v>
      </c>
      <c r="H2063">
        <v>5966.04</v>
      </c>
      <c r="I2063">
        <v>45713200000</v>
      </c>
      <c r="J2063">
        <v>2410.52</v>
      </c>
      <c r="L2063">
        <v>25</v>
      </c>
      <c r="M2063">
        <v>71.380700000000004</v>
      </c>
      <c r="N2063">
        <v>2.0854400000000002</v>
      </c>
    </row>
    <row r="2064" spans="1:14" x14ac:dyDescent="0.3">
      <c r="A2064" t="s">
        <v>76</v>
      </c>
      <c r="B2064" t="s">
        <v>77</v>
      </c>
      <c r="C2064" t="s">
        <v>440</v>
      </c>
      <c r="D2064" t="s">
        <v>439</v>
      </c>
      <c r="E2064">
        <v>1962</v>
      </c>
      <c r="F2064">
        <v>25.2</v>
      </c>
      <c r="G2064">
        <v>7.7</v>
      </c>
      <c r="H2064">
        <v>5791.12</v>
      </c>
      <c r="I2064">
        <v>42868100000</v>
      </c>
      <c r="J2064">
        <v>2303</v>
      </c>
      <c r="L2064">
        <v>26</v>
      </c>
      <c r="M2064">
        <v>71.367099999999994</v>
      </c>
      <c r="N2064">
        <v>2.0469499999999998</v>
      </c>
    </row>
    <row r="2065" spans="1:14" x14ac:dyDescent="0.3">
      <c r="A2065" t="s">
        <v>76</v>
      </c>
      <c r="B2065" t="s">
        <v>77</v>
      </c>
      <c r="C2065" t="s">
        <v>440</v>
      </c>
      <c r="D2065" t="s">
        <v>439</v>
      </c>
      <c r="E2065">
        <v>1961</v>
      </c>
      <c r="F2065">
        <v>26</v>
      </c>
      <c r="G2065">
        <v>7.7</v>
      </c>
      <c r="H2065">
        <v>5605.11</v>
      </c>
      <c r="I2065">
        <v>41556000000</v>
      </c>
      <c r="J2065">
        <v>2274.42</v>
      </c>
      <c r="L2065">
        <v>26.9</v>
      </c>
      <c r="M2065">
        <v>71.346100000000007</v>
      </c>
      <c r="N2065">
        <v>2.0092400000000001</v>
      </c>
    </row>
    <row r="2066" spans="1:14" x14ac:dyDescent="0.3">
      <c r="A2066" t="s">
        <v>76</v>
      </c>
      <c r="B2066" t="s">
        <v>77</v>
      </c>
      <c r="C2066" t="s">
        <v>440</v>
      </c>
      <c r="D2066" t="s">
        <v>439</v>
      </c>
      <c r="E2066">
        <v>1960</v>
      </c>
      <c r="F2066">
        <v>26.7</v>
      </c>
      <c r="G2066">
        <v>7.8</v>
      </c>
      <c r="H2066">
        <v>5630.63</v>
      </c>
      <c r="L2066">
        <v>27.8</v>
      </c>
      <c r="M2066">
        <v>71.133200000000002</v>
      </c>
    </row>
    <row r="2067" spans="1:14" x14ac:dyDescent="0.3">
      <c r="A2067" t="s">
        <v>78</v>
      </c>
      <c r="B2067" t="s">
        <v>79</v>
      </c>
      <c r="C2067" t="s">
        <v>437</v>
      </c>
      <c r="D2067" t="s">
        <v>436</v>
      </c>
      <c r="E2067">
        <v>2018</v>
      </c>
      <c r="N2067">
        <v>267.392</v>
      </c>
    </row>
    <row r="2068" spans="1:14" x14ac:dyDescent="0.3">
      <c r="A2068" t="s">
        <v>78</v>
      </c>
      <c r="B2068" t="s">
        <v>79</v>
      </c>
      <c r="C2068" t="s">
        <v>437</v>
      </c>
      <c r="D2068" t="s">
        <v>436</v>
      </c>
      <c r="E2068">
        <v>2017</v>
      </c>
      <c r="F2068">
        <v>9.9025599999999994</v>
      </c>
      <c r="G2068">
        <v>3.42232</v>
      </c>
      <c r="I2068">
        <v>3570580000</v>
      </c>
      <c r="J2068">
        <v>56334.2</v>
      </c>
      <c r="K2068">
        <v>81.067700000000002</v>
      </c>
      <c r="N2068">
        <v>264.09199999999998</v>
      </c>
    </row>
    <row r="2069" spans="1:14" x14ac:dyDescent="0.3">
      <c r="A2069" t="s">
        <v>78</v>
      </c>
      <c r="B2069" t="s">
        <v>79</v>
      </c>
      <c r="C2069" t="s">
        <v>437</v>
      </c>
      <c r="D2069" t="s">
        <v>436</v>
      </c>
      <c r="E2069">
        <v>2016</v>
      </c>
      <c r="F2069">
        <v>10.7613</v>
      </c>
      <c r="G2069">
        <v>3.1468600000000002</v>
      </c>
      <c r="K2069">
        <v>79</v>
      </c>
      <c r="N2069">
        <v>260.70400000000001</v>
      </c>
    </row>
    <row r="2070" spans="1:14" x14ac:dyDescent="0.3">
      <c r="A2070" t="s">
        <v>78</v>
      </c>
      <c r="B2070" t="s">
        <v>79</v>
      </c>
      <c r="C2070" t="s">
        <v>437</v>
      </c>
      <c r="D2070" t="s">
        <v>436</v>
      </c>
      <c r="E2070">
        <v>2015</v>
      </c>
      <c r="F2070">
        <v>10.9899</v>
      </c>
      <c r="G2070">
        <v>2.8787199999999999</v>
      </c>
      <c r="K2070">
        <v>77</v>
      </c>
      <c r="N2070">
        <v>257.18299999999999</v>
      </c>
    </row>
    <row r="2071" spans="1:14" x14ac:dyDescent="0.3">
      <c r="A2071" t="s">
        <v>78</v>
      </c>
      <c r="B2071" t="s">
        <v>79</v>
      </c>
      <c r="C2071" t="s">
        <v>437</v>
      </c>
      <c r="D2071" t="s">
        <v>436</v>
      </c>
      <c r="E2071">
        <v>2014</v>
      </c>
      <c r="F2071">
        <v>12.475199999999999</v>
      </c>
      <c r="G2071">
        <v>2.86</v>
      </c>
      <c r="K2071">
        <v>74.099999999999994</v>
      </c>
      <c r="N2071">
        <v>253.53299999999999</v>
      </c>
    </row>
    <row r="2072" spans="1:14" x14ac:dyDescent="0.3">
      <c r="A2072" t="s">
        <v>78</v>
      </c>
      <c r="B2072" t="s">
        <v>79</v>
      </c>
      <c r="C2072" t="s">
        <v>437</v>
      </c>
      <c r="D2072" t="s">
        <v>436</v>
      </c>
      <c r="E2072">
        <v>2013</v>
      </c>
      <c r="F2072">
        <v>12.5358</v>
      </c>
      <c r="G2072">
        <v>3.2361900000000001</v>
      </c>
      <c r="K2072">
        <v>71.400000000000006</v>
      </c>
      <c r="N2072">
        <v>249.71700000000001</v>
      </c>
    </row>
    <row r="2073" spans="1:14" x14ac:dyDescent="0.3">
      <c r="A2073" t="s">
        <v>78</v>
      </c>
      <c r="B2073" t="s">
        <v>79</v>
      </c>
      <c r="C2073" t="s">
        <v>437</v>
      </c>
      <c r="D2073" t="s">
        <v>436</v>
      </c>
      <c r="E2073">
        <v>2012</v>
      </c>
      <c r="F2073">
        <v>13.6305</v>
      </c>
      <c r="G2073">
        <v>3.2784499999999999</v>
      </c>
      <c r="K2073">
        <v>69.7</v>
      </c>
      <c r="N2073">
        <v>245.65799999999999</v>
      </c>
    </row>
    <row r="2074" spans="1:14" x14ac:dyDescent="0.3">
      <c r="A2074" t="s">
        <v>78</v>
      </c>
      <c r="B2074" t="s">
        <v>79</v>
      </c>
      <c r="C2074" t="s">
        <v>437</v>
      </c>
      <c r="D2074" t="s">
        <v>436</v>
      </c>
      <c r="E2074">
        <v>2011</v>
      </c>
      <c r="F2074">
        <v>14.4727</v>
      </c>
      <c r="G2074">
        <v>3.1839900000000001</v>
      </c>
      <c r="K2074">
        <v>69.465900000000005</v>
      </c>
      <c r="N2074">
        <v>241.15799999999999</v>
      </c>
    </row>
    <row r="2075" spans="1:14" x14ac:dyDescent="0.3">
      <c r="A2075" t="s">
        <v>78</v>
      </c>
      <c r="B2075" t="s">
        <v>79</v>
      </c>
      <c r="C2075" t="s">
        <v>437</v>
      </c>
      <c r="D2075" t="s">
        <v>436</v>
      </c>
      <c r="E2075">
        <v>2010</v>
      </c>
      <c r="F2075">
        <v>14.7873</v>
      </c>
      <c r="G2075">
        <v>2.9538600000000002</v>
      </c>
      <c r="K2075">
        <v>66</v>
      </c>
      <c r="M2075">
        <v>82.190200000000004</v>
      </c>
      <c r="N2075">
        <v>236.13300000000001</v>
      </c>
    </row>
    <row r="2076" spans="1:14" x14ac:dyDescent="0.3">
      <c r="A2076" t="s">
        <v>78</v>
      </c>
      <c r="B2076" t="s">
        <v>79</v>
      </c>
      <c r="C2076" t="s">
        <v>437</v>
      </c>
      <c r="D2076" t="s">
        <v>436</v>
      </c>
      <c r="E2076">
        <v>2009</v>
      </c>
      <c r="F2076">
        <v>14.582100000000001</v>
      </c>
      <c r="G2076">
        <v>3.1323300000000001</v>
      </c>
      <c r="K2076">
        <v>64.5</v>
      </c>
      <c r="N2076">
        <v>230.50800000000001</v>
      </c>
    </row>
    <row r="2077" spans="1:14" x14ac:dyDescent="0.3">
      <c r="A2077" t="s">
        <v>78</v>
      </c>
      <c r="B2077" t="s">
        <v>79</v>
      </c>
      <c r="C2077" t="s">
        <v>437</v>
      </c>
      <c r="D2077" t="s">
        <v>436</v>
      </c>
      <c r="E2077">
        <v>2008</v>
      </c>
      <c r="F2077">
        <v>14.161199999999999</v>
      </c>
      <c r="G2077">
        <v>2.9643899999999999</v>
      </c>
      <c r="K2077">
        <v>61</v>
      </c>
      <c r="N2077">
        <v>224.31700000000001</v>
      </c>
    </row>
    <row r="2078" spans="1:14" x14ac:dyDescent="0.3">
      <c r="A2078" t="s">
        <v>78</v>
      </c>
      <c r="B2078" t="s">
        <v>79</v>
      </c>
      <c r="C2078" t="s">
        <v>437</v>
      </c>
      <c r="D2078" t="s">
        <v>436</v>
      </c>
      <c r="E2078">
        <v>2007</v>
      </c>
      <c r="F2078">
        <v>13.7577</v>
      </c>
      <c r="G2078">
        <v>2.9586299999999999</v>
      </c>
      <c r="K2078">
        <v>52</v>
      </c>
      <c r="N2078">
        <v>217.833</v>
      </c>
    </row>
    <row r="2079" spans="1:14" x14ac:dyDescent="0.3">
      <c r="A2079" t="s">
        <v>78</v>
      </c>
      <c r="B2079" t="s">
        <v>79</v>
      </c>
      <c r="C2079" t="s">
        <v>437</v>
      </c>
      <c r="D2079" t="s">
        <v>436</v>
      </c>
      <c r="E2079">
        <v>2006</v>
      </c>
      <c r="F2079">
        <v>13.4421</v>
      </c>
      <c r="G2079">
        <v>3.4457300000000002</v>
      </c>
      <c r="I2079">
        <v>4227800000</v>
      </c>
      <c r="J2079">
        <v>83322.8</v>
      </c>
      <c r="K2079">
        <v>44.5</v>
      </c>
      <c r="N2079">
        <v>211.417</v>
      </c>
    </row>
    <row r="2080" spans="1:14" x14ac:dyDescent="0.3">
      <c r="A2080" t="s">
        <v>78</v>
      </c>
      <c r="B2080" t="s">
        <v>79</v>
      </c>
      <c r="C2080" t="s">
        <v>437</v>
      </c>
      <c r="D2080" t="s">
        <v>436</v>
      </c>
      <c r="E2080">
        <v>2005</v>
      </c>
      <c r="F2080">
        <v>15.7422</v>
      </c>
      <c r="G2080">
        <v>3.82857</v>
      </c>
      <c r="I2080">
        <v>2315970000</v>
      </c>
      <c r="J2080">
        <v>47014.3</v>
      </c>
      <c r="K2080">
        <v>38.034399999999998</v>
      </c>
      <c r="N2080">
        <v>205.25399999999999</v>
      </c>
    </row>
    <row r="2081" spans="1:14" x14ac:dyDescent="0.3">
      <c r="A2081" t="s">
        <v>78</v>
      </c>
      <c r="B2081" t="s">
        <v>79</v>
      </c>
      <c r="C2081" t="s">
        <v>437</v>
      </c>
      <c r="D2081" t="s">
        <v>436</v>
      </c>
      <c r="E2081">
        <v>2004</v>
      </c>
      <c r="F2081">
        <v>15.1831</v>
      </c>
      <c r="G2081">
        <v>4.5971900000000003</v>
      </c>
      <c r="N2081">
        <v>199.59200000000001</v>
      </c>
    </row>
    <row r="2082" spans="1:14" x14ac:dyDescent="0.3">
      <c r="A2082" t="s">
        <v>78</v>
      </c>
      <c r="B2082" t="s">
        <v>79</v>
      </c>
      <c r="C2082" t="s">
        <v>437</v>
      </c>
      <c r="D2082" t="s">
        <v>436</v>
      </c>
      <c r="E2082">
        <v>2003</v>
      </c>
      <c r="F2082">
        <v>14.297499999999999</v>
      </c>
      <c r="G2082">
        <v>3.5112700000000001</v>
      </c>
      <c r="N2082">
        <v>194.3</v>
      </c>
    </row>
    <row r="2083" spans="1:14" x14ac:dyDescent="0.3">
      <c r="A2083" t="s">
        <v>78</v>
      </c>
      <c r="B2083" t="s">
        <v>79</v>
      </c>
      <c r="C2083" t="s">
        <v>437</v>
      </c>
      <c r="D2083" t="s">
        <v>436</v>
      </c>
      <c r="E2083">
        <v>2002</v>
      </c>
      <c r="F2083">
        <v>13.7332</v>
      </c>
      <c r="G2083">
        <v>2.8267199999999999</v>
      </c>
      <c r="N2083">
        <v>188.96299999999999</v>
      </c>
    </row>
    <row r="2084" spans="1:14" x14ac:dyDescent="0.3">
      <c r="A2084" t="s">
        <v>78</v>
      </c>
      <c r="B2084" t="s">
        <v>79</v>
      </c>
      <c r="C2084" t="s">
        <v>437</v>
      </c>
      <c r="D2084" t="s">
        <v>436</v>
      </c>
      <c r="E2084">
        <v>2001</v>
      </c>
      <c r="F2084">
        <v>15.042299999999999</v>
      </c>
      <c r="G2084">
        <v>3.1922600000000001</v>
      </c>
      <c r="N2084">
        <v>183.06200000000001</v>
      </c>
    </row>
    <row r="2085" spans="1:14" x14ac:dyDescent="0.3">
      <c r="A2085" t="s">
        <v>78</v>
      </c>
      <c r="B2085" t="s">
        <v>79</v>
      </c>
      <c r="C2085" t="s">
        <v>437</v>
      </c>
      <c r="D2085" t="s">
        <v>436</v>
      </c>
      <c r="E2085">
        <v>2000</v>
      </c>
      <c r="F2085">
        <v>15.398</v>
      </c>
      <c r="G2085">
        <v>3.4079600000000001</v>
      </c>
      <c r="N2085">
        <v>176.262</v>
      </c>
    </row>
    <row r="2086" spans="1:14" x14ac:dyDescent="0.3">
      <c r="A2086" t="s">
        <v>78</v>
      </c>
      <c r="B2086" t="s">
        <v>79</v>
      </c>
      <c r="C2086" t="s">
        <v>437</v>
      </c>
      <c r="D2086" t="s">
        <v>436</v>
      </c>
      <c r="E2086">
        <v>1999</v>
      </c>
      <c r="F2086">
        <v>15.4872</v>
      </c>
      <c r="G2086">
        <v>3.2820499999999999</v>
      </c>
      <c r="N2086">
        <v>168.417</v>
      </c>
    </row>
    <row r="2087" spans="1:14" x14ac:dyDescent="0.3">
      <c r="A2087" t="s">
        <v>78</v>
      </c>
      <c r="B2087" t="s">
        <v>79</v>
      </c>
      <c r="C2087" t="s">
        <v>437</v>
      </c>
      <c r="D2087" t="s">
        <v>436</v>
      </c>
      <c r="E2087">
        <v>1998</v>
      </c>
      <c r="F2087">
        <v>14.533300000000001</v>
      </c>
      <c r="G2087">
        <v>3.12</v>
      </c>
      <c r="N2087">
        <v>159.70400000000001</v>
      </c>
    </row>
    <row r="2088" spans="1:14" x14ac:dyDescent="0.3">
      <c r="A2088" t="s">
        <v>78</v>
      </c>
      <c r="B2088" t="s">
        <v>79</v>
      </c>
      <c r="C2088" t="s">
        <v>437</v>
      </c>
      <c r="D2088" t="s">
        <v>436</v>
      </c>
      <c r="E2088">
        <v>1997</v>
      </c>
      <c r="F2088">
        <v>15.9331</v>
      </c>
      <c r="G2088">
        <v>3.42618</v>
      </c>
      <c r="N2088">
        <v>150.65</v>
      </c>
    </row>
    <row r="2089" spans="1:14" x14ac:dyDescent="0.3">
      <c r="A2089" t="s">
        <v>78</v>
      </c>
      <c r="B2089" t="s">
        <v>79</v>
      </c>
      <c r="C2089" t="s">
        <v>437</v>
      </c>
      <c r="D2089" t="s">
        <v>436</v>
      </c>
      <c r="E2089">
        <v>1996</v>
      </c>
      <c r="F2089">
        <v>16.342700000000001</v>
      </c>
      <c r="G2089">
        <v>3.6479300000000001</v>
      </c>
      <c r="N2089">
        <v>141.93799999999999</v>
      </c>
    </row>
    <row r="2090" spans="1:14" x14ac:dyDescent="0.3">
      <c r="A2090" t="s">
        <v>78</v>
      </c>
      <c r="B2090" t="s">
        <v>79</v>
      </c>
      <c r="C2090" t="s">
        <v>437</v>
      </c>
      <c r="D2090" t="s">
        <v>436</v>
      </c>
      <c r="E2090">
        <v>1995</v>
      </c>
      <c r="F2090">
        <v>14.8629</v>
      </c>
      <c r="G2090">
        <v>3.3709799999999999</v>
      </c>
      <c r="K2090">
        <v>3.9489700000000001</v>
      </c>
      <c r="N2090">
        <v>134.02500000000001</v>
      </c>
    </row>
    <row r="2091" spans="1:14" x14ac:dyDescent="0.3">
      <c r="A2091" t="s">
        <v>78</v>
      </c>
      <c r="B2091" t="s">
        <v>79</v>
      </c>
      <c r="C2091" t="s">
        <v>437</v>
      </c>
      <c r="D2091" t="s">
        <v>436</v>
      </c>
      <c r="E2091">
        <v>1994</v>
      </c>
      <c r="F2091">
        <v>16.9513</v>
      </c>
      <c r="G2091">
        <v>3.9584999999999999</v>
      </c>
      <c r="K2091">
        <v>0</v>
      </c>
      <c r="N2091">
        <v>127.142</v>
      </c>
    </row>
    <row r="2092" spans="1:14" x14ac:dyDescent="0.3">
      <c r="A2092" t="s">
        <v>78</v>
      </c>
      <c r="B2092" t="s">
        <v>79</v>
      </c>
      <c r="C2092" t="s">
        <v>437</v>
      </c>
      <c r="D2092" t="s">
        <v>436</v>
      </c>
      <c r="E2092">
        <v>1993</v>
      </c>
      <c r="F2092">
        <v>17.592099999999999</v>
      </c>
      <c r="G2092">
        <v>3.96488</v>
      </c>
      <c r="K2092">
        <v>0</v>
      </c>
      <c r="N2092">
        <v>121.121</v>
      </c>
    </row>
    <row r="2093" spans="1:14" x14ac:dyDescent="0.3">
      <c r="A2093" t="s">
        <v>78</v>
      </c>
      <c r="B2093" t="s">
        <v>79</v>
      </c>
      <c r="C2093" t="s">
        <v>437</v>
      </c>
      <c r="D2093" t="s">
        <v>436</v>
      </c>
      <c r="E2093">
        <v>1992</v>
      </c>
      <c r="F2093">
        <v>18.135200000000001</v>
      </c>
      <c r="G2093">
        <v>4.0455500000000004</v>
      </c>
      <c r="N2093">
        <v>115.75</v>
      </c>
    </row>
    <row r="2094" spans="1:14" x14ac:dyDescent="0.3">
      <c r="A2094" t="s">
        <v>78</v>
      </c>
      <c r="B2094" t="s">
        <v>79</v>
      </c>
      <c r="C2094" t="s">
        <v>437</v>
      </c>
      <c r="D2094" t="s">
        <v>436</v>
      </c>
      <c r="E2094">
        <v>1991</v>
      </c>
      <c r="F2094">
        <v>18.179200000000002</v>
      </c>
      <c r="G2094">
        <v>4.1084899999999998</v>
      </c>
      <c r="N2094">
        <v>110.6</v>
      </c>
    </row>
    <row r="2095" spans="1:14" x14ac:dyDescent="0.3">
      <c r="A2095" t="s">
        <v>78</v>
      </c>
      <c r="B2095" t="s">
        <v>79</v>
      </c>
      <c r="C2095" t="s">
        <v>437</v>
      </c>
      <c r="D2095" t="s">
        <v>436</v>
      </c>
      <c r="E2095">
        <v>1990</v>
      </c>
      <c r="F2095">
        <v>18.608499999999999</v>
      </c>
      <c r="G2095">
        <v>4.0635000000000003</v>
      </c>
      <c r="K2095">
        <v>0</v>
      </c>
      <c r="N2095">
        <v>105.467</v>
      </c>
    </row>
    <row r="2096" spans="1:14" x14ac:dyDescent="0.3">
      <c r="A2096" t="s">
        <v>78</v>
      </c>
      <c r="B2096" t="s">
        <v>79</v>
      </c>
      <c r="C2096" t="s">
        <v>437</v>
      </c>
      <c r="D2096" t="s">
        <v>436</v>
      </c>
      <c r="E2096">
        <v>1989</v>
      </c>
      <c r="F2096">
        <v>17.5032</v>
      </c>
      <c r="G2096">
        <v>4.5156599999999996</v>
      </c>
      <c r="N2096">
        <v>100.16200000000001</v>
      </c>
    </row>
    <row r="2097" spans="1:14" x14ac:dyDescent="0.3">
      <c r="A2097" t="s">
        <v>78</v>
      </c>
      <c r="B2097" t="s">
        <v>79</v>
      </c>
      <c r="C2097" t="s">
        <v>437</v>
      </c>
      <c r="D2097" t="s">
        <v>436</v>
      </c>
      <c r="E2097">
        <v>1988</v>
      </c>
      <c r="F2097">
        <v>16.054400000000001</v>
      </c>
      <c r="G2097">
        <v>4.6473300000000002</v>
      </c>
      <c r="N2097">
        <v>94.837500000000006</v>
      </c>
    </row>
    <row r="2098" spans="1:14" x14ac:dyDescent="0.3">
      <c r="A2098" t="s">
        <v>78</v>
      </c>
      <c r="B2098" t="s">
        <v>79</v>
      </c>
      <c r="C2098" t="s">
        <v>437</v>
      </c>
      <c r="D2098" t="s">
        <v>436</v>
      </c>
      <c r="E2098">
        <v>1987</v>
      </c>
      <c r="F2098">
        <v>16.1236</v>
      </c>
      <c r="G2098">
        <v>4.6259899999999998</v>
      </c>
      <c r="N2098">
        <v>89.7667</v>
      </c>
    </row>
    <row r="2099" spans="1:14" x14ac:dyDescent="0.3">
      <c r="A2099" t="s">
        <v>78</v>
      </c>
      <c r="B2099" t="s">
        <v>79</v>
      </c>
      <c r="C2099" t="s">
        <v>437</v>
      </c>
      <c r="D2099" t="s">
        <v>436</v>
      </c>
      <c r="E2099">
        <v>1986</v>
      </c>
      <c r="F2099">
        <v>16.882000000000001</v>
      </c>
      <c r="G2099">
        <v>6.0493800000000002</v>
      </c>
      <c r="N2099">
        <v>85.125</v>
      </c>
    </row>
    <row r="2100" spans="1:14" x14ac:dyDescent="0.3">
      <c r="A2100" t="s">
        <v>78</v>
      </c>
      <c r="B2100" t="s">
        <v>79</v>
      </c>
      <c r="C2100" t="s">
        <v>437</v>
      </c>
      <c r="D2100" t="s">
        <v>436</v>
      </c>
      <c r="E2100">
        <v>1985</v>
      </c>
      <c r="F2100">
        <v>17.625599999999999</v>
      </c>
      <c r="G2100">
        <v>5.5710300000000004</v>
      </c>
      <c r="N2100">
        <v>81.112499999999997</v>
      </c>
    </row>
    <row r="2101" spans="1:14" x14ac:dyDescent="0.3">
      <c r="A2101" t="s">
        <v>78</v>
      </c>
      <c r="B2101" t="s">
        <v>79</v>
      </c>
      <c r="C2101" t="s">
        <v>437</v>
      </c>
      <c r="D2101" t="s">
        <v>436</v>
      </c>
      <c r="E2101">
        <v>1984</v>
      </c>
      <c r="N2101">
        <v>77.791700000000006</v>
      </c>
    </row>
    <row r="2102" spans="1:14" x14ac:dyDescent="0.3">
      <c r="A2102" t="s">
        <v>78</v>
      </c>
      <c r="B2102" t="s">
        <v>79</v>
      </c>
      <c r="C2102" t="s">
        <v>437</v>
      </c>
      <c r="D2102" t="s">
        <v>436</v>
      </c>
      <c r="E2102">
        <v>1983</v>
      </c>
      <c r="N2102">
        <v>75.0458</v>
      </c>
    </row>
    <row r="2103" spans="1:14" x14ac:dyDescent="0.3">
      <c r="A2103" t="s">
        <v>78</v>
      </c>
      <c r="B2103" t="s">
        <v>79</v>
      </c>
      <c r="C2103" t="s">
        <v>437</v>
      </c>
      <c r="D2103" t="s">
        <v>436</v>
      </c>
      <c r="E2103">
        <v>1982</v>
      </c>
      <c r="N2103">
        <v>72.662499999999994</v>
      </c>
    </row>
    <row r="2104" spans="1:14" x14ac:dyDescent="0.3">
      <c r="A2104" t="s">
        <v>78</v>
      </c>
      <c r="B2104" t="s">
        <v>79</v>
      </c>
      <c r="C2104" t="s">
        <v>437</v>
      </c>
      <c r="D2104" t="s">
        <v>436</v>
      </c>
      <c r="E2104">
        <v>1981</v>
      </c>
      <c r="N2104">
        <v>70.25</v>
      </c>
    </row>
    <row r="2105" spans="1:14" x14ac:dyDescent="0.3">
      <c r="A2105" t="s">
        <v>78</v>
      </c>
      <c r="B2105" t="s">
        <v>79</v>
      </c>
      <c r="C2105" t="s">
        <v>437</v>
      </c>
      <c r="D2105" t="s">
        <v>436</v>
      </c>
      <c r="E2105">
        <v>1980</v>
      </c>
      <c r="N2105">
        <v>67.55</v>
      </c>
    </row>
    <row r="2106" spans="1:14" x14ac:dyDescent="0.3">
      <c r="A2106" t="s">
        <v>78</v>
      </c>
      <c r="B2106" t="s">
        <v>79</v>
      </c>
      <c r="C2106" t="s">
        <v>437</v>
      </c>
      <c r="D2106" t="s">
        <v>436</v>
      </c>
      <c r="E2106">
        <v>1979</v>
      </c>
      <c r="N2106">
        <v>64.5</v>
      </c>
    </row>
    <row r="2107" spans="1:14" x14ac:dyDescent="0.3">
      <c r="A2107" t="s">
        <v>78</v>
      </c>
      <c r="B2107" t="s">
        <v>79</v>
      </c>
      <c r="C2107" t="s">
        <v>437</v>
      </c>
      <c r="D2107" t="s">
        <v>436</v>
      </c>
      <c r="E2107">
        <v>1978</v>
      </c>
      <c r="N2107">
        <v>61.179200000000002</v>
      </c>
    </row>
    <row r="2108" spans="1:14" x14ac:dyDescent="0.3">
      <c r="A2108" t="s">
        <v>78</v>
      </c>
      <c r="B2108" t="s">
        <v>79</v>
      </c>
      <c r="C2108" t="s">
        <v>437</v>
      </c>
      <c r="D2108" t="s">
        <v>436</v>
      </c>
      <c r="E2108">
        <v>1977</v>
      </c>
      <c r="N2108">
        <v>57.720799999999997</v>
      </c>
    </row>
    <row r="2109" spans="1:14" x14ac:dyDescent="0.3">
      <c r="A2109" t="s">
        <v>78</v>
      </c>
      <c r="B2109" t="s">
        <v>79</v>
      </c>
      <c r="C2109" t="s">
        <v>437</v>
      </c>
      <c r="D2109" t="s">
        <v>436</v>
      </c>
      <c r="E2109">
        <v>1976</v>
      </c>
      <c r="N2109">
        <v>54.270800000000001</v>
      </c>
    </row>
    <row r="2110" spans="1:14" x14ac:dyDescent="0.3">
      <c r="A2110" t="s">
        <v>78</v>
      </c>
      <c r="B2110" t="s">
        <v>79</v>
      </c>
      <c r="C2110" t="s">
        <v>437</v>
      </c>
      <c r="D2110" t="s">
        <v>436</v>
      </c>
      <c r="E2110">
        <v>1975</v>
      </c>
      <c r="N2110">
        <v>51.0167</v>
      </c>
    </row>
    <row r="2111" spans="1:14" x14ac:dyDescent="0.3">
      <c r="A2111" t="s">
        <v>78</v>
      </c>
      <c r="B2111" t="s">
        <v>79</v>
      </c>
      <c r="C2111" t="s">
        <v>437</v>
      </c>
      <c r="D2111" t="s">
        <v>436</v>
      </c>
      <c r="E2111">
        <v>1974</v>
      </c>
      <c r="N2111">
        <v>47.879199999999997</v>
      </c>
    </row>
    <row r="2112" spans="1:14" x14ac:dyDescent="0.3">
      <c r="A2112" t="s">
        <v>78</v>
      </c>
      <c r="B2112" t="s">
        <v>79</v>
      </c>
      <c r="C2112" t="s">
        <v>437</v>
      </c>
      <c r="D2112" t="s">
        <v>436</v>
      </c>
      <c r="E2112">
        <v>1973</v>
      </c>
      <c r="N2112">
        <v>44.924999999999997</v>
      </c>
    </row>
    <row r="2113" spans="1:15" x14ac:dyDescent="0.3">
      <c r="A2113" t="s">
        <v>78</v>
      </c>
      <c r="B2113" t="s">
        <v>79</v>
      </c>
      <c r="C2113" t="s">
        <v>437</v>
      </c>
      <c r="D2113" t="s">
        <v>436</v>
      </c>
      <c r="E2113">
        <v>1972</v>
      </c>
      <c r="N2113">
        <v>42.220799999999997</v>
      </c>
    </row>
    <row r="2114" spans="1:15" x14ac:dyDescent="0.3">
      <c r="A2114" t="s">
        <v>78</v>
      </c>
      <c r="B2114" t="s">
        <v>79</v>
      </c>
      <c r="C2114" t="s">
        <v>437</v>
      </c>
      <c r="D2114" t="s">
        <v>436</v>
      </c>
      <c r="E2114">
        <v>1971</v>
      </c>
      <c r="N2114">
        <v>39.916699999999999</v>
      </c>
    </row>
    <row r="2115" spans="1:15" x14ac:dyDescent="0.3">
      <c r="A2115" t="s">
        <v>78</v>
      </c>
      <c r="B2115" t="s">
        <v>79</v>
      </c>
      <c r="C2115" t="s">
        <v>437</v>
      </c>
      <c r="D2115" t="s">
        <v>436</v>
      </c>
      <c r="E2115">
        <v>1970</v>
      </c>
      <c r="N2115">
        <v>38.1</v>
      </c>
    </row>
    <row r="2116" spans="1:15" x14ac:dyDescent="0.3">
      <c r="A2116" t="s">
        <v>78</v>
      </c>
      <c r="B2116" t="s">
        <v>79</v>
      </c>
      <c r="C2116" t="s">
        <v>437</v>
      </c>
      <c r="D2116" t="s">
        <v>436</v>
      </c>
      <c r="E2116">
        <v>1969</v>
      </c>
      <c r="N2116">
        <v>36.779200000000003</v>
      </c>
    </row>
    <row r="2117" spans="1:15" x14ac:dyDescent="0.3">
      <c r="A2117" t="s">
        <v>78</v>
      </c>
      <c r="B2117" t="s">
        <v>79</v>
      </c>
      <c r="C2117" t="s">
        <v>437</v>
      </c>
      <c r="D2117" t="s">
        <v>436</v>
      </c>
      <c r="E2117">
        <v>1968</v>
      </c>
      <c r="N2117">
        <v>35.962499999999999</v>
      </c>
    </row>
    <row r="2118" spans="1:15" x14ac:dyDescent="0.3">
      <c r="A2118" t="s">
        <v>78</v>
      </c>
      <c r="B2118" t="s">
        <v>79</v>
      </c>
      <c r="C2118" t="s">
        <v>437</v>
      </c>
      <c r="D2118" t="s">
        <v>436</v>
      </c>
      <c r="E2118">
        <v>1967</v>
      </c>
      <c r="N2118">
        <v>35.508299999999998</v>
      </c>
    </row>
    <row r="2119" spans="1:15" x14ac:dyDescent="0.3">
      <c r="A2119" t="s">
        <v>78</v>
      </c>
      <c r="B2119" t="s">
        <v>79</v>
      </c>
      <c r="C2119" t="s">
        <v>437</v>
      </c>
      <c r="D2119" t="s">
        <v>436</v>
      </c>
      <c r="E2119">
        <v>1966</v>
      </c>
      <c r="N2119">
        <v>35.1708</v>
      </c>
    </row>
    <row r="2120" spans="1:15" x14ac:dyDescent="0.3">
      <c r="A2120" t="s">
        <v>78</v>
      </c>
      <c r="B2120" t="s">
        <v>79</v>
      </c>
      <c r="C2120" t="s">
        <v>437</v>
      </c>
      <c r="D2120" t="s">
        <v>436</v>
      </c>
      <c r="E2120">
        <v>1965</v>
      </c>
      <c r="N2120">
        <v>34.870800000000003</v>
      </c>
    </row>
    <row r="2121" spans="1:15" x14ac:dyDescent="0.3">
      <c r="A2121" t="s">
        <v>78</v>
      </c>
      <c r="B2121" t="s">
        <v>79</v>
      </c>
      <c r="C2121" t="s">
        <v>437</v>
      </c>
      <c r="D2121" t="s">
        <v>436</v>
      </c>
      <c r="E2121">
        <v>1964</v>
      </c>
      <c r="N2121">
        <v>34.575000000000003</v>
      </c>
    </row>
    <row r="2122" spans="1:15" x14ac:dyDescent="0.3">
      <c r="A2122" t="s">
        <v>78</v>
      </c>
      <c r="B2122" t="s">
        <v>79</v>
      </c>
      <c r="C2122" t="s">
        <v>437</v>
      </c>
      <c r="D2122" t="s">
        <v>436</v>
      </c>
      <c r="E2122">
        <v>1963</v>
      </c>
      <c r="N2122">
        <v>34.279200000000003</v>
      </c>
    </row>
    <row r="2123" spans="1:15" x14ac:dyDescent="0.3">
      <c r="A2123" t="s">
        <v>78</v>
      </c>
      <c r="B2123" t="s">
        <v>79</v>
      </c>
      <c r="C2123" t="s">
        <v>437</v>
      </c>
      <c r="D2123" t="s">
        <v>436</v>
      </c>
      <c r="E2123">
        <v>1962</v>
      </c>
      <c r="N2123">
        <v>33.941699999999997</v>
      </c>
    </row>
    <row r="2124" spans="1:15" x14ac:dyDescent="0.3">
      <c r="A2124" t="s">
        <v>78</v>
      </c>
      <c r="B2124" t="s">
        <v>79</v>
      </c>
      <c r="C2124" t="s">
        <v>437</v>
      </c>
      <c r="D2124" t="s">
        <v>436</v>
      </c>
      <c r="E2124">
        <v>1961</v>
      </c>
      <c r="N2124">
        <v>33.441699999999997</v>
      </c>
    </row>
    <row r="2125" spans="1:15" x14ac:dyDescent="0.3">
      <c r="A2125" t="s">
        <v>78</v>
      </c>
      <c r="B2125" t="s">
        <v>79</v>
      </c>
      <c r="C2125" t="s">
        <v>437</v>
      </c>
      <c r="D2125" t="s">
        <v>436</v>
      </c>
      <c r="E2125">
        <v>1960</v>
      </c>
    </row>
    <row r="2126" spans="1:15" x14ac:dyDescent="0.3">
      <c r="A2126" t="s">
        <v>80</v>
      </c>
      <c r="B2126" t="s">
        <v>81</v>
      </c>
      <c r="C2126" t="s">
        <v>431</v>
      </c>
      <c r="D2126" t="s">
        <v>430</v>
      </c>
      <c r="E2126">
        <v>2018</v>
      </c>
      <c r="I2126">
        <v>2379720000</v>
      </c>
      <c r="J2126">
        <v>509.971</v>
      </c>
      <c r="L2126">
        <v>84.5</v>
      </c>
      <c r="N2126">
        <v>7.4904099999999998</v>
      </c>
      <c r="O2126">
        <v>6.4829999999999997</v>
      </c>
    </row>
    <row r="2127" spans="1:15" x14ac:dyDescent="0.3">
      <c r="A2127" t="s">
        <v>80</v>
      </c>
      <c r="B2127" t="s">
        <v>81</v>
      </c>
      <c r="C2127" t="s">
        <v>431</v>
      </c>
      <c r="D2127" t="s">
        <v>430</v>
      </c>
      <c r="E2127">
        <v>2017</v>
      </c>
      <c r="F2127">
        <v>35.659999999999997</v>
      </c>
      <c r="G2127">
        <v>12.670999999999999</v>
      </c>
      <c r="I2127">
        <v>2167500000</v>
      </c>
      <c r="J2127">
        <v>471.60300000000001</v>
      </c>
      <c r="K2127">
        <v>4.3392499999999998</v>
      </c>
      <c r="L2127">
        <v>86.5</v>
      </c>
      <c r="M2127">
        <v>52.24</v>
      </c>
      <c r="N2127">
        <v>7.3774899999999999</v>
      </c>
      <c r="O2127">
        <v>6.4470000000000001</v>
      </c>
    </row>
    <row r="2128" spans="1:15" x14ac:dyDescent="0.3">
      <c r="A2128" t="s">
        <v>80</v>
      </c>
      <c r="B2128" t="s">
        <v>81</v>
      </c>
      <c r="C2128" t="s">
        <v>431</v>
      </c>
      <c r="D2128" t="s">
        <v>430</v>
      </c>
      <c r="E2128">
        <v>2016</v>
      </c>
      <c r="F2128">
        <v>36.029000000000003</v>
      </c>
      <c r="G2128">
        <v>13.119</v>
      </c>
      <c r="I2128">
        <v>1844710000</v>
      </c>
      <c r="J2128">
        <v>406.53199999999998</v>
      </c>
      <c r="K2128">
        <v>4</v>
      </c>
      <c r="L2128">
        <v>88.3</v>
      </c>
      <c r="M2128">
        <v>51.593000000000004</v>
      </c>
      <c r="N2128">
        <v>7.2838399999999996</v>
      </c>
      <c r="O2128">
        <v>6.6470000000000002</v>
      </c>
    </row>
    <row r="2129" spans="1:15" x14ac:dyDescent="0.3">
      <c r="A2129" t="s">
        <v>80</v>
      </c>
      <c r="B2129" t="s">
        <v>81</v>
      </c>
      <c r="C2129" t="s">
        <v>431</v>
      </c>
      <c r="D2129" t="s">
        <v>430</v>
      </c>
      <c r="E2129">
        <v>2015</v>
      </c>
      <c r="F2129">
        <v>36.454000000000001</v>
      </c>
      <c r="G2129">
        <v>13.621</v>
      </c>
      <c r="I2129">
        <v>1709220000</v>
      </c>
      <c r="J2129">
        <v>380.404</v>
      </c>
      <c r="K2129">
        <v>3.8</v>
      </c>
      <c r="L2129">
        <v>90.7</v>
      </c>
      <c r="M2129">
        <v>50.881</v>
      </c>
      <c r="N2129">
        <v>7.2123799999999996</v>
      </c>
      <c r="O2129">
        <v>6.7539999999999996</v>
      </c>
    </row>
    <row r="2130" spans="1:15" x14ac:dyDescent="0.3">
      <c r="A2130" t="s">
        <v>80</v>
      </c>
      <c r="B2130" t="s">
        <v>81</v>
      </c>
      <c r="C2130" t="s">
        <v>431</v>
      </c>
      <c r="D2130" t="s">
        <v>430</v>
      </c>
      <c r="E2130">
        <v>2014</v>
      </c>
      <c r="F2130">
        <v>36.927</v>
      </c>
      <c r="G2130">
        <v>14.164</v>
      </c>
      <c r="I2130">
        <v>1904790000</v>
      </c>
      <c r="J2130">
        <v>426.685</v>
      </c>
      <c r="K2130">
        <v>3.6</v>
      </c>
      <c r="L2130">
        <v>93</v>
      </c>
      <c r="M2130">
        <v>50.128999999999998</v>
      </c>
      <c r="N2130">
        <v>7.1658400000000002</v>
      </c>
      <c r="O2130">
        <v>6.9009999999999998</v>
      </c>
    </row>
    <row r="2131" spans="1:15" x14ac:dyDescent="0.3">
      <c r="A2131" t="s">
        <v>80</v>
      </c>
      <c r="B2131" t="s">
        <v>81</v>
      </c>
      <c r="C2131" t="s">
        <v>431</v>
      </c>
      <c r="D2131" t="s">
        <v>430</v>
      </c>
      <c r="E2131">
        <v>2013</v>
      </c>
      <c r="F2131">
        <v>37.427</v>
      </c>
      <c r="G2131">
        <v>14.725</v>
      </c>
      <c r="I2131">
        <v>1700630000</v>
      </c>
      <c r="J2131">
        <v>382.34</v>
      </c>
      <c r="K2131">
        <v>3.4</v>
      </c>
      <c r="L2131">
        <v>95.6</v>
      </c>
      <c r="M2131">
        <v>49.371000000000002</v>
      </c>
      <c r="N2131">
        <v>7.13978</v>
      </c>
      <c r="O2131">
        <v>6.8949999999999996</v>
      </c>
    </row>
    <row r="2132" spans="1:15" x14ac:dyDescent="0.3">
      <c r="A2132" t="s">
        <v>80</v>
      </c>
      <c r="B2132" t="s">
        <v>81</v>
      </c>
      <c r="C2132" t="s">
        <v>431</v>
      </c>
      <c r="D2132" t="s">
        <v>430</v>
      </c>
      <c r="E2132">
        <v>2012</v>
      </c>
      <c r="F2132">
        <v>37.933</v>
      </c>
      <c r="G2132">
        <v>15.28</v>
      </c>
      <c r="I2132">
        <v>2510270000</v>
      </c>
      <c r="J2132">
        <v>565.83299999999997</v>
      </c>
      <c r="K2132">
        <v>3</v>
      </c>
      <c r="L2132">
        <v>97.2</v>
      </c>
      <c r="M2132">
        <v>48.637999999999998</v>
      </c>
      <c r="N2132">
        <v>7.1212799999999996</v>
      </c>
      <c r="O2132">
        <v>6.9180000000000001</v>
      </c>
    </row>
    <row r="2133" spans="1:15" x14ac:dyDescent="0.3">
      <c r="A2133" t="s">
        <v>80</v>
      </c>
      <c r="B2133" t="s">
        <v>81</v>
      </c>
      <c r="C2133" t="s">
        <v>431</v>
      </c>
      <c r="D2133" t="s">
        <v>430</v>
      </c>
      <c r="E2133">
        <v>2011</v>
      </c>
      <c r="F2133">
        <v>38.430999999999997</v>
      </c>
      <c r="G2133">
        <v>15.817</v>
      </c>
      <c r="I2133">
        <v>2434790000</v>
      </c>
      <c r="J2133">
        <v>551.02800000000002</v>
      </c>
      <c r="K2133">
        <v>2.2000000000000002</v>
      </c>
      <c r="L2133">
        <v>99.3</v>
      </c>
      <c r="M2133">
        <v>47.95</v>
      </c>
      <c r="N2133">
        <v>7.09274</v>
      </c>
      <c r="O2133">
        <v>7.0019999999999998</v>
      </c>
    </row>
    <row r="2134" spans="1:15" x14ac:dyDescent="0.3">
      <c r="A2134" t="s">
        <v>80</v>
      </c>
      <c r="B2134" t="s">
        <v>81</v>
      </c>
      <c r="C2134" t="s">
        <v>431</v>
      </c>
      <c r="D2134" t="s">
        <v>430</v>
      </c>
      <c r="E2134">
        <v>2010</v>
      </c>
      <c r="F2134">
        <v>38.905000000000001</v>
      </c>
      <c r="G2134">
        <v>16.329000000000001</v>
      </c>
      <c r="I2134">
        <v>2140500000</v>
      </c>
      <c r="J2134">
        <v>487.94499999999999</v>
      </c>
      <c r="K2134">
        <v>2</v>
      </c>
      <c r="L2134">
        <v>101.4</v>
      </c>
      <c r="M2134">
        <v>47.311999999999998</v>
      </c>
      <c r="N2134">
        <v>7.0415900000000002</v>
      </c>
      <c r="O2134">
        <v>6.9260000000000002</v>
      </c>
    </row>
    <row r="2135" spans="1:15" x14ac:dyDescent="0.3">
      <c r="A2135" t="s">
        <v>80</v>
      </c>
      <c r="B2135" t="s">
        <v>81</v>
      </c>
      <c r="C2135" t="s">
        <v>431</v>
      </c>
      <c r="D2135" t="s">
        <v>430</v>
      </c>
      <c r="E2135">
        <v>2009</v>
      </c>
      <c r="F2135">
        <v>39.345999999999997</v>
      </c>
      <c r="G2135">
        <v>16.815999999999999</v>
      </c>
      <c r="I2135">
        <v>2059090000</v>
      </c>
      <c r="J2135">
        <v>474.70499999999998</v>
      </c>
      <c r="K2135">
        <v>1.8</v>
      </c>
      <c r="L2135">
        <v>102.9</v>
      </c>
      <c r="M2135">
        <v>46.719000000000001</v>
      </c>
      <c r="N2135">
        <v>6.9626999999999999</v>
      </c>
      <c r="O2135">
        <v>6.8719999999999999</v>
      </c>
    </row>
    <row r="2136" spans="1:15" x14ac:dyDescent="0.3">
      <c r="A2136" t="s">
        <v>80</v>
      </c>
      <c r="B2136" t="s">
        <v>81</v>
      </c>
      <c r="C2136" t="s">
        <v>431</v>
      </c>
      <c r="D2136" t="s">
        <v>430</v>
      </c>
      <c r="E2136">
        <v>2008</v>
      </c>
      <c r="F2136">
        <v>39.749000000000002</v>
      </c>
      <c r="G2136">
        <v>17.283000000000001</v>
      </c>
      <c r="I2136">
        <v>1985240000</v>
      </c>
      <c r="J2136">
        <v>464.56099999999998</v>
      </c>
      <c r="K2136">
        <v>1</v>
      </c>
      <c r="L2136">
        <v>104.7</v>
      </c>
      <c r="M2136">
        <v>46.161000000000001</v>
      </c>
      <c r="N2136">
        <v>6.8595600000000001</v>
      </c>
      <c r="O2136">
        <v>6.3890000000000002</v>
      </c>
    </row>
    <row r="2137" spans="1:15" x14ac:dyDescent="0.3">
      <c r="A2137" t="s">
        <v>80</v>
      </c>
      <c r="B2137" t="s">
        <v>81</v>
      </c>
      <c r="C2137" t="s">
        <v>431</v>
      </c>
      <c r="D2137" t="s">
        <v>430</v>
      </c>
      <c r="E2137">
        <v>2007</v>
      </c>
      <c r="F2137">
        <v>40.110999999999997</v>
      </c>
      <c r="G2137">
        <v>17.727</v>
      </c>
      <c r="I2137">
        <v>1697570000</v>
      </c>
      <c r="J2137">
        <v>404.37400000000002</v>
      </c>
      <c r="K2137">
        <v>0.37581599999999998</v>
      </c>
      <c r="L2137">
        <v>105.9</v>
      </c>
      <c r="M2137">
        <v>45.636000000000003</v>
      </c>
      <c r="N2137">
        <v>6.7385999999999999</v>
      </c>
      <c r="O2137">
        <v>6.6059999999999999</v>
      </c>
    </row>
    <row r="2138" spans="1:15" x14ac:dyDescent="0.3">
      <c r="A2138" t="s">
        <v>80</v>
      </c>
      <c r="B2138" t="s">
        <v>81</v>
      </c>
      <c r="C2138" t="s">
        <v>431</v>
      </c>
      <c r="D2138" t="s">
        <v>430</v>
      </c>
      <c r="E2138">
        <v>2006</v>
      </c>
      <c r="F2138">
        <v>40.427</v>
      </c>
      <c r="G2138">
        <v>18.137</v>
      </c>
      <c r="I2138">
        <v>1460560000</v>
      </c>
      <c r="J2138">
        <v>354.67099999999999</v>
      </c>
      <c r="K2138">
        <v>0.31115900000000002</v>
      </c>
      <c r="L2138">
        <v>106.9</v>
      </c>
      <c r="M2138">
        <v>45.158000000000001</v>
      </c>
      <c r="N2138">
        <v>6.6102699999999999</v>
      </c>
      <c r="O2138">
        <v>6.9589999999999996</v>
      </c>
    </row>
    <row r="2139" spans="1:15" x14ac:dyDescent="0.3">
      <c r="A2139" t="s">
        <v>80</v>
      </c>
      <c r="B2139" t="s">
        <v>81</v>
      </c>
      <c r="C2139" t="s">
        <v>431</v>
      </c>
      <c r="D2139" t="s">
        <v>430</v>
      </c>
      <c r="E2139">
        <v>2005</v>
      </c>
      <c r="F2139">
        <v>40.692</v>
      </c>
      <c r="G2139">
        <v>18.5</v>
      </c>
      <c r="I2139">
        <v>1337360000</v>
      </c>
      <c r="J2139">
        <v>331.16300000000001</v>
      </c>
      <c r="K2139">
        <v>0.26819599999999999</v>
      </c>
      <c r="L2139">
        <v>108</v>
      </c>
      <c r="M2139">
        <v>44.744</v>
      </c>
      <c r="N2139">
        <v>6.4823599999999999</v>
      </c>
      <c r="O2139">
        <v>7.33</v>
      </c>
    </row>
    <row r="2140" spans="1:15" x14ac:dyDescent="0.3">
      <c r="A2140" t="s">
        <v>80</v>
      </c>
      <c r="B2140" t="s">
        <v>81</v>
      </c>
      <c r="C2140" t="s">
        <v>431</v>
      </c>
      <c r="D2140" t="s">
        <v>430</v>
      </c>
      <c r="E2140">
        <v>2004</v>
      </c>
      <c r="F2140">
        <v>40.902999999999999</v>
      </c>
      <c r="G2140">
        <v>18.798999999999999</v>
      </c>
      <c r="I2140">
        <v>1270080000</v>
      </c>
      <c r="J2140">
        <v>320.73700000000002</v>
      </c>
      <c r="K2140">
        <v>0.22340099999999999</v>
      </c>
      <c r="L2140">
        <v>108.8</v>
      </c>
      <c r="M2140">
        <v>44.412999999999997</v>
      </c>
      <c r="N2140">
        <v>6.3563400000000003</v>
      </c>
      <c r="O2140">
        <v>7.6</v>
      </c>
    </row>
    <row r="2141" spans="1:15" x14ac:dyDescent="0.3">
      <c r="A2141" t="s">
        <v>80</v>
      </c>
      <c r="B2141" t="s">
        <v>81</v>
      </c>
      <c r="C2141" t="s">
        <v>431</v>
      </c>
      <c r="D2141" t="s">
        <v>430</v>
      </c>
      <c r="E2141">
        <v>2003</v>
      </c>
      <c r="F2141">
        <v>41.067999999999998</v>
      </c>
      <c r="G2141">
        <v>19.026</v>
      </c>
      <c r="I2141">
        <v>1139750000</v>
      </c>
      <c r="J2141">
        <v>293.66199999999998</v>
      </c>
      <c r="K2141">
        <v>0.151563</v>
      </c>
      <c r="L2141">
        <v>109.4</v>
      </c>
      <c r="M2141">
        <v>44.182000000000002</v>
      </c>
      <c r="N2141">
        <v>6.2300300000000002</v>
      </c>
      <c r="O2141">
        <v>7.7169999999999996</v>
      </c>
    </row>
    <row r="2142" spans="1:15" x14ac:dyDescent="0.3">
      <c r="A2142" t="s">
        <v>80</v>
      </c>
      <c r="B2142" t="s">
        <v>81</v>
      </c>
      <c r="C2142" t="s">
        <v>431</v>
      </c>
      <c r="D2142" t="s">
        <v>430</v>
      </c>
      <c r="E2142">
        <v>2002</v>
      </c>
      <c r="F2142">
        <v>41.194000000000003</v>
      </c>
      <c r="G2142">
        <v>19.172999999999998</v>
      </c>
      <c r="I2142">
        <v>991388000</v>
      </c>
      <c r="J2142">
        <v>260.74599999999998</v>
      </c>
      <c r="K2142">
        <v>0.12853700000000001</v>
      </c>
      <c r="L2142">
        <v>110</v>
      </c>
      <c r="M2142">
        <v>44.063000000000002</v>
      </c>
      <c r="N2142">
        <v>6.1031300000000002</v>
      </c>
      <c r="O2142">
        <v>7.681</v>
      </c>
    </row>
    <row r="2143" spans="1:15" x14ac:dyDescent="0.3">
      <c r="A2143" t="s">
        <v>80</v>
      </c>
      <c r="B2143" t="s">
        <v>81</v>
      </c>
      <c r="C2143" t="s">
        <v>431</v>
      </c>
      <c r="D2143" t="s">
        <v>430</v>
      </c>
      <c r="E2143">
        <v>2001</v>
      </c>
      <c r="F2143">
        <v>41.286000000000001</v>
      </c>
      <c r="G2143">
        <v>19.236999999999998</v>
      </c>
      <c r="I2143">
        <v>931833000</v>
      </c>
      <c r="J2143">
        <v>250.357</v>
      </c>
      <c r="K2143">
        <v>7.8543399999999999E-2</v>
      </c>
      <c r="L2143">
        <v>110.7</v>
      </c>
      <c r="M2143">
        <v>44.061</v>
      </c>
      <c r="N2143">
        <v>5.9745400000000002</v>
      </c>
      <c r="O2143">
        <v>7.5970000000000004</v>
      </c>
    </row>
    <row r="2144" spans="1:15" x14ac:dyDescent="0.3">
      <c r="A2144" t="s">
        <v>80</v>
      </c>
      <c r="B2144" t="s">
        <v>81</v>
      </c>
      <c r="C2144" t="s">
        <v>431</v>
      </c>
      <c r="D2144" t="s">
        <v>430</v>
      </c>
      <c r="E2144">
        <v>2000</v>
      </c>
      <c r="F2144">
        <v>41.347000000000001</v>
      </c>
      <c r="G2144">
        <v>19.212</v>
      </c>
      <c r="I2144">
        <v>914500000</v>
      </c>
      <c r="J2144">
        <v>251.20699999999999</v>
      </c>
      <c r="K2144">
        <v>5.3394200000000003E-2</v>
      </c>
      <c r="L2144">
        <v>111.2</v>
      </c>
      <c r="M2144">
        <v>44.19</v>
      </c>
      <c r="N2144">
        <v>5.8435699999999997</v>
      </c>
      <c r="O2144">
        <v>7.5910000000000002</v>
      </c>
    </row>
    <row r="2145" spans="1:15" x14ac:dyDescent="0.3">
      <c r="A2145" t="s">
        <v>80</v>
      </c>
      <c r="B2145" t="s">
        <v>81</v>
      </c>
      <c r="C2145" t="s">
        <v>431</v>
      </c>
      <c r="D2145" t="s">
        <v>430</v>
      </c>
      <c r="E2145">
        <v>1999</v>
      </c>
      <c r="F2145">
        <v>41.378</v>
      </c>
      <c r="G2145">
        <v>19.093</v>
      </c>
      <c r="I2145">
        <v>999478000</v>
      </c>
      <c r="J2145">
        <v>280.90899999999999</v>
      </c>
      <c r="K2145">
        <v>4.0894300000000001E-2</v>
      </c>
      <c r="L2145">
        <v>111.8</v>
      </c>
      <c r="M2145">
        <v>44.460999999999999</v>
      </c>
      <c r="N2145">
        <v>5.7112800000000004</v>
      </c>
      <c r="O2145">
        <v>7.609</v>
      </c>
    </row>
    <row r="2146" spans="1:15" x14ac:dyDescent="0.3">
      <c r="A2146" t="s">
        <v>80</v>
      </c>
      <c r="B2146" t="s">
        <v>81</v>
      </c>
      <c r="C2146" t="s">
        <v>431</v>
      </c>
      <c r="D2146" t="s">
        <v>430</v>
      </c>
      <c r="E2146">
        <v>1998</v>
      </c>
      <c r="F2146">
        <v>41.384999999999998</v>
      </c>
      <c r="G2146">
        <v>18.891999999999999</v>
      </c>
      <c r="I2146">
        <v>967338000</v>
      </c>
      <c r="J2146">
        <v>278.33100000000002</v>
      </c>
      <c r="K2146">
        <v>2.7878199999999999E-2</v>
      </c>
      <c r="L2146">
        <v>112.4</v>
      </c>
      <c r="M2146">
        <v>44.856999999999999</v>
      </c>
      <c r="N2146">
        <v>5.5788200000000003</v>
      </c>
      <c r="O2146">
        <v>7.4710000000000001</v>
      </c>
    </row>
    <row r="2147" spans="1:15" x14ac:dyDescent="0.3">
      <c r="A2147" t="s">
        <v>80</v>
      </c>
      <c r="B2147" t="s">
        <v>81</v>
      </c>
      <c r="C2147" t="s">
        <v>431</v>
      </c>
      <c r="D2147" t="s">
        <v>430</v>
      </c>
      <c r="E2147">
        <v>1997</v>
      </c>
      <c r="F2147">
        <v>41.378</v>
      </c>
      <c r="G2147">
        <v>18.63</v>
      </c>
      <c r="I2147">
        <v>937741000</v>
      </c>
      <c r="J2147">
        <v>276.42099999999999</v>
      </c>
      <c r="K2147">
        <v>1.42709E-2</v>
      </c>
      <c r="L2147">
        <v>113</v>
      </c>
      <c r="M2147">
        <v>45.353000000000002</v>
      </c>
      <c r="N2147">
        <v>5.4455</v>
      </c>
      <c r="O2147">
        <v>7.6269999999999998</v>
      </c>
    </row>
    <row r="2148" spans="1:15" x14ac:dyDescent="0.3">
      <c r="A2148" t="s">
        <v>80</v>
      </c>
      <c r="B2148" t="s">
        <v>81</v>
      </c>
      <c r="C2148" t="s">
        <v>431</v>
      </c>
      <c r="D2148" t="s">
        <v>430</v>
      </c>
      <c r="E2148">
        <v>1996</v>
      </c>
      <c r="F2148">
        <v>41.369</v>
      </c>
      <c r="G2148">
        <v>18.326000000000001</v>
      </c>
      <c r="I2148">
        <v>1007790000</v>
      </c>
      <c r="J2148">
        <v>304.63099999999997</v>
      </c>
      <c r="K2148">
        <v>5.8494999999999997E-3</v>
      </c>
      <c r="L2148">
        <v>113.6</v>
      </c>
      <c r="M2148">
        <v>45.921999999999997</v>
      </c>
      <c r="N2148">
        <v>5.3103400000000001</v>
      </c>
      <c r="O2148">
        <v>7.5309999999999997</v>
      </c>
    </row>
    <row r="2149" spans="1:15" x14ac:dyDescent="0.3">
      <c r="A2149" t="s">
        <v>80</v>
      </c>
      <c r="B2149" t="s">
        <v>81</v>
      </c>
      <c r="C2149" t="s">
        <v>431</v>
      </c>
      <c r="D2149" t="s">
        <v>430</v>
      </c>
      <c r="E2149">
        <v>1995</v>
      </c>
      <c r="F2149">
        <v>41.375999999999998</v>
      </c>
      <c r="G2149">
        <v>18.004999999999999</v>
      </c>
      <c r="I2149">
        <v>1115390000</v>
      </c>
      <c r="J2149">
        <v>346.10899999999998</v>
      </c>
      <c r="L2149">
        <v>114.3</v>
      </c>
      <c r="M2149">
        <v>46.53</v>
      </c>
      <c r="N2149">
        <v>5.1729700000000003</v>
      </c>
      <c r="O2149">
        <v>7.1840000000000002</v>
      </c>
    </row>
    <row r="2150" spans="1:15" x14ac:dyDescent="0.3">
      <c r="A2150" t="s">
        <v>80</v>
      </c>
      <c r="B2150" t="s">
        <v>81</v>
      </c>
      <c r="C2150" t="s">
        <v>431</v>
      </c>
      <c r="D2150" t="s">
        <v>430</v>
      </c>
      <c r="E2150">
        <v>1994</v>
      </c>
      <c r="F2150">
        <v>41.42</v>
      </c>
      <c r="G2150">
        <v>17.690999999999999</v>
      </c>
      <c r="I2150">
        <v>851174000</v>
      </c>
      <c r="J2150">
        <v>271.50599999999997</v>
      </c>
      <c r="L2150">
        <v>114.7</v>
      </c>
      <c r="M2150">
        <v>47.143000000000001</v>
      </c>
      <c r="N2150">
        <v>5.0322899999999997</v>
      </c>
      <c r="O2150">
        <v>7.2370000000000001</v>
      </c>
    </row>
    <row r="2151" spans="1:15" x14ac:dyDescent="0.3">
      <c r="A2151" t="s">
        <v>80</v>
      </c>
      <c r="B2151" t="s">
        <v>81</v>
      </c>
      <c r="C2151" t="s">
        <v>431</v>
      </c>
      <c r="D2151" t="s">
        <v>430</v>
      </c>
      <c r="E2151">
        <v>1993</v>
      </c>
      <c r="F2151">
        <v>41.509</v>
      </c>
      <c r="G2151">
        <v>17.404</v>
      </c>
      <c r="I2151">
        <v>1278780000</v>
      </c>
      <c r="J2151">
        <v>419.803</v>
      </c>
      <c r="L2151">
        <v>115.3</v>
      </c>
      <c r="M2151">
        <v>47.731000000000002</v>
      </c>
      <c r="N2151">
        <v>4.88964</v>
      </c>
      <c r="O2151">
        <v>7.12</v>
      </c>
    </row>
    <row r="2152" spans="1:15" x14ac:dyDescent="0.3">
      <c r="A2152" t="s">
        <v>80</v>
      </c>
      <c r="B2152" t="s">
        <v>81</v>
      </c>
      <c r="C2152" t="s">
        <v>431</v>
      </c>
      <c r="D2152" t="s">
        <v>430</v>
      </c>
      <c r="E2152">
        <v>1992</v>
      </c>
      <c r="F2152">
        <v>41.64</v>
      </c>
      <c r="G2152">
        <v>17.158999999999999</v>
      </c>
      <c r="I2152">
        <v>1411920000</v>
      </c>
      <c r="J2152">
        <v>477.12200000000001</v>
      </c>
      <c r="L2152">
        <v>115.8</v>
      </c>
      <c r="M2152">
        <v>48.267000000000003</v>
      </c>
      <c r="N2152">
        <v>4.7501300000000004</v>
      </c>
      <c r="O2152">
        <v>6.8360000000000003</v>
      </c>
    </row>
    <row r="2153" spans="1:15" x14ac:dyDescent="0.3">
      <c r="A2153" t="s">
        <v>80</v>
      </c>
      <c r="B2153" t="s">
        <v>81</v>
      </c>
      <c r="C2153" t="s">
        <v>431</v>
      </c>
      <c r="D2153" t="s">
        <v>430</v>
      </c>
      <c r="E2153">
        <v>1991</v>
      </c>
      <c r="F2153">
        <v>41.81</v>
      </c>
      <c r="G2153">
        <v>16.968</v>
      </c>
      <c r="I2153">
        <v>1377380000</v>
      </c>
      <c r="J2153">
        <v>478.50299999999999</v>
      </c>
      <c r="L2153">
        <v>116.5</v>
      </c>
      <c r="M2153">
        <v>48.728000000000002</v>
      </c>
      <c r="N2153">
        <v>4.6205499999999997</v>
      </c>
      <c r="O2153">
        <v>6.7409999999999997</v>
      </c>
    </row>
    <row r="2154" spans="1:15" x14ac:dyDescent="0.3">
      <c r="A2154" t="s">
        <v>80</v>
      </c>
      <c r="B2154" t="s">
        <v>81</v>
      </c>
      <c r="C2154" t="s">
        <v>431</v>
      </c>
      <c r="D2154" t="s">
        <v>430</v>
      </c>
      <c r="E2154">
        <v>1990</v>
      </c>
      <c r="F2154">
        <v>42.003999999999998</v>
      </c>
      <c r="G2154">
        <v>16.832999999999998</v>
      </c>
      <c r="I2154">
        <v>1440710000</v>
      </c>
      <c r="J2154">
        <v>513.30499999999995</v>
      </c>
      <c r="K2154">
        <v>0</v>
      </c>
      <c r="L2154">
        <v>116.9</v>
      </c>
      <c r="M2154">
        <v>49.103999999999999</v>
      </c>
      <c r="N2154">
        <v>4.5053400000000003</v>
      </c>
    </row>
    <row r="2155" spans="1:15" x14ac:dyDescent="0.3">
      <c r="A2155" t="s">
        <v>80</v>
      </c>
      <c r="B2155" t="s">
        <v>81</v>
      </c>
      <c r="C2155" t="s">
        <v>431</v>
      </c>
      <c r="D2155" t="s">
        <v>430</v>
      </c>
      <c r="E2155">
        <v>1989</v>
      </c>
      <c r="F2155">
        <v>42.203000000000003</v>
      </c>
      <c r="G2155">
        <v>16.748999999999999</v>
      </c>
      <c r="I2155">
        <v>1233930000</v>
      </c>
      <c r="J2155">
        <v>449.399</v>
      </c>
      <c r="L2155">
        <v>116.7</v>
      </c>
      <c r="M2155">
        <v>49.396999999999998</v>
      </c>
      <c r="N2155">
        <v>4.4074200000000001</v>
      </c>
    </row>
    <row r="2156" spans="1:15" x14ac:dyDescent="0.3">
      <c r="A2156" t="s">
        <v>80</v>
      </c>
      <c r="B2156" t="s">
        <v>81</v>
      </c>
      <c r="C2156" t="s">
        <v>431</v>
      </c>
      <c r="D2156" t="s">
        <v>430</v>
      </c>
      <c r="E2156">
        <v>1988</v>
      </c>
      <c r="F2156">
        <v>42.383000000000003</v>
      </c>
      <c r="G2156">
        <v>16.698</v>
      </c>
      <c r="I2156">
        <v>1264900000</v>
      </c>
      <c r="J2156">
        <v>469.529</v>
      </c>
      <c r="L2156">
        <v>116</v>
      </c>
      <c r="M2156">
        <v>49.624000000000002</v>
      </c>
      <c r="N2156">
        <v>4.3243299999999998</v>
      </c>
    </row>
    <row r="2157" spans="1:15" x14ac:dyDescent="0.3">
      <c r="A2157" t="s">
        <v>80</v>
      </c>
      <c r="B2157" t="s">
        <v>81</v>
      </c>
      <c r="C2157" t="s">
        <v>431</v>
      </c>
      <c r="D2157" t="s">
        <v>430</v>
      </c>
      <c r="E2157">
        <v>1987</v>
      </c>
      <c r="F2157">
        <v>42.524000000000001</v>
      </c>
      <c r="G2157">
        <v>16.672000000000001</v>
      </c>
      <c r="I2157">
        <v>1200990000</v>
      </c>
      <c r="J2157">
        <v>453.74599999999998</v>
      </c>
      <c r="L2157">
        <v>115.6</v>
      </c>
      <c r="M2157">
        <v>49.796999999999997</v>
      </c>
      <c r="N2157">
        <v>4.2486800000000002</v>
      </c>
    </row>
    <row r="2158" spans="1:15" x14ac:dyDescent="0.3">
      <c r="A2158" t="s">
        <v>80</v>
      </c>
      <c r="B2158" t="s">
        <v>81</v>
      </c>
      <c r="C2158" t="s">
        <v>431</v>
      </c>
      <c r="D2158" t="s">
        <v>430</v>
      </c>
      <c r="E2158">
        <v>1986</v>
      </c>
      <c r="F2158">
        <v>42.613999999999997</v>
      </c>
      <c r="G2158">
        <v>16.670999999999999</v>
      </c>
      <c r="I2158">
        <v>1122270000</v>
      </c>
      <c r="J2158">
        <v>432.012</v>
      </c>
      <c r="L2158">
        <v>115.8</v>
      </c>
      <c r="M2158">
        <v>49.911999999999999</v>
      </c>
      <c r="N2158">
        <v>4.1698899999999997</v>
      </c>
    </row>
    <row r="2159" spans="1:15" x14ac:dyDescent="0.3">
      <c r="A2159" t="s">
        <v>80</v>
      </c>
      <c r="B2159" t="s">
        <v>81</v>
      </c>
      <c r="C2159" t="s">
        <v>431</v>
      </c>
      <c r="D2159" t="s">
        <v>430</v>
      </c>
      <c r="E2159">
        <v>1985</v>
      </c>
      <c r="F2159">
        <v>42.64</v>
      </c>
      <c r="G2159">
        <v>16.695</v>
      </c>
      <c r="I2159">
        <v>864850000</v>
      </c>
      <c r="J2159">
        <v>340.202</v>
      </c>
      <c r="L2159">
        <v>116.1</v>
      </c>
      <c r="M2159">
        <v>49.966000000000001</v>
      </c>
      <c r="N2159">
        <v>4.08066</v>
      </c>
    </row>
    <row r="2160" spans="1:15" x14ac:dyDescent="0.3">
      <c r="A2160" t="s">
        <v>80</v>
      </c>
      <c r="B2160" t="s">
        <v>81</v>
      </c>
      <c r="C2160" t="s">
        <v>431</v>
      </c>
      <c r="D2160" t="s">
        <v>430</v>
      </c>
      <c r="E2160">
        <v>1984</v>
      </c>
      <c r="F2160">
        <v>42.594000000000001</v>
      </c>
      <c r="G2160">
        <v>16.748000000000001</v>
      </c>
      <c r="I2160">
        <v>637821000</v>
      </c>
      <c r="J2160">
        <v>257.35399999999998</v>
      </c>
      <c r="L2160">
        <v>116.6</v>
      </c>
      <c r="M2160">
        <v>49.954999999999998</v>
      </c>
      <c r="N2160">
        <v>3.9782700000000002</v>
      </c>
    </row>
    <row r="2161" spans="1:14" x14ac:dyDescent="0.3">
      <c r="A2161" t="s">
        <v>80</v>
      </c>
      <c r="B2161" t="s">
        <v>81</v>
      </c>
      <c r="C2161" t="s">
        <v>431</v>
      </c>
      <c r="D2161" t="s">
        <v>430</v>
      </c>
      <c r="E2161">
        <v>1983</v>
      </c>
      <c r="F2161">
        <v>42.488</v>
      </c>
      <c r="G2161">
        <v>16.838000000000001</v>
      </c>
      <c r="I2161">
        <v>658679000</v>
      </c>
      <c r="J2161">
        <v>273.50200000000001</v>
      </c>
      <c r="L2161">
        <v>117.1</v>
      </c>
      <c r="M2161">
        <v>49.872</v>
      </c>
      <c r="N2161">
        <v>3.8658000000000001</v>
      </c>
    </row>
    <row r="2162" spans="1:14" x14ac:dyDescent="0.3">
      <c r="A2162" t="s">
        <v>80</v>
      </c>
      <c r="B2162" t="s">
        <v>81</v>
      </c>
      <c r="C2162" t="s">
        <v>431</v>
      </c>
      <c r="D2162" t="s">
        <v>430</v>
      </c>
      <c r="E2162">
        <v>1982</v>
      </c>
      <c r="F2162">
        <v>42.338999999999999</v>
      </c>
      <c r="G2162">
        <v>16.972999999999999</v>
      </c>
      <c r="I2162">
        <v>748312000</v>
      </c>
      <c r="J2162">
        <v>320.43099999999998</v>
      </c>
      <c r="L2162">
        <v>117.7</v>
      </c>
      <c r="M2162">
        <v>49.713000000000001</v>
      </c>
      <c r="N2162">
        <v>3.74865</v>
      </c>
    </row>
    <row r="2163" spans="1:14" x14ac:dyDescent="0.3">
      <c r="A2163" t="s">
        <v>80</v>
      </c>
      <c r="B2163" t="s">
        <v>81</v>
      </c>
      <c r="C2163" t="s">
        <v>431</v>
      </c>
      <c r="D2163" t="s">
        <v>430</v>
      </c>
      <c r="E2163">
        <v>1981</v>
      </c>
      <c r="F2163">
        <v>42.162999999999997</v>
      </c>
      <c r="G2163">
        <v>17.158000000000001</v>
      </c>
      <c r="I2163">
        <v>694804000</v>
      </c>
      <c r="J2163">
        <v>306.83199999999999</v>
      </c>
      <c r="L2163">
        <v>118.6</v>
      </c>
      <c r="M2163">
        <v>49.475999999999999</v>
      </c>
      <c r="N2163">
        <v>3.6348600000000002</v>
      </c>
    </row>
    <row r="2164" spans="1:14" x14ac:dyDescent="0.3">
      <c r="A2164" t="s">
        <v>80</v>
      </c>
      <c r="B2164" t="s">
        <v>81</v>
      </c>
      <c r="C2164" t="s">
        <v>431</v>
      </c>
      <c r="D2164" t="s">
        <v>430</v>
      </c>
      <c r="E2164">
        <v>1980</v>
      </c>
      <c r="F2164">
        <v>41.984000000000002</v>
      </c>
      <c r="G2164">
        <v>17.401</v>
      </c>
      <c r="I2164">
        <v>797048000</v>
      </c>
      <c r="J2164">
        <v>362.40100000000001</v>
      </c>
      <c r="L2164">
        <v>119.6</v>
      </c>
      <c r="M2164">
        <v>49.152999999999999</v>
      </c>
      <c r="N2164">
        <v>3.5303800000000001</v>
      </c>
    </row>
    <row r="2165" spans="1:14" x14ac:dyDescent="0.3">
      <c r="A2165" t="s">
        <v>80</v>
      </c>
      <c r="B2165" t="s">
        <v>81</v>
      </c>
      <c r="C2165" t="s">
        <v>431</v>
      </c>
      <c r="D2165" t="s">
        <v>430</v>
      </c>
      <c r="E2165">
        <v>1979</v>
      </c>
      <c r="F2165">
        <v>41.826000000000001</v>
      </c>
      <c r="G2165">
        <v>17.710999999999999</v>
      </c>
      <c r="I2165">
        <v>700765000</v>
      </c>
      <c r="J2165">
        <v>327.34100000000001</v>
      </c>
      <c r="L2165">
        <v>120.8</v>
      </c>
      <c r="M2165">
        <v>48.737000000000002</v>
      </c>
      <c r="N2165">
        <v>3.43635</v>
      </c>
    </row>
    <row r="2166" spans="1:14" x14ac:dyDescent="0.3">
      <c r="A2166" t="s">
        <v>80</v>
      </c>
      <c r="B2166" t="s">
        <v>81</v>
      </c>
      <c r="C2166" t="s">
        <v>431</v>
      </c>
      <c r="D2166" t="s">
        <v>430</v>
      </c>
      <c r="E2166">
        <v>1978</v>
      </c>
      <c r="F2166">
        <v>41.71</v>
      </c>
      <c r="G2166">
        <v>18.087</v>
      </c>
      <c r="I2166">
        <v>610579000</v>
      </c>
      <c r="J2166">
        <v>292.47000000000003</v>
      </c>
      <c r="L2166">
        <v>122.2</v>
      </c>
      <c r="M2166">
        <v>48.232999999999997</v>
      </c>
      <c r="N2166">
        <v>3.3510900000000001</v>
      </c>
    </row>
    <row r="2167" spans="1:14" x14ac:dyDescent="0.3">
      <c r="A2167" t="s">
        <v>80</v>
      </c>
      <c r="B2167" t="s">
        <v>81</v>
      </c>
      <c r="C2167" t="s">
        <v>431</v>
      </c>
      <c r="D2167" t="s">
        <v>430</v>
      </c>
      <c r="E2167">
        <v>1977</v>
      </c>
      <c r="F2167">
        <v>41.649000000000001</v>
      </c>
      <c r="G2167">
        <v>18.527000000000001</v>
      </c>
      <c r="I2167">
        <v>507298000</v>
      </c>
      <c r="J2167">
        <v>248.685</v>
      </c>
      <c r="L2167">
        <v>123.7</v>
      </c>
      <c r="M2167">
        <v>47.648000000000003</v>
      </c>
      <c r="N2167">
        <v>3.2744499999999999</v>
      </c>
    </row>
    <row r="2168" spans="1:14" x14ac:dyDescent="0.3">
      <c r="A2168" t="s">
        <v>80</v>
      </c>
      <c r="B2168" t="s">
        <v>81</v>
      </c>
      <c r="C2168" t="s">
        <v>431</v>
      </c>
      <c r="D2168" t="s">
        <v>430</v>
      </c>
      <c r="E2168">
        <v>1976</v>
      </c>
      <c r="F2168">
        <v>41.65</v>
      </c>
      <c r="G2168">
        <v>19.024999999999999</v>
      </c>
      <c r="I2168">
        <v>451152000</v>
      </c>
      <c r="J2168">
        <v>225.91399999999999</v>
      </c>
      <c r="L2168">
        <v>125.4</v>
      </c>
      <c r="M2168">
        <v>46.991999999999997</v>
      </c>
      <c r="N2168">
        <v>3.2055799999999999</v>
      </c>
    </row>
    <row r="2169" spans="1:14" x14ac:dyDescent="0.3">
      <c r="A2169" t="s">
        <v>80</v>
      </c>
      <c r="B2169" t="s">
        <v>81</v>
      </c>
      <c r="C2169" t="s">
        <v>431</v>
      </c>
      <c r="D2169" t="s">
        <v>430</v>
      </c>
      <c r="E2169">
        <v>1975</v>
      </c>
      <c r="F2169">
        <v>41.713999999999999</v>
      </c>
      <c r="G2169">
        <v>19.579000000000001</v>
      </c>
      <c r="I2169">
        <v>378660000</v>
      </c>
      <c r="J2169">
        <v>193.35499999999999</v>
      </c>
      <c r="L2169">
        <v>127.1</v>
      </c>
      <c r="M2169">
        <v>46.274999999999999</v>
      </c>
      <c r="N2169">
        <v>3.1435499999999998</v>
      </c>
    </row>
    <row r="2170" spans="1:14" x14ac:dyDescent="0.3">
      <c r="A2170" t="s">
        <v>80</v>
      </c>
      <c r="B2170" t="s">
        <v>81</v>
      </c>
      <c r="C2170" t="s">
        <v>431</v>
      </c>
      <c r="D2170" t="s">
        <v>430</v>
      </c>
      <c r="E2170">
        <v>1974</v>
      </c>
      <c r="F2170">
        <v>41.832000000000001</v>
      </c>
      <c r="G2170">
        <v>20.184000000000001</v>
      </c>
      <c r="I2170">
        <v>281399000</v>
      </c>
      <c r="J2170">
        <v>146.22800000000001</v>
      </c>
      <c r="L2170">
        <v>128.9</v>
      </c>
      <c r="M2170">
        <v>45.503999999999998</v>
      </c>
      <c r="N2170">
        <v>3.089</v>
      </c>
    </row>
    <row r="2171" spans="1:14" x14ac:dyDescent="0.3">
      <c r="A2171" t="s">
        <v>80</v>
      </c>
      <c r="B2171" t="s">
        <v>81</v>
      </c>
      <c r="C2171" t="s">
        <v>431</v>
      </c>
      <c r="D2171" t="s">
        <v>430</v>
      </c>
      <c r="E2171">
        <v>1973</v>
      </c>
      <c r="F2171">
        <v>41.985999999999997</v>
      </c>
      <c r="G2171">
        <v>20.827999999999999</v>
      </c>
      <c r="I2171">
        <v>271183000</v>
      </c>
      <c r="J2171">
        <v>143.11600000000001</v>
      </c>
      <c r="L2171">
        <v>130.80000000000001</v>
      </c>
      <c r="M2171">
        <v>44.695</v>
      </c>
      <c r="N2171">
        <v>3.0415999999999999</v>
      </c>
    </row>
    <row r="2172" spans="1:14" x14ac:dyDescent="0.3">
      <c r="A2172" t="s">
        <v>80</v>
      </c>
      <c r="B2172" t="s">
        <v>81</v>
      </c>
      <c r="C2172" t="s">
        <v>431</v>
      </c>
      <c r="D2172" t="s">
        <v>430</v>
      </c>
      <c r="E2172">
        <v>1972</v>
      </c>
      <c r="F2172">
        <v>42.155000000000001</v>
      </c>
      <c r="G2172">
        <v>21.498999999999999</v>
      </c>
      <c r="I2172">
        <v>230318000</v>
      </c>
      <c r="J2172">
        <v>123.31100000000001</v>
      </c>
      <c r="L2172">
        <v>132.9</v>
      </c>
      <c r="M2172">
        <v>43.866</v>
      </c>
      <c r="N2172">
        <v>2.9981399999999998</v>
      </c>
    </row>
    <row r="2173" spans="1:14" x14ac:dyDescent="0.3">
      <c r="A2173" t="s">
        <v>80</v>
      </c>
      <c r="B2173" t="s">
        <v>81</v>
      </c>
      <c r="C2173" t="s">
        <v>431</v>
      </c>
      <c r="D2173" t="s">
        <v>430</v>
      </c>
      <c r="E2173">
        <v>1971</v>
      </c>
      <c r="F2173">
        <v>42.326999999999998</v>
      </c>
      <c r="G2173">
        <v>22.18</v>
      </c>
      <c r="I2173">
        <v>201451000</v>
      </c>
      <c r="J2173">
        <v>109.453</v>
      </c>
      <c r="L2173">
        <v>135.1</v>
      </c>
      <c r="M2173">
        <v>43.036000000000001</v>
      </c>
      <c r="N2173">
        <v>2.95438</v>
      </c>
    </row>
    <row r="2174" spans="1:14" x14ac:dyDescent="0.3">
      <c r="A2174" t="s">
        <v>80</v>
      </c>
      <c r="B2174" t="s">
        <v>81</v>
      </c>
      <c r="C2174" t="s">
        <v>431</v>
      </c>
      <c r="D2174" t="s">
        <v>430</v>
      </c>
      <c r="E2174">
        <v>1970</v>
      </c>
      <c r="F2174">
        <v>42.491999999999997</v>
      </c>
      <c r="G2174">
        <v>22.859000000000002</v>
      </c>
      <c r="I2174">
        <v>189107000</v>
      </c>
      <c r="J2174">
        <v>104.413</v>
      </c>
      <c r="L2174">
        <v>137.5</v>
      </c>
      <c r="M2174">
        <v>42.222999999999999</v>
      </c>
      <c r="N2174">
        <v>2.9072300000000002</v>
      </c>
    </row>
    <row r="2175" spans="1:14" x14ac:dyDescent="0.3">
      <c r="A2175" t="s">
        <v>80</v>
      </c>
      <c r="B2175" t="s">
        <v>81</v>
      </c>
      <c r="C2175" t="s">
        <v>431</v>
      </c>
      <c r="D2175" t="s">
        <v>430</v>
      </c>
      <c r="E2175">
        <v>1969</v>
      </c>
      <c r="F2175">
        <v>42.645000000000003</v>
      </c>
      <c r="G2175">
        <v>23.523</v>
      </c>
      <c r="I2175">
        <v>188039000</v>
      </c>
      <c r="J2175">
        <v>105.708</v>
      </c>
      <c r="L2175">
        <v>140.1</v>
      </c>
      <c r="M2175">
        <v>41.444000000000003</v>
      </c>
      <c r="N2175">
        <v>2.85541</v>
      </c>
    </row>
    <row r="2176" spans="1:14" x14ac:dyDescent="0.3">
      <c r="A2176" t="s">
        <v>80</v>
      </c>
      <c r="B2176" t="s">
        <v>81</v>
      </c>
      <c r="C2176" t="s">
        <v>431</v>
      </c>
      <c r="D2176" t="s">
        <v>430</v>
      </c>
      <c r="E2176">
        <v>1968</v>
      </c>
      <c r="F2176">
        <v>42.783999999999999</v>
      </c>
      <c r="G2176">
        <v>24.166</v>
      </c>
      <c r="I2176">
        <v>191767000</v>
      </c>
      <c r="J2176">
        <v>109.946</v>
      </c>
      <c r="L2176">
        <v>143</v>
      </c>
      <c r="M2176">
        <v>40.703000000000003</v>
      </c>
      <c r="N2176">
        <v>2.79976</v>
      </c>
    </row>
    <row r="2177" spans="1:15" x14ac:dyDescent="0.3">
      <c r="A2177" t="s">
        <v>80</v>
      </c>
      <c r="B2177" t="s">
        <v>81</v>
      </c>
      <c r="C2177" t="s">
        <v>431</v>
      </c>
      <c r="D2177" t="s">
        <v>430</v>
      </c>
      <c r="E2177">
        <v>1967</v>
      </c>
      <c r="F2177">
        <v>42.906999999999996</v>
      </c>
      <c r="G2177">
        <v>24.782</v>
      </c>
      <c r="I2177">
        <v>163821000</v>
      </c>
      <c r="J2177">
        <v>95.896699999999996</v>
      </c>
      <c r="L2177">
        <v>145.9</v>
      </c>
      <c r="M2177">
        <v>40.005000000000003</v>
      </c>
      <c r="N2177">
        <v>2.7421500000000001</v>
      </c>
    </row>
    <row r="2178" spans="1:15" x14ac:dyDescent="0.3">
      <c r="A2178" t="s">
        <v>80</v>
      </c>
      <c r="B2178" t="s">
        <v>81</v>
      </c>
      <c r="C2178" t="s">
        <v>431</v>
      </c>
      <c r="D2178" t="s">
        <v>430</v>
      </c>
      <c r="E2178">
        <v>1966</v>
      </c>
      <c r="F2178">
        <v>43.009</v>
      </c>
      <c r="G2178">
        <v>25.364000000000001</v>
      </c>
      <c r="I2178">
        <v>157930000</v>
      </c>
      <c r="J2178">
        <v>94.398200000000003</v>
      </c>
      <c r="L2178">
        <v>148.80000000000001</v>
      </c>
      <c r="M2178">
        <v>39.354999999999997</v>
      </c>
      <c r="N2178">
        <v>2.6855099999999998</v>
      </c>
    </row>
    <row r="2179" spans="1:15" x14ac:dyDescent="0.3">
      <c r="A2179" t="s">
        <v>80</v>
      </c>
      <c r="B2179" t="s">
        <v>81</v>
      </c>
      <c r="C2179" t="s">
        <v>431</v>
      </c>
      <c r="D2179" t="s">
        <v>430</v>
      </c>
      <c r="E2179">
        <v>1965</v>
      </c>
      <c r="F2179">
        <v>43.088000000000001</v>
      </c>
      <c r="G2179">
        <v>25.908999999999999</v>
      </c>
      <c r="I2179">
        <v>150575000</v>
      </c>
      <c r="J2179">
        <v>91.830399999999997</v>
      </c>
      <c r="L2179">
        <v>151.6</v>
      </c>
      <c r="M2179">
        <v>38.753999999999998</v>
      </c>
      <c r="N2179">
        <v>2.6320399999999999</v>
      </c>
    </row>
    <row r="2180" spans="1:15" x14ac:dyDescent="0.3">
      <c r="A2180" t="s">
        <v>80</v>
      </c>
      <c r="B2180" t="s">
        <v>81</v>
      </c>
      <c r="C2180" t="s">
        <v>431</v>
      </c>
      <c r="D2180" t="s">
        <v>430</v>
      </c>
      <c r="E2180">
        <v>1964</v>
      </c>
      <c r="F2180">
        <v>43.143999999999998</v>
      </c>
      <c r="G2180">
        <v>26.414000000000001</v>
      </c>
      <c r="I2180">
        <v>142025000</v>
      </c>
      <c r="J2180">
        <v>88.290199999999999</v>
      </c>
      <c r="L2180">
        <v>154.5</v>
      </c>
      <c r="M2180">
        <v>38.201000000000001</v>
      </c>
      <c r="N2180">
        <v>2.5821299999999998</v>
      </c>
    </row>
    <row r="2181" spans="1:15" x14ac:dyDescent="0.3">
      <c r="A2181" t="s">
        <v>80</v>
      </c>
      <c r="B2181" t="s">
        <v>81</v>
      </c>
      <c r="C2181" t="s">
        <v>431</v>
      </c>
      <c r="D2181" t="s">
        <v>430</v>
      </c>
      <c r="E2181">
        <v>1963</v>
      </c>
      <c r="F2181">
        <v>43.18</v>
      </c>
      <c r="G2181">
        <v>26.888000000000002</v>
      </c>
      <c r="I2181">
        <v>129379000</v>
      </c>
      <c r="J2181">
        <v>81.918199999999999</v>
      </c>
      <c r="L2181">
        <v>157.1</v>
      </c>
      <c r="M2181">
        <v>37.683</v>
      </c>
      <c r="N2181">
        <v>2.5351900000000001</v>
      </c>
    </row>
    <row r="2182" spans="1:15" x14ac:dyDescent="0.3">
      <c r="A2182" t="s">
        <v>80</v>
      </c>
      <c r="B2182" t="s">
        <v>81</v>
      </c>
      <c r="C2182" t="s">
        <v>431</v>
      </c>
      <c r="D2182" t="s">
        <v>430</v>
      </c>
      <c r="E2182">
        <v>1962</v>
      </c>
      <c r="F2182">
        <v>43.194000000000003</v>
      </c>
      <c r="G2182">
        <v>27.335000000000001</v>
      </c>
      <c r="I2182">
        <v>124483000</v>
      </c>
      <c r="J2182">
        <v>80.212599999999995</v>
      </c>
      <c r="L2182">
        <v>159.6</v>
      </c>
      <c r="M2182">
        <v>37.19</v>
      </c>
      <c r="N2182">
        <v>2.4911099999999999</v>
      </c>
    </row>
    <row r="2183" spans="1:15" x14ac:dyDescent="0.3">
      <c r="A2183" t="s">
        <v>80</v>
      </c>
      <c r="B2183" t="s">
        <v>81</v>
      </c>
      <c r="C2183" t="s">
        <v>431</v>
      </c>
      <c r="D2183" t="s">
        <v>430</v>
      </c>
      <c r="E2183">
        <v>1961</v>
      </c>
      <c r="F2183">
        <v>43.185000000000002</v>
      </c>
      <c r="G2183">
        <v>27.757999999999999</v>
      </c>
      <c r="I2183">
        <v>123135000</v>
      </c>
      <c r="J2183">
        <v>80.687600000000003</v>
      </c>
      <c r="L2183">
        <v>162.19999999999999</v>
      </c>
      <c r="M2183">
        <v>36.715000000000003</v>
      </c>
      <c r="N2183">
        <v>2.4496199999999999</v>
      </c>
    </row>
    <row r="2184" spans="1:15" x14ac:dyDescent="0.3">
      <c r="A2184" t="s">
        <v>80</v>
      </c>
      <c r="B2184" t="s">
        <v>81</v>
      </c>
      <c r="C2184" t="s">
        <v>431</v>
      </c>
      <c r="D2184" t="s">
        <v>430</v>
      </c>
      <c r="E2184">
        <v>1960</v>
      </c>
      <c r="F2184">
        <v>43.148000000000003</v>
      </c>
      <c r="G2184">
        <v>28.161000000000001</v>
      </c>
      <c r="I2184">
        <v>112156000</v>
      </c>
      <c r="J2184">
        <v>74.687299999999993</v>
      </c>
      <c r="M2184">
        <v>36.249000000000002</v>
      </c>
    </row>
    <row r="2185" spans="1:15" x14ac:dyDescent="0.3">
      <c r="A2185" t="s">
        <v>82</v>
      </c>
      <c r="B2185" t="s">
        <v>83</v>
      </c>
      <c r="C2185" t="s">
        <v>431</v>
      </c>
      <c r="D2185" t="s">
        <v>430</v>
      </c>
      <c r="E2185">
        <v>2018</v>
      </c>
      <c r="I2185">
        <v>11302500000</v>
      </c>
      <c r="J2185">
        <v>730.245</v>
      </c>
      <c r="L2185">
        <v>71.400000000000006</v>
      </c>
      <c r="N2185">
        <v>12.291700000000001</v>
      </c>
      <c r="O2185">
        <v>2.2290000000000001</v>
      </c>
    </row>
    <row r="2186" spans="1:15" x14ac:dyDescent="0.3">
      <c r="A2186" t="s">
        <v>82</v>
      </c>
      <c r="B2186" t="s">
        <v>83</v>
      </c>
      <c r="C2186" t="s">
        <v>431</v>
      </c>
      <c r="D2186" t="s">
        <v>430</v>
      </c>
      <c r="E2186">
        <v>2017</v>
      </c>
      <c r="F2186">
        <v>42.683</v>
      </c>
      <c r="G2186">
        <v>12.308999999999999</v>
      </c>
      <c r="I2186">
        <v>9975690000</v>
      </c>
      <c r="J2186">
        <v>664.303</v>
      </c>
      <c r="K2186">
        <v>6.5</v>
      </c>
      <c r="L2186">
        <v>73.099999999999994</v>
      </c>
      <c r="M2186">
        <v>53.712000000000003</v>
      </c>
      <c r="N2186">
        <v>11.925599999999999</v>
      </c>
      <c r="O2186">
        <v>2.1989999999999998</v>
      </c>
    </row>
    <row r="2187" spans="1:15" x14ac:dyDescent="0.3">
      <c r="A2187" t="s">
        <v>82</v>
      </c>
      <c r="B2187" t="s">
        <v>83</v>
      </c>
      <c r="C2187" t="s">
        <v>431</v>
      </c>
      <c r="D2187" t="s">
        <v>430</v>
      </c>
      <c r="E2187">
        <v>2016</v>
      </c>
      <c r="F2187">
        <v>43.201000000000001</v>
      </c>
      <c r="G2187">
        <v>12.526999999999999</v>
      </c>
      <c r="I2187">
        <v>10090900000</v>
      </c>
      <c r="J2187">
        <v>692.97900000000004</v>
      </c>
      <c r="K2187">
        <v>5</v>
      </c>
      <c r="L2187">
        <v>74.8</v>
      </c>
      <c r="M2187">
        <v>53.438000000000002</v>
      </c>
      <c r="N2187">
        <v>11.5642</v>
      </c>
      <c r="O2187">
        <v>2.4169999999999998</v>
      </c>
    </row>
    <row r="2188" spans="1:15" x14ac:dyDescent="0.3">
      <c r="A2188" t="s">
        <v>82</v>
      </c>
      <c r="B2188" t="s">
        <v>83</v>
      </c>
      <c r="C2188" t="s">
        <v>431</v>
      </c>
      <c r="D2188" t="s">
        <v>430</v>
      </c>
      <c r="E2188">
        <v>2015</v>
      </c>
      <c r="F2188">
        <v>43.73</v>
      </c>
      <c r="G2188">
        <v>12.77</v>
      </c>
      <c r="I2188">
        <v>10946000000</v>
      </c>
      <c r="J2188">
        <v>775.70799999999997</v>
      </c>
      <c r="K2188">
        <v>3.5</v>
      </c>
      <c r="L2188">
        <v>76.5</v>
      </c>
      <c r="M2188">
        <v>53.137</v>
      </c>
      <c r="N2188">
        <v>11.206300000000001</v>
      </c>
      <c r="O2188">
        <v>2.1720000000000002</v>
      </c>
    </row>
    <row r="2189" spans="1:15" x14ac:dyDescent="0.3">
      <c r="A2189" t="s">
        <v>82</v>
      </c>
      <c r="B2189" t="s">
        <v>83</v>
      </c>
      <c r="C2189" t="s">
        <v>431</v>
      </c>
      <c r="D2189" t="s">
        <v>430</v>
      </c>
      <c r="E2189">
        <v>2014</v>
      </c>
      <c r="F2189">
        <v>44.276000000000003</v>
      </c>
      <c r="G2189">
        <v>13.053000000000001</v>
      </c>
      <c r="I2189">
        <v>13922200000</v>
      </c>
      <c r="J2189">
        <v>1018.93</v>
      </c>
      <c r="K2189">
        <v>2.9</v>
      </c>
      <c r="L2189">
        <v>78.099999999999994</v>
      </c>
      <c r="M2189">
        <v>52.789000000000001</v>
      </c>
      <c r="N2189">
        <v>10.851000000000001</v>
      </c>
      <c r="O2189">
        <v>2.0529999999999999</v>
      </c>
    </row>
    <row r="2190" spans="1:15" x14ac:dyDescent="0.3">
      <c r="A2190" t="s">
        <v>82</v>
      </c>
      <c r="B2190" t="s">
        <v>83</v>
      </c>
      <c r="C2190" t="s">
        <v>431</v>
      </c>
      <c r="D2190" t="s">
        <v>430</v>
      </c>
      <c r="E2190">
        <v>2013</v>
      </c>
      <c r="F2190">
        <v>44.841000000000001</v>
      </c>
      <c r="G2190">
        <v>13.38</v>
      </c>
      <c r="I2190">
        <v>12949900000</v>
      </c>
      <c r="J2190">
        <v>979.53399999999999</v>
      </c>
      <c r="K2190">
        <v>2.5</v>
      </c>
      <c r="L2190">
        <v>79.8</v>
      </c>
      <c r="M2190">
        <v>52.386000000000003</v>
      </c>
      <c r="N2190">
        <v>10.4991</v>
      </c>
      <c r="O2190">
        <v>2.1139999999999999</v>
      </c>
    </row>
    <row r="2191" spans="1:15" x14ac:dyDescent="0.3">
      <c r="A2191" t="s">
        <v>82</v>
      </c>
      <c r="B2191" t="s">
        <v>83</v>
      </c>
      <c r="C2191" t="s">
        <v>431</v>
      </c>
      <c r="D2191" t="s">
        <v>430</v>
      </c>
      <c r="E2191">
        <v>2012</v>
      </c>
      <c r="F2191">
        <v>45.42</v>
      </c>
      <c r="G2191">
        <v>13.752000000000001</v>
      </c>
      <c r="I2191">
        <v>12368100000</v>
      </c>
      <c r="J2191">
        <v>967.40800000000002</v>
      </c>
      <c r="K2191">
        <v>2.1</v>
      </c>
      <c r="L2191">
        <v>81.5</v>
      </c>
      <c r="M2191">
        <v>51.927999999999997</v>
      </c>
      <c r="N2191">
        <v>10.1531</v>
      </c>
      <c r="O2191">
        <v>1.778</v>
      </c>
    </row>
    <row r="2192" spans="1:15" x14ac:dyDescent="0.3">
      <c r="A2192" t="s">
        <v>82</v>
      </c>
      <c r="B2192" t="s">
        <v>83</v>
      </c>
      <c r="C2192" t="s">
        <v>431</v>
      </c>
      <c r="D2192" t="s">
        <v>430</v>
      </c>
      <c r="E2192">
        <v>2011</v>
      </c>
      <c r="F2192">
        <v>46.01</v>
      </c>
      <c r="G2192">
        <v>14.161</v>
      </c>
      <c r="I2192">
        <v>12156400000</v>
      </c>
      <c r="J2192">
        <v>983.447</v>
      </c>
      <c r="K2192">
        <v>1.9</v>
      </c>
      <c r="L2192">
        <v>83.2</v>
      </c>
      <c r="M2192">
        <v>51.423999999999999</v>
      </c>
      <c r="N2192">
        <v>9.8165399999999998</v>
      </c>
      <c r="O2192">
        <v>1.7629999999999999</v>
      </c>
    </row>
    <row r="2193" spans="1:15" x14ac:dyDescent="0.3">
      <c r="A2193" t="s">
        <v>82</v>
      </c>
      <c r="B2193" t="s">
        <v>83</v>
      </c>
      <c r="C2193" t="s">
        <v>431</v>
      </c>
      <c r="D2193" t="s">
        <v>430</v>
      </c>
      <c r="E2193">
        <v>2010</v>
      </c>
      <c r="F2193">
        <v>46.603000000000002</v>
      </c>
      <c r="G2193">
        <v>14.598000000000001</v>
      </c>
      <c r="I2193">
        <v>10657700000</v>
      </c>
      <c r="J2193">
        <v>891.69899999999996</v>
      </c>
      <c r="K2193">
        <v>1.7</v>
      </c>
      <c r="L2193">
        <v>84.9</v>
      </c>
      <c r="M2193">
        <v>50.89</v>
      </c>
      <c r="N2193">
        <v>9.4918499999999995</v>
      </c>
      <c r="O2193">
        <v>1.619</v>
      </c>
    </row>
    <row r="2194" spans="1:15" x14ac:dyDescent="0.3">
      <c r="A2194" t="s">
        <v>82</v>
      </c>
      <c r="B2194" t="s">
        <v>83</v>
      </c>
      <c r="C2194" t="s">
        <v>431</v>
      </c>
      <c r="D2194" t="s">
        <v>430</v>
      </c>
      <c r="E2194">
        <v>2009</v>
      </c>
      <c r="F2194">
        <v>47.194000000000003</v>
      </c>
      <c r="G2194">
        <v>15.047000000000001</v>
      </c>
      <c r="I2194">
        <v>9253480000</v>
      </c>
      <c r="J2194">
        <v>800.46400000000006</v>
      </c>
      <c r="K2194">
        <v>1.5</v>
      </c>
      <c r="L2194">
        <v>86.7</v>
      </c>
      <c r="M2194">
        <v>50.345999999999997</v>
      </c>
      <c r="N2194">
        <v>9.1805500000000002</v>
      </c>
      <c r="O2194">
        <v>1.6120000000000001</v>
      </c>
    </row>
    <row r="2195" spans="1:15" x14ac:dyDescent="0.3">
      <c r="A2195" t="s">
        <v>82</v>
      </c>
      <c r="B2195" t="s">
        <v>83</v>
      </c>
      <c r="C2195" t="s">
        <v>431</v>
      </c>
      <c r="D2195" t="s">
        <v>430</v>
      </c>
      <c r="E2195">
        <v>2008</v>
      </c>
      <c r="F2195">
        <v>47.771999999999998</v>
      </c>
      <c r="G2195">
        <v>15.489000000000001</v>
      </c>
      <c r="I2195">
        <v>10351900000</v>
      </c>
      <c r="J2195">
        <v>925.63599999999997</v>
      </c>
      <c r="K2195">
        <v>1.19</v>
      </c>
      <c r="L2195">
        <v>88.4</v>
      </c>
      <c r="M2195">
        <v>49.82</v>
      </c>
      <c r="N2195">
        <v>8.8815000000000008</v>
      </c>
      <c r="O2195">
        <v>1.286</v>
      </c>
    </row>
    <row r="2196" spans="1:15" x14ac:dyDescent="0.3">
      <c r="A2196" t="s">
        <v>82</v>
      </c>
      <c r="B2196" t="s">
        <v>83</v>
      </c>
      <c r="C2196" t="s">
        <v>431</v>
      </c>
      <c r="D2196" t="s">
        <v>430</v>
      </c>
      <c r="E2196">
        <v>2007</v>
      </c>
      <c r="F2196">
        <v>48.326999999999998</v>
      </c>
      <c r="G2196">
        <v>15.909000000000001</v>
      </c>
      <c r="I2196">
        <v>8638710000</v>
      </c>
      <c r="J2196">
        <v>798.548</v>
      </c>
      <c r="K2196">
        <v>0.84722500000000001</v>
      </c>
      <c r="L2196">
        <v>90.1</v>
      </c>
      <c r="M2196">
        <v>49.335000000000001</v>
      </c>
      <c r="N2196">
        <v>8.5911899999999992</v>
      </c>
      <c r="O2196">
        <v>1.27</v>
      </c>
    </row>
    <row r="2197" spans="1:15" x14ac:dyDescent="0.3">
      <c r="A2197" t="s">
        <v>82</v>
      </c>
      <c r="B2197" t="s">
        <v>83</v>
      </c>
      <c r="C2197" t="s">
        <v>431</v>
      </c>
      <c r="D2197" t="s">
        <v>430</v>
      </c>
      <c r="E2197">
        <v>2006</v>
      </c>
      <c r="F2197">
        <v>48.847999999999999</v>
      </c>
      <c r="G2197">
        <v>16.295000000000002</v>
      </c>
      <c r="I2197">
        <v>7422100000</v>
      </c>
      <c r="J2197">
        <v>709.76499999999999</v>
      </c>
      <c r="K2197">
        <v>0.58104599999999995</v>
      </c>
      <c r="L2197">
        <v>91.7</v>
      </c>
      <c r="M2197">
        <v>48.906999999999996</v>
      </c>
      <c r="N2197">
        <v>8.3045799999999996</v>
      </c>
      <c r="O2197">
        <v>1.355</v>
      </c>
    </row>
    <row r="2198" spans="1:15" x14ac:dyDescent="0.3">
      <c r="A2198" t="s">
        <v>82</v>
      </c>
      <c r="B2198" t="s">
        <v>83</v>
      </c>
      <c r="C2198" t="s">
        <v>431</v>
      </c>
      <c r="D2198" t="s">
        <v>430</v>
      </c>
      <c r="E2198">
        <v>2005</v>
      </c>
      <c r="F2198">
        <v>49.325000000000003</v>
      </c>
      <c r="G2198">
        <v>16.635999999999999</v>
      </c>
      <c r="I2198">
        <v>6646660000</v>
      </c>
      <c r="J2198">
        <v>658.30499999999995</v>
      </c>
      <c r="K2198">
        <v>0.399258</v>
      </c>
      <c r="L2198">
        <v>93.2</v>
      </c>
      <c r="M2198">
        <v>48.548999999999999</v>
      </c>
      <c r="N2198">
        <v>8.0182900000000004</v>
      </c>
      <c r="O2198">
        <v>1.488</v>
      </c>
    </row>
    <row r="2199" spans="1:15" x14ac:dyDescent="0.3">
      <c r="A2199" t="s">
        <v>82</v>
      </c>
      <c r="B2199" t="s">
        <v>83</v>
      </c>
      <c r="C2199" t="s">
        <v>431</v>
      </c>
      <c r="D2199" t="s">
        <v>430</v>
      </c>
      <c r="E2199">
        <v>2004</v>
      </c>
      <c r="F2199">
        <v>49.752000000000002</v>
      </c>
      <c r="G2199">
        <v>16.928000000000001</v>
      </c>
      <c r="I2199">
        <v>4414930000</v>
      </c>
      <c r="J2199">
        <v>453.52199999999999</v>
      </c>
      <c r="K2199">
        <v>0.36092000000000002</v>
      </c>
      <c r="L2199">
        <v>94.7</v>
      </c>
      <c r="M2199">
        <v>48.27</v>
      </c>
      <c r="N2199">
        <v>7.7309099999999997</v>
      </c>
      <c r="O2199">
        <v>1.4690000000000001</v>
      </c>
    </row>
    <row r="2200" spans="1:15" x14ac:dyDescent="0.3">
      <c r="A2200" t="s">
        <v>82</v>
      </c>
      <c r="B2200" t="s">
        <v>83</v>
      </c>
      <c r="C2200" t="s">
        <v>431</v>
      </c>
      <c r="D2200" t="s">
        <v>430</v>
      </c>
      <c r="E2200">
        <v>2003</v>
      </c>
      <c r="F2200">
        <v>50.127000000000002</v>
      </c>
      <c r="G2200">
        <v>17.177</v>
      </c>
      <c r="I2200">
        <v>2736670000</v>
      </c>
      <c r="J2200">
        <v>291.94499999999999</v>
      </c>
      <c r="K2200">
        <v>0.32030900000000001</v>
      </c>
      <c r="L2200">
        <v>96.2</v>
      </c>
      <c r="M2200">
        <v>48.057000000000002</v>
      </c>
      <c r="N2200">
        <v>7.4443400000000004</v>
      </c>
      <c r="O2200">
        <v>1.1619999999999999</v>
      </c>
    </row>
    <row r="2201" spans="1:15" x14ac:dyDescent="0.3">
      <c r="A2201" t="s">
        <v>82</v>
      </c>
      <c r="B2201" t="s">
        <v>83</v>
      </c>
      <c r="C2201" t="s">
        <v>431</v>
      </c>
      <c r="D2201" t="s">
        <v>430</v>
      </c>
      <c r="E2201">
        <v>2002</v>
      </c>
      <c r="F2201">
        <v>50.451000000000001</v>
      </c>
      <c r="G2201">
        <v>17.390999999999998</v>
      </c>
      <c r="I2201">
        <v>1987620000</v>
      </c>
      <c r="J2201">
        <v>220.376</v>
      </c>
      <c r="K2201">
        <v>0.16607</v>
      </c>
      <c r="L2201">
        <v>97.6</v>
      </c>
      <c r="M2201">
        <v>47.9</v>
      </c>
      <c r="N2201">
        <v>7.1626700000000003</v>
      </c>
      <c r="O2201">
        <v>1.0469999999999999</v>
      </c>
    </row>
    <row r="2202" spans="1:15" x14ac:dyDescent="0.3">
      <c r="A2202" t="s">
        <v>82</v>
      </c>
      <c r="B2202" t="s">
        <v>83</v>
      </c>
      <c r="C2202" t="s">
        <v>431</v>
      </c>
      <c r="D2202" t="s">
        <v>430</v>
      </c>
      <c r="E2202">
        <v>2001</v>
      </c>
      <c r="F2202">
        <v>50.722000000000001</v>
      </c>
      <c r="G2202">
        <v>17.574000000000002</v>
      </c>
      <c r="I2202">
        <v>1709350000</v>
      </c>
      <c r="J2202">
        <v>196.97399999999999</v>
      </c>
      <c r="K2202">
        <v>4.5934099999999999E-2</v>
      </c>
      <c r="L2202">
        <v>99.1</v>
      </c>
      <c r="M2202">
        <v>47.789000000000001</v>
      </c>
      <c r="N2202">
        <v>6.8917200000000003</v>
      </c>
      <c r="O2202">
        <v>1.1739999999999999</v>
      </c>
    </row>
    <row r="2203" spans="1:15" x14ac:dyDescent="0.3">
      <c r="A2203" t="s">
        <v>82</v>
      </c>
      <c r="B2203" t="s">
        <v>83</v>
      </c>
      <c r="C2203" t="s">
        <v>431</v>
      </c>
      <c r="D2203" t="s">
        <v>430</v>
      </c>
      <c r="E2203">
        <v>2000</v>
      </c>
      <c r="F2203">
        <v>50.941000000000003</v>
      </c>
      <c r="G2203">
        <v>17.731999999999999</v>
      </c>
      <c r="I2203">
        <v>1385060000</v>
      </c>
      <c r="J2203">
        <v>165.76300000000001</v>
      </c>
      <c r="K2203">
        <v>3.5707099999999999E-2</v>
      </c>
      <c r="L2203">
        <v>100.5</v>
      </c>
      <c r="M2203">
        <v>47.713000000000001</v>
      </c>
      <c r="N2203">
        <v>6.6356799999999998</v>
      </c>
      <c r="O2203">
        <v>1.2769999999999999</v>
      </c>
    </row>
    <row r="2204" spans="1:15" x14ac:dyDescent="0.3">
      <c r="A2204" t="s">
        <v>82</v>
      </c>
      <c r="B2204" t="s">
        <v>83</v>
      </c>
      <c r="C2204" t="s">
        <v>431</v>
      </c>
      <c r="D2204" t="s">
        <v>430</v>
      </c>
      <c r="E2204">
        <v>1999</v>
      </c>
      <c r="F2204">
        <v>51.112000000000002</v>
      </c>
      <c r="G2204">
        <v>17.873000000000001</v>
      </c>
      <c r="I2204">
        <v>1534670000</v>
      </c>
      <c r="J2204">
        <v>190.559</v>
      </c>
      <c r="K2204">
        <v>1.23217E-2</v>
      </c>
      <c r="L2204">
        <v>101.9</v>
      </c>
      <c r="M2204">
        <v>47.656999999999996</v>
      </c>
      <c r="N2204">
        <v>6.3957600000000001</v>
      </c>
      <c r="O2204">
        <v>1.226</v>
      </c>
    </row>
    <row r="2205" spans="1:15" x14ac:dyDescent="0.3">
      <c r="A2205" t="s">
        <v>82</v>
      </c>
      <c r="B2205" t="s">
        <v>83</v>
      </c>
      <c r="C2205" t="s">
        <v>431</v>
      </c>
      <c r="D2205" t="s">
        <v>430</v>
      </c>
      <c r="E2205">
        <v>1998</v>
      </c>
      <c r="F2205">
        <v>51.241</v>
      </c>
      <c r="G2205">
        <v>18.004000000000001</v>
      </c>
      <c r="I2205">
        <v>1744790000</v>
      </c>
      <c r="J2205">
        <v>224.554</v>
      </c>
      <c r="K2205">
        <v>4.2684999999999997E-3</v>
      </c>
      <c r="L2205">
        <v>103.2</v>
      </c>
      <c r="M2205">
        <v>47.61</v>
      </c>
      <c r="N2205">
        <v>6.1706200000000004</v>
      </c>
      <c r="O2205">
        <v>1.1060000000000001</v>
      </c>
    </row>
    <row r="2206" spans="1:15" x14ac:dyDescent="0.3">
      <c r="A2206" t="s">
        <v>82</v>
      </c>
      <c r="B2206" t="s">
        <v>83</v>
      </c>
      <c r="C2206" t="s">
        <v>431</v>
      </c>
      <c r="D2206" t="s">
        <v>430</v>
      </c>
      <c r="E2206">
        <v>1997</v>
      </c>
      <c r="F2206">
        <v>51.332999999999998</v>
      </c>
      <c r="G2206">
        <v>18.132000000000001</v>
      </c>
      <c r="I2206">
        <v>1544690000</v>
      </c>
      <c r="J2206">
        <v>205.863</v>
      </c>
      <c r="K2206">
        <v>6.5816799999999999E-4</v>
      </c>
      <c r="L2206">
        <v>104.4</v>
      </c>
      <c r="M2206">
        <v>47.558999999999997</v>
      </c>
      <c r="N2206">
        <v>5.9589400000000001</v>
      </c>
      <c r="O2206">
        <v>1.0049999999999999</v>
      </c>
    </row>
    <row r="2207" spans="1:15" x14ac:dyDescent="0.3">
      <c r="A2207" t="s">
        <v>82</v>
      </c>
      <c r="B2207" t="s">
        <v>83</v>
      </c>
      <c r="C2207" t="s">
        <v>431</v>
      </c>
      <c r="D2207" t="s">
        <v>430</v>
      </c>
      <c r="E2207">
        <v>1996</v>
      </c>
      <c r="F2207">
        <v>51.390999999999998</v>
      </c>
      <c r="G2207">
        <v>18.260999999999999</v>
      </c>
      <c r="I2207">
        <v>1607350000</v>
      </c>
      <c r="J2207">
        <v>221.673</v>
      </c>
      <c r="L2207">
        <v>105.5</v>
      </c>
      <c r="M2207">
        <v>47.497999999999998</v>
      </c>
      <c r="N2207">
        <v>5.7584</v>
      </c>
      <c r="O2207">
        <v>0.91700000000000004</v>
      </c>
    </row>
    <row r="2208" spans="1:15" x14ac:dyDescent="0.3">
      <c r="A2208" t="s">
        <v>82</v>
      </c>
      <c r="B2208" t="s">
        <v>83</v>
      </c>
      <c r="C2208" t="s">
        <v>431</v>
      </c>
      <c r="D2208" t="s">
        <v>430</v>
      </c>
      <c r="E2208">
        <v>1995</v>
      </c>
      <c r="F2208">
        <v>51.414000000000001</v>
      </c>
      <c r="G2208">
        <v>18.388999999999999</v>
      </c>
      <c r="I2208">
        <v>1445920000</v>
      </c>
      <c r="J2208">
        <v>206.261</v>
      </c>
      <c r="L2208">
        <v>106.4</v>
      </c>
      <c r="M2208">
        <v>47.426000000000002</v>
      </c>
      <c r="N2208">
        <v>5.5671400000000002</v>
      </c>
      <c r="O2208">
        <v>0.83199999999999996</v>
      </c>
    </row>
    <row r="2209" spans="1:15" x14ac:dyDescent="0.3">
      <c r="A2209" t="s">
        <v>82</v>
      </c>
      <c r="B2209" t="s">
        <v>83</v>
      </c>
      <c r="C2209" t="s">
        <v>431</v>
      </c>
      <c r="D2209" t="s">
        <v>430</v>
      </c>
      <c r="E2209">
        <v>1994</v>
      </c>
      <c r="F2209">
        <v>51.399000000000001</v>
      </c>
      <c r="G2209">
        <v>18.513000000000002</v>
      </c>
      <c r="I2209">
        <v>1179840000</v>
      </c>
      <c r="J2209">
        <v>173.99</v>
      </c>
      <c r="L2209">
        <v>107.4</v>
      </c>
      <c r="M2209">
        <v>47.344999999999999</v>
      </c>
      <c r="N2209">
        <v>5.3852099999999998</v>
      </c>
      <c r="O2209">
        <v>0.71499999999999997</v>
      </c>
    </row>
    <row r="2210" spans="1:15" x14ac:dyDescent="0.3">
      <c r="A2210" t="s">
        <v>82</v>
      </c>
      <c r="B2210" t="s">
        <v>83</v>
      </c>
      <c r="C2210" t="s">
        <v>431</v>
      </c>
      <c r="D2210" t="s">
        <v>430</v>
      </c>
      <c r="E2210">
        <v>1993</v>
      </c>
      <c r="F2210">
        <v>51.344000000000001</v>
      </c>
      <c r="G2210">
        <v>18.629000000000001</v>
      </c>
      <c r="I2210">
        <v>1463250000</v>
      </c>
      <c r="J2210">
        <v>222.923</v>
      </c>
      <c r="L2210">
        <v>108.3</v>
      </c>
      <c r="M2210">
        <v>47.265000000000001</v>
      </c>
      <c r="N2210">
        <v>5.2127699999999999</v>
      </c>
      <c r="O2210">
        <v>0.7</v>
      </c>
    </row>
    <row r="2211" spans="1:15" x14ac:dyDescent="0.3">
      <c r="A2211" t="s">
        <v>82</v>
      </c>
      <c r="B2211" t="s">
        <v>83</v>
      </c>
      <c r="C2211" t="s">
        <v>431</v>
      </c>
      <c r="D2211" t="s">
        <v>430</v>
      </c>
      <c r="E2211">
        <v>1992</v>
      </c>
      <c r="F2211">
        <v>51.253</v>
      </c>
      <c r="G2211">
        <v>18.734000000000002</v>
      </c>
      <c r="I2211">
        <v>1881850000</v>
      </c>
      <c r="J2211">
        <v>296.03899999999999</v>
      </c>
      <c r="L2211">
        <v>109.4</v>
      </c>
      <c r="M2211">
        <v>47.186999999999998</v>
      </c>
      <c r="N2211">
        <v>5.0482399999999998</v>
      </c>
      <c r="O2211">
        <v>0.622</v>
      </c>
    </row>
    <row r="2212" spans="1:15" x14ac:dyDescent="0.3">
      <c r="A2212" t="s">
        <v>82</v>
      </c>
      <c r="B2212" t="s">
        <v>83</v>
      </c>
      <c r="C2212" t="s">
        <v>431</v>
      </c>
      <c r="D2212" t="s">
        <v>430</v>
      </c>
      <c r="E2212">
        <v>1991</v>
      </c>
      <c r="F2212">
        <v>51.133000000000003</v>
      </c>
      <c r="G2212">
        <v>18.835000000000001</v>
      </c>
      <c r="I2212">
        <v>1877140000</v>
      </c>
      <c r="J2212">
        <v>304.875</v>
      </c>
      <c r="L2212">
        <v>110.6</v>
      </c>
      <c r="M2212">
        <v>47.107999999999997</v>
      </c>
      <c r="N2212">
        <v>4.8896800000000002</v>
      </c>
      <c r="O2212">
        <v>0.60199999999999998</v>
      </c>
    </row>
    <row r="2213" spans="1:15" x14ac:dyDescent="0.3">
      <c r="A2213" t="s">
        <v>82</v>
      </c>
      <c r="B2213" t="s">
        <v>83</v>
      </c>
      <c r="C2213" t="s">
        <v>431</v>
      </c>
      <c r="D2213" t="s">
        <v>430</v>
      </c>
      <c r="E2213">
        <v>1990</v>
      </c>
      <c r="F2213">
        <v>50.991999999999997</v>
      </c>
      <c r="G2213">
        <v>18.937000000000001</v>
      </c>
      <c r="I2213">
        <v>1738610000</v>
      </c>
      <c r="J2213">
        <v>291.553</v>
      </c>
      <c r="K2213">
        <v>0</v>
      </c>
      <c r="L2213">
        <v>111.7</v>
      </c>
      <c r="M2213">
        <v>47.018999999999998</v>
      </c>
      <c r="N2213">
        <v>4.7357500000000003</v>
      </c>
    </row>
    <row r="2214" spans="1:15" x14ac:dyDescent="0.3">
      <c r="A2214" t="s">
        <v>82</v>
      </c>
      <c r="B2214" t="s">
        <v>83</v>
      </c>
      <c r="C2214" t="s">
        <v>431</v>
      </c>
      <c r="D2214" t="s">
        <v>430</v>
      </c>
      <c r="E2214">
        <v>1989</v>
      </c>
      <c r="F2214">
        <v>50.838999999999999</v>
      </c>
      <c r="G2214">
        <v>19.052</v>
      </c>
      <c r="I2214">
        <v>1433690000</v>
      </c>
      <c r="J2214">
        <v>248.304</v>
      </c>
      <c r="L2214">
        <v>113</v>
      </c>
      <c r="M2214">
        <v>46.91</v>
      </c>
      <c r="N2214">
        <v>4.5853900000000003</v>
      </c>
    </row>
    <row r="2215" spans="1:15" x14ac:dyDescent="0.3">
      <c r="A2215" t="s">
        <v>82</v>
      </c>
      <c r="B2215" t="s">
        <v>83</v>
      </c>
      <c r="C2215" t="s">
        <v>431</v>
      </c>
      <c r="D2215" t="s">
        <v>430</v>
      </c>
      <c r="E2215">
        <v>1988</v>
      </c>
      <c r="F2215">
        <v>50.683</v>
      </c>
      <c r="G2215">
        <v>19.186</v>
      </c>
      <c r="I2215">
        <v>1482600000</v>
      </c>
      <c r="J2215">
        <v>265.24099999999999</v>
      </c>
      <c r="L2215">
        <v>114.2</v>
      </c>
      <c r="M2215">
        <v>46.771999999999998</v>
      </c>
      <c r="N2215">
        <v>4.4390299999999998</v>
      </c>
    </row>
    <row r="2216" spans="1:15" x14ac:dyDescent="0.3">
      <c r="A2216" t="s">
        <v>82</v>
      </c>
      <c r="B2216" t="s">
        <v>83</v>
      </c>
      <c r="C2216" t="s">
        <v>431</v>
      </c>
      <c r="D2216" t="s">
        <v>430</v>
      </c>
      <c r="E2216">
        <v>1987</v>
      </c>
      <c r="F2216">
        <v>50.530999999999999</v>
      </c>
      <c r="G2216">
        <v>19.343</v>
      </c>
      <c r="I2216">
        <v>1163430000</v>
      </c>
      <c r="J2216">
        <v>214.93799999999999</v>
      </c>
      <c r="L2216">
        <v>115.4</v>
      </c>
      <c r="M2216">
        <v>46.600999999999999</v>
      </c>
      <c r="N2216">
        <v>4.2986399999999998</v>
      </c>
    </row>
    <row r="2217" spans="1:15" x14ac:dyDescent="0.3">
      <c r="A2217" t="s">
        <v>82</v>
      </c>
      <c r="B2217" t="s">
        <v>83</v>
      </c>
      <c r="C2217" t="s">
        <v>431</v>
      </c>
      <c r="D2217" t="s">
        <v>430</v>
      </c>
      <c r="E2217">
        <v>1986</v>
      </c>
      <c r="F2217">
        <v>50.389000000000003</v>
      </c>
      <c r="G2217">
        <v>19.524999999999999</v>
      </c>
      <c r="I2217">
        <v>1067830000</v>
      </c>
      <c r="J2217">
        <v>203.501</v>
      </c>
      <c r="L2217">
        <v>116.7</v>
      </c>
      <c r="M2217">
        <v>46.396999999999998</v>
      </c>
      <c r="N2217">
        <v>4.16716</v>
      </c>
    </row>
    <row r="2218" spans="1:15" x14ac:dyDescent="0.3">
      <c r="A2218" t="s">
        <v>82</v>
      </c>
      <c r="B2218" t="s">
        <v>83</v>
      </c>
      <c r="C2218" t="s">
        <v>431</v>
      </c>
      <c r="D2218" t="s">
        <v>430</v>
      </c>
      <c r="E2218">
        <v>1985</v>
      </c>
      <c r="F2218">
        <v>50.261000000000003</v>
      </c>
      <c r="G2218">
        <v>19.731000000000002</v>
      </c>
      <c r="I2218">
        <v>1033070000</v>
      </c>
      <c r="J2218">
        <v>202.74600000000001</v>
      </c>
      <c r="L2218">
        <v>117.9</v>
      </c>
      <c r="M2218">
        <v>46.161999999999999</v>
      </c>
      <c r="N2218">
        <v>4.0465400000000002</v>
      </c>
    </row>
    <row r="2219" spans="1:15" x14ac:dyDescent="0.3">
      <c r="A2219" t="s">
        <v>82</v>
      </c>
      <c r="B2219" t="s">
        <v>83</v>
      </c>
      <c r="C2219" t="s">
        <v>431</v>
      </c>
      <c r="D2219" t="s">
        <v>430</v>
      </c>
      <c r="E2219">
        <v>1984</v>
      </c>
      <c r="F2219">
        <v>50.15</v>
      </c>
      <c r="G2219">
        <v>19.954999999999998</v>
      </c>
      <c r="I2219">
        <v>919104000</v>
      </c>
      <c r="J2219">
        <v>185.39400000000001</v>
      </c>
      <c r="L2219">
        <v>119.1</v>
      </c>
      <c r="M2219">
        <v>45.902999999999999</v>
      </c>
      <c r="N2219">
        <v>3.9370699999999998</v>
      </c>
    </row>
    <row r="2220" spans="1:15" x14ac:dyDescent="0.3">
      <c r="A2220" t="s">
        <v>82</v>
      </c>
      <c r="B2220" t="s">
        <v>83</v>
      </c>
      <c r="C2220" t="s">
        <v>431</v>
      </c>
      <c r="D2220" t="s">
        <v>430</v>
      </c>
      <c r="E2220">
        <v>1983</v>
      </c>
      <c r="F2220">
        <v>50.05</v>
      </c>
      <c r="G2220">
        <v>20.189</v>
      </c>
      <c r="I2220">
        <v>832416000</v>
      </c>
      <c r="J2220">
        <v>172.26</v>
      </c>
      <c r="L2220">
        <v>120.3</v>
      </c>
      <c r="M2220">
        <v>45.63</v>
      </c>
      <c r="N2220">
        <v>3.8376100000000002</v>
      </c>
    </row>
    <row r="2221" spans="1:15" x14ac:dyDescent="0.3">
      <c r="A2221" t="s">
        <v>82</v>
      </c>
      <c r="B2221" t="s">
        <v>83</v>
      </c>
      <c r="C2221" t="s">
        <v>431</v>
      </c>
      <c r="D2221" t="s">
        <v>430</v>
      </c>
      <c r="E2221">
        <v>1982</v>
      </c>
      <c r="F2221">
        <v>49.954000000000001</v>
      </c>
      <c r="G2221">
        <v>20.425000000000001</v>
      </c>
      <c r="I2221">
        <v>834370000</v>
      </c>
      <c r="J2221">
        <v>176.84200000000001</v>
      </c>
      <c r="L2221">
        <v>121.4</v>
      </c>
      <c r="M2221">
        <v>45.350999999999999</v>
      </c>
      <c r="N2221">
        <v>3.74695</v>
      </c>
    </row>
    <row r="2222" spans="1:15" x14ac:dyDescent="0.3">
      <c r="A2222" t="s">
        <v>82</v>
      </c>
      <c r="B2222" t="s">
        <v>83</v>
      </c>
      <c r="C2222" t="s">
        <v>431</v>
      </c>
      <c r="D2222" t="s">
        <v>430</v>
      </c>
      <c r="E2222">
        <v>1981</v>
      </c>
      <c r="F2222">
        <v>49.856000000000002</v>
      </c>
      <c r="G2222">
        <v>20.658999999999999</v>
      </c>
      <c r="I2222">
        <v>876938000</v>
      </c>
      <c r="J2222">
        <v>190.108</v>
      </c>
      <c r="L2222">
        <v>122.4</v>
      </c>
      <c r="M2222">
        <v>45.070999999999998</v>
      </c>
      <c r="N2222">
        <v>3.6633200000000001</v>
      </c>
    </row>
    <row r="2223" spans="1:15" x14ac:dyDescent="0.3">
      <c r="A2223" t="s">
        <v>82</v>
      </c>
      <c r="B2223" t="s">
        <v>83</v>
      </c>
      <c r="C2223" t="s">
        <v>431</v>
      </c>
      <c r="D2223" t="s">
        <v>430</v>
      </c>
      <c r="E2223">
        <v>1980</v>
      </c>
      <c r="F2223">
        <v>49.75</v>
      </c>
      <c r="G2223">
        <v>20.885999999999999</v>
      </c>
      <c r="I2223">
        <v>1033000000</v>
      </c>
      <c r="J2223">
        <v>228.822</v>
      </c>
      <c r="L2223">
        <v>123.3</v>
      </c>
      <c r="M2223">
        <v>44.792999999999999</v>
      </c>
      <c r="N2223">
        <v>3.5851600000000001</v>
      </c>
    </row>
    <row r="2224" spans="1:15" x14ac:dyDescent="0.3">
      <c r="A2224" t="s">
        <v>82</v>
      </c>
      <c r="B2224" t="s">
        <v>83</v>
      </c>
      <c r="C2224" t="s">
        <v>431</v>
      </c>
      <c r="D2224" t="s">
        <v>430</v>
      </c>
      <c r="E2224">
        <v>1979</v>
      </c>
      <c r="F2224">
        <v>49.628999999999998</v>
      </c>
      <c r="G2224">
        <v>21.103000000000002</v>
      </c>
      <c r="I2224">
        <v>1004320000</v>
      </c>
      <c r="J2224">
        <v>227.08</v>
      </c>
      <c r="L2224">
        <v>124.1</v>
      </c>
      <c r="M2224">
        <v>44.521000000000001</v>
      </c>
      <c r="N2224">
        <v>3.5123500000000001</v>
      </c>
    </row>
    <row r="2225" spans="1:14" x14ac:dyDescent="0.3">
      <c r="A2225" t="s">
        <v>82</v>
      </c>
      <c r="B2225" t="s">
        <v>83</v>
      </c>
      <c r="C2225" t="s">
        <v>431</v>
      </c>
      <c r="D2225" t="s">
        <v>430</v>
      </c>
      <c r="E2225">
        <v>1978</v>
      </c>
      <c r="F2225">
        <v>49.487000000000002</v>
      </c>
      <c r="G2225">
        <v>21.311</v>
      </c>
      <c r="I2225">
        <v>1113920000</v>
      </c>
      <c r="J2225">
        <v>256.82400000000001</v>
      </c>
      <c r="L2225">
        <v>124.8</v>
      </c>
      <c r="M2225">
        <v>44.250999999999998</v>
      </c>
      <c r="N2225">
        <v>3.44448</v>
      </c>
    </row>
    <row r="2226" spans="1:14" x14ac:dyDescent="0.3">
      <c r="A2226" t="s">
        <v>82</v>
      </c>
      <c r="B2226" t="s">
        <v>83</v>
      </c>
      <c r="C2226" t="s">
        <v>431</v>
      </c>
      <c r="D2226" t="s">
        <v>430</v>
      </c>
      <c r="E2226">
        <v>1977</v>
      </c>
      <c r="F2226">
        <v>49.317</v>
      </c>
      <c r="G2226">
        <v>21.515999999999998</v>
      </c>
      <c r="I2226">
        <v>935360000</v>
      </c>
      <c r="J2226">
        <v>219.81299999999999</v>
      </c>
      <c r="L2226">
        <v>125.3</v>
      </c>
      <c r="M2226">
        <v>43.978999999999999</v>
      </c>
      <c r="N2226">
        <v>3.3793299999999999</v>
      </c>
    </row>
    <row r="2227" spans="1:14" x14ac:dyDescent="0.3">
      <c r="A2227" t="s">
        <v>82</v>
      </c>
      <c r="B2227" t="s">
        <v>83</v>
      </c>
      <c r="C2227" t="s">
        <v>431</v>
      </c>
      <c r="D2227" t="s">
        <v>430</v>
      </c>
      <c r="E2227">
        <v>1976</v>
      </c>
      <c r="F2227">
        <v>49.113</v>
      </c>
      <c r="G2227">
        <v>21.721</v>
      </c>
      <c r="I2227">
        <v>866045000</v>
      </c>
      <c r="J2227">
        <v>207.529</v>
      </c>
      <c r="L2227">
        <v>125.9</v>
      </c>
      <c r="M2227">
        <v>43.698</v>
      </c>
      <c r="N2227">
        <v>3.31412</v>
      </c>
    </row>
    <row r="2228" spans="1:14" x14ac:dyDescent="0.3">
      <c r="A2228" t="s">
        <v>82</v>
      </c>
      <c r="B2228" t="s">
        <v>83</v>
      </c>
      <c r="C2228" t="s">
        <v>431</v>
      </c>
      <c r="D2228" t="s">
        <v>430</v>
      </c>
      <c r="E2228">
        <v>1975</v>
      </c>
      <c r="F2228">
        <v>48.863999999999997</v>
      </c>
      <c r="G2228">
        <v>21.936</v>
      </c>
      <c r="I2228">
        <v>864602000</v>
      </c>
      <c r="J2228">
        <v>211.46799999999999</v>
      </c>
      <c r="L2228">
        <v>126.5</v>
      </c>
      <c r="M2228">
        <v>43.396000000000001</v>
      </c>
      <c r="N2228">
        <v>3.24695</v>
      </c>
    </row>
    <row r="2229" spans="1:14" x14ac:dyDescent="0.3">
      <c r="A2229" t="s">
        <v>82</v>
      </c>
      <c r="B2229" t="s">
        <v>83</v>
      </c>
      <c r="C2229" t="s">
        <v>431</v>
      </c>
      <c r="D2229" t="s">
        <v>430</v>
      </c>
      <c r="E2229">
        <v>1974</v>
      </c>
      <c r="F2229">
        <v>48.555999999999997</v>
      </c>
      <c r="G2229">
        <v>22.172999999999998</v>
      </c>
      <c r="I2229">
        <v>652533000</v>
      </c>
      <c r="J2229">
        <v>163.136</v>
      </c>
      <c r="L2229">
        <v>127</v>
      </c>
      <c r="M2229">
        <v>43.058999999999997</v>
      </c>
      <c r="N2229">
        <v>3.1755499999999999</v>
      </c>
    </row>
    <row r="2230" spans="1:14" x14ac:dyDescent="0.3">
      <c r="A2230" t="s">
        <v>82</v>
      </c>
      <c r="B2230" t="s">
        <v>83</v>
      </c>
      <c r="C2230" t="s">
        <v>431</v>
      </c>
      <c r="D2230" t="s">
        <v>430</v>
      </c>
      <c r="E2230">
        <v>1973</v>
      </c>
      <c r="F2230">
        <v>48.192</v>
      </c>
      <c r="G2230">
        <v>22.437999999999999</v>
      </c>
      <c r="I2230">
        <v>647199000</v>
      </c>
      <c r="J2230">
        <v>165.614</v>
      </c>
      <c r="L2230">
        <v>127.6</v>
      </c>
      <c r="M2230">
        <v>42.680999999999997</v>
      </c>
      <c r="N2230">
        <v>3.1015000000000001</v>
      </c>
    </row>
    <row r="2231" spans="1:14" x14ac:dyDescent="0.3">
      <c r="A2231" t="s">
        <v>82</v>
      </c>
      <c r="B2231" t="s">
        <v>83</v>
      </c>
      <c r="C2231" t="s">
        <v>431</v>
      </c>
      <c r="D2231" t="s">
        <v>430</v>
      </c>
      <c r="E2231">
        <v>1972</v>
      </c>
      <c r="F2231">
        <v>47.784999999999997</v>
      </c>
      <c r="G2231">
        <v>22.734000000000002</v>
      </c>
      <c r="I2231">
        <v>585428000</v>
      </c>
      <c r="J2231">
        <v>153.44399999999999</v>
      </c>
      <c r="L2231">
        <v>128.1</v>
      </c>
      <c r="M2231">
        <v>42.264000000000003</v>
      </c>
      <c r="N2231">
        <v>3.0279799999999999</v>
      </c>
    </row>
    <row r="2232" spans="1:14" x14ac:dyDescent="0.3">
      <c r="A2232" t="s">
        <v>82</v>
      </c>
      <c r="B2232" t="s">
        <v>83</v>
      </c>
      <c r="C2232" t="s">
        <v>431</v>
      </c>
      <c r="D2232" t="s">
        <v>430</v>
      </c>
      <c r="E2232">
        <v>1971</v>
      </c>
      <c r="F2232">
        <v>47.350999999999999</v>
      </c>
      <c r="G2232">
        <v>23.059000000000001</v>
      </c>
      <c r="I2232">
        <v>501867000</v>
      </c>
      <c r="J2232">
        <v>134.68600000000001</v>
      </c>
      <c r="M2232">
        <v>41.813000000000002</v>
      </c>
      <c r="N2232">
        <v>2.95729</v>
      </c>
    </row>
    <row r="2233" spans="1:14" x14ac:dyDescent="0.3">
      <c r="A2233" t="s">
        <v>82</v>
      </c>
      <c r="B2233" t="s">
        <v>83</v>
      </c>
      <c r="C2233" t="s">
        <v>431</v>
      </c>
      <c r="D2233" t="s">
        <v>430</v>
      </c>
      <c r="E2233">
        <v>1970</v>
      </c>
      <c r="F2233">
        <v>46.915999999999997</v>
      </c>
      <c r="G2233">
        <v>23.404</v>
      </c>
      <c r="I2233">
        <v>469267000</v>
      </c>
      <c r="J2233">
        <v>128.792</v>
      </c>
      <c r="M2233">
        <v>41.344000000000001</v>
      </c>
      <c r="N2233">
        <v>2.89175</v>
      </c>
    </row>
    <row r="2234" spans="1:14" x14ac:dyDescent="0.3">
      <c r="A2234" t="s">
        <v>82</v>
      </c>
      <c r="B2234" t="s">
        <v>83</v>
      </c>
      <c r="C2234" t="s">
        <v>431</v>
      </c>
      <c r="D2234" t="s">
        <v>430</v>
      </c>
      <c r="E2234">
        <v>1969</v>
      </c>
      <c r="F2234">
        <v>46.509</v>
      </c>
      <c r="G2234">
        <v>23.759</v>
      </c>
      <c r="I2234">
        <v>471636000</v>
      </c>
      <c r="J2234">
        <v>132.16999999999999</v>
      </c>
      <c r="M2234">
        <v>40.878</v>
      </c>
      <c r="N2234">
        <v>2.8320599999999998</v>
      </c>
    </row>
    <row r="2235" spans="1:14" x14ac:dyDescent="0.3">
      <c r="A2235" t="s">
        <v>82</v>
      </c>
      <c r="B2235" t="s">
        <v>83</v>
      </c>
      <c r="C2235" t="s">
        <v>431</v>
      </c>
      <c r="D2235" t="s">
        <v>430</v>
      </c>
      <c r="E2235">
        <v>1968</v>
      </c>
      <c r="F2235">
        <v>46.154000000000003</v>
      </c>
      <c r="G2235">
        <v>24.109000000000002</v>
      </c>
      <c r="I2235">
        <v>453980000</v>
      </c>
      <c r="J2235">
        <v>129.732</v>
      </c>
      <c r="M2235">
        <v>40.435000000000002</v>
      </c>
      <c r="N2235">
        <v>2.7772700000000001</v>
      </c>
    </row>
    <row r="2236" spans="1:14" x14ac:dyDescent="0.3">
      <c r="A2236" t="s">
        <v>82</v>
      </c>
      <c r="B2236" t="s">
        <v>83</v>
      </c>
      <c r="C2236" t="s">
        <v>431</v>
      </c>
      <c r="D2236" t="s">
        <v>430</v>
      </c>
      <c r="E2236">
        <v>1967</v>
      </c>
      <c r="F2236">
        <v>45.87</v>
      </c>
      <c r="G2236">
        <v>24.445</v>
      </c>
      <c r="I2236">
        <v>449826000</v>
      </c>
      <c r="J2236">
        <v>130.96</v>
      </c>
      <c r="M2236">
        <v>40.027999999999999</v>
      </c>
      <c r="N2236">
        <v>2.7260499999999999</v>
      </c>
    </row>
    <row r="2237" spans="1:14" x14ac:dyDescent="0.3">
      <c r="A2237" t="s">
        <v>82</v>
      </c>
      <c r="B2237" t="s">
        <v>83</v>
      </c>
      <c r="C2237" t="s">
        <v>431</v>
      </c>
      <c r="D2237" t="s">
        <v>430</v>
      </c>
      <c r="E2237">
        <v>1966</v>
      </c>
      <c r="F2237">
        <v>45.667000000000002</v>
      </c>
      <c r="G2237">
        <v>24.763000000000002</v>
      </c>
      <c r="I2237">
        <v>432795000</v>
      </c>
      <c r="J2237">
        <v>128.34200000000001</v>
      </c>
      <c r="M2237">
        <v>39.664999999999999</v>
      </c>
      <c r="N2237">
        <v>2.6763400000000002</v>
      </c>
    </row>
    <row r="2238" spans="1:14" x14ac:dyDescent="0.3">
      <c r="A2238" t="s">
        <v>82</v>
      </c>
      <c r="B2238" t="s">
        <v>83</v>
      </c>
      <c r="C2238" t="s">
        <v>431</v>
      </c>
      <c r="D2238" t="s">
        <v>430</v>
      </c>
      <c r="E2238">
        <v>1965</v>
      </c>
      <c r="F2238">
        <v>45.55</v>
      </c>
      <c r="G2238">
        <v>25.064</v>
      </c>
      <c r="I2238">
        <v>416926000</v>
      </c>
      <c r="J2238">
        <v>125.97499999999999</v>
      </c>
      <c r="M2238">
        <v>39.344000000000001</v>
      </c>
      <c r="N2238">
        <v>2.6266600000000002</v>
      </c>
    </row>
    <row r="2239" spans="1:14" x14ac:dyDescent="0.3">
      <c r="A2239" t="s">
        <v>82</v>
      </c>
      <c r="B2239" t="s">
        <v>83</v>
      </c>
      <c r="C2239" t="s">
        <v>431</v>
      </c>
      <c r="D2239" t="s">
        <v>430</v>
      </c>
      <c r="E2239">
        <v>1964</v>
      </c>
      <c r="F2239">
        <v>45.512</v>
      </c>
      <c r="G2239">
        <v>25.355</v>
      </c>
      <c r="I2239">
        <v>392248000</v>
      </c>
      <c r="J2239">
        <v>120.821</v>
      </c>
      <c r="M2239">
        <v>39.058999999999997</v>
      </c>
      <c r="N2239">
        <v>2.5766100000000001</v>
      </c>
    </row>
    <row r="2240" spans="1:14" x14ac:dyDescent="0.3">
      <c r="A2240" t="s">
        <v>82</v>
      </c>
      <c r="B2240" t="s">
        <v>83</v>
      </c>
      <c r="C2240" t="s">
        <v>431</v>
      </c>
      <c r="D2240" t="s">
        <v>430</v>
      </c>
      <c r="E2240">
        <v>1963</v>
      </c>
      <c r="F2240">
        <v>45.531999999999996</v>
      </c>
      <c r="G2240">
        <v>25.643000000000001</v>
      </c>
      <c r="I2240">
        <v>371767000</v>
      </c>
      <c r="J2240">
        <v>116.777</v>
      </c>
      <c r="M2240">
        <v>38.795000000000002</v>
      </c>
      <c r="N2240">
        <v>2.52664</v>
      </c>
    </row>
    <row r="2241" spans="1:15" x14ac:dyDescent="0.3">
      <c r="A2241" t="s">
        <v>82</v>
      </c>
      <c r="B2241" t="s">
        <v>83</v>
      </c>
      <c r="C2241" t="s">
        <v>431</v>
      </c>
      <c r="D2241" t="s">
        <v>430</v>
      </c>
      <c r="E2241">
        <v>1962</v>
      </c>
      <c r="F2241">
        <v>45.588000000000001</v>
      </c>
      <c r="G2241">
        <v>25.934999999999999</v>
      </c>
      <c r="I2241">
        <v>357636000</v>
      </c>
      <c r="J2241">
        <v>114.581</v>
      </c>
      <c r="M2241">
        <v>38.536000000000001</v>
      </c>
      <c r="N2241">
        <v>2.4771700000000001</v>
      </c>
    </row>
    <row r="2242" spans="1:15" x14ac:dyDescent="0.3">
      <c r="A2242" t="s">
        <v>82</v>
      </c>
      <c r="B2242" t="s">
        <v>83</v>
      </c>
      <c r="C2242" t="s">
        <v>431</v>
      </c>
      <c r="D2242" t="s">
        <v>430</v>
      </c>
      <c r="E2242">
        <v>1961</v>
      </c>
      <c r="F2242">
        <v>45.668999999999997</v>
      </c>
      <c r="G2242">
        <v>26.234000000000002</v>
      </c>
      <c r="I2242">
        <v>333975000</v>
      </c>
      <c r="J2242">
        <v>109.129</v>
      </c>
      <c r="M2242">
        <v>38.279000000000003</v>
      </c>
      <c r="N2242">
        <v>2.4288599999999998</v>
      </c>
    </row>
    <row r="2243" spans="1:15" x14ac:dyDescent="0.3">
      <c r="A2243" t="s">
        <v>82</v>
      </c>
      <c r="B2243" t="s">
        <v>83</v>
      </c>
      <c r="C2243" t="s">
        <v>431</v>
      </c>
      <c r="D2243" t="s">
        <v>430</v>
      </c>
      <c r="E2243">
        <v>1960</v>
      </c>
      <c r="F2243">
        <v>45.764000000000003</v>
      </c>
      <c r="G2243">
        <v>26.536999999999999</v>
      </c>
      <c r="I2243">
        <v>313583000</v>
      </c>
      <c r="J2243">
        <v>104.47199999999999</v>
      </c>
      <c r="M2243">
        <v>38.020000000000003</v>
      </c>
    </row>
    <row r="2244" spans="1:15" x14ac:dyDescent="0.3">
      <c r="A2244" t="s">
        <v>84</v>
      </c>
      <c r="B2244" t="s">
        <v>85</v>
      </c>
      <c r="C2244" t="s">
        <v>438</v>
      </c>
      <c r="D2244" t="s">
        <v>436</v>
      </c>
      <c r="E2244">
        <v>2018</v>
      </c>
      <c r="N2244">
        <v>861.10599999999999</v>
      </c>
      <c r="O2244">
        <v>7.2880000000000003</v>
      </c>
    </row>
    <row r="2245" spans="1:15" x14ac:dyDescent="0.3">
      <c r="A2245" t="s">
        <v>84</v>
      </c>
      <c r="B2245" t="s">
        <v>85</v>
      </c>
      <c r="C2245" t="s">
        <v>438</v>
      </c>
      <c r="D2245" t="s">
        <v>436</v>
      </c>
      <c r="E2245">
        <v>2017</v>
      </c>
      <c r="F2245">
        <v>9.9390000000000001</v>
      </c>
      <c r="G2245">
        <v>7.8170000000000002</v>
      </c>
      <c r="M2245">
        <v>82.766000000000005</v>
      </c>
      <c r="N2245">
        <v>851.84299999999996</v>
      </c>
      <c r="O2245">
        <v>7.3470000000000004</v>
      </c>
    </row>
    <row r="2246" spans="1:15" x14ac:dyDescent="0.3">
      <c r="A2246" t="s">
        <v>84</v>
      </c>
      <c r="B2246" t="s">
        <v>85</v>
      </c>
      <c r="C2246" t="s">
        <v>438</v>
      </c>
      <c r="D2246" t="s">
        <v>436</v>
      </c>
      <c r="E2246">
        <v>2016</v>
      </c>
      <c r="F2246">
        <v>10.044</v>
      </c>
      <c r="G2246">
        <v>7.8330000000000002</v>
      </c>
      <c r="M2246">
        <v>82.6</v>
      </c>
      <c r="N2246">
        <v>843.04499999999996</v>
      </c>
      <c r="O2246">
        <v>7.5750000000000002</v>
      </c>
    </row>
    <row r="2247" spans="1:15" x14ac:dyDescent="0.3">
      <c r="A2247" t="s">
        <v>84</v>
      </c>
      <c r="B2247" t="s">
        <v>85</v>
      </c>
      <c r="C2247" t="s">
        <v>438</v>
      </c>
      <c r="D2247" t="s">
        <v>436</v>
      </c>
      <c r="E2247">
        <v>2015</v>
      </c>
      <c r="F2247">
        <v>10.17</v>
      </c>
      <c r="G2247">
        <v>7.8579999999999997</v>
      </c>
      <c r="M2247">
        <v>82.429000000000002</v>
      </c>
      <c r="N2247">
        <v>835.27800000000002</v>
      </c>
      <c r="O2247">
        <v>7.7770000000000001</v>
      </c>
    </row>
    <row r="2248" spans="1:15" x14ac:dyDescent="0.3">
      <c r="A2248" t="s">
        <v>84</v>
      </c>
      <c r="B2248" t="s">
        <v>85</v>
      </c>
      <c r="C2248" t="s">
        <v>438</v>
      </c>
      <c r="D2248" t="s">
        <v>436</v>
      </c>
      <c r="E2248">
        <v>2014</v>
      </c>
      <c r="F2248">
        <v>10.305999999999999</v>
      </c>
      <c r="G2248">
        <v>7.89</v>
      </c>
      <c r="M2248">
        <v>82.251999999999995</v>
      </c>
      <c r="N2248">
        <v>828.78800000000001</v>
      </c>
      <c r="O2248">
        <v>7.9930000000000003</v>
      </c>
    </row>
    <row r="2249" spans="1:15" x14ac:dyDescent="0.3">
      <c r="A2249" t="s">
        <v>84</v>
      </c>
      <c r="B2249" t="s">
        <v>85</v>
      </c>
      <c r="C2249" t="s">
        <v>438</v>
      </c>
      <c r="D2249" t="s">
        <v>436</v>
      </c>
      <c r="E2249">
        <v>2013</v>
      </c>
      <c r="F2249">
        <v>10.438000000000001</v>
      </c>
      <c r="G2249">
        <v>7.9249999999999998</v>
      </c>
      <c r="M2249">
        <v>82.070999999999998</v>
      </c>
      <c r="N2249">
        <v>823.42399999999998</v>
      </c>
      <c r="O2249">
        <v>8.1850000000000005</v>
      </c>
    </row>
    <row r="2250" spans="1:15" x14ac:dyDescent="0.3">
      <c r="A2250" t="s">
        <v>84</v>
      </c>
      <c r="B2250" t="s">
        <v>85</v>
      </c>
      <c r="C2250" t="s">
        <v>438</v>
      </c>
      <c r="D2250" t="s">
        <v>436</v>
      </c>
      <c r="E2250">
        <v>2012</v>
      </c>
      <c r="F2250">
        <v>10.557</v>
      </c>
      <c r="G2250">
        <v>7.9630000000000001</v>
      </c>
      <c r="M2250">
        <v>81.882999999999996</v>
      </c>
      <c r="N2250">
        <v>818.46500000000003</v>
      </c>
      <c r="O2250">
        <v>8.1389999999999993</v>
      </c>
    </row>
    <row r="2251" spans="1:15" x14ac:dyDescent="0.3">
      <c r="A2251" t="s">
        <v>84</v>
      </c>
      <c r="B2251" t="s">
        <v>85</v>
      </c>
      <c r="C2251" t="s">
        <v>438</v>
      </c>
      <c r="D2251" t="s">
        <v>436</v>
      </c>
      <c r="E2251">
        <v>2011</v>
      </c>
      <c r="F2251">
        <v>10.657</v>
      </c>
      <c r="G2251">
        <v>8.0020000000000007</v>
      </c>
      <c r="M2251">
        <v>81.688000000000002</v>
      </c>
      <c r="N2251">
        <v>813.12099999999998</v>
      </c>
      <c r="O2251">
        <v>8.0380000000000003</v>
      </c>
    </row>
    <row r="2252" spans="1:15" x14ac:dyDescent="0.3">
      <c r="A2252" t="s">
        <v>84</v>
      </c>
      <c r="B2252" t="s">
        <v>85</v>
      </c>
      <c r="C2252" t="s">
        <v>438</v>
      </c>
      <c r="D2252" t="s">
        <v>436</v>
      </c>
      <c r="E2252">
        <v>2010</v>
      </c>
      <c r="F2252">
        <v>10.73</v>
      </c>
      <c r="G2252">
        <v>8.0459999999999994</v>
      </c>
      <c r="M2252">
        <v>81.483000000000004</v>
      </c>
      <c r="N2252">
        <v>806.73699999999997</v>
      </c>
      <c r="O2252">
        <v>8.0760000000000005</v>
      </c>
    </row>
    <row r="2253" spans="1:15" x14ac:dyDescent="0.3">
      <c r="A2253" t="s">
        <v>84</v>
      </c>
      <c r="B2253" t="s">
        <v>85</v>
      </c>
      <c r="C2253" t="s">
        <v>438</v>
      </c>
      <c r="D2253" t="s">
        <v>436</v>
      </c>
      <c r="E2253">
        <v>2009</v>
      </c>
      <c r="F2253">
        <v>10.771000000000001</v>
      </c>
      <c r="G2253">
        <v>8.0980000000000008</v>
      </c>
      <c r="M2253">
        <v>81.268000000000001</v>
      </c>
      <c r="N2253">
        <v>798.87900000000002</v>
      </c>
      <c r="O2253">
        <v>7.8959999999999999</v>
      </c>
    </row>
    <row r="2254" spans="1:15" x14ac:dyDescent="0.3">
      <c r="A2254" t="s">
        <v>84</v>
      </c>
      <c r="B2254" t="s">
        <v>85</v>
      </c>
      <c r="C2254" t="s">
        <v>438</v>
      </c>
      <c r="D2254" t="s">
        <v>436</v>
      </c>
      <c r="E2254">
        <v>2008</v>
      </c>
      <c r="F2254">
        <v>10.787000000000001</v>
      </c>
      <c r="G2254">
        <v>8.1620000000000008</v>
      </c>
      <c r="M2254">
        <v>81.040999999999997</v>
      </c>
      <c r="N2254">
        <v>790.06600000000003</v>
      </c>
      <c r="O2254">
        <v>7.0789999999999997</v>
      </c>
    </row>
    <row r="2255" spans="1:15" x14ac:dyDescent="0.3">
      <c r="A2255" t="s">
        <v>84</v>
      </c>
      <c r="B2255" t="s">
        <v>85</v>
      </c>
      <c r="C2255" t="s">
        <v>438</v>
      </c>
      <c r="D2255" t="s">
        <v>436</v>
      </c>
      <c r="E2255">
        <v>2007</v>
      </c>
      <c r="F2255">
        <v>10.791</v>
      </c>
      <c r="G2255">
        <v>8.24</v>
      </c>
      <c r="I2255">
        <v>11514600000</v>
      </c>
      <c r="J2255">
        <v>74462.600000000006</v>
      </c>
      <c r="M2255">
        <v>80.802000000000007</v>
      </c>
      <c r="N2255">
        <v>780.99</v>
      </c>
      <c r="O2255">
        <v>7.0919999999999996</v>
      </c>
    </row>
    <row r="2256" spans="1:15" x14ac:dyDescent="0.3">
      <c r="A2256" t="s">
        <v>84</v>
      </c>
      <c r="B2256" t="s">
        <v>85</v>
      </c>
      <c r="C2256" t="s">
        <v>438</v>
      </c>
      <c r="D2256" t="s">
        <v>436</v>
      </c>
      <c r="E2256">
        <v>2006</v>
      </c>
      <c r="F2256">
        <v>10.795999999999999</v>
      </c>
      <c r="G2256">
        <v>8.3309999999999995</v>
      </c>
      <c r="I2256">
        <v>9676170000</v>
      </c>
      <c r="J2256">
        <v>63239.7</v>
      </c>
      <c r="M2256">
        <v>80.552999999999997</v>
      </c>
      <c r="N2256">
        <v>772.76800000000003</v>
      </c>
      <c r="O2256">
        <v>7.3559999999999999</v>
      </c>
    </row>
    <row r="2257" spans="1:15" x14ac:dyDescent="0.3">
      <c r="A2257" t="s">
        <v>84</v>
      </c>
      <c r="B2257" t="s">
        <v>85</v>
      </c>
      <c r="C2257" t="s">
        <v>438</v>
      </c>
      <c r="D2257" t="s">
        <v>436</v>
      </c>
      <c r="E2257">
        <v>2005</v>
      </c>
      <c r="F2257">
        <v>10.829000000000001</v>
      </c>
      <c r="G2257">
        <v>8.4309999999999992</v>
      </c>
      <c r="I2257">
        <v>8827270000</v>
      </c>
      <c r="J2257">
        <v>58197.4</v>
      </c>
      <c r="M2257">
        <v>80.298000000000002</v>
      </c>
      <c r="N2257">
        <v>766.05100000000004</v>
      </c>
      <c r="O2257">
        <v>7.6360000000000001</v>
      </c>
    </row>
    <row r="2258" spans="1:15" x14ac:dyDescent="0.3">
      <c r="A2258" t="s">
        <v>84</v>
      </c>
      <c r="B2258" t="s">
        <v>85</v>
      </c>
      <c r="C2258" t="s">
        <v>438</v>
      </c>
      <c r="D2258" t="s">
        <v>436</v>
      </c>
      <c r="E2258">
        <v>2004</v>
      </c>
      <c r="F2258">
        <v>10.923</v>
      </c>
      <c r="G2258">
        <v>8.5340000000000007</v>
      </c>
      <c r="I2258">
        <v>8553640000</v>
      </c>
      <c r="J2258">
        <v>56753.4</v>
      </c>
      <c r="M2258">
        <v>80.045000000000002</v>
      </c>
      <c r="N2258">
        <v>761.19200000000001</v>
      </c>
      <c r="O2258">
        <v>7.8120000000000003</v>
      </c>
    </row>
    <row r="2259" spans="1:15" x14ac:dyDescent="0.3">
      <c r="A2259" t="s">
        <v>84</v>
      </c>
      <c r="B2259" t="s">
        <v>85</v>
      </c>
      <c r="C2259" t="s">
        <v>438</v>
      </c>
      <c r="D2259" t="s">
        <v>436</v>
      </c>
      <c r="E2259">
        <v>2003</v>
      </c>
      <c r="F2259">
        <v>11.092000000000001</v>
      </c>
      <c r="G2259">
        <v>8.6359999999999992</v>
      </c>
      <c r="I2259">
        <v>7332240000</v>
      </c>
      <c r="J2259">
        <v>48859.5</v>
      </c>
      <c r="M2259">
        <v>79.795000000000002</v>
      </c>
      <c r="N2259">
        <v>757.91899999999998</v>
      </c>
      <c r="O2259">
        <v>7.8810000000000002</v>
      </c>
    </row>
    <row r="2260" spans="1:15" x14ac:dyDescent="0.3">
      <c r="A2260" t="s">
        <v>84</v>
      </c>
      <c r="B2260" t="s">
        <v>85</v>
      </c>
      <c r="C2260" t="s">
        <v>438</v>
      </c>
      <c r="D2260" t="s">
        <v>436</v>
      </c>
      <c r="E2260">
        <v>2002</v>
      </c>
      <c r="F2260">
        <v>11.336</v>
      </c>
      <c r="G2260">
        <v>8.7349999999999994</v>
      </c>
      <c r="I2260">
        <v>6663670000</v>
      </c>
      <c r="J2260">
        <v>44544.4</v>
      </c>
      <c r="M2260">
        <v>79.548000000000002</v>
      </c>
      <c r="N2260">
        <v>755.53499999999997</v>
      </c>
      <c r="O2260">
        <v>7.85</v>
      </c>
    </row>
    <row r="2261" spans="1:15" x14ac:dyDescent="0.3">
      <c r="A2261" t="s">
        <v>84</v>
      </c>
      <c r="B2261" t="s">
        <v>85</v>
      </c>
      <c r="C2261" t="s">
        <v>438</v>
      </c>
      <c r="D2261" t="s">
        <v>436</v>
      </c>
      <c r="E2261">
        <v>2001</v>
      </c>
      <c r="F2261">
        <v>11.645</v>
      </c>
      <c r="G2261">
        <v>8.8350000000000009</v>
      </c>
      <c r="I2261">
        <v>6232910000</v>
      </c>
      <c r="J2261">
        <v>41804.400000000001</v>
      </c>
      <c r="M2261">
        <v>79.3</v>
      </c>
      <c r="N2261">
        <v>753.01499999999999</v>
      </c>
      <c r="O2261">
        <v>7.7779999999999996</v>
      </c>
    </row>
    <row r="2262" spans="1:15" x14ac:dyDescent="0.3">
      <c r="A2262" t="s">
        <v>84</v>
      </c>
      <c r="B2262" t="s">
        <v>85</v>
      </c>
      <c r="C2262" t="s">
        <v>438</v>
      </c>
      <c r="D2262" t="s">
        <v>436</v>
      </c>
      <c r="E2262">
        <v>2000</v>
      </c>
      <c r="F2262">
        <v>11.991</v>
      </c>
      <c r="G2262">
        <v>8.9450000000000003</v>
      </c>
      <c r="I2262">
        <v>6439700000</v>
      </c>
      <c r="J2262">
        <v>43381.7</v>
      </c>
      <c r="M2262">
        <v>79.037000000000006</v>
      </c>
      <c r="N2262">
        <v>749.71199999999999</v>
      </c>
      <c r="O2262">
        <v>7.8470000000000004</v>
      </c>
    </row>
    <row r="2263" spans="1:15" x14ac:dyDescent="0.3">
      <c r="A2263" t="s">
        <v>84</v>
      </c>
      <c r="B2263" t="s">
        <v>85</v>
      </c>
      <c r="C2263" t="s">
        <v>438</v>
      </c>
      <c r="D2263" t="s">
        <v>436</v>
      </c>
      <c r="E2263">
        <v>1999</v>
      </c>
      <c r="F2263">
        <v>12.339</v>
      </c>
      <c r="G2263">
        <v>9.0809999999999995</v>
      </c>
      <c r="I2263">
        <v>6262740000</v>
      </c>
      <c r="J2263">
        <v>42443.4</v>
      </c>
      <c r="M2263">
        <v>78.742000000000004</v>
      </c>
      <c r="N2263">
        <v>745.22699999999998</v>
      </c>
      <c r="O2263">
        <v>7.9260000000000002</v>
      </c>
    </row>
    <row r="2264" spans="1:15" x14ac:dyDescent="0.3">
      <c r="A2264" t="s">
        <v>84</v>
      </c>
      <c r="B2264" t="s">
        <v>85</v>
      </c>
      <c r="C2264" t="s">
        <v>438</v>
      </c>
      <c r="D2264" t="s">
        <v>436</v>
      </c>
      <c r="E2264">
        <v>1998</v>
      </c>
      <c r="F2264">
        <v>12.647</v>
      </c>
      <c r="G2264">
        <v>9.2490000000000006</v>
      </c>
      <c r="I2264">
        <v>5945680000</v>
      </c>
      <c r="J2264">
        <v>40585.4</v>
      </c>
      <c r="M2264">
        <v>78.406000000000006</v>
      </c>
      <c r="N2264">
        <v>739.88900000000001</v>
      </c>
      <c r="O2264">
        <v>7.8680000000000003</v>
      </c>
    </row>
    <row r="2265" spans="1:15" x14ac:dyDescent="0.3">
      <c r="A2265" t="s">
        <v>84</v>
      </c>
      <c r="B2265" t="s">
        <v>85</v>
      </c>
      <c r="C2265" t="s">
        <v>438</v>
      </c>
      <c r="D2265" t="s">
        <v>436</v>
      </c>
      <c r="E2265">
        <v>1997</v>
      </c>
      <c r="F2265">
        <v>12.884</v>
      </c>
      <c r="G2265">
        <v>9.4510000000000005</v>
      </c>
      <c r="M2265">
        <v>78.028000000000006</v>
      </c>
      <c r="N2265">
        <v>734.20699999999999</v>
      </c>
      <c r="O2265">
        <v>7.9450000000000003</v>
      </c>
    </row>
    <row r="2266" spans="1:15" x14ac:dyDescent="0.3">
      <c r="A2266" t="s">
        <v>84</v>
      </c>
      <c r="B2266" t="s">
        <v>85</v>
      </c>
      <c r="C2266" t="s">
        <v>438</v>
      </c>
      <c r="D2266" t="s">
        <v>436</v>
      </c>
      <c r="E2266">
        <v>1996</v>
      </c>
      <c r="F2266">
        <v>13.036</v>
      </c>
      <c r="G2266">
        <v>9.6820000000000004</v>
      </c>
      <c r="M2266">
        <v>77.616</v>
      </c>
      <c r="N2266">
        <v>728.96500000000003</v>
      </c>
      <c r="O2266">
        <v>8.0039999999999996</v>
      </c>
    </row>
    <row r="2267" spans="1:15" x14ac:dyDescent="0.3">
      <c r="A2267" t="s">
        <v>84</v>
      </c>
      <c r="B2267" t="s">
        <v>85</v>
      </c>
      <c r="C2267" t="s">
        <v>438</v>
      </c>
      <c r="D2267" t="s">
        <v>436</v>
      </c>
      <c r="E2267">
        <v>1995</v>
      </c>
      <c r="F2267">
        <v>13.096</v>
      </c>
      <c r="G2267">
        <v>9.9290000000000003</v>
      </c>
      <c r="M2267">
        <v>77.183999999999997</v>
      </c>
      <c r="N2267">
        <v>724.66700000000003</v>
      </c>
      <c r="O2267">
        <v>8.0690000000000008</v>
      </c>
    </row>
    <row r="2268" spans="1:15" x14ac:dyDescent="0.3">
      <c r="A2268" t="s">
        <v>84</v>
      </c>
      <c r="B2268" t="s">
        <v>85</v>
      </c>
      <c r="C2268" t="s">
        <v>438</v>
      </c>
      <c r="D2268" t="s">
        <v>436</v>
      </c>
      <c r="E2268">
        <v>1994</v>
      </c>
      <c r="F2268">
        <v>13.07</v>
      </c>
      <c r="G2268">
        <v>10.175000000000001</v>
      </c>
      <c r="M2268">
        <v>76.754999999999995</v>
      </c>
      <c r="N2268">
        <v>721.53</v>
      </c>
      <c r="O2268">
        <v>8.0879999999999992</v>
      </c>
    </row>
    <row r="2269" spans="1:15" x14ac:dyDescent="0.3">
      <c r="A2269" t="s">
        <v>84</v>
      </c>
      <c r="B2269" t="s">
        <v>85</v>
      </c>
      <c r="C2269" t="s">
        <v>438</v>
      </c>
      <c r="D2269" t="s">
        <v>436</v>
      </c>
      <c r="E2269">
        <v>1993</v>
      </c>
      <c r="F2269">
        <v>12.983000000000001</v>
      </c>
      <c r="G2269">
        <v>10.401</v>
      </c>
      <c r="M2269">
        <v>76.350999999999999</v>
      </c>
      <c r="N2269">
        <v>719.26800000000003</v>
      </c>
      <c r="O2269">
        <v>8.0709999999999997</v>
      </c>
    </row>
    <row r="2270" spans="1:15" x14ac:dyDescent="0.3">
      <c r="A2270" t="s">
        <v>84</v>
      </c>
      <c r="B2270" t="s">
        <v>85</v>
      </c>
      <c r="C2270" t="s">
        <v>438</v>
      </c>
      <c r="D2270" t="s">
        <v>436</v>
      </c>
      <c r="E2270">
        <v>1992</v>
      </c>
      <c r="F2270">
        <v>12.861000000000001</v>
      </c>
      <c r="G2270">
        <v>10.596</v>
      </c>
      <c r="M2270">
        <v>75.988</v>
      </c>
      <c r="N2270">
        <v>717.202</v>
      </c>
      <c r="O2270">
        <v>7.7830000000000004</v>
      </c>
    </row>
    <row r="2271" spans="1:15" x14ac:dyDescent="0.3">
      <c r="A2271" t="s">
        <v>84</v>
      </c>
      <c r="B2271" t="s">
        <v>85</v>
      </c>
      <c r="C2271" t="s">
        <v>438</v>
      </c>
      <c r="D2271" t="s">
        <v>436</v>
      </c>
      <c r="E2271">
        <v>1991</v>
      </c>
      <c r="F2271">
        <v>12.717000000000001</v>
      </c>
      <c r="G2271">
        <v>10.750999999999999</v>
      </c>
      <c r="M2271">
        <v>75.673000000000002</v>
      </c>
      <c r="N2271">
        <v>714.48</v>
      </c>
      <c r="O2271">
        <v>7.5880000000000001</v>
      </c>
    </row>
    <row r="2272" spans="1:15" x14ac:dyDescent="0.3">
      <c r="A2272" t="s">
        <v>84</v>
      </c>
      <c r="B2272" t="s">
        <v>85</v>
      </c>
      <c r="C2272" t="s">
        <v>438</v>
      </c>
      <c r="D2272" t="s">
        <v>436</v>
      </c>
      <c r="E2272">
        <v>1990</v>
      </c>
      <c r="F2272">
        <v>12.561999999999999</v>
      </c>
      <c r="G2272">
        <v>10.867000000000001</v>
      </c>
      <c r="M2272">
        <v>75.41</v>
      </c>
      <c r="N2272">
        <v>710.46</v>
      </c>
    </row>
    <row r="2273" spans="1:14" x14ac:dyDescent="0.3">
      <c r="A2273" t="s">
        <v>84</v>
      </c>
      <c r="B2273" t="s">
        <v>85</v>
      </c>
      <c r="C2273" t="s">
        <v>438</v>
      </c>
      <c r="D2273" t="s">
        <v>436</v>
      </c>
      <c r="E2273">
        <v>1989</v>
      </c>
      <c r="F2273">
        <v>12.401</v>
      </c>
      <c r="G2273">
        <v>10.948</v>
      </c>
      <c r="M2273">
        <v>75.191999999999993</v>
      </c>
      <c r="N2273">
        <v>704.91399999999999</v>
      </c>
    </row>
    <row r="2274" spans="1:14" x14ac:dyDescent="0.3">
      <c r="A2274" t="s">
        <v>84</v>
      </c>
      <c r="B2274" t="s">
        <v>85</v>
      </c>
      <c r="C2274" t="s">
        <v>438</v>
      </c>
      <c r="D2274" t="s">
        <v>436</v>
      </c>
      <c r="E2274">
        <v>1988</v>
      </c>
      <c r="F2274">
        <v>12.238</v>
      </c>
      <c r="G2274">
        <v>11.007</v>
      </c>
      <c r="M2274">
        <v>75.004000000000005</v>
      </c>
      <c r="N2274">
        <v>698.20699999999999</v>
      </c>
    </row>
    <row r="2275" spans="1:14" x14ac:dyDescent="0.3">
      <c r="A2275" t="s">
        <v>84</v>
      </c>
      <c r="B2275" t="s">
        <v>85</v>
      </c>
      <c r="C2275" t="s">
        <v>438</v>
      </c>
      <c r="D2275" t="s">
        <v>436</v>
      </c>
      <c r="E2275">
        <v>1987</v>
      </c>
      <c r="F2275">
        <v>12.079000000000001</v>
      </c>
      <c r="G2275">
        <v>11.055999999999999</v>
      </c>
      <c r="M2275">
        <v>74.828999999999994</v>
      </c>
      <c r="N2275">
        <v>690.71699999999998</v>
      </c>
    </row>
    <row r="2276" spans="1:14" x14ac:dyDescent="0.3">
      <c r="A2276" t="s">
        <v>84</v>
      </c>
      <c r="B2276" t="s">
        <v>85</v>
      </c>
      <c r="C2276" t="s">
        <v>438</v>
      </c>
      <c r="D2276" t="s">
        <v>436</v>
      </c>
      <c r="E2276">
        <v>1986</v>
      </c>
      <c r="F2276">
        <v>11.932</v>
      </c>
      <c r="G2276">
        <v>11.102</v>
      </c>
      <c r="M2276">
        <v>74.66</v>
      </c>
      <c r="N2276">
        <v>683.07600000000002</v>
      </c>
    </row>
    <row r="2277" spans="1:14" x14ac:dyDescent="0.3">
      <c r="A2277" t="s">
        <v>84</v>
      </c>
      <c r="B2277" t="s">
        <v>85</v>
      </c>
      <c r="C2277" t="s">
        <v>438</v>
      </c>
      <c r="D2277" t="s">
        <v>436</v>
      </c>
      <c r="E2277">
        <v>1985</v>
      </c>
      <c r="F2277">
        <v>11.803000000000001</v>
      </c>
      <c r="G2277">
        <v>11.15</v>
      </c>
      <c r="M2277">
        <v>74.486000000000004</v>
      </c>
      <c r="N2277">
        <v>675.798</v>
      </c>
    </row>
    <row r="2278" spans="1:14" x14ac:dyDescent="0.3">
      <c r="A2278" t="s">
        <v>84</v>
      </c>
      <c r="B2278" t="s">
        <v>85</v>
      </c>
      <c r="C2278" t="s">
        <v>438</v>
      </c>
      <c r="D2278" t="s">
        <v>436</v>
      </c>
      <c r="E2278">
        <v>1984</v>
      </c>
      <c r="F2278">
        <v>11.695</v>
      </c>
      <c r="G2278">
        <v>11.206</v>
      </c>
      <c r="M2278">
        <v>74.3</v>
      </c>
      <c r="N2278">
        <v>668.91899999999998</v>
      </c>
    </row>
    <row r="2279" spans="1:14" x14ac:dyDescent="0.3">
      <c r="A2279" t="s">
        <v>84</v>
      </c>
      <c r="B2279" t="s">
        <v>85</v>
      </c>
      <c r="C2279" t="s">
        <v>438</v>
      </c>
      <c r="D2279" t="s">
        <v>436</v>
      </c>
      <c r="E2279">
        <v>1983</v>
      </c>
      <c r="F2279">
        <v>11.606999999999999</v>
      </c>
      <c r="G2279">
        <v>11.269</v>
      </c>
      <c r="M2279">
        <v>74.100999999999999</v>
      </c>
      <c r="N2279">
        <v>662.36900000000003</v>
      </c>
    </row>
    <row r="2280" spans="1:14" x14ac:dyDescent="0.3">
      <c r="A2280" t="s">
        <v>84</v>
      </c>
      <c r="B2280" t="s">
        <v>85</v>
      </c>
      <c r="C2280" t="s">
        <v>438</v>
      </c>
      <c r="D2280" t="s">
        <v>436</v>
      </c>
      <c r="E2280">
        <v>1982</v>
      </c>
      <c r="F2280">
        <v>11.545</v>
      </c>
      <c r="G2280">
        <v>11.337999999999999</v>
      </c>
      <c r="M2280">
        <v>73.89</v>
      </c>
      <c r="N2280">
        <v>656.46</v>
      </c>
    </row>
    <row r="2281" spans="1:14" x14ac:dyDescent="0.3">
      <c r="A2281" t="s">
        <v>84</v>
      </c>
      <c r="B2281" t="s">
        <v>85</v>
      </c>
      <c r="C2281" t="s">
        <v>438</v>
      </c>
      <c r="D2281" t="s">
        <v>436</v>
      </c>
      <c r="E2281">
        <v>1981</v>
      </c>
      <c r="F2281">
        <v>11.516</v>
      </c>
      <c r="G2281">
        <v>11.413</v>
      </c>
      <c r="M2281">
        <v>73.668000000000006</v>
      </c>
      <c r="N2281">
        <v>651.42399999999998</v>
      </c>
    </row>
    <row r="2282" spans="1:14" x14ac:dyDescent="0.3">
      <c r="A2282" t="s">
        <v>84</v>
      </c>
      <c r="B2282" t="s">
        <v>85</v>
      </c>
      <c r="C2282" t="s">
        <v>438</v>
      </c>
      <c r="D2282" t="s">
        <v>436</v>
      </c>
      <c r="E2282">
        <v>1980</v>
      </c>
      <c r="F2282">
        <v>11.531000000000001</v>
      </c>
      <c r="G2282">
        <v>11.492000000000001</v>
      </c>
      <c r="M2282">
        <v>73.438999999999993</v>
      </c>
      <c r="N2282">
        <v>647.53499999999997</v>
      </c>
    </row>
    <row r="2283" spans="1:14" x14ac:dyDescent="0.3">
      <c r="A2283" t="s">
        <v>84</v>
      </c>
      <c r="B2283" t="s">
        <v>85</v>
      </c>
      <c r="C2283" t="s">
        <v>438</v>
      </c>
      <c r="D2283" t="s">
        <v>436</v>
      </c>
      <c r="E2283">
        <v>1979</v>
      </c>
      <c r="F2283">
        <v>11.599</v>
      </c>
      <c r="G2283">
        <v>11.571</v>
      </c>
      <c r="M2283">
        <v>73.207999999999998</v>
      </c>
      <c r="N2283">
        <v>644.90899999999999</v>
      </c>
    </row>
    <row r="2284" spans="1:14" x14ac:dyDescent="0.3">
      <c r="A2284" t="s">
        <v>84</v>
      </c>
      <c r="B2284" t="s">
        <v>85</v>
      </c>
      <c r="C2284" t="s">
        <v>438</v>
      </c>
      <c r="D2284" t="s">
        <v>436</v>
      </c>
      <c r="E2284">
        <v>1978</v>
      </c>
      <c r="F2284">
        <v>11.725</v>
      </c>
      <c r="G2284">
        <v>11.647</v>
      </c>
      <c r="M2284">
        <v>72.983000000000004</v>
      </c>
      <c r="N2284">
        <v>643.38400000000001</v>
      </c>
    </row>
    <row r="2285" spans="1:14" x14ac:dyDescent="0.3">
      <c r="A2285" t="s">
        <v>84</v>
      </c>
      <c r="B2285" t="s">
        <v>85</v>
      </c>
      <c r="C2285" t="s">
        <v>438</v>
      </c>
      <c r="D2285" t="s">
        <v>436</v>
      </c>
      <c r="E2285">
        <v>1977</v>
      </c>
      <c r="F2285">
        <v>11.91</v>
      </c>
      <c r="G2285">
        <v>11.715</v>
      </c>
      <c r="M2285">
        <v>72.772999999999996</v>
      </c>
      <c r="N2285">
        <v>642.33799999999997</v>
      </c>
    </row>
    <row r="2286" spans="1:14" x14ac:dyDescent="0.3">
      <c r="A2286" t="s">
        <v>84</v>
      </c>
      <c r="B2286" t="s">
        <v>85</v>
      </c>
      <c r="C2286" t="s">
        <v>438</v>
      </c>
      <c r="D2286" t="s">
        <v>436</v>
      </c>
      <c r="E2286">
        <v>1976</v>
      </c>
      <c r="F2286">
        <v>12.156000000000001</v>
      </c>
      <c r="G2286">
        <v>11.773999999999999</v>
      </c>
      <c r="M2286">
        <v>72.58</v>
      </c>
      <c r="N2286">
        <v>640.91899999999998</v>
      </c>
    </row>
    <row r="2287" spans="1:14" x14ac:dyDescent="0.3">
      <c r="A2287" t="s">
        <v>84</v>
      </c>
      <c r="B2287" t="s">
        <v>85</v>
      </c>
      <c r="C2287" t="s">
        <v>438</v>
      </c>
      <c r="D2287" t="s">
        <v>436</v>
      </c>
      <c r="E2287">
        <v>1975</v>
      </c>
      <c r="F2287">
        <v>12.465999999999999</v>
      </c>
      <c r="G2287">
        <v>11.824</v>
      </c>
      <c r="M2287">
        <v>72.409000000000006</v>
      </c>
      <c r="N2287">
        <v>638.46</v>
      </c>
    </row>
    <row r="2288" spans="1:14" x14ac:dyDescent="0.3">
      <c r="A2288" t="s">
        <v>84</v>
      </c>
      <c r="B2288" t="s">
        <v>85</v>
      </c>
      <c r="C2288" t="s">
        <v>438</v>
      </c>
      <c r="D2288" t="s">
        <v>436</v>
      </c>
      <c r="E2288">
        <v>1974</v>
      </c>
      <c r="F2288">
        <v>12.846</v>
      </c>
      <c r="G2288">
        <v>11.864000000000001</v>
      </c>
      <c r="M2288">
        <v>72.260999999999996</v>
      </c>
      <c r="N2288">
        <v>634.75800000000004</v>
      </c>
    </row>
    <row r="2289" spans="1:15" x14ac:dyDescent="0.3">
      <c r="A2289" t="s">
        <v>84</v>
      </c>
      <c r="B2289" t="s">
        <v>85</v>
      </c>
      <c r="C2289" t="s">
        <v>438</v>
      </c>
      <c r="D2289" t="s">
        <v>436</v>
      </c>
      <c r="E2289">
        <v>1973</v>
      </c>
      <c r="F2289">
        <v>13.285</v>
      </c>
      <c r="G2289">
        <v>11.897</v>
      </c>
      <c r="M2289">
        <v>72.132999999999996</v>
      </c>
      <c r="N2289">
        <v>629.92399999999998</v>
      </c>
    </row>
    <row r="2290" spans="1:15" x14ac:dyDescent="0.3">
      <c r="A2290" t="s">
        <v>84</v>
      </c>
      <c r="B2290" t="s">
        <v>85</v>
      </c>
      <c r="C2290" t="s">
        <v>438</v>
      </c>
      <c r="D2290" t="s">
        <v>436</v>
      </c>
      <c r="E2290">
        <v>1972</v>
      </c>
      <c r="F2290">
        <v>13.766999999999999</v>
      </c>
      <c r="G2290">
        <v>11.925000000000001</v>
      </c>
      <c r="M2290">
        <v>72.02</v>
      </c>
      <c r="N2290">
        <v>624.31299999999999</v>
      </c>
    </row>
    <row r="2291" spans="1:15" x14ac:dyDescent="0.3">
      <c r="A2291" t="s">
        <v>84</v>
      </c>
      <c r="B2291" t="s">
        <v>85</v>
      </c>
      <c r="C2291" t="s">
        <v>438</v>
      </c>
      <c r="D2291" t="s">
        <v>436</v>
      </c>
      <c r="E2291">
        <v>1971</v>
      </c>
      <c r="F2291">
        <v>14.273</v>
      </c>
      <c r="G2291">
        <v>11.951000000000001</v>
      </c>
      <c r="M2291">
        <v>71.918999999999997</v>
      </c>
      <c r="N2291">
        <v>618.24699999999996</v>
      </c>
    </row>
    <row r="2292" spans="1:15" x14ac:dyDescent="0.3">
      <c r="A2292" t="s">
        <v>84</v>
      </c>
      <c r="B2292" t="s">
        <v>85</v>
      </c>
      <c r="C2292" t="s">
        <v>438</v>
      </c>
      <c r="D2292" t="s">
        <v>436</v>
      </c>
      <c r="E2292">
        <v>1970</v>
      </c>
      <c r="F2292">
        <v>14.786</v>
      </c>
      <c r="G2292">
        <v>11.978</v>
      </c>
      <c r="M2292">
        <v>71.822999999999993</v>
      </c>
      <c r="N2292">
        <v>612.10599999999999</v>
      </c>
    </row>
    <row r="2293" spans="1:15" x14ac:dyDescent="0.3">
      <c r="A2293" t="s">
        <v>84</v>
      </c>
      <c r="B2293" t="s">
        <v>85</v>
      </c>
      <c r="C2293" t="s">
        <v>438</v>
      </c>
      <c r="D2293" t="s">
        <v>436</v>
      </c>
      <c r="E2293">
        <v>1969</v>
      </c>
      <c r="F2293">
        <v>15.291</v>
      </c>
      <c r="G2293">
        <v>12.009</v>
      </c>
      <c r="M2293">
        <v>71.725999999999999</v>
      </c>
      <c r="N2293">
        <v>605.91899999999998</v>
      </c>
    </row>
    <row r="2294" spans="1:15" x14ac:dyDescent="0.3">
      <c r="A2294" t="s">
        <v>84</v>
      </c>
      <c r="B2294" t="s">
        <v>85</v>
      </c>
      <c r="C2294" t="s">
        <v>438</v>
      </c>
      <c r="D2294" t="s">
        <v>436</v>
      </c>
      <c r="E2294">
        <v>1968</v>
      </c>
      <c r="F2294">
        <v>15.769</v>
      </c>
      <c r="G2294">
        <v>12.045</v>
      </c>
      <c r="M2294">
        <v>71.623000000000005</v>
      </c>
      <c r="N2294">
        <v>599.62599999999998</v>
      </c>
    </row>
    <row r="2295" spans="1:15" x14ac:dyDescent="0.3">
      <c r="A2295" t="s">
        <v>84</v>
      </c>
      <c r="B2295" t="s">
        <v>85</v>
      </c>
      <c r="C2295" t="s">
        <v>438</v>
      </c>
      <c r="D2295" t="s">
        <v>436</v>
      </c>
      <c r="E2295">
        <v>1967</v>
      </c>
      <c r="F2295">
        <v>16.198</v>
      </c>
      <c r="G2295">
        <v>12.087</v>
      </c>
      <c r="M2295">
        <v>71.512</v>
      </c>
      <c r="N2295">
        <v>593.303</v>
      </c>
    </row>
    <row r="2296" spans="1:15" x14ac:dyDescent="0.3">
      <c r="A2296" t="s">
        <v>84</v>
      </c>
      <c r="B2296" t="s">
        <v>85</v>
      </c>
      <c r="C2296" t="s">
        <v>438</v>
      </c>
      <c r="D2296" t="s">
        <v>436</v>
      </c>
      <c r="E2296">
        <v>1966</v>
      </c>
      <c r="F2296">
        <v>16.555</v>
      </c>
      <c r="G2296">
        <v>12.13</v>
      </c>
      <c r="M2296">
        <v>71.391000000000005</v>
      </c>
      <c r="N2296">
        <v>587.005</v>
      </c>
    </row>
    <row r="2297" spans="1:15" x14ac:dyDescent="0.3">
      <c r="A2297" t="s">
        <v>84</v>
      </c>
      <c r="B2297" t="s">
        <v>85</v>
      </c>
      <c r="C2297" t="s">
        <v>438</v>
      </c>
      <c r="D2297" t="s">
        <v>436</v>
      </c>
      <c r="E2297">
        <v>1965</v>
      </c>
      <c r="F2297">
        <v>16.802</v>
      </c>
      <c r="G2297">
        <v>12.170999999999999</v>
      </c>
      <c r="M2297">
        <v>71.265000000000001</v>
      </c>
      <c r="N2297">
        <v>580.78300000000002</v>
      </c>
    </row>
    <row r="2298" spans="1:15" x14ac:dyDescent="0.3">
      <c r="A2298" t="s">
        <v>84</v>
      </c>
      <c r="B2298" t="s">
        <v>85</v>
      </c>
      <c r="C2298" t="s">
        <v>438</v>
      </c>
      <c r="D2298" t="s">
        <v>436</v>
      </c>
      <c r="E2298">
        <v>1964</v>
      </c>
      <c r="F2298">
        <v>16.908999999999999</v>
      </c>
      <c r="G2298">
        <v>12.2</v>
      </c>
      <c r="M2298">
        <v>71.143000000000001</v>
      </c>
      <c r="N2298">
        <v>574.61099999999999</v>
      </c>
    </row>
    <row r="2299" spans="1:15" x14ac:dyDescent="0.3">
      <c r="A2299" t="s">
        <v>84</v>
      </c>
      <c r="B2299" t="s">
        <v>85</v>
      </c>
      <c r="C2299" t="s">
        <v>438</v>
      </c>
      <c r="D2299" t="s">
        <v>436</v>
      </c>
      <c r="E2299">
        <v>1963</v>
      </c>
      <c r="F2299">
        <v>16.872</v>
      </c>
      <c r="G2299">
        <v>12.212999999999999</v>
      </c>
      <c r="M2299">
        <v>71.03</v>
      </c>
      <c r="N2299">
        <v>568.66200000000003</v>
      </c>
    </row>
    <row r="2300" spans="1:15" x14ac:dyDescent="0.3">
      <c r="A2300" t="s">
        <v>84</v>
      </c>
      <c r="B2300" t="s">
        <v>85</v>
      </c>
      <c r="C2300" t="s">
        <v>438</v>
      </c>
      <c r="D2300" t="s">
        <v>436</v>
      </c>
      <c r="E2300">
        <v>1962</v>
      </c>
      <c r="F2300">
        <v>16.704000000000001</v>
      </c>
      <c r="G2300">
        <v>12.209</v>
      </c>
      <c r="M2300">
        <v>70.927999999999997</v>
      </c>
      <c r="N2300">
        <v>562.91399999999999</v>
      </c>
    </row>
    <row r="2301" spans="1:15" x14ac:dyDescent="0.3">
      <c r="A2301" t="s">
        <v>84</v>
      </c>
      <c r="B2301" t="s">
        <v>85</v>
      </c>
      <c r="C2301" t="s">
        <v>438</v>
      </c>
      <c r="D2301" t="s">
        <v>436</v>
      </c>
      <c r="E2301">
        <v>1961</v>
      </c>
      <c r="F2301">
        <v>16.423999999999999</v>
      </c>
      <c r="G2301">
        <v>12.188000000000001</v>
      </c>
      <c r="M2301">
        <v>70.832999999999998</v>
      </c>
      <c r="N2301">
        <v>557.57100000000003</v>
      </c>
    </row>
    <row r="2302" spans="1:15" x14ac:dyDescent="0.3">
      <c r="A2302" t="s">
        <v>84</v>
      </c>
      <c r="B2302" t="s">
        <v>85</v>
      </c>
      <c r="C2302" t="s">
        <v>438</v>
      </c>
      <c r="D2302" t="s">
        <v>436</v>
      </c>
      <c r="E2302">
        <v>1960</v>
      </c>
      <c r="F2302">
        <v>16.068000000000001</v>
      </c>
      <c r="G2302">
        <v>12.157</v>
      </c>
      <c r="M2302">
        <v>70.739000000000004</v>
      </c>
    </row>
    <row r="2303" spans="1:15" x14ac:dyDescent="0.3">
      <c r="A2303" t="s">
        <v>86</v>
      </c>
      <c r="B2303" t="s">
        <v>87</v>
      </c>
      <c r="C2303" t="s">
        <v>437</v>
      </c>
      <c r="D2303" t="s">
        <v>439</v>
      </c>
      <c r="E2303">
        <v>2018</v>
      </c>
      <c r="I2303" s="1">
        <v>298000000000</v>
      </c>
      <c r="J2303">
        <v>15923.4</v>
      </c>
      <c r="L2303">
        <v>6.2</v>
      </c>
      <c r="N2303">
        <v>25.189399999999999</v>
      </c>
      <c r="O2303">
        <v>7.2229999999999999</v>
      </c>
    </row>
    <row r="2304" spans="1:15" x14ac:dyDescent="0.3">
      <c r="A2304" t="s">
        <v>86</v>
      </c>
      <c r="B2304" t="s">
        <v>87</v>
      </c>
      <c r="C2304" t="s">
        <v>437</v>
      </c>
      <c r="D2304" t="s">
        <v>439</v>
      </c>
      <c r="E2304">
        <v>2017</v>
      </c>
      <c r="F2304">
        <v>12.711</v>
      </c>
      <c r="G2304">
        <v>6.0759999999999996</v>
      </c>
      <c r="I2304" s="1">
        <v>278000000000</v>
      </c>
      <c r="J2304">
        <v>15037.4</v>
      </c>
      <c r="K2304">
        <v>82.327500000000001</v>
      </c>
      <c r="L2304">
        <v>6.3</v>
      </c>
      <c r="M2304">
        <v>79.909000000000006</v>
      </c>
      <c r="N2304">
        <v>24.8415</v>
      </c>
      <c r="O2304">
        <v>6.9580000000000002</v>
      </c>
    </row>
    <row r="2305" spans="1:15" x14ac:dyDescent="0.3">
      <c r="A2305" t="s">
        <v>86</v>
      </c>
      <c r="B2305" t="s">
        <v>87</v>
      </c>
      <c r="C2305" t="s">
        <v>437</v>
      </c>
      <c r="D2305" t="s">
        <v>439</v>
      </c>
      <c r="E2305">
        <v>2016</v>
      </c>
      <c r="F2305">
        <v>13.031000000000001</v>
      </c>
      <c r="G2305">
        <v>5.9930000000000003</v>
      </c>
      <c r="I2305" s="1">
        <v>250000000000</v>
      </c>
      <c r="J2305">
        <v>13748.1</v>
      </c>
      <c r="K2305">
        <v>83.558599999999998</v>
      </c>
      <c r="L2305">
        <v>6.5</v>
      </c>
      <c r="M2305">
        <v>79.778999999999996</v>
      </c>
      <c r="N2305">
        <v>24.49</v>
      </c>
      <c r="O2305">
        <v>6.7380000000000004</v>
      </c>
    </row>
    <row r="2306" spans="1:15" x14ac:dyDescent="0.3">
      <c r="A2306" t="s">
        <v>86</v>
      </c>
      <c r="B2306" t="s">
        <v>87</v>
      </c>
      <c r="C2306" t="s">
        <v>437</v>
      </c>
      <c r="D2306" t="s">
        <v>439</v>
      </c>
      <c r="E2306">
        <v>2015</v>
      </c>
      <c r="F2306">
        <v>13.369</v>
      </c>
      <c r="G2306">
        <v>5.9169999999999998</v>
      </c>
      <c r="I2306" s="1">
        <v>244000000000</v>
      </c>
      <c r="J2306">
        <v>13574.2</v>
      </c>
      <c r="K2306">
        <v>76.63</v>
      </c>
      <c r="L2306">
        <v>6.7</v>
      </c>
      <c r="M2306">
        <v>79.646000000000001</v>
      </c>
      <c r="N2306">
        <v>24.1676</v>
      </c>
      <c r="O2306">
        <v>6.508</v>
      </c>
    </row>
    <row r="2307" spans="1:15" x14ac:dyDescent="0.3">
      <c r="A2307" t="s">
        <v>86</v>
      </c>
      <c r="B2307" t="s">
        <v>87</v>
      </c>
      <c r="C2307" t="s">
        <v>437</v>
      </c>
      <c r="D2307" t="s">
        <v>439</v>
      </c>
      <c r="E2307">
        <v>2014</v>
      </c>
      <c r="F2307">
        <v>13.7</v>
      </c>
      <c r="G2307">
        <v>5.8479999999999999</v>
      </c>
      <c r="H2307">
        <v>3879.68</v>
      </c>
      <c r="I2307" s="1">
        <v>261000000000</v>
      </c>
      <c r="J2307">
        <v>14671</v>
      </c>
      <c r="K2307">
        <v>61.11</v>
      </c>
      <c r="L2307">
        <v>6.9</v>
      </c>
      <c r="M2307">
        <v>79.504000000000005</v>
      </c>
      <c r="N2307">
        <v>23.884599999999999</v>
      </c>
      <c r="O2307">
        <v>6.665</v>
      </c>
    </row>
    <row r="2308" spans="1:15" x14ac:dyDescent="0.3">
      <c r="A2308" t="s">
        <v>86</v>
      </c>
      <c r="B2308" t="s">
        <v>87</v>
      </c>
      <c r="C2308" t="s">
        <v>437</v>
      </c>
      <c r="D2308" t="s">
        <v>439</v>
      </c>
      <c r="E2308">
        <v>2013</v>
      </c>
      <c r="F2308">
        <v>14.002000000000001</v>
      </c>
      <c r="G2308">
        <v>5.7850000000000001</v>
      </c>
      <c r="H2308">
        <v>3879.86</v>
      </c>
      <c r="I2308" s="1">
        <v>278000000000</v>
      </c>
      <c r="J2308">
        <v>15842.9</v>
      </c>
      <c r="K2308">
        <v>58</v>
      </c>
      <c r="L2308">
        <v>7.1</v>
      </c>
      <c r="M2308">
        <v>79.349000000000004</v>
      </c>
      <c r="N2308">
        <v>23.6325</v>
      </c>
      <c r="O2308">
        <v>6.2140000000000004</v>
      </c>
    </row>
    <row r="2309" spans="1:15" x14ac:dyDescent="0.3">
      <c r="A2309" t="s">
        <v>86</v>
      </c>
      <c r="B2309" t="s">
        <v>87</v>
      </c>
      <c r="C2309" t="s">
        <v>437</v>
      </c>
      <c r="D2309" t="s">
        <v>439</v>
      </c>
      <c r="E2309">
        <v>2012</v>
      </c>
      <c r="F2309">
        <v>14.257999999999999</v>
      </c>
      <c r="G2309">
        <v>5.7279999999999998</v>
      </c>
      <c r="H2309">
        <v>3807.51</v>
      </c>
      <c r="I2309" s="1">
        <v>267000000000</v>
      </c>
      <c r="J2309">
        <v>15351.6</v>
      </c>
      <c r="K2309">
        <v>55.05</v>
      </c>
      <c r="L2309">
        <v>7.2</v>
      </c>
      <c r="M2309">
        <v>79.176000000000002</v>
      </c>
      <c r="N2309">
        <v>23.4023</v>
      </c>
      <c r="O2309">
        <v>6.6589999999999998</v>
      </c>
    </row>
    <row r="2310" spans="1:15" x14ac:dyDescent="0.3">
      <c r="A2310" t="s">
        <v>86</v>
      </c>
      <c r="B2310" t="s">
        <v>87</v>
      </c>
      <c r="C2310" t="s">
        <v>437</v>
      </c>
      <c r="D2310" t="s">
        <v>439</v>
      </c>
      <c r="E2310">
        <v>2011</v>
      </c>
      <c r="F2310">
        <v>14.462999999999999</v>
      </c>
      <c r="G2310">
        <v>5.6769999999999996</v>
      </c>
      <c r="H2310">
        <v>3583.59</v>
      </c>
      <c r="I2310" s="1">
        <v>252000000000</v>
      </c>
      <c r="J2310">
        <v>14637.2</v>
      </c>
      <c r="K2310">
        <v>52.249600000000001</v>
      </c>
      <c r="L2310">
        <v>7.3</v>
      </c>
      <c r="M2310">
        <v>78.986000000000004</v>
      </c>
      <c r="N2310">
        <v>23.178000000000001</v>
      </c>
      <c r="O2310">
        <v>7.3440000000000003</v>
      </c>
    </row>
    <row r="2311" spans="1:15" x14ac:dyDescent="0.3">
      <c r="A2311" t="s">
        <v>86</v>
      </c>
      <c r="B2311" t="s">
        <v>87</v>
      </c>
      <c r="C2311" t="s">
        <v>437</v>
      </c>
      <c r="D2311" t="s">
        <v>439</v>
      </c>
      <c r="E2311">
        <v>2010</v>
      </c>
      <c r="F2311">
        <v>14.613</v>
      </c>
      <c r="G2311">
        <v>5.6310000000000002</v>
      </c>
      <c r="H2311">
        <v>3306.95</v>
      </c>
      <c r="I2311" s="1">
        <v>219000000000</v>
      </c>
      <c r="J2311">
        <v>12808</v>
      </c>
      <c r="K2311">
        <v>45</v>
      </c>
      <c r="L2311">
        <v>7.4</v>
      </c>
      <c r="M2311">
        <v>78.778999999999996</v>
      </c>
      <c r="N2311">
        <v>22.948</v>
      </c>
      <c r="O2311">
        <v>8.4239999999999995</v>
      </c>
    </row>
    <row r="2312" spans="1:15" x14ac:dyDescent="0.3">
      <c r="A2312" t="s">
        <v>86</v>
      </c>
      <c r="B2312" t="s">
        <v>87</v>
      </c>
      <c r="C2312" t="s">
        <v>437</v>
      </c>
      <c r="D2312" t="s">
        <v>439</v>
      </c>
      <c r="E2312">
        <v>2009</v>
      </c>
      <c r="F2312">
        <v>14.712</v>
      </c>
      <c r="G2312">
        <v>5.5880000000000001</v>
      </c>
      <c r="H2312">
        <v>3296.54</v>
      </c>
      <c r="I2312" s="1">
        <v>172000000000</v>
      </c>
      <c r="J2312">
        <v>10208.9</v>
      </c>
      <c r="K2312">
        <v>41.56</v>
      </c>
      <c r="L2312">
        <v>7.5</v>
      </c>
      <c r="M2312">
        <v>78.558000000000007</v>
      </c>
      <c r="N2312">
        <v>22.710799999999999</v>
      </c>
      <c r="O2312">
        <v>11.313000000000001</v>
      </c>
    </row>
    <row r="2313" spans="1:15" x14ac:dyDescent="0.3">
      <c r="A2313" t="s">
        <v>86</v>
      </c>
      <c r="B2313" t="s">
        <v>87</v>
      </c>
      <c r="C2313" t="s">
        <v>437</v>
      </c>
      <c r="D2313" t="s">
        <v>439</v>
      </c>
      <c r="E2313">
        <v>2008</v>
      </c>
      <c r="F2313">
        <v>14.78</v>
      </c>
      <c r="G2313">
        <v>5.5490000000000004</v>
      </c>
      <c r="H2313">
        <v>3338.29</v>
      </c>
      <c r="I2313" s="1">
        <v>180000000000</v>
      </c>
      <c r="J2313">
        <v>10751.5</v>
      </c>
      <c r="K2313">
        <v>37.299999999999997</v>
      </c>
      <c r="L2313">
        <v>7.6</v>
      </c>
      <c r="M2313">
        <v>78.33</v>
      </c>
      <c r="N2313">
        <v>22.471499999999999</v>
      </c>
      <c r="O2313">
        <v>9.2850000000000001</v>
      </c>
    </row>
    <row r="2314" spans="1:15" x14ac:dyDescent="0.3">
      <c r="A2314" t="s">
        <v>86</v>
      </c>
      <c r="B2314" t="s">
        <v>87</v>
      </c>
      <c r="C2314" t="s">
        <v>437</v>
      </c>
      <c r="D2314" t="s">
        <v>439</v>
      </c>
      <c r="E2314">
        <v>2007</v>
      </c>
      <c r="F2314">
        <v>14.840999999999999</v>
      </c>
      <c r="G2314">
        <v>5.5110000000000001</v>
      </c>
      <c r="H2314">
        <v>3339.46</v>
      </c>
      <c r="I2314" s="1">
        <v>174000000000</v>
      </c>
      <c r="J2314">
        <v>10502.4</v>
      </c>
      <c r="K2314">
        <v>35.9</v>
      </c>
      <c r="L2314">
        <v>7.6</v>
      </c>
      <c r="M2314">
        <v>78.099000000000004</v>
      </c>
      <c r="N2314">
        <v>22.231999999999999</v>
      </c>
      <c r="O2314">
        <v>8.4269999999999996</v>
      </c>
    </row>
    <row r="2315" spans="1:15" x14ac:dyDescent="0.3">
      <c r="A2315" t="s">
        <v>86</v>
      </c>
      <c r="B2315" t="s">
        <v>87</v>
      </c>
      <c r="C2315" t="s">
        <v>437</v>
      </c>
      <c r="D2315" t="s">
        <v>439</v>
      </c>
      <c r="E2315">
        <v>2006</v>
      </c>
      <c r="F2315">
        <v>14.914</v>
      </c>
      <c r="G2315">
        <v>5.476</v>
      </c>
      <c r="H2315">
        <v>3222.42</v>
      </c>
      <c r="I2315" s="1">
        <v>155000000000</v>
      </c>
      <c r="J2315">
        <v>9464.5499999999993</v>
      </c>
      <c r="K2315">
        <v>34.497799999999998</v>
      </c>
      <c r="L2315">
        <v>7.6</v>
      </c>
      <c r="M2315">
        <v>77.864999999999995</v>
      </c>
      <c r="N2315">
        <v>21.995699999999999</v>
      </c>
      <c r="O2315">
        <v>9.0239999999999991</v>
      </c>
    </row>
    <row r="2316" spans="1:15" x14ac:dyDescent="0.3">
      <c r="A2316" t="s">
        <v>86</v>
      </c>
      <c r="B2316" t="s">
        <v>87</v>
      </c>
      <c r="C2316" t="s">
        <v>437</v>
      </c>
      <c r="D2316" t="s">
        <v>439</v>
      </c>
      <c r="E2316">
        <v>2005</v>
      </c>
      <c r="F2316">
        <v>15.021000000000001</v>
      </c>
      <c r="G2316">
        <v>5.4420000000000002</v>
      </c>
      <c r="H2316">
        <v>3095.65</v>
      </c>
      <c r="I2316" s="1">
        <v>123000000000</v>
      </c>
      <c r="J2316">
        <v>7598.53</v>
      </c>
      <c r="K2316">
        <v>31.1753</v>
      </c>
      <c r="L2316">
        <v>7.7</v>
      </c>
      <c r="M2316">
        <v>77.63</v>
      </c>
      <c r="N2316">
        <v>21.764700000000001</v>
      </c>
      <c r="O2316">
        <v>9.34</v>
      </c>
    </row>
    <row r="2317" spans="1:15" x14ac:dyDescent="0.3">
      <c r="A2317" t="s">
        <v>86</v>
      </c>
      <c r="B2317" t="s">
        <v>87</v>
      </c>
      <c r="C2317" t="s">
        <v>437</v>
      </c>
      <c r="D2317" t="s">
        <v>439</v>
      </c>
      <c r="E2317">
        <v>2004</v>
      </c>
      <c r="F2317">
        <v>15.183999999999999</v>
      </c>
      <c r="G2317">
        <v>5.4109999999999996</v>
      </c>
      <c r="H2317">
        <v>3064.45</v>
      </c>
      <c r="I2317">
        <v>99210400000</v>
      </c>
      <c r="J2317">
        <v>6194.85</v>
      </c>
      <c r="K2317">
        <v>28.177900000000001</v>
      </c>
      <c r="L2317">
        <v>7.9</v>
      </c>
      <c r="M2317">
        <v>77.391000000000005</v>
      </c>
      <c r="N2317">
        <v>21.539000000000001</v>
      </c>
      <c r="O2317">
        <v>10.162000000000001</v>
      </c>
    </row>
    <row r="2318" spans="1:15" x14ac:dyDescent="0.3">
      <c r="A2318" t="s">
        <v>86</v>
      </c>
      <c r="B2318" t="s">
        <v>87</v>
      </c>
      <c r="C2318" t="s">
        <v>437</v>
      </c>
      <c r="D2318" t="s">
        <v>439</v>
      </c>
      <c r="E2318">
        <v>2003</v>
      </c>
      <c r="F2318">
        <v>15.412000000000001</v>
      </c>
      <c r="G2318">
        <v>5.3840000000000003</v>
      </c>
      <c r="H2318">
        <v>2897.79</v>
      </c>
      <c r="I2318">
        <v>75643500000</v>
      </c>
      <c r="J2318">
        <v>4772.5600000000004</v>
      </c>
      <c r="K2318">
        <v>25.473800000000001</v>
      </c>
      <c r="L2318">
        <v>8.1</v>
      </c>
      <c r="M2318">
        <v>77.146000000000001</v>
      </c>
      <c r="N2318">
        <v>21.316700000000001</v>
      </c>
      <c r="O2318">
        <v>9.7650000000000006</v>
      </c>
    </row>
    <row r="2319" spans="1:15" x14ac:dyDescent="0.3">
      <c r="A2319" t="s">
        <v>86</v>
      </c>
      <c r="B2319" t="s">
        <v>87</v>
      </c>
      <c r="C2319" t="s">
        <v>437</v>
      </c>
      <c r="D2319" t="s">
        <v>439</v>
      </c>
      <c r="E2319">
        <v>2002</v>
      </c>
      <c r="F2319">
        <v>15.712999999999999</v>
      </c>
      <c r="G2319">
        <v>5.3620000000000001</v>
      </c>
      <c r="H2319">
        <v>2727.87</v>
      </c>
      <c r="I2319">
        <v>69736800000</v>
      </c>
      <c r="J2319">
        <v>4446.25</v>
      </c>
      <c r="K2319">
        <v>22.1</v>
      </c>
      <c r="L2319">
        <v>8.3000000000000007</v>
      </c>
      <c r="M2319">
        <v>76.894000000000005</v>
      </c>
      <c r="N2319">
        <v>21.0945</v>
      </c>
      <c r="O2319">
        <v>10.167999999999999</v>
      </c>
    </row>
    <row r="2320" spans="1:15" x14ac:dyDescent="0.3">
      <c r="A2320" t="s">
        <v>86</v>
      </c>
      <c r="B2320" t="s">
        <v>87</v>
      </c>
      <c r="C2320" t="s">
        <v>437</v>
      </c>
      <c r="D2320" t="s">
        <v>439</v>
      </c>
      <c r="E2320">
        <v>2001</v>
      </c>
      <c r="F2320">
        <v>16.091999999999999</v>
      </c>
      <c r="G2320">
        <v>5.3449999999999998</v>
      </c>
      <c r="H2320">
        <v>2628.69</v>
      </c>
      <c r="I2320">
        <v>70979900000</v>
      </c>
      <c r="J2320">
        <v>4574.59</v>
      </c>
      <c r="K2320">
        <v>19.100000000000001</v>
      </c>
      <c r="L2320">
        <v>8.6999999999999993</v>
      </c>
      <c r="M2320">
        <v>76.634</v>
      </c>
      <c r="N2320">
        <v>20.868099999999998</v>
      </c>
      <c r="O2320">
        <v>10.39</v>
      </c>
    </row>
    <row r="2321" spans="1:15" x14ac:dyDescent="0.3">
      <c r="A2321" t="s">
        <v>86</v>
      </c>
      <c r="B2321" t="s">
        <v>87</v>
      </c>
      <c r="C2321" t="s">
        <v>437</v>
      </c>
      <c r="D2321" t="s">
        <v>439</v>
      </c>
      <c r="E2321">
        <v>2000</v>
      </c>
      <c r="F2321">
        <v>16.556000000000001</v>
      </c>
      <c r="G2321">
        <v>5.335</v>
      </c>
      <c r="H2321">
        <v>2499.29</v>
      </c>
      <c r="I2321">
        <v>77860900000</v>
      </c>
      <c r="J2321">
        <v>5074.8999999999996</v>
      </c>
      <c r="K2321">
        <v>16.600000000000001</v>
      </c>
      <c r="L2321">
        <v>9.1999999999999993</v>
      </c>
      <c r="M2321">
        <v>76.366</v>
      </c>
      <c r="N2321">
        <v>20.634399999999999</v>
      </c>
      <c r="O2321">
        <v>10.491</v>
      </c>
    </row>
    <row r="2322" spans="1:15" x14ac:dyDescent="0.3">
      <c r="A2322" t="s">
        <v>86</v>
      </c>
      <c r="B2322" t="s">
        <v>87</v>
      </c>
      <c r="C2322" t="s">
        <v>437</v>
      </c>
      <c r="D2322" t="s">
        <v>439</v>
      </c>
      <c r="E2322">
        <v>1999</v>
      </c>
      <c r="F2322">
        <v>17.111999999999998</v>
      </c>
      <c r="G2322">
        <v>5.3319999999999999</v>
      </c>
      <c r="H2322">
        <v>2392.96</v>
      </c>
      <c r="I2322">
        <v>75173800000</v>
      </c>
      <c r="J2322">
        <v>4957.78</v>
      </c>
      <c r="K2322">
        <v>4.1034199999999998</v>
      </c>
      <c r="L2322">
        <v>9.8000000000000007</v>
      </c>
      <c r="M2322">
        <v>76.091999999999999</v>
      </c>
      <c r="N2322">
        <v>20.392900000000001</v>
      </c>
      <c r="O2322">
        <v>11.157999999999999</v>
      </c>
    </row>
    <row r="2323" spans="1:15" x14ac:dyDescent="0.3">
      <c r="A2323" t="s">
        <v>86</v>
      </c>
      <c r="B2323" t="s">
        <v>87</v>
      </c>
      <c r="C2323" t="s">
        <v>437</v>
      </c>
      <c r="D2323" t="s">
        <v>439</v>
      </c>
      <c r="E2323">
        <v>1998</v>
      </c>
      <c r="F2323">
        <v>17.742000000000001</v>
      </c>
      <c r="G2323">
        <v>5.3369999999999997</v>
      </c>
      <c r="H2323">
        <v>2176.96</v>
      </c>
      <c r="I2323">
        <v>81577400000</v>
      </c>
      <c r="J2323">
        <v>5446.58</v>
      </c>
      <c r="K2323">
        <v>1.66232</v>
      </c>
      <c r="L2323">
        <v>10.1</v>
      </c>
      <c r="M2323">
        <v>75.813000000000002</v>
      </c>
      <c r="N2323">
        <v>20.143999999999998</v>
      </c>
      <c r="O2323">
        <v>7.3070000000000004</v>
      </c>
    </row>
    <row r="2324" spans="1:15" x14ac:dyDescent="0.3">
      <c r="A2324" t="s">
        <v>86</v>
      </c>
      <c r="B2324" t="s">
        <v>87</v>
      </c>
      <c r="C2324" t="s">
        <v>437</v>
      </c>
      <c r="D2324" t="s">
        <v>439</v>
      </c>
      <c r="E2324">
        <v>1997</v>
      </c>
      <c r="F2324">
        <v>18.420999999999999</v>
      </c>
      <c r="G2324">
        <v>5.35</v>
      </c>
      <c r="H2324">
        <v>2069.36</v>
      </c>
      <c r="I2324">
        <v>84952400000</v>
      </c>
      <c r="J2324">
        <v>5745.37</v>
      </c>
      <c r="K2324">
        <v>1.0570900000000001</v>
      </c>
      <c r="L2324">
        <v>10.3</v>
      </c>
      <c r="M2324">
        <v>75.53</v>
      </c>
      <c r="N2324">
        <v>19.886500000000002</v>
      </c>
      <c r="O2324">
        <v>7.1360000000000001</v>
      </c>
    </row>
    <row r="2325" spans="1:15" x14ac:dyDescent="0.3">
      <c r="A2325" t="s">
        <v>86</v>
      </c>
      <c r="B2325" t="s">
        <v>87</v>
      </c>
      <c r="C2325" t="s">
        <v>437</v>
      </c>
      <c r="D2325" t="s">
        <v>439</v>
      </c>
      <c r="E2325">
        <v>1996</v>
      </c>
      <c r="F2325">
        <v>19.123999999999999</v>
      </c>
      <c r="G2325">
        <v>5.3689999999999998</v>
      </c>
      <c r="H2325">
        <v>1926.53</v>
      </c>
      <c r="I2325">
        <v>78039600000</v>
      </c>
      <c r="J2325">
        <v>5349.8</v>
      </c>
      <c r="K2325">
        <v>0.68347599999999997</v>
      </c>
      <c r="L2325">
        <v>10.6</v>
      </c>
      <c r="M2325">
        <v>75.244</v>
      </c>
      <c r="N2325">
        <v>19.619</v>
      </c>
      <c r="O2325">
        <v>7.4139999999999997</v>
      </c>
    </row>
    <row r="2326" spans="1:15" x14ac:dyDescent="0.3">
      <c r="A2326" t="s">
        <v>86</v>
      </c>
      <c r="B2326" t="s">
        <v>87</v>
      </c>
      <c r="C2326" t="s">
        <v>437</v>
      </c>
      <c r="D2326" t="s">
        <v>439</v>
      </c>
      <c r="E2326">
        <v>1995</v>
      </c>
      <c r="F2326">
        <v>19.818000000000001</v>
      </c>
      <c r="G2326">
        <v>5.3929999999999998</v>
      </c>
      <c r="H2326">
        <v>1745.37</v>
      </c>
      <c r="I2326">
        <v>73447100000</v>
      </c>
      <c r="J2326">
        <v>5107.28</v>
      </c>
      <c r="K2326">
        <v>0.34698099999999998</v>
      </c>
      <c r="L2326">
        <v>11.1</v>
      </c>
      <c r="M2326">
        <v>74.956999999999994</v>
      </c>
      <c r="N2326">
        <v>19.3413</v>
      </c>
      <c r="O2326">
        <v>4.7</v>
      </c>
    </row>
    <row r="2327" spans="1:15" x14ac:dyDescent="0.3">
      <c r="A2327" t="s">
        <v>86</v>
      </c>
      <c r="B2327" t="s">
        <v>87</v>
      </c>
      <c r="C2327" t="s">
        <v>437</v>
      </c>
      <c r="D2327" t="s">
        <v>439</v>
      </c>
      <c r="E2327">
        <v>1994</v>
      </c>
      <c r="F2327">
        <v>20.471</v>
      </c>
      <c r="G2327">
        <v>5.4189999999999996</v>
      </c>
      <c r="H2327">
        <v>1588.7</v>
      </c>
      <c r="I2327">
        <v>57008400000</v>
      </c>
      <c r="J2327">
        <v>4024.22</v>
      </c>
      <c r="K2327">
        <v>0.14108499999999999</v>
      </c>
      <c r="L2327">
        <v>11.8</v>
      </c>
      <c r="M2327">
        <v>74.671000000000006</v>
      </c>
      <c r="N2327">
        <v>19.052800000000001</v>
      </c>
      <c r="O2327">
        <v>5.87</v>
      </c>
    </row>
    <row r="2328" spans="1:15" x14ac:dyDescent="0.3">
      <c r="A2328" t="s">
        <v>86</v>
      </c>
      <c r="B2328" t="s">
        <v>87</v>
      </c>
      <c r="C2328" t="s">
        <v>437</v>
      </c>
      <c r="D2328" t="s">
        <v>439</v>
      </c>
      <c r="E2328">
        <v>1993</v>
      </c>
      <c r="F2328">
        <v>21.06</v>
      </c>
      <c r="G2328">
        <v>5.4480000000000004</v>
      </c>
      <c r="H2328">
        <v>1514.74</v>
      </c>
      <c r="I2328">
        <v>49297800000</v>
      </c>
      <c r="J2328">
        <v>3535.17</v>
      </c>
      <c r="K2328">
        <v>7.1783100000000002E-2</v>
      </c>
      <c r="L2328">
        <v>12.7</v>
      </c>
      <c r="M2328">
        <v>74.385999999999996</v>
      </c>
      <c r="N2328">
        <v>18.754999999999999</v>
      </c>
      <c r="O2328">
        <v>4.49</v>
      </c>
    </row>
    <row r="2329" spans="1:15" x14ac:dyDescent="0.3">
      <c r="A2329" t="s">
        <v>86</v>
      </c>
      <c r="B2329" t="s">
        <v>87</v>
      </c>
      <c r="C2329" t="s">
        <v>437</v>
      </c>
      <c r="D2329" t="s">
        <v>439</v>
      </c>
      <c r="E2329">
        <v>1992</v>
      </c>
      <c r="F2329">
        <v>21.567</v>
      </c>
      <c r="G2329">
        <v>5.4770000000000003</v>
      </c>
      <c r="H2329">
        <v>1457.09</v>
      </c>
      <c r="I2329">
        <v>45964300000</v>
      </c>
      <c r="J2329">
        <v>3350.21</v>
      </c>
      <c r="K2329">
        <v>3.6548900000000002E-2</v>
      </c>
      <c r="L2329">
        <v>13.7</v>
      </c>
      <c r="M2329">
        <v>74.099999999999994</v>
      </c>
      <c r="N2329">
        <v>18.452200000000001</v>
      </c>
      <c r="O2329">
        <v>4.3499999999999996</v>
      </c>
    </row>
    <row r="2330" spans="1:15" x14ac:dyDescent="0.3">
      <c r="A2330" t="s">
        <v>86</v>
      </c>
      <c r="B2330" t="s">
        <v>87</v>
      </c>
      <c r="C2330" t="s">
        <v>437</v>
      </c>
      <c r="D2330" t="s">
        <v>439</v>
      </c>
      <c r="E2330">
        <v>1991</v>
      </c>
      <c r="F2330">
        <v>21.978999999999999</v>
      </c>
      <c r="G2330">
        <v>5.508</v>
      </c>
      <c r="H2330">
        <v>1313.94</v>
      </c>
      <c r="I2330">
        <v>37834800000</v>
      </c>
      <c r="J2330">
        <v>2803.56</v>
      </c>
      <c r="L2330">
        <v>14.9</v>
      </c>
      <c r="M2330">
        <v>73.808000000000007</v>
      </c>
      <c r="N2330">
        <v>18.150200000000002</v>
      </c>
      <c r="O2330">
        <v>5.23</v>
      </c>
    </row>
    <row r="2331" spans="1:15" x14ac:dyDescent="0.3">
      <c r="A2331" t="s">
        <v>86</v>
      </c>
      <c r="B2331" t="s">
        <v>87</v>
      </c>
      <c r="C2331" t="s">
        <v>437</v>
      </c>
      <c r="D2331" t="s">
        <v>439</v>
      </c>
      <c r="E2331">
        <v>1990</v>
      </c>
      <c r="F2331">
        <v>22.286000000000001</v>
      </c>
      <c r="G2331">
        <v>5.54</v>
      </c>
      <c r="H2331">
        <v>1237.6199999999999</v>
      </c>
      <c r="I2331">
        <v>33113900000</v>
      </c>
      <c r="J2331">
        <v>2494.5300000000002</v>
      </c>
      <c r="K2331">
        <v>0</v>
      </c>
      <c r="L2331">
        <v>16.100000000000001</v>
      </c>
      <c r="M2331">
        <v>73.509</v>
      </c>
      <c r="N2331">
        <v>17.8535</v>
      </c>
    </row>
    <row r="2332" spans="1:15" x14ac:dyDescent="0.3">
      <c r="A2332" t="s">
        <v>86</v>
      </c>
      <c r="B2332" t="s">
        <v>87</v>
      </c>
      <c r="C2332" t="s">
        <v>437</v>
      </c>
      <c r="D2332" t="s">
        <v>439</v>
      </c>
      <c r="E2332">
        <v>1989</v>
      </c>
      <c r="F2332">
        <v>22.484000000000002</v>
      </c>
      <c r="G2332">
        <v>5.5759999999999996</v>
      </c>
      <c r="H2332">
        <v>1208.77</v>
      </c>
      <c r="I2332">
        <v>29885700000</v>
      </c>
      <c r="J2332">
        <v>2288.5500000000002</v>
      </c>
      <c r="L2332">
        <v>17.2</v>
      </c>
      <c r="M2332">
        <v>73.197999999999993</v>
      </c>
      <c r="N2332">
        <v>17.563099999999999</v>
      </c>
    </row>
    <row r="2333" spans="1:15" x14ac:dyDescent="0.3">
      <c r="A2333" t="s">
        <v>86</v>
      </c>
      <c r="B2333" t="s">
        <v>87</v>
      </c>
      <c r="C2333" t="s">
        <v>437</v>
      </c>
      <c r="D2333" t="s">
        <v>439</v>
      </c>
      <c r="E2333">
        <v>1988</v>
      </c>
      <c r="F2333">
        <v>22.597999999999999</v>
      </c>
      <c r="G2333">
        <v>5.617</v>
      </c>
      <c r="H2333">
        <v>1121.52</v>
      </c>
      <c r="I2333">
        <v>26040200000</v>
      </c>
      <c r="J2333">
        <v>2026.84</v>
      </c>
      <c r="L2333">
        <v>18</v>
      </c>
      <c r="M2333">
        <v>72.872</v>
      </c>
      <c r="N2333">
        <v>17.279299999999999</v>
      </c>
    </row>
    <row r="2334" spans="1:15" x14ac:dyDescent="0.3">
      <c r="A2334" t="s">
        <v>86</v>
      </c>
      <c r="B2334" t="s">
        <v>87</v>
      </c>
      <c r="C2334" t="s">
        <v>437</v>
      </c>
      <c r="D2334" t="s">
        <v>439</v>
      </c>
      <c r="E2334">
        <v>1987</v>
      </c>
      <c r="F2334">
        <v>22.655999999999999</v>
      </c>
      <c r="G2334">
        <v>5.6669999999999998</v>
      </c>
      <c r="H2334">
        <v>1054.42</v>
      </c>
      <c r="I2334">
        <v>22255400000</v>
      </c>
      <c r="J2334">
        <v>1760.31</v>
      </c>
      <c r="L2334">
        <v>18.5</v>
      </c>
      <c r="M2334">
        <v>72.524000000000001</v>
      </c>
      <c r="N2334">
        <v>17.003900000000002</v>
      </c>
    </row>
    <row r="2335" spans="1:15" x14ac:dyDescent="0.3">
      <c r="A2335" t="s">
        <v>86</v>
      </c>
      <c r="B2335" t="s">
        <v>87</v>
      </c>
      <c r="C2335" t="s">
        <v>437</v>
      </c>
      <c r="D2335" t="s">
        <v>439</v>
      </c>
      <c r="E2335">
        <v>1986</v>
      </c>
      <c r="F2335">
        <v>22.681999999999999</v>
      </c>
      <c r="G2335">
        <v>5.7279999999999998</v>
      </c>
      <c r="H2335">
        <v>1028.1400000000001</v>
      </c>
      <c r="I2335">
        <v>18891000000</v>
      </c>
      <c r="J2335">
        <v>1517.86</v>
      </c>
      <c r="L2335">
        <v>18.7</v>
      </c>
      <c r="M2335">
        <v>72.147999999999996</v>
      </c>
      <c r="N2335">
        <v>16.738800000000001</v>
      </c>
    </row>
    <row r="2336" spans="1:15" x14ac:dyDescent="0.3">
      <c r="A2336" t="s">
        <v>86</v>
      </c>
      <c r="B2336" t="s">
        <v>87</v>
      </c>
      <c r="C2336" t="s">
        <v>437</v>
      </c>
      <c r="D2336" t="s">
        <v>439</v>
      </c>
      <c r="E2336">
        <v>1985</v>
      </c>
      <c r="F2336">
        <v>22.707000000000001</v>
      </c>
      <c r="G2336">
        <v>5.8019999999999996</v>
      </c>
      <c r="H2336">
        <v>988.15099999999995</v>
      </c>
      <c r="I2336">
        <v>17702900000</v>
      </c>
      <c r="J2336">
        <v>1444.28</v>
      </c>
      <c r="L2336">
        <v>18.899999999999999</v>
      </c>
      <c r="M2336">
        <v>71.736999999999995</v>
      </c>
      <c r="N2336">
        <v>16.485099999999999</v>
      </c>
    </row>
    <row r="2337" spans="1:14" x14ac:dyDescent="0.3">
      <c r="A2337" t="s">
        <v>86</v>
      </c>
      <c r="B2337" t="s">
        <v>87</v>
      </c>
      <c r="C2337" t="s">
        <v>437</v>
      </c>
      <c r="D2337" t="s">
        <v>439</v>
      </c>
      <c r="E2337">
        <v>1984</v>
      </c>
      <c r="F2337">
        <v>22.757999999999999</v>
      </c>
      <c r="G2337">
        <v>5.8929999999999998</v>
      </c>
      <c r="H2337">
        <v>966.87099999999998</v>
      </c>
      <c r="I2337">
        <v>19622500000</v>
      </c>
      <c r="J2337">
        <v>1624.63</v>
      </c>
      <c r="L2337">
        <v>19.399999999999999</v>
      </c>
      <c r="M2337">
        <v>71.281999999999996</v>
      </c>
      <c r="N2337">
        <v>16.244299999999999</v>
      </c>
    </row>
    <row r="2338" spans="1:14" x14ac:dyDescent="0.3">
      <c r="A2338" t="s">
        <v>86</v>
      </c>
      <c r="B2338" t="s">
        <v>87</v>
      </c>
      <c r="C2338" t="s">
        <v>437</v>
      </c>
      <c r="D2338" t="s">
        <v>439</v>
      </c>
      <c r="E2338">
        <v>1983</v>
      </c>
      <c r="F2338">
        <v>22.856000000000002</v>
      </c>
      <c r="G2338">
        <v>6</v>
      </c>
      <c r="H2338">
        <v>906.452</v>
      </c>
      <c r="I2338">
        <v>20356000000</v>
      </c>
      <c r="J2338">
        <v>1709.44</v>
      </c>
      <c r="L2338">
        <v>20.7</v>
      </c>
      <c r="M2338">
        <v>70.781999999999996</v>
      </c>
      <c r="N2338">
        <v>16.0154</v>
      </c>
    </row>
    <row r="2339" spans="1:14" x14ac:dyDescent="0.3">
      <c r="A2339" t="s">
        <v>86</v>
      </c>
      <c r="B2339" t="s">
        <v>87</v>
      </c>
      <c r="C2339" t="s">
        <v>437</v>
      </c>
      <c r="D2339" t="s">
        <v>439</v>
      </c>
      <c r="E2339">
        <v>1982</v>
      </c>
      <c r="F2339">
        <v>23.015000000000001</v>
      </c>
      <c r="G2339">
        <v>6.125</v>
      </c>
      <c r="H2339">
        <v>887.35299999999995</v>
      </c>
      <c r="I2339">
        <v>25325900000</v>
      </c>
      <c r="J2339">
        <v>2156.5100000000002</v>
      </c>
      <c r="L2339">
        <v>22.8</v>
      </c>
      <c r="M2339">
        <v>70.239000000000004</v>
      </c>
      <c r="N2339">
        <v>15.7948</v>
      </c>
    </row>
    <row r="2340" spans="1:14" x14ac:dyDescent="0.3">
      <c r="A2340" t="s">
        <v>86</v>
      </c>
      <c r="B2340" t="s">
        <v>87</v>
      </c>
      <c r="C2340" t="s">
        <v>437</v>
      </c>
      <c r="D2340" t="s">
        <v>439</v>
      </c>
      <c r="E2340">
        <v>1981</v>
      </c>
      <c r="F2340">
        <v>23.248000000000001</v>
      </c>
      <c r="G2340">
        <v>6.2679999999999998</v>
      </c>
      <c r="H2340">
        <v>919.09699999999998</v>
      </c>
      <c r="I2340">
        <v>34509900000</v>
      </c>
      <c r="J2340">
        <v>2979.61</v>
      </c>
      <c r="L2340">
        <v>25.2</v>
      </c>
      <c r="M2340">
        <v>69.655000000000001</v>
      </c>
      <c r="N2340">
        <v>15.577</v>
      </c>
    </row>
    <row r="2341" spans="1:14" x14ac:dyDescent="0.3">
      <c r="A2341" t="s">
        <v>86</v>
      </c>
      <c r="B2341" t="s">
        <v>87</v>
      </c>
      <c r="C2341" t="s">
        <v>437</v>
      </c>
      <c r="D2341" t="s">
        <v>439</v>
      </c>
      <c r="E2341">
        <v>1980</v>
      </c>
      <c r="F2341">
        <v>23.555</v>
      </c>
      <c r="G2341">
        <v>6.4290000000000003</v>
      </c>
      <c r="H2341">
        <v>902.76599999999996</v>
      </c>
      <c r="I2341">
        <v>29036700000</v>
      </c>
      <c r="J2341">
        <v>2542.7600000000002</v>
      </c>
      <c r="L2341">
        <v>27.8</v>
      </c>
      <c r="M2341">
        <v>69.033000000000001</v>
      </c>
      <c r="N2341">
        <v>15.3582</v>
      </c>
    </row>
    <row r="2342" spans="1:14" x14ac:dyDescent="0.3">
      <c r="A2342" t="s">
        <v>86</v>
      </c>
      <c r="B2342" t="s">
        <v>87</v>
      </c>
      <c r="C2342" t="s">
        <v>437</v>
      </c>
      <c r="D2342" t="s">
        <v>439</v>
      </c>
      <c r="E2342">
        <v>1979</v>
      </c>
      <c r="F2342">
        <v>23.928999999999998</v>
      </c>
      <c r="G2342">
        <v>6.609</v>
      </c>
      <c r="H2342">
        <v>876.42</v>
      </c>
      <c r="I2342">
        <v>21803700000</v>
      </c>
      <c r="J2342">
        <v>1937.27</v>
      </c>
      <c r="L2342">
        <v>30.9</v>
      </c>
      <c r="M2342">
        <v>68.378</v>
      </c>
      <c r="N2342">
        <v>15.137</v>
      </c>
    </row>
    <row r="2343" spans="1:14" x14ac:dyDescent="0.3">
      <c r="A2343" t="s">
        <v>86</v>
      </c>
      <c r="B2343" t="s">
        <v>87</v>
      </c>
      <c r="C2343" t="s">
        <v>437</v>
      </c>
      <c r="D2343" t="s">
        <v>439</v>
      </c>
      <c r="E2343">
        <v>1978</v>
      </c>
      <c r="F2343">
        <v>24.349</v>
      </c>
      <c r="G2343">
        <v>6.806</v>
      </c>
      <c r="H2343">
        <v>834.05700000000002</v>
      </c>
      <c r="I2343">
        <v>15989900000</v>
      </c>
      <c r="J2343">
        <v>1441.94</v>
      </c>
      <c r="L2343">
        <v>35.299999999999997</v>
      </c>
      <c r="M2343">
        <v>67.697999999999993</v>
      </c>
      <c r="N2343">
        <v>14.914199999999999</v>
      </c>
    </row>
    <row r="2344" spans="1:14" x14ac:dyDescent="0.3">
      <c r="A2344" t="s">
        <v>86</v>
      </c>
      <c r="B2344" t="s">
        <v>87</v>
      </c>
      <c r="C2344" t="s">
        <v>437</v>
      </c>
      <c r="D2344" t="s">
        <v>439</v>
      </c>
      <c r="E2344">
        <v>1977</v>
      </c>
      <c r="F2344">
        <v>24.798999999999999</v>
      </c>
      <c r="G2344">
        <v>7.0170000000000003</v>
      </c>
      <c r="H2344">
        <v>793.846</v>
      </c>
      <c r="I2344">
        <v>13962900000</v>
      </c>
      <c r="J2344">
        <v>1278.33</v>
      </c>
      <c r="L2344">
        <v>41</v>
      </c>
      <c r="M2344">
        <v>67.004999999999995</v>
      </c>
      <c r="N2344">
        <v>14.6904</v>
      </c>
    </row>
    <row r="2345" spans="1:14" x14ac:dyDescent="0.3">
      <c r="A2345" t="s">
        <v>86</v>
      </c>
      <c r="B2345" t="s">
        <v>87</v>
      </c>
      <c r="C2345" t="s">
        <v>437</v>
      </c>
      <c r="D2345" t="s">
        <v>439</v>
      </c>
      <c r="E2345">
        <v>1976</v>
      </c>
      <c r="F2345">
        <v>25.276</v>
      </c>
      <c r="G2345">
        <v>7.242</v>
      </c>
      <c r="H2345">
        <v>768.71699999999998</v>
      </c>
      <c r="I2345">
        <v>10341900000</v>
      </c>
      <c r="J2345">
        <v>961.42399999999998</v>
      </c>
      <c r="L2345">
        <v>47.5</v>
      </c>
      <c r="M2345">
        <v>66.307000000000002</v>
      </c>
      <c r="N2345">
        <v>14.4673</v>
      </c>
    </row>
    <row r="2346" spans="1:14" x14ac:dyDescent="0.3">
      <c r="A2346" t="s">
        <v>86</v>
      </c>
      <c r="B2346" t="s">
        <v>87</v>
      </c>
      <c r="C2346" t="s">
        <v>437</v>
      </c>
      <c r="D2346" t="s">
        <v>439</v>
      </c>
      <c r="E2346">
        <v>1975</v>
      </c>
      <c r="F2346">
        <v>25.779</v>
      </c>
      <c r="G2346">
        <v>7.48</v>
      </c>
      <c r="H2346">
        <v>731.19100000000003</v>
      </c>
      <c r="I2346">
        <v>7622220000</v>
      </c>
      <c r="J2346">
        <v>719.59900000000005</v>
      </c>
      <c r="L2346">
        <v>54.1</v>
      </c>
      <c r="M2346">
        <v>65.608999999999995</v>
      </c>
      <c r="N2346">
        <v>14.245900000000001</v>
      </c>
    </row>
    <row r="2347" spans="1:14" x14ac:dyDescent="0.3">
      <c r="A2347" t="s">
        <v>86</v>
      </c>
      <c r="B2347" t="s">
        <v>87</v>
      </c>
      <c r="C2347" t="s">
        <v>437</v>
      </c>
      <c r="D2347" t="s">
        <v>439</v>
      </c>
      <c r="E2347">
        <v>1974</v>
      </c>
      <c r="F2347">
        <v>26.312999999999999</v>
      </c>
      <c r="G2347">
        <v>7.73</v>
      </c>
      <c r="H2347">
        <v>800.572</v>
      </c>
      <c r="I2347">
        <v>16210400000</v>
      </c>
      <c r="J2347">
        <v>1554.39</v>
      </c>
      <c r="L2347">
        <v>59.7</v>
      </c>
      <c r="M2347">
        <v>64.917000000000002</v>
      </c>
      <c r="N2347">
        <v>14.026</v>
      </c>
    </row>
    <row r="2348" spans="1:14" x14ac:dyDescent="0.3">
      <c r="A2348" t="s">
        <v>86</v>
      </c>
      <c r="B2348" t="s">
        <v>87</v>
      </c>
      <c r="C2348" t="s">
        <v>437</v>
      </c>
      <c r="D2348" t="s">
        <v>439</v>
      </c>
      <c r="E2348">
        <v>1973</v>
      </c>
      <c r="F2348">
        <v>26.884</v>
      </c>
      <c r="G2348">
        <v>7.9909999999999997</v>
      </c>
      <c r="H2348">
        <v>757.85400000000004</v>
      </c>
      <c r="I2348">
        <v>16836300000</v>
      </c>
      <c r="J2348">
        <v>1640.03</v>
      </c>
      <c r="L2348">
        <v>63.4</v>
      </c>
      <c r="M2348">
        <v>64.230999999999995</v>
      </c>
      <c r="N2348">
        <v>13.806800000000001</v>
      </c>
    </row>
    <row r="2349" spans="1:14" x14ac:dyDescent="0.3">
      <c r="A2349" t="s">
        <v>86</v>
      </c>
      <c r="B2349" t="s">
        <v>87</v>
      </c>
      <c r="C2349" t="s">
        <v>437</v>
      </c>
      <c r="D2349" t="s">
        <v>439</v>
      </c>
      <c r="E2349">
        <v>1972</v>
      </c>
      <c r="F2349">
        <v>27.492999999999999</v>
      </c>
      <c r="G2349">
        <v>8.2620000000000005</v>
      </c>
      <c r="H2349">
        <v>787.83199999999999</v>
      </c>
      <c r="I2349">
        <v>11853800000</v>
      </c>
      <c r="J2349">
        <v>1173.22</v>
      </c>
      <c r="L2349">
        <v>65.2</v>
      </c>
      <c r="M2349">
        <v>63.555</v>
      </c>
      <c r="N2349">
        <v>13.588800000000001</v>
      </c>
    </row>
    <row r="2350" spans="1:14" x14ac:dyDescent="0.3">
      <c r="A2350" t="s">
        <v>86</v>
      </c>
      <c r="B2350" t="s">
        <v>87</v>
      </c>
      <c r="C2350" t="s">
        <v>437</v>
      </c>
      <c r="D2350" t="s">
        <v>439</v>
      </c>
      <c r="E2350">
        <v>1971</v>
      </c>
      <c r="F2350">
        <v>28.138000000000002</v>
      </c>
      <c r="G2350">
        <v>8.5399999999999991</v>
      </c>
      <c r="H2350">
        <v>761.26</v>
      </c>
      <c r="I2350">
        <v>10884100000</v>
      </c>
      <c r="J2350">
        <v>1094.68</v>
      </c>
      <c r="L2350">
        <v>66.099999999999994</v>
      </c>
      <c r="M2350">
        <v>62.895000000000003</v>
      </c>
      <c r="N2350">
        <v>13.372299999999999</v>
      </c>
    </row>
    <row r="2351" spans="1:14" x14ac:dyDescent="0.3">
      <c r="A2351" t="s">
        <v>86</v>
      </c>
      <c r="B2351" t="s">
        <v>87</v>
      </c>
      <c r="C2351" t="s">
        <v>437</v>
      </c>
      <c r="D2351" t="s">
        <v>439</v>
      </c>
      <c r="E2351">
        <v>1970</v>
      </c>
      <c r="F2351">
        <v>28.821000000000002</v>
      </c>
      <c r="G2351">
        <v>8.8230000000000004</v>
      </c>
      <c r="I2351">
        <v>9126310000</v>
      </c>
      <c r="J2351">
        <v>932.86199999999997</v>
      </c>
      <c r="L2351">
        <v>67</v>
      </c>
      <c r="M2351">
        <v>62.253999999999998</v>
      </c>
      <c r="N2351">
        <v>13.1576</v>
      </c>
    </row>
    <row r="2352" spans="1:14" x14ac:dyDescent="0.3">
      <c r="A2352" t="s">
        <v>86</v>
      </c>
      <c r="B2352" t="s">
        <v>87</v>
      </c>
      <c r="C2352" t="s">
        <v>437</v>
      </c>
      <c r="D2352" t="s">
        <v>439</v>
      </c>
      <c r="E2352">
        <v>1969</v>
      </c>
      <c r="F2352">
        <v>29.544</v>
      </c>
      <c r="G2352">
        <v>9.11</v>
      </c>
      <c r="I2352">
        <v>8377090000</v>
      </c>
      <c r="J2352">
        <v>870.31899999999996</v>
      </c>
      <c r="L2352">
        <v>68.8</v>
      </c>
      <c r="M2352">
        <v>61.637</v>
      </c>
      <c r="N2352">
        <v>12.945399999999999</v>
      </c>
    </row>
    <row r="2353" spans="1:15" x14ac:dyDescent="0.3">
      <c r="A2353" t="s">
        <v>86</v>
      </c>
      <c r="B2353" t="s">
        <v>87</v>
      </c>
      <c r="C2353" t="s">
        <v>437</v>
      </c>
      <c r="D2353" t="s">
        <v>439</v>
      </c>
      <c r="E2353">
        <v>1968</v>
      </c>
      <c r="F2353">
        <v>30.300999999999998</v>
      </c>
      <c r="G2353">
        <v>9.3989999999999991</v>
      </c>
      <c r="I2353">
        <v>7167090000</v>
      </c>
      <c r="J2353">
        <v>756.91200000000003</v>
      </c>
      <c r="L2353">
        <v>72.599999999999994</v>
      </c>
      <c r="M2353">
        <v>61.043999999999997</v>
      </c>
      <c r="N2353">
        <v>12.734999999999999</v>
      </c>
    </row>
    <row r="2354" spans="1:15" x14ac:dyDescent="0.3">
      <c r="A2354" t="s">
        <v>86</v>
      </c>
      <c r="B2354" t="s">
        <v>87</v>
      </c>
      <c r="C2354" t="s">
        <v>437</v>
      </c>
      <c r="D2354" t="s">
        <v>439</v>
      </c>
      <c r="E2354">
        <v>1967</v>
      </c>
      <c r="F2354">
        <v>31.076000000000001</v>
      </c>
      <c r="G2354">
        <v>9.6890000000000001</v>
      </c>
      <c r="I2354">
        <v>7013200000</v>
      </c>
      <c r="J2354">
        <v>753.12800000000004</v>
      </c>
      <c r="L2354">
        <v>78.7</v>
      </c>
      <c r="M2354">
        <v>60.473999999999997</v>
      </c>
      <c r="N2354">
        <v>12.524100000000001</v>
      </c>
    </row>
    <row r="2355" spans="1:15" x14ac:dyDescent="0.3">
      <c r="A2355" t="s">
        <v>86</v>
      </c>
      <c r="B2355" t="s">
        <v>87</v>
      </c>
      <c r="C2355" t="s">
        <v>437</v>
      </c>
      <c r="D2355" t="s">
        <v>439</v>
      </c>
      <c r="E2355">
        <v>1966</v>
      </c>
      <c r="F2355">
        <v>31.855</v>
      </c>
      <c r="G2355">
        <v>9.9749999999999996</v>
      </c>
      <c r="I2355">
        <v>7072640000</v>
      </c>
      <c r="J2355">
        <v>772.726</v>
      </c>
      <c r="L2355">
        <v>86.8</v>
      </c>
      <c r="M2355">
        <v>59.930999999999997</v>
      </c>
      <c r="N2355">
        <v>12.31</v>
      </c>
    </row>
    <row r="2356" spans="1:15" x14ac:dyDescent="0.3">
      <c r="A2356" t="s">
        <v>86</v>
      </c>
      <c r="B2356" t="s">
        <v>87</v>
      </c>
      <c r="C2356" t="s">
        <v>437</v>
      </c>
      <c r="D2356" t="s">
        <v>439</v>
      </c>
      <c r="E2356">
        <v>1965</v>
      </c>
      <c r="F2356">
        <v>32.613999999999997</v>
      </c>
      <c r="G2356">
        <v>10.255000000000001</v>
      </c>
      <c r="I2356">
        <v>6026590000</v>
      </c>
      <c r="J2356">
        <v>670.39499999999998</v>
      </c>
      <c r="L2356">
        <v>96.5</v>
      </c>
      <c r="M2356">
        <v>59.414999999999999</v>
      </c>
      <c r="N2356">
        <v>12.090400000000001</v>
      </c>
    </row>
    <row r="2357" spans="1:15" x14ac:dyDescent="0.3">
      <c r="A2357" t="s">
        <v>86</v>
      </c>
      <c r="B2357" t="s">
        <v>87</v>
      </c>
      <c r="C2357" t="s">
        <v>437</v>
      </c>
      <c r="D2357" t="s">
        <v>439</v>
      </c>
      <c r="E2357">
        <v>1964</v>
      </c>
      <c r="F2357">
        <v>33.332000000000001</v>
      </c>
      <c r="G2357">
        <v>10.525</v>
      </c>
      <c r="I2357">
        <v>5982350000</v>
      </c>
      <c r="J2357">
        <v>678.12800000000004</v>
      </c>
      <c r="L2357">
        <v>106.1</v>
      </c>
      <c r="M2357">
        <v>58.927</v>
      </c>
      <c r="N2357">
        <v>11.864800000000001</v>
      </c>
    </row>
    <row r="2358" spans="1:15" x14ac:dyDescent="0.3">
      <c r="A2358" t="s">
        <v>86</v>
      </c>
      <c r="B2358" t="s">
        <v>87</v>
      </c>
      <c r="C2358" t="s">
        <v>437</v>
      </c>
      <c r="D2358" t="s">
        <v>439</v>
      </c>
      <c r="E2358">
        <v>1963</v>
      </c>
      <c r="F2358">
        <v>33.994</v>
      </c>
      <c r="G2358">
        <v>10.784000000000001</v>
      </c>
      <c r="I2358">
        <v>5668190000</v>
      </c>
      <c r="J2358">
        <v>655.25199999999995</v>
      </c>
      <c r="L2358">
        <v>113.3</v>
      </c>
      <c r="M2358">
        <v>58.466999999999999</v>
      </c>
      <c r="N2358">
        <v>11.6342</v>
      </c>
    </row>
    <row r="2359" spans="1:15" x14ac:dyDescent="0.3">
      <c r="A2359" t="s">
        <v>86</v>
      </c>
      <c r="B2359" t="s">
        <v>87</v>
      </c>
      <c r="C2359" t="s">
        <v>437</v>
      </c>
      <c r="D2359" t="s">
        <v>439</v>
      </c>
      <c r="E2359">
        <v>1962</v>
      </c>
      <c r="F2359">
        <v>34.588000000000001</v>
      </c>
      <c r="G2359">
        <v>11.032</v>
      </c>
      <c r="I2359">
        <v>5416270000</v>
      </c>
      <c r="J2359">
        <v>638.94500000000005</v>
      </c>
      <c r="L2359">
        <v>118.5</v>
      </c>
      <c r="M2359">
        <v>58.030999999999999</v>
      </c>
      <c r="N2359">
        <v>11.4008</v>
      </c>
    </row>
    <row r="2360" spans="1:15" x14ac:dyDescent="0.3">
      <c r="A2360" t="s">
        <v>86</v>
      </c>
      <c r="B2360" t="s">
        <v>87</v>
      </c>
      <c r="C2360" t="s">
        <v>437</v>
      </c>
      <c r="D2360" t="s">
        <v>439</v>
      </c>
      <c r="E2360">
        <v>1961</v>
      </c>
      <c r="F2360">
        <v>35.107999999999997</v>
      </c>
      <c r="G2360">
        <v>11.27</v>
      </c>
      <c r="I2360">
        <v>4609730000</v>
      </c>
      <c r="J2360">
        <v>555.13400000000001</v>
      </c>
      <c r="L2360">
        <v>123.9</v>
      </c>
      <c r="M2360">
        <v>57.616</v>
      </c>
      <c r="N2360">
        <v>11.168100000000001</v>
      </c>
    </row>
    <row r="2361" spans="1:15" x14ac:dyDescent="0.3">
      <c r="A2361" t="s">
        <v>86</v>
      </c>
      <c r="B2361" t="s">
        <v>87</v>
      </c>
      <c r="C2361" t="s">
        <v>437</v>
      </c>
      <c r="D2361" t="s">
        <v>439</v>
      </c>
      <c r="E2361">
        <v>1960</v>
      </c>
      <c r="F2361">
        <v>35.555999999999997</v>
      </c>
      <c r="G2361">
        <v>11.497999999999999</v>
      </c>
      <c r="I2361">
        <v>4110000000</v>
      </c>
      <c r="J2361">
        <v>505.34899999999999</v>
      </c>
      <c r="L2361">
        <v>131</v>
      </c>
      <c r="M2361">
        <v>57.219000000000001</v>
      </c>
    </row>
    <row r="2362" spans="1:15" x14ac:dyDescent="0.3">
      <c r="A2362" t="s">
        <v>88</v>
      </c>
      <c r="B2362" t="s">
        <v>89</v>
      </c>
      <c r="C2362" t="s">
        <v>435</v>
      </c>
      <c r="D2362" t="s">
        <v>433</v>
      </c>
      <c r="E2362">
        <v>2018</v>
      </c>
      <c r="I2362" s="1">
        <v>13600000000000</v>
      </c>
      <c r="J2362">
        <v>9770.85</v>
      </c>
      <c r="L2362">
        <v>7.4</v>
      </c>
      <c r="N2362">
        <v>148.34899999999999</v>
      </c>
      <c r="O2362">
        <v>4.4169999999999998</v>
      </c>
    </row>
    <row r="2363" spans="1:15" x14ac:dyDescent="0.3">
      <c r="A2363" t="s">
        <v>88</v>
      </c>
      <c r="B2363" t="s">
        <v>89</v>
      </c>
      <c r="C2363" t="s">
        <v>435</v>
      </c>
      <c r="D2363" t="s">
        <v>433</v>
      </c>
      <c r="E2363">
        <v>2017</v>
      </c>
      <c r="F2363">
        <v>12.43</v>
      </c>
      <c r="G2363">
        <v>7.11</v>
      </c>
      <c r="I2363" s="1">
        <v>12100000000000</v>
      </c>
      <c r="J2363">
        <v>8759.0400000000009</v>
      </c>
      <c r="K2363">
        <v>54.3</v>
      </c>
      <c r="L2363">
        <v>7.9</v>
      </c>
      <c r="M2363">
        <v>76.47</v>
      </c>
      <c r="N2363">
        <v>147.67400000000001</v>
      </c>
      <c r="O2363">
        <v>4.4000000000000004</v>
      </c>
    </row>
    <row r="2364" spans="1:15" x14ac:dyDescent="0.3">
      <c r="A2364" t="s">
        <v>88</v>
      </c>
      <c r="B2364" t="s">
        <v>89</v>
      </c>
      <c r="C2364" t="s">
        <v>435</v>
      </c>
      <c r="D2364" t="s">
        <v>433</v>
      </c>
      <c r="E2364">
        <v>2016</v>
      </c>
      <c r="F2364">
        <v>12.95</v>
      </c>
      <c r="G2364">
        <v>7.09</v>
      </c>
      <c r="I2364" s="1">
        <v>11100000000000</v>
      </c>
      <c r="J2364">
        <v>8078.79</v>
      </c>
      <c r="K2364">
        <v>53.2</v>
      </c>
      <c r="L2364">
        <v>8.5</v>
      </c>
      <c r="M2364">
        <v>76.209999999999994</v>
      </c>
      <c r="N2364">
        <v>146.851</v>
      </c>
      <c r="O2364">
        <v>4.5</v>
      </c>
    </row>
    <row r="2365" spans="1:15" x14ac:dyDescent="0.3">
      <c r="A2365" t="s">
        <v>88</v>
      </c>
      <c r="B2365" t="s">
        <v>89</v>
      </c>
      <c r="C2365" t="s">
        <v>435</v>
      </c>
      <c r="D2365" t="s">
        <v>433</v>
      </c>
      <c r="E2365">
        <v>2015</v>
      </c>
      <c r="F2365">
        <v>12.07</v>
      </c>
      <c r="G2365">
        <v>7.11</v>
      </c>
      <c r="I2365" s="1">
        <v>11000000000000</v>
      </c>
      <c r="J2365">
        <v>8033.39</v>
      </c>
      <c r="K2365">
        <v>50.3</v>
      </c>
      <c r="L2365">
        <v>9.1999999999999993</v>
      </c>
      <c r="M2365">
        <v>75.927999999999997</v>
      </c>
      <c r="N2365">
        <v>146.05799999999999</v>
      </c>
      <c r="O2365">
        <v>4.5999999999999996</v>
      </c>
    </row>
    <row r="2366" spans="1:15" x14ac:dyDescent="0.3">
      <c r="A2366" t="s">
        <v>88</v>
      </c>
      <c r="B2366" t="s">
        <v>89</v>
      </c>
      <c r="C2366" t="s">
        <v>435</v>
      </c>
      <c r="D2366" t="s">
        <v>433</v>
      </c>
      <c r="E2366">
        <v>2014</v>
      </c>
      <c r="F2366">
        <v>12.37</v>
      </c>
      <c r="G2366">
        <v>7.16</v>
      </c>
      <c r="H2366">
        <v>3927.04</v>
      </c>
      <c r="I2366" s="1">
        <v>10400000000000</v>
      </c>
      <c r="J2366">
        <v>7651.37</v>
      </c>
      <c r="K2366">
        <v>47.9</v>
      </c>
      <c r="L2366">
        <v>10</v>
      </c>
      <c r="M2366">
        <v>75.629000000000005</v>
      </c>
      <c r="N2366">
        <v>145.31700000000001</v>
      </c>
      <c r="O2366">
        <v>4.5999999999999996</v>
      </c>
    </row>
    <row r="2367" spans="1:15" x14ac:dyDescent="0.3">
      <c r="A2367" t="s">
        <v>88</v>
      </c>
      <c r="B2367" t="s">
        <v>89</v>
      </c>
      <c r="C2367" t="s">
        <v>435</v>
      </c>
      <c r="D2367" t="s">
        <v>433</v>
      </c>
      <c r="E2367">
        <v>2013</v>
      </c>
      <c r="F2367">
        <v>12.08</v>
      </c>
      <c r="G2367">
        <v>7.16</v>
      </c>
      <c r="H2367">
        <v>3773.41</v>
      </c>
      <c r="I2367" s="1">
        <v>9570000000000</v>
      </c>
      <c r="J2367">
        <v>7050.65</v>
      </c>
      <c r="K2367">
        <v>45.8</v>
      </c>
      <c r="L2367">
        <v>10.8</v>
      </c>
      <c r="M2367">
        <v>75.320999999999998</v>
      </c>
      <c r="N2367">
        <v>144.583</v>
      </c>
      <c r="O2367">
        <v>4.5999999999999996</v>
      </c>
    </row>
    <row r="2368" spans="1:15" x14ac:dyDescent="0.3">
      <c r="A2368" t="s">
        <v>88</v>
      </c>
      <c r="B2368" t="s">
        <v>89</v>
      </c>
      <c r="C2368" t="s">
        <v>435</v>
      </c>
      <c r="D2368" t="s">
        <v>433</v>
      </c>
      <c r="E2368">
        <v>2012</v>
      </c>
      <c r="F2368">
        <v>12.1</v>
      </c>
      <c r="G2368">
        <v>7.15</v>
      </c>
      <c r="H2368">
        <v>3474.99</v>
      </c>
      <c r="I2368" s="1">
        <v>8530000000000</v>
      </c>
      <c r="J2368">
        <v>6316.92</v>
      </c>
      <c r="K2368">
        <v>42.3001</v>
      </c>
      <c r="L2368">
        <v>11.6</v>
      </c>
      <c r="M2368">
        <v>75.013000000000005</v>
      </c>
      <c r="N2368">
        <v>143.87100000000001</v>
      </c>
      <c r="O2368">
        <v>4.5999999999999996</v>
      </c>
    </row>
    <row r="2369" spans="1:15" x14ac:dyDescent="0.3">
      <c r="A2369" t="s">
        <v>88</v>
      </c>
      <c r="B2369" t="s">
        <v>89</v>
      </c>
      <c r="C2369" t="s">
        <v>435</v>
      </c>
      <c r="D2369" t="s">
        <v>433</v>
      </c>
      <c r="E2369">
        <v>2011</v>
      </c>
      <c r="F2369">
        <v>11.93</v>
      </c>
      <c r="G2369">
        <v>7.14</v>
      </c>
      <c r="H2369">
        <v>3298</v>
      </c>
      <c r="I2369" s="1">
        <v>7550000000000</v>
      </c>
      <c r="J2369">
        <v>5618.13</v>
      </c>
      <c r="K2369">
        <v>38.299999999999997</v>
      </c>
      <c r="L2369">
        <v>12.6</v>
      </c>
      <c r="M2369">
        <v>74.707999999999998</v>
      </c>
      <c r="N2369">
        <v>143.172</v>
      </c>
      <c r="O2369">
        <v>4.5</v>
      </c>
    </row>
    <row r="2370" spans="1:15" x14ac:dyDescent="0.3">
      <c r="A2370" t="s">
        <v>88</v>
      </c>
      <c r="B2370" t="s">
        <v>89</v>
      </c>
      <c r="C2370" t="s">
        <v>435</v>
      </c>
      <c r="D2370" t="s">
        <v>433</v>
      </c>
      <c r="E2370">
        <v>2010</v>
      </c>
      <c r="F2370">
        <v>11.9</v>
      </c>
      <c r="G2370">
        <v>7.11</v>
      </c>
      <c r="H2370">
        <v>2943.59</v>
      </c>
      <c r="I2370" s="1">
        <v>6090000000000</v>
      </c>
      <c r="J2370">
        <v>4550.45</v>
      </c>
      <c r="K2370">
        <v>34.299999999999997</v>
      </c>
      <c r="L2370">
        <v>13.6</v>
      </c>
      <c r="M2370">
        <v>74.409000000000006</v>
      </c>
      <c r="N2370">
        <v>142.488</v>
      </c>
      <c r="O2370">
        <v>4.5</v>
      </c>
    </row>
    <row r="2371" spans="1:15" x14ac:dyDescent="0.3">
      <c r="A2371" t="s">
        <v>88</v>
      </c>
      <c r="B2371" t="s">
        <v>89</v>
      </c>
      <c r="C2371" t="s">
        <v>435</v>
      </c>
      <c r="D2371" t="s">
        <v>433</v>
      </c>
      <c r="E2371">
        <v>2009</v>
      </c>
      <c r="F2371">
        <v>12.13</v>
      </c>
      <c r="G2371">
        <v>7.08</v>
      </c>
      <c r="H2371">
        <v>2612.46</v>
      </c>
      <c r="I2371" s="1">
        <v>5100000000000</v>
      </c>
      <c r="J2371">
        <v>3832.24</v>
      </c>
      <c r="K2371">
        <v>28.9</v>
      </c>
      <c r="L2371">
        <v>14.6</v>
      </c>
      <c r="M2371">
        <v>74.119</v>
      </c>
      <c r="N2371">
        <v>141.80099999999999</v>
      </c>
      <c r="O2371">
        <v>4.7</v>
      </c>
    </row>
    <row r="2372" spans="1:15" x14ac:dyDescent="0.3">
      <c r="A2372" t="s">
        <v>88</v>
      </c>
      <c r="B2372" t="s">
        <v>89</v>
      </c>
      <c r="C2372" t="s">
        <v>435</v>
      </c>
      <c r="D2372" t="s">
        <v>433</v>
      </c>
      <c r="E2372">
        <v>2008</v>
      </c>
      <c r="F2372">
        <v>12.14</v>
      </c>
      <c r="G2372">
        <v>7.06</v>
      </c>
      <c r="H2372">
        <v>2446.37</v>
      </c>
      <c r="I2372" s="1">
        <v>4590000000000</v>
      </c>
      <c r="J2372">
        <v>3468.3</v>
      </c>
      <c r="K2372">
        <v>22.6</v>
      </c>
      <c r="L2372">
        <v>15.8</v>
      </c>
      <c r="M2372">
        <v>73.834999999999994</v>
      </c>
      <c r="N2372">
        <v>141.09800000000001</v>
      </c>
      <c r="O2372">
        <v>4.5999999999999996</v>
      </c>
    </row>
    <row r="2373" spans="1:15" x14ac:dyDescent="0.3">
      <c r="A2373" t="s">
        <v>88</v>
      </c>
      <c r="B2373" t="s">
        <v>89</v>
      </c>
      <c r="C2373" t="s">
        <v>435</v>
      </c>
      <c r="D2373" t="s">
        <v>433</v>
      </c>
      <c r="E2373">
        <v>2007</v>
      </c>
      <c r="F2373">
        <v>12.1</v>
      </c>
      <c r="G2373">
        <v>6.93</v>
      </c>
      <c r="H2373">
        <v>2325.9299999999998</v>
      </c>
      <c r="I2373" s="1">
        <v>3550000000000</v>
      </c>
      <c r="J2373">
        <v>2693.97</v>
      </c>
      <c r="K2373">
        <v>16</v>
      </c>
      <c r="L2373">
        <v>17.2</v>
      </c>
      <c r="M2373">
        <v>73.552999999999997</v>
      </c>
      <c r="N2373">
        <v>140.37700000000001</v>
      </c>
      <c r="O2373">
        <v>4.3</v>
      </c>
    </row>
    <row r="2374" spans="1:15" x14ac:dyDescent="0.3">
      <c r="A2374" t="s">
        <v>88</v>
      </c>
      <c r="B2374" t="s">
        <v>89</v>
      </c>
      <c r="C2374" t="s">
        <v>435</v>
      </c>
      <c r="D2374" t="s">
        <v>433</v>
      </c>
      <c r="E2374">
        <v>2006</v>
      </c>
      <c r="F2374">
        <v>12.09</v>
      </c>
      <c r="G2374">
        <v>6.81</v>
      </c>
      <c r="H2374">
        <v>2039.01</v>
      </c>
      <c r="I2374" s="1">
        <v>2750000000000</v>
      </c>
      <c r="J2374">
        <v>2099.23</v>
      </c>
      <c r="K2374">
        <v>10.523199999999999</v>
      </c>
      <c r="L2374">
        <v>18.7</v>
      </c>
      <c r="M2374">
        <v>73.271000000000001</v>
      </c>
      <c r="N2374">
        <v>139.64500000000001</v>
      </c>
      <c r="O2374">
        <v>4.4000000000000004</v>
      </c>
    </row>
    <row r="2375" spans="1:15" x14ac:dyDescent="0.3">
      <c r="A2375" t="s">
        <v>88</v>
      </c>
      <c r="B2375" t="s">
        <v>89</v>
      </c>
      <c r="C2375" t="s">
        <v>435</v>
      </c>
      <c r="D2375" t="s">
        <v>433</v>
      </c>
      <c r="E2375">
        <v>2005</v>
      </c>
      <c r="F2375">
        <v>12.4</v>
      </c>
      <c r="G2375">
        <v>6.51</v>
      </c>
      <c r="H2375">
        <v>1782.31</v>
      </c>
      <c r="I2375" s="1">
        <v>2290000000000</v>
      </c>
      <c r="J2375">
        <v>1753.42</v>
      </c>
      <c r="K2375">
        <v>8.5232600000000005</v>
      </c>
      <c r="L2375">
        <v>20.3</v>
      </c>
      <c r="M2375">
        <v>72.984999999999999</v>
      </c>
      <c r="N2375">
        <v>138.86799999999999</v>
      </c>
      <c r="O2375">
        <v>4.5</v>
      </c>
    </row>
    <row r="2376" spans="1:15" x14ac:dyDescent="0.3">
      <c r="A2376" t="s">
        <v>88</v>
      </c>
      <c r="B2376" t="s">
        <v>89</v>
      </c>
      <c r="C2376" t="s">
        <v>435</v>
      </c>
      <c r="D2376" t="s">
        <v>433</v>
      </c>
      <c r="E2376">
        <v>2004</v>
      </c>
      <c r="F2376">
        <v>12.29</v>
      </c>
      <c r="G2376">
        <v>6.42</v>
      </c>
      <c r="H2376">
        <v>1585.84</v>
      </c>
      <c r="I2376" s="1">
        <v>1960000000000</v>
      </c>
      <c r="J2376">
        <v>1508.67</v>
      </c>
      <c r="K2376">
        <v>7.3</v>
      </c>
      <c r="L2376">
        <v>22.2</v>
      </c>
      <c r="M2376">
        <v>72.688999999999993</v>
      </c>
      <c r="N2376">
        <v>138.053</v>
      </c>
      <c r="O2376">
        <v>4.5</v>
      </c>
    </row>
    <row r="2377" spans="1:15" x14ac:dyDescent="0.3">
      <c r="A2377" t="s">
        <v>88</v>
      </c>
      <c r="B2377" t="s">
        <v>89</v>
      </c>
      <c r="C2377" t="s">
        <v>435</v>
      </c>
      <c r="D2377" t="s">
        <v>433</v>
      </c>
      <c r="E2377">
        <v>2003</v>
      </c>
      <c r="F2377">
        <v>12.41</v>
      </c>
      <c r="G2377">
        <v>6.4</v>
      </c>
      <c r="H2377">
        <v>1379.48</v>
      </c>
      <c r="I2377" s="1">
        <v>1660000000000</v>
      </c>
      <c r="J2377">
        <v>1288.6400000000001</v>
      </c>
      <c r="K2377">
        <v>6.2</v>
      </c>
      <c r="L2377">
        <v>24.1</v>
      </c>
      <c r="M2377">
        <v>72.381</v>
      </c>
      <c r="N2377">
        <v>137.23599999999999</v>
      </c>
      <c r="O2377">
        <v>4.5999999999999996</v>
      </c>
    </row>
    <row r="2378" spans="1:15" x14ac:dyDescent="0.3">
      <c r="A2378" t="s">
        <v>88</v>
      </c>
      <c r="B2378" t="s">
        <v>89</v>
      </c>
      <c r="C2378" t="s">
        <v>435</v>
      </c>
      <c r="D2378" t="s">
        <v>433</v>
      </c>
      <c r="E2378">
        <v>2002</v>
      </c>
      <c r="F2378">
        <v>12.86</v>
      </c>
      <c r="G2378">
        <v>6.41</v>
      </c>
      <c r="H2378">
        <v>1194.8599999999999</v>
      </c>
      <c r="I2378" s="1">
        <v>1470000000000</v>
      </c>
      <c r="J2378">
        <v>1148.51</v>
      </c>
      <c r="K2378">
        <v>4.5956999999999999</v>
      </c>
      <c r="L2378">
        <v>26.2</v>
      </c>
      <c r="M2378">
        <v>72.061000000000007</v>
      </c>
      <c r="N2378">
        <v>136.38399999999999</v>
      </c>
      <c r="O2378">
        <v>4.2</v>
      </c>
    </row>
    <row r="2379" spans="1:15" x14ac:dyDescent="0.3">
      <c r="A2379" t="s">
        <v>88</v>
      </c>
      <c r="B2379" t="s">
        <v>89</v>
      </c>
      <c r="C2379" t="s">
        <v>435</v>
      </c>
      <c r="D2379" t="s">
        <v>433</v>
      </c>
      <c r="E2379">
        <v>2001</v>
      </c>
      <c r="F2379">
        <v>13.38</v>
      </c>
      <c r="G2379">
        <v>6.43</v>
      </c>
      <c r="H2379">
        <v>1076.55</v>
      </c>
      <c r="I2379" s="1">
        <v>1340000000000</v>
      </c>
      <c r="J2379">
        <v>1053.1099999999999</v>
      </c>
      <c r="K2379">
        <v>2.6396500000000001</v>
      </c>
      <c r="L2379">
        <v>28.2</v>
      </c>
      <c r="M2379">
        <v>71.731999999999999</v>
      </c>
      <c r="N2379">
        <v>135.47300000000001</v>
      </c>
      <c r="O2379">
        <v>3.8</v>
      </c>
    </row>
    <row r="2380" spans="1:15" x14ac:dyDescent="0.3">
      <c r="A2380" t="s">
        <v>88</v>
      </c>
      <c r="B2380" t="s">
        <v>89</v>
      </c>
      <c r="C2380" t="s">
        <v>435</v>
      </c>
      <c r="D2380" t="s">
        <v>433</v>
      </c>
      <c r="E2380">
        <v>2000</v>
      </c>
      <c r="F2380">
        <v>14.03</v>
      </c>
      <c r="G2380">
        <v>6.45</v>
      </c>
      <c r="H2380">
        <v>992.94299999999998</v>
      </c>
      <c r="I2380" s="1">
        <v>1210000000000</v>
      </c>
      <c r="J2380">
        <v>959.37199999999996</v>
      </c>
      <c r="K2380">
        <v>1.7759100000000001</v>
      </c>
      <c r="L2380">
        <v>30.1</v>
      </c>
      <c r="M2380">
        <v>71.397000000000006</v>
      </c>
      <c r="N2380">
        <v>134.49199999999999</v>
      </c>
      <c r="O2380">
        <v>3.3</v>
      </c>
    </row>
    <row r="2381" spans="1:15" x14ac:dyDescent="0.3">
      <c r="A2381" t="s">
        <v>88</v>
      </c>
      <c r="B2381" t="s">
        <v>89</v>
      </c>
      <c r="C2381" t="s">
        <v>435</v>
      </c>
      <c r="D2381" t="s">
        <v>433</v>
      </c>
      <c r="E2381">
        <v>1999</v>
      </c>
      <c r="F2381">
        <v>14.64</v>
      </c>
      <c r="G2381">
        <v>6.46</v>
      </c>
      <c r="H2381">
        <v>913.96299999999997</v>
      </c>
      <c r="I2381" s="1">
        <v>1090000000000</v>
      </c>
      <c r="J2381">
        <v>873.28700000000003</v>
      </c>
      <c r="K2381">
        <v>0.70818800000000004</v>
      </c>
      <c r="L2381">
        <v>31.9</v>
      </c>
      <c r="M2381">
        <v>71.063000000000002</v>
      </c>
      <c r="N2381">
        <v>133.43700000000001</v>
      </c>
      <c r="O2381">
        <v>3.3</v>
      </c>
    </row>
    <row r="2382" spans="1:15" x14ac:dyDescent="0.3">
      <c r="A2382" t="s">
        <v>88</v>
      </c>
      <c r="B2382" t="s">
        <v>89</v>
      </c>
      <c r="C2382" t="s">
        <v>435</v>
      </c>
      <c r="D2382" t="s">
        <v>433</v>
      </c>
      <c r="E2382">
        <v>1998</v>
      </c>
      <c r="F2382">
        <v>15.64</v>
      </c>
      <c r="G2382">
        <v>6.5</v>
      </c>
      <c r="H2382">
        <v>870.61699999999996</v>
      </c>
      <c r="I2382" s="1">
        <v>1030000000000</v>
      </c>
      <c r="J2382">
        <v>828.58</v>
      </c>
      <c r="K2382">
        <v>0.16854</v>
      </c>
      <c r="L2382">
        <v>33.5</v>
      </c>
      <c r="M2382">
        <v>70.736999999999995</v>
      </c>
      <c r="N2382">
        <v>132.286</v>
      </c>
      <c r="O2382">
        <v>3.2</v>
      </c>
    </row>
    <row r="2383" spans="1:15" x14ac:dyDescent="0.3">
      <c r="A2383" t="s">
        <v>88</v>
      </c>
      <c r="B2383" t="s">
        <v>89</v>
      </c>
      <c r="C2383" t="s">
        <v>435</v>
      </c>
      <c r="D2383" t="s">
        <v>433</v>
      </c>
      <c r="E2383">
        <v>1997</v>
      </c>
      <c r="F2383">
        <v>16.57</v>
      </c>
      <c r="G2383">
        <v>6.51</v>
      </c>
      <c r="H2383">
        <v>852.74099999999999</v>
      </c>
      <c r="I2383" s="1">
        <v>962000000000</v>
      </c>
      <c r="J2383">
        <v>781.74400000000003</v>
      </c>
      <c r="K2383">
        <v>3.2394899999999997E-2</v>
      </c>
      <c r="L2383">
        <v>34.9</v>
      </c>
      <c r="M2383">
        <v>70.427999999999997</v>
      </c>
      <c r="N2383">
        <v>131.023</v>
      </c>
      <c r="O2383">
        <v>3.2</v>
      </c>
    </row>
    <row r="2384" spans="1:15" x14ac:dyDescent="0.3">
      <c r="A2384" t="s">
        <v>88</v>
      </c>
      <c r="B2384" t="s">
        <v>89</v>
      </c>
      <c r="C2384" t="s">
        <v>435</v>
      </c>
      <c r="D2384" t="s">
        <v>433</v>
      </c>
      <c r="E2384">
        <v>1996</v>
      </c>
      <c r="F2384">
        <v>16.98</v>
      </c>
      <c r="G2384">
        <v>6.56</v>
      </c>
      <c r="H2384">
        <v>821.08100000000002</v>
      </c>
      <c r="I2384" s="1">
        <v>864000000000</v>
      </c>
      <c r="J2384">
        <v>709.41399999999999</v>
      </c>
      <c r="K2384">
        <v>1.30817E-2</v>
      </c>
      <c r="L2384">
        <v>36.299999999999997</v>
      </c>
      <c r="M2384">
        <v>70.14</v>
      </c>
      <c r="N2384">
        <v>129.68899999999999</v>
      </c>
      <c r="O2384">
        <v>3.1</v>
      </c>
    </row>
    <row r="2385" spans="1:15" x14ac:dyDescent="0.3">
      <c r="A2385" t="s">
        <v>88</v>
      </c>
      <c r="B2385" t="s">
        <v>89</v>
      </c>
      <c r="C2385" t="s">
        <v>435</v>
      </c>
      <c r="D2385" t="s">
        <v>433</v>
      </c>
      <c r="E2385">
        <v>1995</v>
      </c>
      <c r="F2385">
        <v>17.12</v>
      </c>
      <c r="G2385">
        <v>6.57</v>
      </c>
      <c r="H2385">
        <v>770.28</v>
      </c>
      <c r="I2385" s="1">
        <v>735000000000</v>
      </c>
      <c r="J2385">
        <v>609.65700000000004</v>
      </c>
      <c r="K2385">
        <v>4.9547100000000002E-3</v>
      </c>
      <c r="L2385">
        <v>37.700000000000003</v>
      </c>
      <c r="M2385">
        <v>69.885000000000005</v>
      </c>
      <c r="N2385">
        <v>128.33699999999999</v>
      </c>
      <c r="O2385">
        <v>3</v>
      </c>
    </row>
    <row r="2386" spans="1:15" x14ac:dyDescent="0.3">
      <c r="A2386" t="s">
        <v>88</v>
      </c>
      <c r="B2386" t="s">
        <v>89</v>
      </c>
      <c r="C2386" t="s">
        <v>435</v>
      </c>
      <c r="D2386" t="s">
        <v>433</v>
      </c>
      <c r="E2386">
        <v>1994</v>
      </c>
      <c r="F2386">
        <v>17.7</v>
      </c>
      <c r="G2386">
        <v>6.49</v>
      </c>
      <c r="H2386">
        <v>727.10699999999997</v>
      </c>
      <c r="I2386" s="1">
        <v>564000000000</v>
      </c>
      <c r="J2386">
        <v>473.49200000000002</v>
      </c>
      <c r="K2386">
        <v>1.16811E-3</v>
      </c>
      <c r="L2386">
        <v>38.9</v>
      </c>
      <c r="M2386">
        <v>69.67</v>
      </c>
      <c r="N2386">
        <v>126.95</v>
      </c>
      <c r="O2386">
        <v>2.9</v>
      </c>
    </row>
    <row r="2387" spans="1:15" x14ac:dyDescent="0.3">
      <c r="A2387" t="s">
        <v>88</v>
      </c>
      <c r="B2387" t="s">
        <v>89</v>
      </c>
      <c r="C2387" t="s">
        <v>435</v>
      </c>
      <c r="D2387" t="s">
        <v>433</v>
      </c>
      <c r="E2387">
        <v>1993</v>
      </c>
      <c r="F2387">
        <v>18.09</v>
      </c>
      <c r="G2387">
        <v>6.64</v>
      </c>
      <c r="H2387">
        <v>662.63699999999994</v>
      </c>
      <c r="I2387" s="1">
        <v>445000000000</v>
      </c>
      <c r="J2387">
        <v>377.39</v>
      </c>
      <c r="K2387">
        <v>1.6867999999999999E-4</v>
      </c>
      <c r="L2387">
        <v>40.1</v>
      </c>
      <c r="M2387">
        <v>69.495999999999995</v>
      </c>
      <c r="N2387">
        <v>125.523</v>
      </c>
      <c r="O2387">
        <v>2.7</v>
      </c>
    </row>
    <row r="2388" spans="1:15" x14ac:dyDescent="0.3">
      <c r="A2388" t="s">
        <v>88</v>
      </c>
      <c r="B2388" t="s">
        <v>89</v>
      </c>
      <c r="C2388" t="s">
        <v>435</v>
      </c>
      <c r="D2388" t="s">
        <v>433</v>
      </c>
      <c r="E2388">
        <v>1992</v>
      </c>
      <c r="F2388">
        <v>18.27</v>
      </c>
      <c r="G2388">
        <v>6.64</v>
      </c>
      <c r="H2388">
        <v>604.69399999999996</v>
      </c>
      <c r="I2388" s="1">
        <v>427000000000</v>
      </c>
      <c r="J2388">
        <v>366.46100000000001</v>
      </c>
      <c r="L2388">
        <v>41</v>
      </c>
      <c r="M2388">
        <v>69.355000000000004</v>
      </c>
      <c r="N2388">
        <v>124.08799999999999</v>
      </c>
      <c r="O2388">
        <v>2.4</v>
      </c>
    </row>
    <row r="2389" spans="1:15" x14ac:dyDescent="0.3">
      <c r="A2389" t="s">
        <v>88</v>
      </c>
      <c r="B2389" t="s">
        <v>89</v>
      </c>
      <c r="C2389" t="s">
        <v>435</v>
      </c>
      <c r="D2389" t="s">
        <v>433</v>
      </c>
      <c r="E2389">
        <v>1991</v>
      </c>
      <c r="F2389">
        <v>19.68</v>
      </c>
      <c r="G2389">
        <v>6.7</v>
      </c>
      <c r="H2389">
        <v>548.95399999999995</v>
      </c>
      <c r="I2389" s="1">
        <v>383000000000</v>
      </c>
      <c r="J2389">
        <v>333.142</v>
      </c>
      <c r="L2389">
        <v>41.7</v>
      </c>
      <c r="M2389">
        <v>69.242000000000004</v>
      </c>
      <c r="N2389">
        <v>122.577</v>
      </c>
      <c r="O2389">
        <v>2.4</v>
      </c>
    </row>
    <row r="2390" spans="1:15" x14ac:dyDescent="0.3">
      <c r="A2390" t="s">
        <v>88</v>
      </c>
      <c r="B2390" t="s">
        <v>89</v>
      </c>
      <c r="C2390" t="s">
        <v>435</v>
      </c>
      <c r="D2390" t="s">
        <v>433</v>
      </c>
      <c r="E2390">
        <v>1990</v>
      </c>
      <c r="F2390">
        <v>21.06</v>
      </c>
      <c r="G2390">
        <v>6.67</v>
      </c>
      <c r="H2390">
        <v>510.62</v>
      </c>
      <c r="I2390" s="1">
        <v>361000000000</v>
      </c>
      <c r="J2390">
        <v>317.88499999999999</v>
      </c>
      <c r="K2390">
        <v>0</v>
      </c>
      <c r="L2390">
        <v>42.1</v>
      </c>
      <c r="M2390">
        <v>69.144999999999996</v>
      </c>
      <c r="N2390">
        <v>120.916</v>
      </c>
    </row>
    <row r="2391" spans="1:15" x14ac:dyDescent="0.3">
      <c r="A2391" t="s">
        <v>88</v>
      </c>
      <c r="B2391" t="s">
        <v>89</v>
      </c>
      <c r="C2391" t="s">
        <v>435</v>
      </c>
      <c r="D2391" t="s">
        <v>433</v>
      </c>
      <c r="E2391">
        <v>1989</v>
      </c>
      <c r="F2391">
        <v>21.58</v>
      </c>
      <c r="G2391">
        <v>6.54</v>
      </c>
      <c r="H2391">
        <v>487.37299999999999</v>
      </c>
      <c r="I2391" s="1">
        <v>348000000000</v>
      </c>
      <c r="J2391">
        <v>310.88200000000001</v>
      </c>
      <c r="L2391">
        <v>42.2</v>
      </c>
      <c r="M2391">
        <v>69.054000000000002</v>
      </c>
      <c r="N2391">
        <v>119.154</v>
      </c>
    </row>
    <row r="2392" spans="1:15" x14ac:dyDescent="0.3">
      <c r="A2392" t="s">
        <v>88</v>
      </c>
      <c r="B2392" t="s">
        <v>89</v>
      </c>
      <c r="C2392" t="s">
        <v>435</v>
      </c>
      <c r="D2392" t="s">
        <v>433</v>
      </c>
      <c r="E2392">
        <v>1988</v>
      </c>
      <c r="F2392">
        <v>22.37</v>
      </c>
      <c r="G2392">
        <v>6.64</v>
      </c>
      <c r="H2392">
        <v>461.798</v>
      </c>
      <c r="I2392" s="1">
        <v>312000000000</v>
      </c>
      <c r="J2392">
        <v>283.53800000000001</v>
      </c>
      <c r="L2392">
        <v>42.2</v>
      </c>
      <c r="M2392">
        <v>68.953999999999994</v>
      </c>
      <c r="N2392">
        <v>117.34099999999999</v>
      </c>
    </row>
    <row r="2393" spans="1:15" x14ac:dyDescent="0.3">
      <c r="A2393" t="s">
        <v>88</v>
      </c>
      <c r="B2393" t="s">
        <v>89</v>
      </c>
      <c r="C2393" t="s">
        <v>435</v>
      </c>
      <c r="D2393" t="s">
        <v>433</v>
      </c>
      <c r="E2393">
        <v>1987</v>
      </c>
      <c r="F2393">
        <v>23.33</v>
      </c>
      <c r="G2393">
        <v>6.72</v>
      </c>
      <c r="H2393">
        <v>426.55399999999997</v>
      </c>
      <c r="I2393" s="1">
        <v>273000000000</v>
      </c>
      <c r="J2393">
        <v>251.81200000000001</v>
      </c>
      <c r="L2393">
        <v>42.1</v>
      </c>
      <c r="M2393">
        <v>68.831000000000003</v>
      </c>
      <c r="N2393">
        <v>115.467</v>
      </c>
    </row>
    <row r="2394" spans="1:15" x14ac:dyDescent="0.3">
      <c r="A2394" t="s">
        <v>88</v>
      </c>
      <c r="B2394" t="s">
        <v>89</v>
      </c>
      <c r="C2394" t="s">
        <v>435</v>
      </c>
      <c r="D2394" t="s">
        <v>433</v>
      </c>
      <c r="E2394">
        <v>1986</v>
      </c>
      <c r="F2394">
        <v>22.43</v>
      </c>
      <c r="G2394">
        <v>6.86</v>
      </c>
      <c r="H2394">
        <v>391.35199999999998</v>
      </c>
      <c r="I2394" s="1">
        <v>301000000000</v>
      </c>
      <c r="J2394">
        <v>281.928</v>
      </c>
      <c r="L2394">
        <v>42.1</v>
      </c>
      <c r="M2394">
        <v>68.673000000000002</v>
      </c>
      <c r="N2394">
        <v>113.63</v>
      </c>
    </row>
    <row r="2395" spans="1:15" x14ac:dyDescent="0.3">
      <c r="A2395" t="s">
        <v>88</v>
      </c>
      <c r="B2395" t="s">
        <v>89</v>
      </c>
      <c r="C2395" t="s">
        <v>435</v>
      </c>
      <c r="D2395" t="s">
        <v>433</v>
      </c>
      <c r="E2395">
        <v>1985</v>
      </c>
      <c r="F2395">
        <v>21.04</v>
      </c>
      <c r="G2395">
        <v>6.78</v>
      </c>
      <c r="H2395">
        <v>362.81200000000001</v>
      </c>
      <c r="I2395" s="1">
        <v>309000000000</v>
      </c>
      <c r="J2395">
        <v>294.459</v>
      </c>
      <c r="L2395">
        <v>42.3</v>
      </c>
      <c r="M2395">
        <v>68.472999999999999</v>
      </c>
      <c r="N2395">
        <v>111.953</v>
      </c>
    </row>
    <row r="2396" spans="1:15" x14ac:dyDescent="0.3">
      <c r="A2396" t="s">
        <v>88</v>
      </c>
      <c r="B2396" t="s">
        <v>89</v>
      </c>
      <c r="C2396" t="s">
        <v>435</v>
      </c>
      <c r="D2396" t="s">
        <v>433</v>
      </c>
      <c r="E2396">
        <v>1984</v>
      </c>
      <c r="F2396">
        <v>19.899999999999999</v>
      </c>
      <c r="G2396">
        <v>6.82</v>
      </c>
      <c r="H2396">
        <v>336.41199999999998</v>
      </c>
      <c r="I2396" s="1">
        <v>260000000000</v>
      </c>
      <c r="J2396">
        <v>250.714</v>
      </c>
      <c r="L2396">
        <v>42.7</v>
      </c>
      <c r="M2396">
        <v>68.230999999999995</v>
      </c>
      <c r="N2396">
        <v>110.43899999999999</v>
      </c>
    </row>
    <row r="2397" spans="1:15" x14ac:dyDescent="0.3">
      <c r="A2397" t="s">
        <v>88</v>
      </c>
      <c r="B2397" t="s">
        <v>89</v>
      </c>
      <c r="C2397" t="s">
        <v>435</v>
      </c>
      <c r="D2397" t="s">
        <v>433</v>
      </c>
      <c r="E2397">
        <v>1983</v>
      </c>
      <c r="F2397">
        <v>20.190000000000001</v>
      </c>
      <c r="G2397">
        <v>6.9</v>
      </c>
      <c r="H2397">
        <v>317.02</v>
      </c>
      <c r="I2397" s="1">
        <v>231000000000</v>
      </c>
      <c r="J2397">
        <v>225.43199999999999</v>
      </c>
      <c r="L2397">
        <v>43.5</v>
      </c>
      <c r="M2397">
        <v>67.948999999999998</v>
      </c>
      <c r="N2397">
        <v>108.999</v>
      </c>
    </row>
    <row r="2398" spans="1:15" x14ac:dyDescent="0.3">
      <c r="A2398" t="s">
        <v>88</v>
      </c>
      <c r="B2398" t="s">
        <v>89</v>
      </c>
      <c r="C2398" t="s">
        <v>435</v>
      </c>
      <c r="D2398" t="s">
        <v>433</v>
      </c>
      <c r="E2398">
        <v>1982</v>
      </c>
      <c r="F2398">
        <v>22.28</v>
      </c>
      <c r="G2398">
        <v>6.6</v>
      </c>
      <c r="H2398">
        <v>299.19799999999998</v>
      </c>
      <c r="I2398" s="1">
        <v>205000000000</v>
      </c>
      <c r="J2398">
        <v>203.33500000000001</v>
      </c>
      <c r="L2398">
        <v>44.7</v>
      </c>
      <c r="M2398">
        <v>67.626999999999995</v>
      </c>
      <c r="N2398">
        <v>107.435</v>
      </c>
    </row>
    <row r="2399" spans="1:15" x14ac:dyDescent="0.3">
      <c r="A2399" t="s">
        <v>88</v>
      </c>
      <c r="B2399" t="s">
        <v>89</v>
      </c>
      <c r="C2399" t="s">
        <v>435</v>
      </c>
      <c r="D2399" t="s">
        <v>433</v>
      </c>
      <c r="E2399">
        <v>1981</v>
      </c>
      <c r="F2399">
        <v>20.91</v>
      </c>
      <c r="G2399">
        <v>6.36</v>
      </c>
      <c r="H2399">
        <v>285.81799999999998</v>
      </c>
      <c r="I2399" s="1">
        <v>196000000000</v>
      </c>
      <c r="J2399">
        <v>197.071</v>
      </c>
      <c r="L2399">
        <v>46.2</v>
      </c>
      <c r="M2399">
        <v>67.260000000000005</v>
      </c>
      <c r="N2399">
        <v>105.86499999999999</v>
      </c>
    </row>
    <row r="2400" spans="1:15" x14ac:dyDescent="0.3">
      <c r="A2400" t="s">
        <v>88</v>
      </c>
      <c r="B2400" t="s">
        <v>89</v>
      </c>
      <c r="C2400" t="s">
        <v>435</v>
      </c>
      <c r="D2400" t="s">
        <v>433</v>
      </c>
      <c r="E2400">
        <v>1980</v>
      </c>
      <c r="F2400">
        <v>18.21</v>
      </c>
      <c r="G2400">
        <v>6.34</v>
      </c>
      <c r="H2400">
        <v>281.625</v>
      </c>
      <c r="I2400" s="1">
        <v>191000000000</v>
      </c>
      <c r="J2400">
        <v>194.80500000000001</v>
      </c>
      <c r="L2400">
        <v>48</v>
      </c>
      <c r="M2400">
        <v>66.843999999999994</v>
      </c>
      <c r="N2400">
        <v>104.517</v>
      </c>
    </row>
    <row r="2401" spans="1:14" x14ac:dyDescent="0.3">
      <c r="A2401" t="s">
        <v>88</v>
      </c>
      <c r="B2401" t="s">
        <v>89</v>
      </c>
      <c r="C2401" t="s">
        <v>435</v>
      </c>
      <c r="D2401" t="s">
        <v>433</v>
      </c>
      <c r="E2401">
        <v>1979</v>
      </c>
      <c r="F2401">
        <v>17.82</v>
      </c>
      <c r="G2401">
        <v>6.21</v>
      </c>
      <c r="H2401">
        <v>267.37400000000002</v>
      </c>
      <c r="I2401" s="1">
        <v>178000000000</v>
      </c>
      <c r="J2401">
        <v>183.983</v>
      </c>
      <c r="L2401">
        <v>50.3</v>
      </c>
      <c r="M2401">
        <v>66.376999999999995</v>
      </c>
      <c r="N2401">
        <v>103.215</v>
      </c>
    </row>
    <row r="2402" spans="1:14" x14ac:dyDescent="0.3">
      <c r="A2402" t="s">
        <v>88</v>
      </c>
      <c r="B2402" t="s">
        <v>89</v>
      </c>
      <c r="C2402" t="s">
        <v>435</v>
      </c>
      <c r="D2402" t="s">
        <v>433</v>
      </c>
      <c r="E2402">
        <v>1978</v>
      </c>
      <c r="F2402">
        <v>18.25</v>
      </c>
      <c r="G2402">
        <v>6.25</v>
      </c>
      <c r="H2402">
        <v>246.55600000000001</v>
      </c>
      <c r="I2402" s="1">
        <v>150000000000</v>
      </c>
      <c r="J2402">
        <v>156.39599999999999</v>
      </c>
      <c r="L2402">
        <v>52.8</v>
      </c>
      <c r="M2402">
        <v>65.856999999999999</v>
      </c>
      <c r="N2402">
        <v>101.84699999999999</v>
      </c>
    </row>
    <row r="2403" spans="1:14" x14ac:dyDescent="0.3">
      <c r="A2403" t="s">
        <v>88</v>
      </c>
      <c r="B2403" t="s">
        <v>89</v>
      </c>
      <c r="C2403" t="s">
        <v>435</v>
      </c>
      <c r="D2403" t="s">
        <v>433</v>
      </c>
      <c r="E2403">
        <v>1977</v>
      </c>
      <c r="F2403">
        <v>18.93</v>
      </c>
      <c r="G2403">
        <v>6.87</v>
      </c>
      <c r="H2403">
        <v>220.65700000000001</v>
      </c>
      <c r="I2403" s="1">
        <v>175000000000</v>
      </c>
      <c r="J2403">
        <v>185.423</v>
      </c>
      <c r="L2403">
        <v>55.7</v>
      </c>
      <c r="M2403">
        <v>65.278000000000006</v>
      </c>
      <c r="N2403">
        <v>100.49299999999999</v>
      </c>
    </row>
    <row r="2404" spans="1:14" x14ac:dyDescent="0.3">
      <c r="A2404" t="s">
        <v>88</v>
      </c>
      <c r="B2404" t="s">
        <v>89</v>
      </c>
      <c r="C2404" t="s">
        <v>435</v>
      </c>
      <c r="D2404" t="s">
        <v>433</v>
      </c>
      <c r="E2404">
        <v>1976</v>
      </c>
      <c r="F2404">
        <v>19.91</v>
      </c>
      <c r="G2404">
        <v>7.25</v>
      </c>
      <c r="H2404">
        <v>204.03</v>
      </c>
      <c r="I2404" s="1">
        <v>154000000000</v>
      </c>
      <c r="J2404">
        <v>165.40600000000001</v>
      </c>
      <c r="L2404">
        <v>59</v>
      </c>
      <c r="M2404">
        <v>64.631</v>
      </c>
      <c r="N2404">
        <v>99.132999999999996</v>
      </c>
    </row>
    <row r="2405" spans="1:14" x14ac:dyDescent="0.3">
      <c r="A2405" t="s">
        <v>88</v>
      </c>
      <c r="B2405" t="s">
        <v>89</v>
      </c>
      <c r="C2405" t="s">
        <v>435</v>
      </c>
      <c r="D2405" t="s">
        <v>433</v>
      </c>
      <c r="E2405">
        <v>1975</v>
      </c>
      <c r="F2405">
        <v>23.01</v>
      </c>
      <c r="G2405">
        <v>7.32</v>
      </c>
      <c r="H2405">
        <v>199.04</v>
      </c>
      <c r="I2405" s="1">
        <v>163000000000</v>
      </c>
      <c r="J2405">
        <v>178.34200000000001</v>
      </c>
      <c r="L2405">
        <v>62.4</v>
      </c>
      <c r="M2405">
        <v>63.914999999999999</v>
      </c>
      <c r="N2405">
        <v>97.610799999999998</v>
      </c>
    </row>
    <row r="2406" spans="1:14" x14ac:dyDescent="0.3">
      <c r="A2406" t="s">
        <v>88</v>
      </c>
      <c r="B2406" t="s">
        <v>89</v>
      </c>
      <c r="C2406" t="s">
        <v>435</v>
      </c>
      <c r="D2406" t="s">
        <v>433</v>
      </c>
      <c r="E2406">
        <v>1974</v>
      </c>
      <c r="F2406">
        <v>24.82</v>
      </c>
      <c r="G2406">
        <v>7.34</v>
      </c>
      <c r="H2406">
        <v>174.233</v>
      </c>
      <c r="I2406" s="1">
        <v>144000000000</v>
      </c>
      <c r="J2406">
        <v>160.13999999999999</v>
      </c>
      <c r="L2406">
        <v>65.900000000000006</v>
      </c>
      <c r="M2406">
        <v>63.134</v>
      </c>
      <c r="N2406">
        <v>95.901799999999994</v>
      </c>
    </row>
    <row r="2407" spans="1:14" x14ac:dyDescent="0.3">
      <c r="A2407" t="s">
        <v>88</v>
      </c>
      <c r="B2407" t="s">
        <v>89</v>
      </c>
      <c r="C2407" t="s">
        <v>435</v>
      </c>
      <c r="D2407" t="s">
        <v>433</v>
      </c>
      <c r="E2407">
        <v>1973</v>
      </c>
      <c r="F2407">
        <v>27.93</v>
      </c>
      <c r="G2407">
        <v>7.04</v>
      </c>
      <c r="H2407">
        <v>175.934</v>
      </c>
      <c r="I2407" s="1">
        <v>139000000000</v>
      </c>
      <c r="J2407">
        <v>157.09</v>
      </c>
      <c r="L2407">
        <v>69.400000000000006</v>
      </c>
      <c r="M2407">
        <v>62.280999999999999</v>
      </c>
      <c r="N2407">
        <v>93.940799999999996</v>
      </c>
    </row>
    <row r="2408" spans="1:14" x14ac:dyDescent="0.3">
      <c r="A2408" t="s">
        <v>88</v>
      </c>
      <c r="B2408" t="s">
        <v>89</v>
      </c>
      <c r="C2408" t="s">
        <v>435</v>
      </c>
      <c r="D2408" t="s">
        <v>433</v>
      </c>
      <c r="E2408">
        <v>1972</v>
      </c>
      <c r="F2408">
        <v>29.77</v>
      </c>
      <c r="G2408">
        <v>7.61</v>
      </c>
      <c r="H2408">
        <v>163.91200000000001</v>
      </c>
      <c r="I2408" s="1">
        <v>114000000000</v>
      </c>
      <c r="J2408">
        <v>131.88399999999999</v>
      </c>
      <c r="L2408">
        <v>72.900000000000006</v>
      </c>
      <c r="M2408">
        <v>61.344000000000001</v>
      </c>
      <c r="N2408">
        <v>91.820099999999996</v>
      </c>
    </row>
    <row r="2409" spans="1:14" x14ac:dyDescent="0.3">
      <c r="A2409" t="s">
        <v>88</v>
      </c>
      <c r="B2409" t="s">
        <v>89</v>
      </c>
      <c r="C2409" t="s">
        <v>435</v>
      </c>
      <c r="D2409" t="s">
        <v>433</v>
      </c>
      <c r="E2409">
        <v>1971</v>
      </c>
      <c r="F2409">
        <v>30.65</v>
      </c>
      <c r="G2409">
        <v>7.32</v>
      </c>
      <c r="H2409">
        <v>151.989</v>
      </c>
      <c r="I2409">
        <v>99801000000</v>
      </c>
      <c r="J2409">
        <v>118.655</v>
      </c>
      <c r="L2409">
        <v>76.400000000000006</v>
      </c>
      <c r="M2409">
        <v>60.302999999999997</v>
      </c>
      <c r="N2409">
        <v>89.591200000000001</v>
      </c>
    </row>
    <row r="2410" spans="1:14" x14ac:dyDescent="0.3">
      <c r="A2410" t="s">
        <v>88</v>
      </c>
      <c r="B2410" t="s">
        <v>89</v>
      </c>
      <c r="C2410" t="s">
        <v>435</v>
      </c>
      <c r="D2410" t="s">
        <v>433</v>
      </c>
      <c r="E2410">
        <v>1970</v>
      </c>
      <c r="F2410">
        <v>33.43</v>
      </c>
      <c r="G2410">
        <v>7.6</v>
      </c>
      <c r="I2410">
        <v>92603000000</v>
      </c>
      <c r="J2410">
        <v>113.163</v>
      </c>
      <c r="L2410">
        <v>80</v>
      </c>
      <c r="M2410">
        <v>59.085000000000001</v>
      </c>
      <c r="N2410">
        <v>87.163700000000006</v>
      </c>
    </row>
    <row r="2411" spans="1:14" x14ac:dyDescent="0.3">
      <c r="A2411" t="s">
        <v>88</v>
      </c>
      <c r="B2411" t="s">
        <v>89</v>
      </c>
      <c r="C2411" t="s">
        <v>435</v>
      </c>
      <c r="D2411" t="s">
        <v>433</v>
      </c>
      <c r="E2411">
        <v>1969</v>
      </c>
      <c r="F2411">
        <v>34.11</v>
      </c>
      <c r="G2411">
        <v>8.0299999999999994</v>
      </c>
      <c r="I2411">
        <v>79705900000</v>
      </c>
      <c r="J2411">
        <v>100.13</v>
      </c>
      <c r="L2411">
        <v>83.7</v>
      </c>
      <c r="M2411">
        <v>57.603000000000002</v>
      </c>
      <c r="N2411">
        <v>84.789500000000004</v>
      </c>
    </row>
    <row r="2412" spans="1:14" x14ac:dyDescent="0.3">
      <c r="A2412" t="s">
        <v>88</v>
      </c>
      <c r="B2412" t="s">
        <v>89</v>
      </c>
      <c r="C2412" t="s">
        <v>435</v>
      </c>
      <c r="D2412" t="s">
        <v>433</v>
      </c>
      <c r="E2412">
        <v>1968</v>
      </c>
      <c r="F2412">
        <v>35.590000000000003</v>
      </c>
      <c r="G2412">
        <v>8.2100000000000009</v>
      </c>
      <c r="I2412">
        <v>70846500000</v>
      </c>
      <c r="J2412">
        <v>91.472700000000003</v>
      </c>
      <c r="M2412">
        <v>55.843000000000004</v>
      </c>
      <c r="N2412">
        <v>82.497799999999998</v>
      </c>
    </row>
    <row r="2413" spans="1:14" x14ac:dyDescent="0.3">
      <c r="A2413" t="s">
        <v>88</v>
      </c>
      <c r="B2413" t="s">
        <v>89</v>
      </c>
      <c r="C2413" t="s">
        <v>435</v>
      </c>
      <c r="D2413" t="s">
        <v>433</v>
      </c>
      <c r="E2413">
        <v>1967</v>
      </c>
      <c r="F2413">
        <v>33.96</v>
      </c>
      <c r="G2413">
        <v>8.43</v>
      </c>
      <c r="I2413">
        <v>72881600000</v>
      </c>
      <c r="J2413">
        <v>96.589500000000001</v>
      </c>
      <c r="M2413">
        <v>53.847000000000001</v>
      </c>
      <c r="N2413">
        <v>80.371700000000004</v>
      </c>
    </row>
    <row r="2414" spans="1:14" x14ac:dyDescent="0.3">
      <c r="A2414" t="s">
        <v>88</v>
      </c>
      <c r="B2414" t="s">
        <v>89</v>
      </c>
      <c r="C2414" t="s">
        <v>435</v>
      </c>
      <c r="D2414" t="s">
        <v>433</v>
      </c>
      <c r="E2414">
        <v>1966</v>
      </c>
      <c r="F2414">
        <v>35.049999999999997</v>
      </c>
      <c r="G2414">
        <v>8.83</v>
      </c>
      <c r="I2414">
        <v>76720300000</v>
      </c>
      <c r="J2414">
        <v>104.325</v>
      </c>
      <c r="M2414">
        <v>51.695999999999998</v>
      </c>
      <c r="N2414">
        <v>78.331999999999994</v>
      </c>
    </row>
    <row r="2415" spans="1:14" x14ac:dyDescent="0.3">
      <c r="A2415" t="s">
        <v>88</v>
      </c>
      <c r="B2415" t="s">
        <v>89</v>
      </c>
      <c r="C2415" t="s">
        <v>435</v>
      </c>
      <c r="D2415" t="s">
        <v>433</v>
      </c>
      <c r="E2415">
        <v>1965</v>
      </c>
      <c r="F2415">
        <v>37.880000000000003</v>
      </c>
      <c r="G2415">
        <v>9.5</v>
      </c>
      <c r="I2415">
        <v>70436300000</v>
      </c>
      <c r="J2415">
        <v>98.486800000000002</v>
      </c>
      <c r="M2415">
        <v>49.548999999999999</v>
      </c>
      <c r="N2415">
        <v>76.178700000000006</v>
      </c>
    </row>
    <row r="2416" spans="1:14" x14ac:dyDescent="0.3">
      <c r="A2416" t="s">
        <v>88</v>
      </c>
      <c r="B2416" t="s">
        <v>89</v>
      </c>
      <c r="C2416" t="s">
        <v>435</v>
      </c>
      <c r="D2416" t="s">
        <v>433</v>
      </c>
      <c r="E2416">
        <v>1964</v>
      </c>
      <c r="F2416">
        <v>39.14</v>
      </c>
      <c r="G2416">
        <v>11.5</v>
      </c>
      <c r="I2416">
        <v>59708300000</v>
      </c>
      <c r="J2416">
        <v>85.498599999999996</v>
      </c>
      <c r="M2416">
        <v>47.591999999999999</v>
      </c>
      <c r="N2416">
        <v>74.386099999999999</v>
      </c>
    </row>
    <row r="2417" spans="1:15" x14ac:dyDescent="0.3">
      <c r="A2417" t="s">
        <v>88</v>
      </c>
      <c r="B2417" t="s">
        <v>89</v>
      </c>
      <c r="C2417" t="s">
        <v>435</v>
      </c>
      <c r="D2417" t="s">
        <v>433</v>
      </c>
      <c r="E2417">
        <v>1963</v>
      </c>
      <c r="F2417">
        <v>43.37</v>
      </c>
      <c r="G2417">
        <v>10.039999999999999</v>
      </c>
      <c r="I2417">
        <v>50706800000</v>
      </c>
      <c r="J2417">
        <v>74.313599999999994</v>
      </c>
      <c r="M2417">
        <v>45.972000000000001</v>
      </c>
      <c r="N2417">
        <v>72.679699999999997</v>
      </c>
    </row>
    <row r="2418" spans="1:15" x14ac:dyDescent="0.3">
      <c r="A2418" t="s">
        <v>88</v>
      </c>
      <c r="B2418" t="s">
        <v>89</v>
      </c>
      <c r="C2418" t="s">
        <v>435</v>
      </c>
      <c r="D2418" t="s">
        <v>433</v>
      </c>
      <c r="E2418">
        <v>1962</v>
      </c>
      <c r="F2418">
        <v>37.01</v>
      </c>
      <c r="G2418">
        <v>10.02</v>
      </c>
      <c r="I2418">
        <v>47209400000</v>
      </c>
      <c r="J2418">
        <v>70.909400000000005</v>
      </c>
      <c r="M2418">
        <v>44.783000000000001</v>
      </c>
      <c r="N2418">
        <v>70.915199999999999</v>
      </c>
    </row>
    <row r="2419" spans="1:15" x14ac:dyDescent="0.3">
      <c r="A2419" t="s">
        <v>88</v>
      </c>
      <c r="B2419" t="s">
        <v>89</v>
      </c>
      <c r="C2419" t="s">
        <v>435</v>
      </c>
      <c r="D2419" t="s">
        <v>433</v>
      </c>
      <c r="E2419">
        <v>1961</v>
      </c>
      <c r="F2419">
        <v>18.02</v>
      </c>
      <c r="G2419">
        <v>14.24</v>
      </c>
      <c r="I2419">
        <v>50056900000</v>
      </c>
      <c r="J2419">
        <v>75.805800000000005</v>
      </c>
      <c r="M2419">
        <v>44.051000000000002</v>
      </c>
      <c r="N2419">
        <v>70.335800000000006</v>
      </c>
    </row>
    <row r="2420" spans="1:15" x14ac:dyDescent="0.3">
      <c r="A2420" t="s">
        <v>88</v>
      </c>
      <c r="B2420" t="s">
        <v>89</v>
      </c>
      <c r="C2420" t="s">
        <v>435</v>
      </c>
      <c r="D2420" t="s">
        <v>433</v>
      </c>
      <c r="E2420">
        <v>1960</v>
      </c>
      <c r="F2420">
        <v>20.86</v>
      </c>
      <c r="G2420">
        <v>25.43</v>
      </c>
      <c r="I2420">
        <v>59716500000</v>
      </c>
      <c r="J2420">
        <v>89.520499999999998</v>
      </c>
      <c r="M2420">
        <v>43.725000000000001</v>
      </c>
    </row>
    <row r="2421" spans="1:15" x14ac:dyDescent="0.3">
      <c r="A2421" t="s">
        <v>90</v>
      </c>
      <c r="B2421" t="s">
        <v>91</v>
      </c>
      <c r="C2421" t="s">
        <v>437</v>
      </c>
      <c r="D2421" t="s">
        <v>433</v>
      </c>
      <c r="E2421">
        <v>2018</v>
      </c>
      <c r="I2421" s="1">
        <v>330000000000</v>
      </c>
      <c r="J2421">
        <v>6651.29</v>
      </c>
      <c r="L2421">
        <v>12.2</v>
      </c>
      <c r="N2421">
        <v>44.748699999999999</v>
      </c>
      <c r="O2421">
        <v>9.093</v>
      </c>
    </row>
    <row r="2422" spans="1:15" x14ac:dyDescent="0.3">
      <c r="A2422" t="s">
        <v>90</v>
      </c>
      <c r="B2422" t="s">
        <v>91</v>
      </c>
      <c r="C2422" t="s">
        <v>437</v>
      </c>
      <c r="D2422" t="s">
        <v>433</v>
      </c>
      <c r="E2422">
        <v>2017</v>
      </c>
      <c r="F2422">
        <v>15.098000000000001</v>
      </c>
      <c r="G2422">
        <v>5.5030000000000001</v>
      </c>
      <c r="I2422" s="1">
        <v>312000000000</v>
      </c>
      <c r="J2422">
        <v>6375.93</v>
      </c>
      <c r="K2422">
        <v>62.259900000000002</v>
      </c>
      <c r="L2422">
        <v>12.6</v>
      </c>
      <c r="M2422">
        <v>76.924999999999997</v>
      </c>
      <c r="N2422">
        <v>44.0749</v>
      </c>
      <c r="O2422">
        <v>8.8719999999999999</v>
      </c>
    </row>
    <row r="2423" spans="1:15" x14ac:dyDescent="0.3">
      <c r="A2423" t="s">
        <v>90</v>
      </c>
      <c r="B2423" t="s">
        <v>91</v>
      </c>
      <c r="C2423" t="s">
        <v>437</v>
      </c>
      <c r="D2423" t="s">
        <v>433</v>
      </c>
      <c r="E2423">
        <v>2016</v>
      </c>
      <c r="F2423">
        <v>15.308</v>
      </c>
      <c r="G2423">
        <v>5.4530000000000003</v>
      </c>
      <c r="I2423" s="1">
        <v>283000000000</v>
      </c>
      <c r="J2423">
        <v>5871.22</v>
      </c>
      <c r="K2423">
        <v>58.136499999999998</v>
      </c>
      <c r="L2423">
        <v>13.1</v>
      </c>
      <c r="M2423">
        <v>76.731999999999999</v>
      </c>
      <c r="N2423">
        <v>43.417200000000001</v>
      </c>
      <c r="O2423">
        <v>8.6920000000000002</v>
      </c>
    </row>
    <row r="2424" spans="1:15" x14ac:dyDescent="0.3">
      <c r="A2424" t="s">
        <v>90</v>
      </c>
      <c r="B2424" t="s">
        <v>91</v>
      </c>
      <c r="C2424" t="s">
        <v>437</v>
      </c>
      <c r="D2424" t="s">
        <v>433</v>
      </c>
      <c r="E2424">
        <v>2015</v>
      </c>
      <c r="F2424">
        <v>15.515000000000001</v>
      </c>
      <c r="G2424">
        <v>5.41</v>
      </c>
      <c r="I2424" s="1">
        <v>293000000000</v>
      </c>
      <c r="J2424">
        <v>6175.88</v>
      </c>
      <c r="K2424">
        <v>55.905000000000001</v>
      </c>
      <c r="L2424">
        <v>13.5</v>
      </c>
      <c r="M2424">
        <v>76.531000000000006</v>
      </c>
      <c r="N2424">
        <v>42.8307</v>
      </c>
      <c r="O2424">
        <v>8.2989999999999995</v>
      </c>
    </row>
    <row r="2425" spans="1:15" x14ac:dyDescent="0.3">
      <c r="A2425" t="s">
        <v>90</v>
      </c>
      <c r="B2425" t="s">
        <v>91</v>
      </c>
      <c r="C2425" t="s">
        <v>437</v>
      </c>
      <c r="D2425" t="s">
        <v>433</v>
      </c>
      <c r="E2425">
        <v>2014</v>
      </c>
      <c r="F2425">
        <v>15.725</v>
      </c>
      <c r="G2425">
        <v>5.3730000000000002</v>
      </c>
      <c r="H2425">
        <v>1312.16</v>
      </c>
      <c r="I2425" s="1">
        <v>381000000000</v>
      </c>
      <c r="J2425">
        <v>8114.08</v>
      </c>
      <c r="K2425">
        <v>52.57</v>
      </c>
      <c r="L2425">
        <v>13.9</v>
      </c>
      <c r="M2425">
        <v>76.322000000000003</v>
      </c>
      <c r="N2425">
        <v>42.3337</v>
      </c>
      <c r="O2425">
        <v>8.5719999999999992</v>
      </c>
    </row>
    <row r="2426" spans="1:15" x14ac:dyDescent="0.3">
      <c r="A2426" t="s">
        <v>90</v>
      </c>
      <c r="B2426" t="s">
        <v>91</v>
      </c>
      <c r="C2426" t="s">
        <v>437</v>
      </c>
      <c r="D2426" t="s">
        <v>433</v>
      </c>
      <c r="E2426">
        <v>2013</v>
      </c>
      <c r="F2426">
        <v>15.945</v>
      </c>
      <c r="G2426">
        <v>5.3390000000000004</v>
      </c>
      <c r="H2426">
        <v>1310.6099999999999</v>
      </c>
      <c r="I2426" s="1">
        <v>382000000000</v>
      </c>
      <c r="J2426">
        <v>8212.67</v>
      </c>
      <c r="K2426">
        <v>51.7</v>
      </c>
      <c r="L2426">
        <v>14.4</v>
      </c>
      <c r="M2426">
        <v>76.105000000000004</v>
      </c>
      <c r="N2426">
        <v>41.908299999999997</v>
      </c>
      <c r="O2426">
        <v>9.0519999999999996</v>
      </c>
    </row>
    <row r="2427" spans="1:15" x14ac:dyDescent="0.3">
      <c r="A2427" t="s">
        <v>90</v>
      </c>
      <c r="B2427" t="s">
        <v>91</v>
      </c>
      <c r="C2427" t="s">
        <v>437</v>
      </c>
      <c r="D2427" t="s">
        <v>433</v>
      </c>
      <c r="E2427">
        <v>2012</v>
      </c>
      <c r="F2427">
        <v>16.186</v>
      </c>
      <c r="G2427">
        <v>5.3070000000000004</v>
      </c>
      <c r="H2427">
        <v>1170.05</v>
      </c>
      <c r="I2427" s="1">
        <v>371000000000</v>
      </c>
      <c r="J2427">
        <v>8042.53</v>
      </c>
      <c r="K2427">
        <v>48.98</v>
      </c>
      <c r="L2427">
        <v>14.9</v>
      </c>
      <c r="M2427">
        <v>75.882000000000005</v>
      </c>
      <c r="N2427">
        <v>41.529400000000003</v>
      </c>
      <c r="O2427">
        <v>9.74</v>
      </c>
    </row>
    <row r="2428" spans="1:15" x14ac:dyDescent="0.3">
      <c r="A2428" t="s">
        <v>90</v>
      </c>
      <c r="B2428" t="s">
        <v>91</v>
      </c>
      <c r="C2428" t="s">
        <v>437</v>
      </c>
      <c r="D2428" t="s">
        <v>433</v>
      </c>
      <c r="E2428">
        <v>2011</v>
      </c>
      <c r="F2428">
        <v>16.457999999999998</v>
      </c>
      <c r="G2428">
        <v>5.2770000000000001</v>
      </c>
      <c r="H2428">
        <v>1139.6500000000001</v>
      </c>
      <c r="I2428" s="1">
        <v>334000000000</v>
      </c>
      <c r="J2428">
        <v>7324.38</v>
      </c>
      <c r="K2428">
        <v>40.350900000000003</v>
      </c>
      <c r="L2428">
        <v>15.3</v>
      </c>
      <c r="M2428">
        <v>75.655000000000001</v>
      </c>
      <c r="N2428">
        <v>41.156500000000001</v>
      </c>
      <c r="O2428">
        <v>10.111000000000001</v>
      </c>
    </row>
    <row r="2429" spans="1:15" x14ac:dyDescent="0.3">
      <c r="A2429" t="s">
        <v>90</v>
      </c>
      <c r="B2429" t="s">
        <v>91</v>
      </c>
      <c r="C2429" t="s">
        <v>437</v>
      </c>
      <c r="D2429" t="s">
        <v>433</v>
      </c>
      <c r="E2429">
        <v>2010</v>
      </c>
      <c r="F2429">
        <v>16.779</v>
      </c>
      <c r="G2429">
        <v>5.2469999999999999</v>
      </c>
      <c r="H2429">
        <v>1094.56</v>
      </c>
      <c r="I2429" s="1">
        <v>286000000000</v>
      </c>
      <c r="J2429">
        <v>6326.55</v>
      </c>
      <c r="K2429">
        <v>36.5</v>
      </c>
      <c r="L2429">
        <v>15.8</v>
      </c>
      <c r="M2429">
        <v>75.424000000000007</v>
      </c>
      <c r="N2429">
        <v>40.759500000000003</v>
      </c>
      <c r="O2429">
        <v>10.984</v>
      </c>
    </row>
    <row r="2430" spans="1:15" x14ac:dyDescent="0.3">
      <c r="A2430" t="s">
        <v>90</v>
      </c>
      <c r="B2430" t="s">
        <v>91</v>
      </c>
      <c r="C2430" t="s">
        <v>437</v>
      </c>
      <c r="D2430" t="s">
        <v>433</v>
      </c>
      <c r="E2430">
        <v>2009</v>
      </c>
      <c r="F2430">
        <v>17.161999999999999</v>
      </c>
      <c r="G2430">
        <v>5.218</v>
      </c>
      <c r="H2430">
        <v>1065.6099999999999</v>
      </c>
      <c r="I2430" s="1">
        <v>232000000000</v>
      </c>
      <c r="J2430">
        <v>5195.3900000000003</v>
      </c>
      <c r="K2430">
        <v>30</v>
      </c>
      <c r="L2430">
        <v>16.3</v>
      </c>
      <c r="M2430">
        <v>75.192999999999998</v>
      </c>
      <c r="N2430">
        <v>40.333500000000001</v>
      </c>
      <c r="O2430">
        <v>12.066000000000001</v>
      </c>
    </row>
    <row r="2431" spans="1:15" x14ac:dyDescent="0.3">
      <c r="A2431" t="s">
        <v>90</v>
      </c>
      <c r="B2431" t="s">
        <v>91</v>
      </c>
      <c r="C2431" t="s">
        <v>437</v>
      </c>
      <c r="D2431" t="s">
        <v>433</v>
      </c>
      <c r="E2431">
        <v>2008</v>
      </c>
      <c r="F2431">
        <v>17.611999999999998</v>
      </c>
      <c r="G2431">
        <v>5.1909999999999998</v>
      </c>
      <c r="H2431">
        <v>988.45399999999995</v>
      </c>
      <c r="I2431" s="1">
        <v>242000000000</v>
      </c>
      <c r="J2431">
        <v>5461.78</v>
      </c>
      <c r="K2431">
        <v>25.6</v>
      </c>
      <c r="L2431">
        <v>16.8</v>
      </c>
      <c r="M2431">
        <v>74.962000000000003</v>
      </c>
      <c r="N2431">
        <v>39.887300000000003</v>
      </c>
      <c r="O2431">
        <v>11.273</v>
      </c>
    </row>
    <row r="2432" spans="1:15" x14ac:dyDescent="0.3">
      <c r="A2432" t="s">
        <v>90</v>
      </c>
      <c r="B2432" t="s">
        <v>91</v>
      </c>
      <c r="C2432" t="s">
        <v>437</v>
      </c>
      <c r="D2432" t="s">
        <v>433</v>
      </c>
      <c r="E2432">
        <v>2007</v>
      </c>
      <c r="F2432">
        <v>18.123999999999999</v>
      </c>
      <c r="G2432">
        <v>5.1689999999999996</v>
      </c>
      <c r="H2432">
        <v>988.57899999999995</v>
      </c>
      <c r="I2432" s="1">
        <v>206000000000</v>
      </c>
      <c r="J2432">
        <v>4703.21</v>
      </c>
      <c r="K2432">
        <v>21.8</v>
      </c>
      <c r="L2432">
        <v>17.3</v>
      </c>
      <c r="M2432">
        <v>74.731999999999999</v>
      </c>
      <c r="N2432">
        <v>39.420900000000003</v>
      </c>
      <c r="O2432">
        <v>11.204000000000001</v>
      </c>
    </row>
    <row r="2433" spans="1:15" x14ac:dyDescent="0.3">
      <c r="A2433" t="s">
        <v>90</v>
      </c>
      <c r="B2433" t="s">
        <v>91</v>
      </c>
      <c r="C2433" t="s">
        <v>437</v>
      </c>
      <c r="D2433" t="s">
        <v>433</v>
      </c>
      <c r="E2433">
        <v>2006</v>
      </c>
      <c r="F2433">
        <v>18.690000000000001</v>
      </c>
      <c r="G2433">
        <v>5.1520000000000001</v>
      </c>
      <c r="H2433">
        <v>961.04499999999996</v>
      </c>
      <c r="I2433" s="1">
        <v>161000000000</v>
      </c>
      <c r="J2433">
        <v>3731.17</v>
      </c>
      <c r="K2433">
        <v>15.341699999999999</v>
      </c>
      <c r="L2433">
        <v>17.8</v>
      </c>
      <c r="M2433">
        <v>74.5</v>
      </c>
      <c r="N2433">
        <v>38.9373</v>
      </c>
      <c r="O2433">
        <v>11.507</v>
      </c>
    </row>
    <row r="2434" spans="1:15" x14ac:dyDescent="0.3">
      <c r="A2434" t="s">
        <v>90</v>
      </c>
      <c r="B2434" t="s">
        <v>91</v>
      </c>
      <c r="C2434" t="s">
        <v>437</v>
      </c>
      <c r="D2434" t="s">
        <v>433</v>
      </c>
      <c r="E2434">
        <v>2005</v>
      </c>
      <c r="F2434">
        <v>19.295000000000002</v>
      </c>
      <c r="G2434">
        <v>5.14</v>
      </c>
      <c r="H2434">
        <v>909.21600000000001</v>
      </c>
      <c r="I2434" s="1">
        <v>145000000000</v>
      </c>
      <c r="J2434">
        <v>3404.19</v>
      </c>
      <c r="K2434">
        <v>11.007300000000001</v>
      </c>
      <c r="L2434">
        <v>18.3</v>
      </c>
      <c r="M2434">
        <v>74.265000000000001</v>
      </c>
      <c r="N2434">
        <v>38.438699999999997</v>
      </c>
      <c r="O2434">
        <v>11.87</v>
      </c>
    </row>
    <row r="2435" spans="1:15" x14ac:dyDescent="0.3">
      <c r="A2435" t="s">
        <v>90</v>
      </c>
      <c r="B2435" t="s">
        <v>91</v>
      </c>
      <c r="C2435" t="s">
        <v>437</v>
      </c>
      <c r="D2435" t="s">
        <v>433</v>
      </c>
      <c r="E2435">
        <v>2004</v>
      </c>
      <c r="F2435">
        <v>19.917000000000002</v>
      </c>
      <c r="G2435">
        <v>5.1349999999999998</v>
      </c>
      <c r="H2435">
        <v>912.18399999999997</v>
      </c>
      <c r="I2435" s="1">
        <v>117000000000</v>
      </c>
      <c r="J2435">
        <v>2782.62</v>
      </c>
      <c r="K2435">
        <v>9.1186900000000009</v>
      </c>
      <c r="L2435">
        <v>18.899999999999999</v>
      </c>
      <c r="M2435">
        <v>74.025999999999996</v>
      </c>
      <c r="N2435">
        <v>37.923299999999998</v>
      </c>
      <c r="O2435">
        <v>13.717000000000001</v>
      </c>
    </row>
    <row r="2436" spans="1:15" x14ac:dyDescent="0.3">
      <c r="A2436" t="s">
        <v>90</v>
      </c>
      <c r="B2436" t="s">
        <v>91</v>
      </c>
      <c r="C2436" t="s">
        <v>437</v>
      </c>
      <c r="D2436" t="s">
        <v>433</v>
      </c>
      <c r="E2436">
        <v>2003</v>
      </c>
      <c r="F2436">
        <v>20.535</v>
      </c>
      <c r="G2436">
        <v>5.1360000000000001</v>
      </c>
      <c r="H2436">
        <v>876.41300000000001</v>
      </c>
      <c r="I2436">
        <v>94641400000</v>
      </c>
      <c r="J2436">
        <v>2281.4</v>
      </c>
      <c r="K2436">
        <v>7.3889199999999997</v>
      </c>
      <c r="L2436">
        <v>19.399999999999999</v>
      </c>
      <c r="M2436">
        <v>73.777000000000001</v>
      </c>
      <c r="N2436">
        <v>37.389699999999998</v>
      </c>
      <c r="O2436">
        <v>14.189</v>
      </c>
    </row>
    <row r="2437" spans="1:15" x14ac:dyDescent="0.3">
      <c r="A2437" t="s">
        <v>90</v>
      </c>
      <c r="B2437" t="s">
        <v>91</v>
      </c>
      <c r="C2437" t="s">
        <v>437</v>
      </c>
      <c r="D2437" t="s">
        <v>433</v>
      </c>
      <c r="E2437">
        <v>2002</v>
      </c>
      <c r="F2437">
        <v>21.132999999999999</v>
      </c>
      <c r="G2437">
        <v>5.1449999999999996</v>
      </c>
      <c r="H2437">
        <v>873.26400000000001</v>
      </c>
      <c r="I2437">
        <v>97963000000</v>
      </c>
      <c r="J2437">
        <v>2396.63</v>
      </c>
      <c r="K2437">
        <v>4.5999999999999996</v>
      </c>
      <c r="L2437">
        <v>19.899999999999999</v>
      </c>
      <c r="M2437">
        <v>73.516999999999996</v>
      </c>
      <c r="N2437">
        <v>36.841200000000001</v>
      </c>
      <c r="O2437">
        <v>15.632999999999999</v>
      </c>
    </row>
    <row r="2438" spans="1:15" x14ac:dyDescent="0.3">
      <c r="A2438" t="s">
        <v>90</v>
      </c>
      <c r="B2438" t="s">
        <v>91</v>
      </c>
      <c r="C2438" t="s">
        <v>437</v>
      </c>
      <c r="D2438" t="s">
        <v>433</v>
      </c>
      <c r="E2438">
        <v>2001</v>
      </c>
      <c r="F2438">
        <v>21.704999999999998</v>
      </c>
      <c r="G2438">
        <v>5.1609999999999996</v>
      </c>
      <c r="H2438">
        <v>865.90899999999999</v>
      </c>
      <c r="I2438">
        <v>98211700000</v>
      </c>
      <c r="J2438">
        <v>2439.6799999999998</v>
      </c>
      <c r="K2438">
        <v>2.8542000000000001</v>
      </c>
      <c r="L2438">
        <v>20.5</v>
      </c>
      <c r="M2438">
        <v>73.241</v>
      </c>
      <c r="N2438">
        <v>36.283000000000001</v>
      </c>
      <c r="O2438">
        <v>15.04</v>
      </c>
    </row>
    <row r="2439" spans="1:15" x14ac:dyDescent="0.3">
      <c r="A2439" t="s">
        <v>90</v>
      </c>
      <c r="B2439" t="s">
        <v>91</v>
      </c>
      <c r="C2439" t="s">
        <v>437</v>
      </c>
      <c r="D2439" t="s">
        <v>433</v>
      </c>
      <c r="E2439">
        <v>2000</v>
      </c>
      <c r="F2439">
        <v>22.256</v>
      </c>
      <c r="G2439">
        <v>5.1890000000000001</v>
      </c>
      <c r="H2439">
        <v>845.59699999999998</v>
      </c>
      <c r="I2439">
        <v>99886600000</v>
      </c>
      <c r="J2439">
        <v>2520.48</v>
      </c>
      <c r="K2439">
        <v>2.2075300000000002</v>
      </c>
      <c r="L2439">
        <v>21.1</v>
      </c>
      <c r="M2439">
        <v>72.944999999999993</v>
      </c>
      <c r="N2439">
        <v>35.718800000000002</v>
      </c>
      <c r="O2439">
        <v>20.52</v>
      </c>
    </row>
    <row r="2440" spans="1:15" x14ac:dyDescent="0.3">
      <c r="A2440" t="s">
        <v>90</v>
      </c>
      <c r="B2440" t="s">
        <v>91</v>
      </c>
      <c r="C2440" t="s">
        <v>437</v>
      </c>
      <c r="D2440" t="s">
        <v>433</v>
      </c>
      <c r="E2440">
        <v>1999</v>
      </c>
      <c r="F2440">
        <v>22.803000000000001</v>
      </c>
      <c r="G2440">
        <v>5.2309999999999999</v>
      </c>
      <c r="H2440">
        <v>827.72900000000004</v>
      </c>
      <c r="I2440">
        <v>86186200000</v>
      </c>
      <c r="J2440">
        <v>2209.9299999999998</v>
      </c>
      <c r="K2440">
        <v>1.69773</v>
      </c>
      <c r="L2440">
        <v>21.8</v>
      </c>
      <c r="M2440">
        <v>72.619</v>
      </c>
      <c r="N2440">
        <v>35.150500000000001</v>
      </c>
      <c r="O2440">
        <v>20.059999999999999</v>
      </c>
    </row>
    <row r="2441" spans="1:15" x14ac:dyDescent="0.3">
      <c r="A2441" t="s">
        <v>90</v>
      </c>
      <c r="B2441" t="s">
        <v>91</v>
      </c>
      <c r="C2441" t="s">
        <v>437</v>
      </c>
      <c r="D2441" t="s">
        <v>433</v>
      </c>
      <c r="E2441">
        <v>1998</v>
      </c>
      <c r="F2441">
        <v>23.361000000000001</v>
      </c>
      <c r="G2441">
        <v>5.2880000000000003</v>
      </c>
      <c r="H2441">
        <v>894.26900000000001</v>
      </c>
      <c r="I2441">
        <v>98443700000</v>
      </c>
      <c r="J2441">
        <v>2566.02</v>
      </c>
      <c r="K2441">
        <v>1.1262300000000001</v>
      </c>
      <c r="L2441">
        <v>22.5</v>
      </c>
      <c r="M2441">
        <v>72.263999999999996</v>
      </c>
      <c r="N2441">
        <v>34.578000000000003</v>
      </c>
      <c r="O2441">
        <v>15</v>
      </c>
    </row>
    <row r="2442" spans="1:15" x14ac:dyDescent="0.3">
      <c r="A2442" t="s">
        <v>90</v>
      </c>
      <c r="B2442" t="s">
        <v>91</v>
      </c>
      <c r="C2442" t="s">
        <v>437</v>
      </c>
      <c r="D2442" t="s">
        <v>433</v>
      </c>
      <c r="E2442">
        <v>1997</v>
      </c>
      <c r="F2442">
        <v>23.934999999999999</v>
      </c>
      <c r="G2442">
        <v>5.3570000000000002</v>
      </c>
      <c r="H2442">
        <v>917.75</v>
      </c>
      <c r="I2442" s="1">
        <v>107000000000</v>
      </c>
      <c r="J2442">
        <v>2827.38</v>
      </c>
      <c r="K2442">
        <v>0.55052100000000004</v>
      </c>
      <c r="L2442">
        <v>23.2</v>
      </c>
      <c r="M2442">
        <v>71.887</v>
      </c>
      <c r="N2442">
        <v>34.000700000000002</v>
      </c>
      <c r="O2442">
        <v>12.14</v>
      </c>
    </row>
    <row r="2443" spans="1:15" x14ac:dyDescent="0.3">
      <c r="A2443" t="s">
        <v>90</v>
      </c>
      <c r="B2443" t="s">
        <v>91</v>
      </c>
      <c r="C2443" t="s">
        <v>437</v>
      </c>
      <c r="D2443" t="s">
        <v>433</v>
      </c>
      <c r="E2443">
        <v>1996</v>
      </c>
      <c r="F2443">
        <v>24.52</v>
      </c>
      <c r="G2443">
        <v>5.4340000000000002</v>
      </c>
      <c r="H2443">
        <v>911.09199999999998</v>
      </c>
      <c r="I2443">
        <v>97160100000</v>
      </c>
      <c r="J2443">
        <v>2620.54</v>
      </c>
      <c r="K2443">
        <v>0.33001799999999998</v>
      </c>
      <c r="L2443">
        <v>24</v>
      </c>
      <c r="M2443">
        <v>71.497</v>
      </c>
      <c r="N2443">
        <v>33.417200000000001</v>
      </c>
      <c r="O2443">
        <v>11.81</v>
      </c>
    </row>
    <row r="2444" spans="1:15" x14ac:dyDescent="0.3">
      <c r="A2444" t="s">
        <v>90</v>
      </c>
      <c r="B2444" t="s">
        <v>91</v>
      </c>
      <c r="C2444" t="s">
        <v>437</v>
      </c>
      <c r="D2444" t="s">
        <v>433</v>
      </c>
      <c r="E2444">
        <v>1995</v>
      </c>
      <c r="F2444">
        <v>25.094000000000001</v>
      </c>
      <c r="G2444">
        <v>5.5110000000000001</v>
      </c>
      <c r="H2444">
        <v>920.47400000000005</v>
      </c>
      <c r="I2444">
        <v>92507300000</v>
      </c>
      <c r="J2444">
        <v>2539.91</v>
      </c>
      <c r="K2444">
        <v>0.18804699999999999</v>
      </c>
      <c r="L2444">
        <v>24.8</v>
      </c>
      <c r="M2444">
        <v>71.111999999999995</v>
      </c>
      <c r="N2444">
        <v>32.826900000000002</v>
      </c>
      <c r="O2444">
        <v>8.7200000000000006</v>
      </c>
    </row>
    <row r="2445" spans="1:15" x14ac:dyDescent="0.3">
      <c r="A2445" t="s">
        <v>90</v>
      </c>
      <c r="B2445" t="s">
        <v>91</v>
      </c>
      <c r="C2445" t="s">
        <v>437</v>
      </c>
      <c r="D2445" t="s">
        <v>433</v>
      </c>
      <c r="E2445">
        <v>1994</v>
      </c>
      <c r="F2445">
        <v>25.628</v>
      </c>
      <c r="G2445">
        <v>5.58</v>
      </c>
      <c r="H2445">
        <v>910.28899999999999</v>
      </c>
      <c r="I2445">
        <v>81703500000</v>
      </c>
      <c r="J2445">
        <v>2284.84</v>
      </c>
      <c r="K2445">
        <v>0.10717400000000001</v>
      </c>
      <c r="L2445">
        <v>25.6</v>
      </c>
      <c r="M2445">
        <v>70.751999999999995</v>
      </c>
      <c r="N2445">
        <v>32.229799999999997</v>
      </c>
      <c r="O2445">
        <v>8.25</v>
      </c>
    </row>
    <row r="2446" spans="1:15" x14ac:dyDescent="0.3">
      <c r="A2446" t="s">
        <v>90</v>
      </c>
      <c r="B2446" t="s">
        <v>91</v>
      </c>
      <c r="C2446" t="s">
        <v>437</v>
      </c>
      <c r="D2446" t="s">
        <v>433</v>
      </c>
      <c r="E2446">
        <v>1993</v>
      </c>
      <c r="F2446">
        <v>26.100999999999999</v>
      </c>
      <c r="G2446">
        <v>5.6349999999999998</v>
      </c>
      <c r="H2446">
        <v>872.81</v>
      </c>
      <c r="I2446">
        <v>66446800000</v>
      </c>
      <c r="J2446">
        <v>1893.54</v>
      </c>
      <c r="L2446">
        <v>26.5</v>
      </c>
      <c r="M2446">
        <v>70.433000000000007</v>
      </c>
      <c r="N2446">
        <v>31.628</v>
      </c>
      <c r="O2446">
        <v>7.8</v>
      </c>
    </row>
    <row r="2447" spans="1:15" x14ac:dyDescent="0.3">
      <c r="A2447" t="s">
        <v>90</v>
      </c>
      <c r="B2447" t="s">
        <v>91</v>
      </c>
      <c r="C2447" t="s">
        <v>437</v>
      </c>
      <c r="D2447" t="s">
        <v>433</v>
      </c>
      <c r="E2447">
        <v>1992</v>
      </c>
      <c r="F2447">
        <v>26.504999999999999</v>
      </c>
      <c r="G2447">
        <v>5.6719999999999997</v>
      </c>
      <c r="H2447">
        <v>778.70399999999995</v>
      </c>
      <c r="I2447">
        <v>58419000000</v>
      </c>
      <c r="J2447">
        <v>1697.11</v>
      </c>
      <c r="L2447">
        <v>27.3</v>
      </c>
      <c r="M2447">
        <v>70.161000000000001</v>
      </c>
      <c r="N2447">
        <v>31.025300000000001</v>
      </c>
      <c r="O2447">
        <v>9.44</v>
      </c>
    </row>
    <row r="2448" spans="1:15" x14ac:dyDescent="0.3">
      <c r="A2448" t="s">
        <v>90</v>
      </c>
      <c r="B2448" t="s">
        <v>91</v>
      </c>
      <c r="C2448" t="s">
        <v>437</v>
      </c>
      <c r="D2448" t="s">
        <v>433</v>
      </c>
      <c r="E2448">
        <v>1991</v>
      </c>
      <c r="F2448">
        <v>26.844000000000001</v>
      </c>
      <c r="G2448">
        <v>5.6929999999999996</v>
      </c>
      <c r="H2448">
        <v>871.19200000000001</v>
      </c>
      <c r="I2448">
        <v>49175600000</v>
      </c>
      <c r="J2448">
        <v>1456.69</v>
      </c>
      <c r="L2448">
        <v>28.1</v>
      </c>
      <c r="M2448">
        <v>69.936000000000007</v>
      </c>
      <c r="N2448">
        <v>30.426600000000001</v>
      </c>
      <c r="O2448">
        <v>10.119999999999999</v>
      </c>
    </row>
    <row r="2449" spans="1:14" x14ac:dyDescent="0.3">
      <c r="A2449" t="s">
        <v>90</v>
      </c>
      <c r="B2449" t="s">
        <v>91</v>
      </c>
      <c r="C2449" t="s">
        <v>437</v>
      </c>
      <c r="D2449" t="s">
        <v>433</v>
      </c>
      <c r="E2449">
        <v>1990</v>
      </c>
      <c r="F2449">
        <v>27.135999999999999</v>
      </c>
      <c r="G2449">
        <v>5.6980000000000004</v>
      </c>
      <c r="H2449">
        <v>871.59400000000005</v>
      </c>
      <c r="I2449">
        <v>47844100000</v>
      </c>
      <c r="J2449">
        <v>1445.33</v>
      </c>
      <c r="K2449">
        <v>0</v>
      </c>
      <c r="L2449">
        <v>28.9</v>
      </c>
      <c r="M2449">
        <v>69.75</v>
      </c>
      <c r="N2449">
        <v>29.835599999999999</v>
      </c>
    </row>
    <row r="2450" spans="1:14" x14ac:dyDescent="0.3">
      <c r="A2450" t="s">
        <v>90</v>
      </c>
      <c r="B2450" t="s">
        <v>91</v>
      </c>
      <c r="C2450" t="s">
        <v>437</v>
      </c>
      <c r="D2450" t="s">
        <v>433</v>
      </c>
      <c r="E2450">
        <v>1989</v>
      </c>
      <c r="F2450">
        <v>27.41</v>
      </c>
      <c r="G2450">
        <v>5.6950000000000003</v>
      </c>
      <c r="H2450">
        <v>851.48299999999995</v>
      </c>
      <c r="I2450">
        <v>39540100000</v>
      </c>
      <c r="J2450">
        <v>1218.21</v>
      </c>
      <c r="L2450">
        <v>29.8</v>
      </c>
      <c r="M2450">
        <v>69.590999999999994</v>
      </c>
      <c r="N2450">
        <v>29.254200000000001</v>
      </c>
    </row>
    <row r="2451" spans="1:14" x14ac:dyDescent="0.3">
      <c r="A2451" t="s">
        <v>90</v>
      </c>
      <c r="B2451" t="s">
        <v>91</v>
      </c>
      <c r="C2451" t="s">
        <v>437</v>
      </c>
      <c r="D2451" t="s">
        <v>433</v>
      </c>
      <c r="E2451">
        <v>1988</v>
      </c>
      <c r="F2451">
        <v>27.696000000000002</v>
      </c>
      <c r="G2451">
        <v>5.6920000000000002</v>
      </c>
      <c r="H2451">
        <v>804.61900000000003</v>
      </c>
      <c r="I2451">
        <v>39212600000</v>
      </c>
      <c r="J2451">
        <v>1232.23</v>
      </c>
      <c r="L2451">
        <v>30.7</v>
      </c>
      <c r="M2451">
        <v>69.436000000000007</v>
      </c>
      <c r="N2451">
        <v>28.681899999999999</v>
      </c>
    </row>
    <row r="2452" spans="1:14" x14ac:dyDescent="0.3">
      <c r="A2452" t="s">
        <v>90</v>
      </c>
      <c r="B2452" t="s">
        <v>91</v>
      </c>
      <c r="C2452" t="s">
        <v>437</v>
      </c>
      <c r="D2452" t="s">
        <v>433</v>
      </c>
      <c r="E2452">
        <v>1987</v>
      </c>
      <c r="F2452">
        <v>28.02</v>
      </c>
      <c r="G2452">
        <v>5.6980000000000004</v>
      </c>
      <c r="H2452">
        <v>785.11500000000001</v>
      </c>
      <c r="I2452">
        <v>36373300000</v>
      </c>
      <c r="J2452">
        <v>1165.98</v>
      </c>
      <c r="L2452">
        <v>31.8</v>
      </c>
      <c r="M2452">
        <v>69.266000000000005</v>
      </c>
      <c r="N2452">
        <v>28.116599999999998</v>
      </c>
    </row>
    <row r="2453" spans="1:14" x14ac:dyDescent="0.3">
      <c r="A2453" t="s">
        <v>90</v>
      </c>
      <c r="B2453" t="s">
        <v>91</v>
      </c>
      <c r="C2453" t="s">
        <v>437</v>
      </c>
      <c r="D2453" t="s">
        <v>433</v>
      </c>
      <c r="E2453">
        <v>1986</v>
      </c>
      <c r="F2453">
        <v>28.391999999999999</v>
      </c>
      <c r="G2453">
        <v>5.718</v>
      </c>
      <c r="H2453">
        <v>809.32299999999998</v>
      </c>
      <c r="I2453">
        <v>34942500000</v>
      </c>
      <c r="J2453">
        <v>1142.94</v>
      </c>
      <c r="L2453">
        <v>33</v>
      </c>
      <c r="M2453">
        <v>69.064999999999998</v>
      </c>
      <c r="N2453">
        <v>27.555199999999999</v>
      </c>
    </row>
    <row r="2454" spans="1:14" x14ac:dyDescent="0.3">
      <c r="A2454" t="s">
        <v>90</v>
      </c>
      <c r="B2454" t="s">
        <v>91</v>
      </c>
      <c r="C2454" t="s">
        <v>437</v>
      </c>
      <c r="D2454" t="s">
        <v>433</v>
      </c>
      <c r="E2454">
        <v>1985</v>
      </c>
      <c r="F2454">
        <v>28.812999999999999</v>
      </c>
      <c r="G2454">
        <v>5.758</v>
      </c>
      <c r="H2454">
        <v>755.19500000000005</v>
      </c>
      <c r="I2454">
        <v>34894400000</v>
      </c>
      <c r="J2454">
        <v>1165.04</v>
      </c>
      <c r="L2454">
        <v>34.5</v>
      </c>
      <c r="M2454">
        <v>68.822999999999993</v>
      </c>
      <c r="N2454">
        <v>26.995200000000001</v>
      </c>
    </row>
    <row r="2455" spans="1:14" x14ac:dyDescent="0.3">
      <c r="A2455" t="s">
        <v>90</v>
      </c>
      <c r="B2455" t="s">
        <v>91</v>
      </c>
      <c r="C2455" t="s">
        <v>437</v>
      </c>
      <c r="D2455" t="s">
        <v>433</v>
      </c>
      <c r="E2455">
        <v>1984</v>
      </c>
      <c r="F2455">
        <v>29.28</v>
      </c>
      <c r="G2455">
        <v>5.8230000000000004</v>
      </c>
      <c r="H2455">
        <v>720.35799999999995</v>
      </c>
      <c r="I2455">
        <v>38253100000</v>
      </c>
      <c r="J2455">
        <v>1304.18</v>
      </c>
      <c r="L2455">
        <v>36.1</v>
      </c>
      <c r="M2455">
        <v>68.528999999999996</v>
      </c>
      <c r="N2455">
        <v>26.436399999999999</v>
      </c>
    </row>
    <row r="2456" spans="1:14" x14ac:dyDescent="0.3">
      <c r="A2456" t="s">
        <v>90</v>
      </c>
      <c r="B2456" t="s">
        <v>91</v>
      </c>
      <c r="C2456" t="s">
        <v>437</v>
      </c>
      <c r="D2456" t="s">
        <v>433</v>
      </c>
      <c r="E2456">
        <v>1983</v>
      </c>
      <c r="F2456">
        <v>29.77</v>
      </c>
      <c r="G2456">
        <v>5.9089999999999998</v>
      </c>
      <c r="H2456">
        <v>664.06200000000001</v>
      </c>
      <c r="I2456">
        <v>38729800000</v>
      </c>
      <c r="J2456">
        <v>1348.8</v>
      </c>
      <c r="L2456">
        <v>38</v>
      </c>
      <c r="M2456">
        <v>68.186999999999998</v>
      </c>
      <c r="N2456">
        <v>25.880299999999998</v>
      </c>
    </row>
    <row r="2457" spans="1:14" x14ac:dyDescent="0.3">
      <c r="A2457" t="s">
        <v>90</v>
      </c>
      <c r="B2457" t="s">
        <v>91</v>
      </c>
      <c r="C2457" t="s">
        <v>437</v>
      </c>
      <c r="D2457" t="s">
        <v>433</v>
      </c>
      <c r="E2457">
        <v>1982</v>
      </c>
      <c r="F2457">
        <v>30.263000000000002</v>
      </c>
      <c r="G2457">
        <v>6.0170000000000003</v>
      </c>
      <c r="H2457">
        <v>659.35199999999998</v>
      </c>
      <c r="I2457">
        <v>38968000000</v>
      </c>
      <c r="J2457">
        <v>1386.67</v>
      </c>
      <c r="L2457">
        <v>40.1</v>
      </c>
      <c r="M2457">
        <v>67.802000000000007</v>
      </c>
      <c r="N2457">
        <v>25.328399999999998</v>
      </c>
    </row>
    <row r="2458" spans="1:14" x14ac:dyDescent="0.3">
      <c r="A2458" t="s">
        <v>90</v>
      </c>
      <c r="B2458" t="s">
        <v>91</v>
      </c>
      <c r="C2458" t="s">
        <v>437</v>
      </c>
      <c r="D2458" t="s">
        <v>433</v>
      </c>
      <c r="E2458">
        <v>1981</v>
      </c>
      <c r="F2458">
        <v>30.748000000000001</v>
      </c>
      <c r="G2458">
        <v>6.1429999999999998</v>
      </c>
      <c r="H2458">
        <v>634.26</v>
      </c>
      <c r="I2458">
        <v>36388400000</v>
      </c>
      <c r="J2458">
        <v>1323.38</v>
      </c>
      <c r="L2458">
        <v>42.3</v>
      </c>
      <c r="M2458">
        <v>67.38</v>
      </c>
      <c r="N2458">
        <v>24.782900000000001</v>
      </c>
    </row>
    <row r="2459" spans="1:14" x14ac:dyDescent="0.3">
      <c r="A2459" t="s">
        <v>90</v>
      </c>
      <c r="B2459" t="s">
        <v>91</v>
      </c>
      <c r="C2459" t="s">
        <v>437</v>
      </c>
      <c r="D2459" t="s">
        <v>433</v>
      </c>
      <c r="E2459">
        <v>1980</v>
      </c>
      <c r="F2459">
        <v>31.196000000000002</v>
      </c>
      <c r="G2459">
        <v>6.2859999999999996</v>
      </c>
      <c r="H2459">
        <v>637.274</v>
      </c>
      <c r="I2459">
        <v>33400700000</v>
      </c>
      <c r="J2459">
        <v>1241.6400000000001</v>
      </c>
      <c r="L2459">
        <v>44.8</v>
      </c>
      <c r="M2459">
        <v>66.926000000000002</v>
      </c>
      <c r="N2459">
        <v>24.2456</v>
      </c>
    </row>
    <row r="2460" spans="1:14" x14ac:dyDescent="0.3">
      <c r="A2460" t="s">
        <v>90</v>
      </c>
      <c r="B2460" t="s">
        <v>91</v>
      </c>
      <c r="C2460" t="s">
        <v>437</v>
      </c>
      <c r="D2460" t="s">
        <v>433</v>
      </c>
      <c r="E2460">
        <v>1979</v>
      </c>
      <c r="F2460">
        <v>31.576000000000001</v>
      </c>
      <c r="G2460">
        <v>6.4409999999999998</v>
      </c>
      <c r="H2460">
        <v>607.30499999999995</v>
      </c>
      <c r="I2460">
        <v>27940400000</v>
      </c>
      <c r="J2460">
        <v>1061.8499999999999</v>
      </c>
      <c r="L2460">
        <v>47.4</v>
      </c>
      <c r="M2460">
        <v>66.450999999999993</v>
      </c>
      <c r="N2460">
        <v>23.716100000000001</v>
      </c>
    </row>
    <row r="2461" spans="1:14" x14ac:dyDescent="0.3">
      <c r="A2461" t="s">
        <v>90</v>
      </c>
      <c r="B2461" t="s">
        <v>91</v>
      </c>
      <c r="C2461" t="s">
        <v>437</v>
      </c>
      <c r="D2461" t="s">
        <v>433</v>
      </c>
      <c r="E2461">
        <v>1978</v>
      </c>
      <c r="F2461">
        <v>31.887</v>
      </c>
      <c r="G2461">
        <v>6.6020000000000003</v>
      </c>
      <c r="H2461">
        <v>568.16600000000005</v>
      </c>
      <c r="I2461">
        <v>23263500000</v>
      </c>
      <c r="J2461">
        <v>904.01099999999997</v>
      </c>
      <c r="L2461">
        <v>50.1</v>
      </c>
      <c r="M2461">
        <v>65.963999999999999</v>
      </c>
      <c r="N2461">
        <v>23.193899999999999</v>
      </c>
    </row>
    <row r="2462" spans="1:14" x14ac:dyDescent="0.3">
      <c r="A2462" t="s">
        <v>90</v>
      </c>
      <c r="B2462" t="s">
        <v>91</v>
      </c>
      <c r="C2462" t="s">
        <v>437</v>
      </c>
      <c r="D2462" t="s">
        <v>433</v>
      </c>
      <c r="E2462">
        <v>1977</v>
      </c>
      <c r="F2462">
        <v>32.148000000000003</v>
      </c>
      <c r="G2462">
        <v>6.7679999999999998</v>
      </c>
      <c r="H2462">
        <v>512.904</v>
      </c>
      <c r="I2462">
        <v>19471000000</v>
      </c>
      <c r="J2462">
        <v>773.74599999999998</v>
      </c>
      <c r="L2462">
        <v>52.8</v>
      </c>
      <c r="M2462">
        <v>65.477000000000004</v>
      </c>
      <c r="N2462">
        <v>22.681000000000001</v>
      </c>
    </row>
    <row r="2463" spans="1:14" x14ac:dyDescent="0.3">
      <c r="A2463" t="s">
        <v>90</v>
      </c>
      <c r="B2463" t="s">
        <v>91</v>
      </c>
      <c r="C2463" t="s">
        <v>437</v>
      </c>
      <c r="D2463" t="s">
        <v>433</v>
      </c>
      <c r="E2463">
        <v>1976</v>
      </c>
      <c r="F2463">
        <v>32.389000000000003</v>
      </c>
      <c r="G2463">
        <v>6.9409999999999998</v>
      </c>
      <c r="H2463">
        <v>469.43900000000002</v>
      </c>
      <c r="I2463">
        <v>15341400000</v>
      </c>
      <c r="J2463">
        <v>623.42899999999997</v>
      </c>
      <c r="L2463">
        <v>55.6</v>
      </c>
      <c r="M2463">
        <v>64.994</v>
      </c>
      <c r="N2463">
        <v>22.179500000000001</v>
      </c>
    </row>
    <row r="2464" spans="1:14" x14ac:dyDescent="0.3">
      <c r="A2464" t="s">
        <v>90</v>
      </c>
      <c r="B2464" t="s">
        <v>91</v>
      </c>
      <c r="C2464" t="s">
        <v>437</v>
      </c>
      <c r="D2464" t="s">
        <v>433</v>
      </c>
      <c r="E2464">
        <v>1975</v>
      </c>
      <c r="F2464">
        <v>32.671999999999997</v>
      </c>
      <c r="G2464">
        <v>7.1219999999999999</v>
      </c>
      <c r="H2464">
        <v>454.34300000000002</v>
      </c>
      <c r="I2464">
        <v>13098600000</v>
      </c>
      <c r="J2464">
        <v>544.29100000000005</v>
      </c>
      <c r="L2464">
        <v>58.3</v>
      </c>
      <c r="M2464">
        <v>64.518000000000001</v>
      </c>
      <c r="N2464">
        <v>21.6904</v>
      </c>
    </row>
    <row r="2465" spans="1:15" x14ac:dyDescent="0.3">
      <c r="A2465" t="s">
        <v>90</v>
      </c>
      <c r="B2465" t="s">
        <v>91</v>
      </c>
      <c r="C2465" t="s">
        <v>437</v>
      </c>
      <c r="D2465" t="s">
        <v>433</v>
      </c>
      <c r="E2465">
        <v>1974</v>
      </c>
      <c r="F2465">
        <v>33.075000000000003</v>
      </c>
      <c r="G2465">
        <v>7.3179999999999996</v>
      </c>
      <c r="H2465">
        <v>472.33499999999998</v>
      </c>
      <c r="I2465">
        <v>12370000000</v>
      </c>
      <c r="J2465">
        <v>525.52599999999995</v>
      </c>
      <c r="L2465">
        <v>61</v>
      </c>
      <c r="M2465">
        <v>64.046999999999997</v>
      </c>
      <c r="N2465">
        <v>21.215299999999999</v>
      </c>
    </row>
    <row r="2466" spans="1:15" x14ac:dyDescent="0.3">
      <c r="A2466" t="s">
        <v>90</v>
      </c>
      <c r="B2466" t="s">
        <v>91</v>
      </c>
      <c r="C2466" t="s">
        <v>437</v>
      </c>
      <c r="D2466" t="s">
        <v>433</v>
      </c>
      <c r="E2466">
        <v>1973</v>
      </c>
      <c r="F2466">
        <v>33.646999999999998</v>
      </c>
      <c r="G2466">
        <v>7.5339999999999998</v>
      </c>
      <c r="H2466">
        <v>432.71300000000002</v>
      </c>
      <c r="I2466">
        <v>10315800000</v>
      </c>
      <c r="J2466">
        <v>448.03399999999999</v>
      </c>
      <c r="L2466">
        <v>63.5</v>
      </c>
      <c r="M2466">
        <v>63.578000000000003</v>
      </c>
      <c r="N2466">
        <v>20.752199999999998</v>
      </c>
    </row>
    <row r="2467" spans="1:15" x14ac:dyDescent="0.3">
      <c r="A2467" t="s">
        <v>90</v>
      </c>
      <c r="B2467" t="s">
        <v>91</v>
      </c>
      <c r="C2467" t="s">
        <v>437</v>
      </c>
      <c r="D2467" t="s">
        <v>433</v>
      </c>
      <c r="E2467">
        <v>1972</v>
      </c>
      <c r="F2467">
        <v>34.417999999999999</v>
      </c>
      <c r="G2467">
        <v>7.774</v>
      </c>
      <c r="H2467">
        <v>400.37400000000002</v>
      </c>
      <c r="I2467">
        <v>8671360000</v>
      </c>
      <c r="J2467">
        <v>385.113</v>
      </c>
      <c r="L2467">
        <v>66</v>
      </c>
      <c r="M2467">
        <v>63.104999999999997</v>
      </c>
      <c r="N2467">
        <v>20.2942</v>
      </c>
    </row>
    <row r="2468" spans="1:15" x14ac:dyDescent="0.3">
      <c r="A2468" t="s">
        <v>90</v>
      </c>
      <c r="B2468" t="s">
        <v>91</v>
      </c>
      <c r="C2468" t="s">
        <v>437</v>
      </c>
      <c r="D2468" t="s">
        <v>433</v>
      </c>
      <c r="E2468">
        <v>1971</v>
      </c>
      <c r="F2468">
        <v>35.383000000000003</v>
      </c>
      <c r="G2468">
        <v>8.0370000000000008</v>
      </c>
      <c r="H2468">
        <v>414.78899999999999</v>
      </c>
      <c r="I2468">
        <v>7820380000</v>
      </c>
      <c r="J2468">
        <v>355.40800000000002</v>
      </c>
      <c r="L2468">
        <v>68.3</v>
      </c>
      <c r="M2468">
        <v>62.628999999999998</v>
      </c>
      <c r="N2468">
        <v>19.8323</v>
      </c>
    </row>
    <row r="2469" spans="1:15" x14ac:dyDescent="0.3">
      <c r="A2469" t="s">
        <v>90</v>
      </c>
      <c r="B2469" t="s">
        <v>91</v>
      </c>
      <c r="C2469" t="s">
        <v>437</v>
      </c>
      <c r="D2469" t="s">
        <v>433</v>
      </c>
      <c r="E2469">
        <v>1970</v>
      </c>
      <c r="F2469">
        <v>36.524999999999999</v>
      </c>
      <c r="G2469">
        <v>8.3219999999999992</v>
      </c>
      <c r="I2469">
        <v>7198360000</v>
      </c>
      <c r="J2469">
        <v>335.11799999999999</v>
      </c>
      <c r="L2469">
        <v>70.599999999999994</v>
      </c>
      <c r="M2469">
        <v>62.152000000000001</v>
      </c>
      <c r="N2469">
        <v>19.360099999999999</v>
      </c>
    </row>
    <row r="2470" spans="1:15" x14ac:dyDescent="0.3">
      <c r="A2470" t="s">
        <v>90</v>
      </c>
      <c r="B2470" t="s">
        <v>91</v>
      </c>
      <c r="C2470" t="s">
        <v>437</v>
      </c>
      <c r="D2470" t="s">
        <v>433</v>
      </c>
      <c r="E2470">
        <v>1969</v>
      </c>
      <c r="F2470">
        <v>37.804000000000002</v>
      </c>
      <c r="G2470">
        <v>8.6259999999999994</v>
      </c>
      <c r="I2470">
        <v>6450180000</v>
      </c>
      <c r="J2470">
        <v>307.995</v>
      </c>
      <c r="L2470">
        <v>72.900000000000006</v>
      </c>
      <c r="M2470">
        <v>61.674999999999997</v>
      </c>
      <c r="N2470">
        <v>18.875599999999999</v>
      </c>
    </row>
    <row r="2471" spans="1:15" x14ac:dyDescent="0.3">
      <c r="A2471" t="s">
        <v>90</v>
      </c>
      <c r="B2471" t="s">
        <v>91</v>
      </c>
      <c r="C2471" t="s">
        <v>437</v>
      </c>
      <c r="D2471" t="s">
        <v>433</v>
      </c>
      <c r="E2471">
        <v>1968</v>
      </c>
      <c r="F2471">
        <v>39.14</v>
      </c>
      <c r="G2471">
        <v>8.9450000000000003</v>
      </c>
      <c r="I2471">
        <v>5960210000</v>
      </c>
      <c r="J2471">
        <v>292.25799999999998</v>
      </c>
      <c r="L2471">
        <v>75.099999999999994</v>
      </c>
      <c r="M2471">
        <v>61.201000000000001</v>
      </c>
      <c r="N2471">
        <v>18.381</v>
      </c>
    </row>
    <row r="2472" spans="1:15" x14ac:dyDescent="0.3">
      <c r="A2472" t="s">
        <v>90</v>
      </c>
      <c r="B2472" t="s">
        <v>91</v>
      </c>
      <c r="C2472" t="s">
        <v>437</v>
      </c>
      <c r="D2472" t="s">
        <v>433</v>
      </c>
      <c r="E2472">
        <v>1967</v>
      </c>
      <c r="F2472">
        <v>40.459000000000003</v>
      </c>
      <c r="G2472">
        <v>9.2729999999999997</v>
      </c>
      <c r="I2472">
        <v>5825170000</v>
      </c>
      <c r="J2472">
        <v>293.64400000000001</v>
      </c>
      <c r="L2472">
        <v>77.3</v>
      </c>
      <c r="M2472">
        <v>60.728999999999999</v>
      </c>
      <c r="N2472">
        <v>17.8797</v>
      </c>
    </row>
    <row r="2473" spans="1:15" x14ac:dyDescent="0.3">
      <c r="A2473" t="s">
        <v>90</v>
      </c>
      <c r="B2473" t="s">
        <v>91</v>
      </c>
      <c r="C2473" t="s">
        <v>437</v>
      </c>
      <c r="D2473" t="s">
        <v>433</v>
      </c>
      <c r="E2473">
        <v>1966</v>
      </c>
      <c r="F2473">
        <v>41.704999999999998</v>
      </c>
      <c r="G2473">
        <v>9.6080000000000005</v>
      </c>
      <c r="I2473">
        <v>5428520000</v>
      </c>
      <c r="J2473">
        <v>281.56599999999997</v>
      </c>
      <c r="L2473">
        <v>79.400000000000006</v>
      </c>
      <c r="M2473">
        <v>60.256999999999998</v>
      </c>
      <c r="N2473">
        <v>17.376999999999999</v>
      </c>
    </row>
    <row r="2474" spans="1:15" x14ac:dyDescent="0.3">
      <c r="A2474" t="s">
        <v>90</v>
      </c>
      <c r="B2474" t="s">
        <v>91</v>
      </c>
      <c r="C2474" t="s">
        <v>437</v>
      </c>
      <c r="D2474" t="s">
        <v>433</v>
      </c>
      <c r="E2474">
        <v>1965</v>
      </c>
      <c r="F2474">
        <v>42.826999999999998</v>
      </c>
      <c r="G2474">
        <v>9.9450000000000003</v>
      </c>
      <c r="I2474">
        <v>5760760000</v>
      </c>
      <c r="J2474">
        <v>307.64699999999999</v>
      </c>
      <c r="L2474">
        <v>81.599999999999994</v>
      </c>
      <c r="M2474">
        <v>59.783999999999999</v>
      </c>
      <c r="N2474">
        <v>16.877199999999998</v>
      </c>
    </row>
    <row r="2475" spans="1:15" x14ac:dyDescent="0.3">
      <c r="A2475" t="s">
        <v>90</v>
      </c>
      <c r="B2475" t="s">
        <v>91</v>
      </c>
      <c r="C2475" t="s">
        <v>437</v>
      </c>
      <c r="D2475" t="s">
        <v>433</v>
      </c>
      <c r="E2475">
        <v>1964</v>
      </c>
      <c r="F2475">
        <v>43.79</v>
      </c>
      <c r="G2475">
        <v>10.282</v>
      </c>
      <c r="I2475">
        <v>5973370000</v>
      </c>
      <c r="J2475">
        <v>328.65499999999997</v>
      </c>
      <c r="L2475">
        <v>83.9</v>
      </c>
      <c r="M2475">
        <v>59.308</v>
      </c>
      <c r="N2475">
        <v>16.381399999999999</v>
      </c>
    </row>
    <row r="2476" spans="1:15" x14ac:dyDescent="0.3">
      <c r="A2476" t="s">
        <v>90</v>
      </c>
      <c r="B2476" t="s">
        <v>91</v>
      </c>
      <c r="C2476" t="s">
        <v>437</v>
      </c>
      <c r="D2476" t="s">
        <v>433</v>
      </c>
      <c r="E2476">
        <v>1963</v>
      </c>
      <c r="F2476">
        <v>44.595999999999997</v>
      </c>
      <c r="G2476">
        <v>10.619</v>
      </c>
      <c r="I2476">
        <v>4836170000</v>
      </c>
      <c r="J2476">
        <v>274.315</v>
      </c>
      <c r="L2476">
        <v>86.3</v>
      </c>
      <c r="M2476">
        <v>58.825000000000003</v>
      </c>
      <c r="N2476">
        <v>15.89</v>
      </c>
    </row>
    <row r="2477" spans="1:15" x14ac:dyDescent="0.3">
      <c r="A2477" t="s">
        <v>90</v>
      </c>
      <c r="B2477" t="s">
        <v>91</v>
      </c>
      <c r="C2477" t="s">
        <v>437</v>
      </c>
      <c r="D2477" t="s">
        <v>433</v>
      </c>
      <c r="E2477">
        <v>1962</v>
      </c>
      <c r="F2477">
        <v>45.25</v>
      </c>
      <c r="G2477">
        <v>10.959</v>
      </c>
      <c r="I2477">
        <v>4955540000</v>
      </c>
      <c r="J2477">
        <v>289.91800000000001</v>
      </c>
      <c r="L2477">
        <v>88.9</v>
      </c>
      <c r="M2477">
        <v>58.329000000000001</v>
      </c>
      <c r="N2477">
        <v>15.406000000000001</v>
      </c>
    </row>
    <row r="2478" spans="1:15" x14ac:dyDescent="0.3">
      <c r="A2478" t="s">
        <v>90</v>
      </c>
      <c r="B2478" t="s">
        <v>91</v>
      </c>
      <c r="C2478" t="s">
        <v>437</v>
      </c>
      <c r="D2478" t="s">
        <v>433</v>
      </c>
      <c r="E2478">
        <v>1961</v>
      </c>
      <c r="F2478">
        <v>45.750999999999998</v>
      </c>
      <c r="G2478">
        <v>11.305999999999999</v>
      </c>
      <c r="I2478">
        <v>4540450000</v>
      </c>
      <c r="J2478">
        <v>274.05200000000002</v>
      </c>
      <c r="L2478">
        <v>91.6</v>
      </c>
      <c r="M2478">
        <v>57.813000000000002</v>
      </c>
      <c r="N2478">
        <v>14.932700000000001</v>
      </c>
    </row>
    <row r="2479" spans="1:15" x14ac:dyDescent="0.3">
      <c r="A2479" t="s">
        <v>90</v>
      </c>
      <c r="B2479" t="s">
        <v>91</v>
      </c>
      <c r="C2479" t="s">
        <v>437</v>
      </c>
      <c r="D2479" t="s">
        <v>433</v>
      </c>
      <c r="E2479">
        <v>1960</v>
      </c>
      <c r="F2479">
        <v>46.11</v>
      </c>
      <c r="G2479">
        <v>11.666</v>
      </c>
      <c r="I2479">
        <v>4031150000</v>
      </c>
      <c r="J2479">
        <v>251.041</v>
      </c>
      <c r="L2479">
        <v>94.5</v>
      </c>
      <c r="M2479">
        <v>57.268999999999998</v>
      </c>
    </row>
    <row r="2480" spans="1:15" x14ac:dyDescent="0.3">
      <c r="A2480" t="s">
        <v>92</v>
      </c>
      <c r="B2480" t="s">
        <v>93</v>
      </c>
      <c r="C2480" t="s">
        <v>431</v>
      </c>
      <c r="D2480" t="s">
        <v>430</v>
      </c>
      <c r="E2480">
        <v>2018</v>
      </c>
      <c r="I2480">
        <v>1203080000</v>
      </c>
      <c r="J2480">
        <v>1445.45</v>
      </c>
      <c r="L2480">
        <v>51.3</v>
      </c>
      <c r="N2480">
        <v>447.24400000000003</v>
      </c>
      <c r="O2480">
        <v>3.71</v>
      </c>
    </row>
    <row r="2481" spans="1:15" x14ac:dyDescent="0.3">
      <c r="A2481" t="s">
        <v>92</v>
      </c>
      <c r="B2481" t="s">
        <v>93</v>
      </c>
      <c r="C2481" t="s">
        <v>431</v>
      </c>
      <c r="D2481" t="s">
        <v>430</v>
      </c>
      <c r="E2481">
        <v>2017</v>
      </c>
      <c r="F2481">
        <v>32.365000000000002</v>
      </c>
      <c r="G2481">
        <v>7.298</v>
      </c>
      <c r="I2481">
        <v>1068120000</v>
      </c>
      <c r="J2481">
        <v>1312.37</v>
      </c>
      <c r="K2481">
        <v>8.4781700000000004</v>
      </c>
      <c r="L2481">
        <v>52.8</v>
      </c>
      <c r="M2481">
        <v>63.911999999999999</v>
      </c>
      <c r="N2481">
        <v>437.34100000000001</v>
      </c>
      <c r="O2481">
        <v>3.6960000000000002</v>
      </c>
    </row>
    <row r="2482" spans="1:15" x14ac:dyDescent="0.3">
      <c r="A2482" t="s">
        <v>92</v>
      </c>
      <c r="B2482" t="s">
        <v>93</v>
      </c>
      <c r="C2482" t="s">
        <v>431</v>
      </c>
      <c r="D2482" t="s">
        <v>430</v>
      </c>
      <c r="E2482">
        <v>2016</v>
      </c>
      <c r="F2482">
        <v>32.851999999999997</v>
      </c>
      <c r="G2482">
        <v>7.3890000000000002</v>
      </c>
      <c r="I2482">
        <v>1024260000</v>
      </c>
      <c r="J2482">
        <v>1287.42</v>
      </c>
      <c r="K2482">
        <v>7.93832</v>
      </c>
      <c r="L2482">
        <v>54.4</v>
      </c>
      <c r="M2482">
        <v>63.7</v>
      </c>
      <c r="N2482">
        <v>427.50799999999998</v>
      </c>
      <c r="O2482">
        <v>3.8519999999999999</v>
      </c>
    </row>
    <row r="2483" spans="1:15" x14ac:dyDescent="0.3">
      <c r="A2483" t="s">
        <v>92</v>
      </c>
      <c r="B2483" t="s">
        <v>93</v>
      </c>
      <c r="C2483" t="s">
        <v>431</v>
      </c>
      <c r="D2483" t="s">
        <v>430</v>
      </c>
      <c r="E2483">
        <v>2015</v>
      </c>
      <c r="F2483">
        <v>33.328000000000003</v>
      </c>
      <c r="G2483">
        <v>7.4909999999999997</v>
      </c>
      <c r="I2483">
        <v>988150000</v>
      </c>
      <c r="J2483">
        <v>1271.06</v>
      </c>
      <c r="K2483">
        <v>7.4591599999999998</v>
      </c>
      <c r="L2483">
        <v>56</v>
      </c>
      <c r="M2483">
        <v>63.470999999999997</v>
      </c>
      <c r="N2483">
        <v>417.745</v>
      </c>
      <c r="O2483">
        <v>3.99</v>
      </c>
    </row>
    <row r="2484" spans="1:15" x14ac:dyDescent="0.3">
      <c r="A2484" t="s">
        <v>92</v>
      </c>
      <c r="B2484" t="s">
        <v>93</v>
      </c>
      <c r="C2484" t="s">
        <v>431</v>
      </c>
      <c r="D2484" t="s">
        <v>430</v>
      </c>
      <c r="E2484">
        <v>2014</v>
      </c>
      <c r="F2484">
        <v>33.780999999999999</v>
      </c>
      <c r="G2484">
        <v>7.6079999999999997</v>
      </c>
      <c r="I2484">
        <v>1148060000</v>
      </c>
      <c r="J2484">
        <v>1511.82</v>
      </c>
      <c r="K2484">
        <v>6.98</v>
      </c>
      <c r="L2484">
        <v>57.4</v>
      </c>
      <c r="M2484">
        <v>63.213999999999999</v>
      </c>
      <c r="N2484">
        <v>408.05500000000001</v>
      </c>
      <c r="O2484">
        <v>4.0750000000000002</v>
      </c>
    </row>
    <row r="2485" spans="1:15" x14ac:dyDescent="0.3">
      <c r="A2485" t="s">
        <v>92</v>
      </c>
      <c r="B2485" t="s">
        <v>93</v>
      </c>
      <c r="C2485" t="s">
        <v>431</v>
      </c>
      <c r="D2485" t="s">
        <v>430</v>
      </c>
      <c r="E2485">
        <v>2013</v>
      </c>
      <c r="F2485">
        <v>34.198999999999998</v>
      </c>
      <c r="G2485">
        <v>7.7439999999999998</v>
      </c>
      <c r="I2485">
        <v>1115910000</v>
      </c>
      <c r="J2485">
        <v>1504.92</v>
      </c>
      <c r="K2485">
        <v>6.5</v>
      </c>
      <c r="L2485">
        <v>58.9</v>
      </c>
      <c r="M2485">
        <v>62.921999999999997</v>
      </c>
      <c r="N2485">
        <v>398.44400000000002</v>
      </c>
      <c r="O2485">
        <v>4.1500000000000004</v>
      </c>
    </row>
    <row r="2486" spans="1:15" x14ac:dyDescent="0.3">
      <c r="A2486" t="s">
        <v>92</v>
      </c>
      <c r="B2486" t="s">
        <v>93</v>
      </c>
      <c r="C2486" t="s">
        <v>431</v>
      </c>
      <c r="D2486" t="s">
        <v>430</v>
      </c>
      <c r="E2486">
        <v>2012</v>
      </c>
      <c r="F2486">
        <v>34.578000000000003</v>
      </c>
      <c r="G2486">
        <v>7.8970000000000002</v>
      </c>
      <c r="I2486">
        <v>1015900000</v>
      </c>
      <c r="J2486">
        <v>1403.43</v>
      </c>
      <c r="K2486">
        <v>5.9752999999999998</v>
      </c>
      <c r="L2486">
        <v>60.7</v>
      </c>
      <c r="M2486">
        <v>62.594999999999999</v>
      </c>
      <c r="N2486">
        <v>388.96899999999999</v>
      </c>
      <c r="O2486">
        <v>4.1989999999999998</v>
      </c>
    </row>
    <row r="2487" spans="1:15" x14ac:dyDescent="0.3">
      <c r="A2487" t="s">
        <v>92</v>
      </c>
      <c r="B2487" t="s">
        <v>93</v>
      </c>
      <c r="C2487" t="s">
        <v>431</v>
      </c>
      <c r="D2487" t="s">
        <v>430</v>
      </c>
      <c r="E2487">
        <v>2011</v>
      </c>
      <c r="F2487">
        <v>34.914999999999999</v>
      </c>
      <c r="G2487">
        <v>8.0649999999999995</v>
      </c>
      <c r="I2487">
        <v>1021750000</v>
      </c>
      <c r="J2487">
        <v>1446.07</v>
      </c>
      <c r="K2487">
        <v>5.5</v>
      </c>
      <c r="L2487">
        <v>62.3</v>
      </c>
      <c r="M2487">
        <v>62.24</v>
      </c>
      <c r="N2487">
        <v>379.67200000000003</v>
      </c>
      <c r="O2487">
        <v>4.2489999999999997</v>
      </c>
    </row>
    <row r="2488" spans="1:15" x14ac:dyDescent="0.3">
      <c r="A2488" t="s">
        <v>92</v>
      </c>
      <c r="B2488" t="s">
        <v>93</v>
      </c>
      <c r="C2488" t="s">
        <v>431</v>
      </c>
      <c r="D2488" t="s">
        <v>430</v>
      </c>
      <c r="E2488">
        <v>2010</v>
      </c>
      <c r="F2488">
        <v>35.209000000000003</v>
      </c>
      <c r="G2488">
        <v>8.2439999999999998</v>
      </c>
      <c r="I2488">
        <v>907093000</v>
      </c>
      <c r="J2488">
        <v>1315.21</v>
      </c>
      <c r="K2488">
        <v>5.0999999999999996</v>
      </c>
      <c r="L2488">
        <v>63.8</v>
      </c>
      <c r="M2488">
        <v>61.862000000000002</v>
      </c>
      <c r="N2488">
        <v>370.60300000000001</v>
      </c>
      <c r="O2488">
        <v>4.2309999999999999</v>
      </c>
    </row>
    <row r="2489" spans="1:15" x14ac:dyDescent="0.3">
      <c r="A2489" t="s">
        <v>92</v>
      </c>
      <c r="B2489" t="s">
        <v>93</v>
      </c>
      <c r="C2489" t="s">
        <v>431</v>
      </c>
      <c r="D2489" t="s">
        <v>430</v>
      </c>
      <c r="E2489">
        <v>2009</v>
      </c>
      <c r="F2489">
        <v>35.463999999999999</v>
      </c>
      <c r="G2489">
        <v>8.4290000000000003</v>
      </c>
      <c r="I2489">
        <v>901711000</v>
      </c>
      <c r="J2489">
        <v>1339.34</v>
      </c>
      <c r="K2489">
        <v>3.5</v>
      </c>
      <c r="L2489">
        <v>65.5</v>
      </c>
      <c r="M2489">
        <v>61.475000000000001</v>
      </c>
      <c r="N2489">
        <v>361.76900000000001</v>
      </c>
      <c r="O2489">
        <v>4.1970000000000001</v>
      </c>
    </row>
    <row r="2490" spans="1:15" x14ac:dyDescent="0.3">
      <c r="A2490" t="s">
        <v>92</v>
      </c>
      <c r="B2490" t="s">
        <v>93</v>
      </c>
      <c r="C2490" t="s">
        <v>431</v>
      </c>
      <c r="D2490" t="s">
        <v>430</v>
      </c>
      <c r="E2490">
        <v>2008</v>
      </c>
      <c r="F2490">
        <v>35.691000000000003</v>
      </c>
      <c r="G2490">
        <v>8.6140000000000008</v>
      </c>
      <c r="I2490">
        <v>911967000</v>
      </c>
      <c r="J2490">
        <v>1387.59</v>
      </c>
      <c r="K2490">
        <v>3</v>
      </c>
      <c r="L2490">
        <v>67.099999999999994</v>
      </c>
      <c r="M2490">
        <v>61.094000000000001</v>
      </c>
      <c r="N2490">
        <v>353.15899999999999</v>
      </c>
      <c r="O2490">
        <v>3.786</v>
      </c>
    </row>
    <row r="2491" spans="1:15" x14ac:dyDescent="0.3">
      <c r="A2491" t="s">
        <v>92</v>
      </c>
      <c r="B2491" t="s">
        <v>93</v>
      </c>
      <c r="C2491" t="s">
        <v>431</v>
      </c>
      <c r="D2491" t="s">
        <v>430</v>
      </c>
      <c r="E2491">
        <v>2007</v>
      </c>
      <c r="F2491">
        <v>35.904000000000003</v>
      </c>
      <c r="G2491">
        <v>8.7899999999999991</v>
      </c>
      <c r="I2491">
        <v>794622000</v>
      </c>
      <c r="J2491">
        <v>1238.46</v>
      </c>
      <c r="K2491">
        <v>2.5</v>
      </c>
      <c r="L2491">
        <v>68.900000000000006</v>
      </c>
      <c r="M2491">
        <v>60.734000000000002</v>
      </c>
      <c r="N2491">
        <v>344.77199999999999</v>
      </c>
      <c r="O2491">
        <v>3.9239999999999999</v>
      </c>
    </row>
    <row r="2492" spans="1:15" x14ac:dyDescent="0.3">
      <c r="A2492" t="s">
        <v>92</v>
      </c>
      <c r="B2492" t="s">
        <v>93</v>
      </c>
      <c r="C2492" t="s">
        <v>431</v>
      </c>
      <c r="D2492" t="s">
        <v>430</v>
      </c>
      <c r="E2492">
        <v>2006</v>
      </c>
      <c r="F2492">
        <v>36.11</v>
      </c>
      <c r="G2492">
        <v>8.9540000000000006</v>
      </c>
      <c r="I2492">
        <v>697811000</v>
      </c>
      <c r="J2492">
        <v>1113.96</v>
      </c>
      <c r="K2492">
        <v>2.2000000000000002</v>
      </c>
      <c r="L2492">
        <v>70.3</v>
      </c>
      <c r="M2492">
        <v>60.406999999999996</v>
      </c>
      <c r="N2492">
        <v>336.60700000000003</v>
      </c>
      <c r="O2492">
        <v>4.1980000000000004</v>
      </c>
    </row>
    <row r="2493" spans="1:15" x14ac:dyDescent="0.3">
      <c r="A2493" t="s">
        <v>92</v>
      </c>
      <c r="B2493" t="s">
        <v>93</v>
      </c>
      <c r="C2493" t="s">
        <v>431</v>
      </c>
      <c r="D2493" t="s">
        <v>430</v>
      </c>
      <c r="E2493">
        <v>2005</v>
      </c>
      <c r="F2493">
        <v>36.317</v>
      </c>
      <c r="G2493">
        <v>9.0990000000000002</v>
      </c>
      <c r="I2493">
        <v>653585000</v>
      </c>
      <c r="J2493">
        <v>1068.5999999999999</v>
      </c>
      <c r="K2493">
        <v>2</v>
      </c>
      <c r="L2493">
        <v>71.5</v>
      </c>
      <c r="M2493">
        <v>60.125999999999998</v>
      </c>
      <c r="N2493">
        <v>328.65499999999997</v>
      </c>
      <c r="O2493">
        <v>4.4829999999999997</v>
      </c>
    </row>
    <row r="2494" spans="1:15" x14ac:dyDescent="0.3">
      <c r="A2494" t="s">
        <v>92</v>
      </c>
      <c r="B2494" t="s">
        <v>93</v>
      </c>
      <c r="C2494" t="s">
        <v>431</v>
      </c>
      <c r="D2494" t="s">
        <v>430</v>
      </c>
      <c r="E2494">
        <v>2004</v>
      </c>
      <c r="F2494">
        <v>36.527000000000001</v>
      </c>
      <c r="G2494">
        <v>9.2170000000000005</v>
      </c>
      <c r="I2494">
        <v>632570000</v>
      </c>
      <c r="J2494">
        <v>1059.18</v>
      </c>
      <c r="K2494">
        <v>1.3273299999999999</v>
      </c>
      <c r="L2494">
        <v>72.5</v>
      </c>
      <c r="M2494">
        <v>59.904000000000003</v>
      </c>
      <c r="N2494">
        <v>320.91800000000001</v>
      </c>
      <c r="O2494">
        <v>4.5709999999999997</v>
      </c>
    </row>
    <row r="2495" spans="1:15" x14ac:dyDescent="0.3">
      <c r="A2495" t="s">
        <v>92</v>
      </c>
      <c r="B2495" t="s">
        <v>93</v>
      </c>
      <c r="C2495" t="s">
        <v>431</v>
      </c>
      <c r="D2495" t="s">
        <v>430</v>
      </c>
      <c r="E2495">
        <v>2003</v>
      </c>
      <c r="F2495">
        <v>36.744</v>
      </c>
      <c r="G2495">
        <v>9.31</v>
      </c>
      <c r="I2495">
        <v>545659000</v>
      </c>
      <c r="J2495">
        <v>935.61199999999997</v>
      </c>
      <c r="K2495">
        <v>0.84818899999999997</v>
      </c>
      <c r="L2495">
        <v>73.099999999999994</v>
      </c>
      <c r="M2495">
        <v>59.738</v>
      </c>
      <c r="N2495">
        <v>313.38600000000002</v>
      </c>
      <c r="O2495">
        <v>4.6719999999999997</v>
      </c>
    </row>
    <row r="2496" spans="1:15" x14ac:dyDescent="0.3">
      <c r="A2496" t="s">
        <v>92</v>
      </c>
      <c r="B2496" t="s">
        <v>93</v>
      </c>
      <c r="C2496" t="s">
        <v>431</v>
      </c>
      <c r="D2496" t="s">
        <v>430</v>
      </c>
      <c r="E2496">
        <v>2002</v>
      </c>
      <c r="F2496">
        <v>36.972000000000001</v>
      </c>
      <c r="G2496">
        <v>9.3840000000000003</v>
      </c>
      <c r="I2496">
        <v>423963000</v>
      </c>
      <c r="J2496">
        <v>744.47500000000002</v>
      </c>
      <c r="K2496">
        <v>0.55486999999999997</v>
      </c>
      <c r="L2496">
        <v>73.2</v>
      </c>
      <c r="M2496">
        <v>59.616999999999997</v>
      </c>
      <c r="N2496">
        <v>306.00700000000001</v>
      </c>
      <c r="O2496">
        <v>4.7060000000000004</v>
      </c>
    </row>
    <row r="2497" spans="1:15" x14ac:dyDescent="0.3">
      <c r="A2497" t="s">
        <v>92</v>
      </c>
      <c r="B2497" t="s">
        <v>93</v>
      </c>
      <c r="C2497" t="s">
        <v>431</v>
      </c>
      <c r="D2497" t="s">
        <v>430</v>
      </c>
      <c r="E2497">
        <v>2001</v>
      </c>
      <c r="F2497">
        <v>37.220999999999997</v>
      </c>
      <c r="G2497">
        <v>9.4450000000000003</v>
      </c>
      <c r="I2497">
        <v>378181000</v>
      </c>
      <c r="J2497">
        <v>680.31899999999996</v>
      </c>
      <c r="K2497">
        <v>0.44306800000000002</v>
      </c>
      <c r="L2497">
        <v>73.2</v>
      </c>
      <c r="M2497">
        <v>59.529000000000003</v>
      </c>
      <c r="N2497">
        <v>298.70400000000001</v>
      </c>
      <c r="O2497">
        <v>4.6440000000000001</v>
      </c>
    </row>
    <row r="2498" spans="1:15" x14ac:dyDescent="0.3">
      <c r="A2498" t="s">
        <v>92</v>
      </c>
      <c r="B2498" t="s">
        <v>93</v>
      </c>
      <c r="C2498" t="s">
        <v>431</v>
      </c>
      <c r="D2498" t="s">
        <v>430</v>
      </c>
      <c r="E2498">
        <v>2000</v>
      </c>
      <c r="F2498">
        <v>37.497</v>
      </c>
      <c r="G2498">
        <v>9.5009999999999994</v>
      </c>
      <c r="I2498">
        <v>350264000</v>
      </c>
      <c r="J2498">
        <v>645.81899999999996</v>
      </c>
      <c r="K2498">
        <v>0.27174100000000001</v>
      </c>
      <c r="L2498">
        <v>73.2</v>
      </c>
      <c r="M2498">
        <v>59.46</v>
      </c>
      <c r="N2498">
        <v>291.43299999999999</v>
      </c>
      <c r="O2498">
        <v>4.6660000000000004</v>
      </c>
    </row>
    <row r="2499" spans="1:15" x14ac:dyDescent="0.3">
      <c r="A2499" t="s">
        <v>92</v>
      </c>
      <c r="B2499" t="s">
        <v>93</v>
      </c>
      <c r="C2499" t="s">
        <v>431</v>
      </c>
      <c r="D2499" t="s">
        <v>430</v>
      </c>
      <c r="E2499">
        <v>1999</v>
      </c>
      <c r="F2499">
        <v>37.805999999999997</v>
      </c>
      <c r="G2499">
        <v>9.5630000000000006</v>
      </c>
      <c r="I2499">
        <v>382455000</v>
      </c>
      <c r="J2499">
        <v>723.18499999999995</v>
      </c>
      <c r="K2499">
        <v>0.14816299999999999</v>
      </c>
      <c r="L2499">
        <v>73.5</v>
      </c>
      <c r="M2499">
        <v>59.387999999999998</v>
      </c>
      <c r="N2499">
        <v>284.17399999999998</v>
      </c>
      <c r="O2499">
        <v>4.7220000000000004</v>
      </c>
    </row>
    <row r="2500" spans="1:15" x14ac:dyDescent="0.3">
      <c r="A2500" t="s">
        <v>92</v>
      </c>
      <c r="B2500" t="s">
        <v>93</v>
      </c>
      <c r="C2500" t="s">
        <v>431</v>
      </c>
      <c r="D2500" t="s">
        <v>430</v>
      </c>
      <c r="E2500">
        <v>1998</v>
      </c>
      <c r="F2500">
        <v>38.151000000000003</v>
      </c>
      <c r="G2500">
        <v>9.641</v>
      </c>
      <c r="I2500">
        <v>370107000</v>
      </c>
      <c r="J2500">
        <v>718.11699999999996</v>
      </c>
      <c r="K2500">
        <v>3.7871000000000002E-2</v>
      </c>
      <c r="L2500">
        <v>73.900000000000006</v>
      </c>
      <c r="M2500">
        <v>59.293999999999997</v>
      </c>
      <c r="N2500">
        <v>276.94</v>
      </c>
      <c r="O2500">
        <v>4.5460000000000003</v>
      </c>
    </row>
    <row r="2501" spans="1:15" x14ac:dyDescent="0.3">
      <c r="A2501" t="s">
        <v>92</v>
      </c>
      <c r="B2501" t="s">
        <v>93</v>
      </c>
      <c r="C2501" t="s">
        <v>431</v>
      </c>
      <c r="D2501" t="s">
        <v>430</v>
      </c>
      <c r="E2501">
        <v>1997</v>
      </c>
      <c r="F2501">
        <v>38.533999999999999</v>
      </c>
      <c r="G2501">
        <v>9.7449999999999992</v>
      </c>
      <c r="I2501">
        <v>364446000</v>
      </c>
      <c r="J2501">
        <v>726.05499999999995</v>
      </c>
      <c r="K2501">
        <v>0</v>
      </c>
      <c r="L2501">
        <v>74.7</v>
      </c>
      <c r="M2501">
        <v>59.16</v>
      </c>
      <c r="N2501">
        <v>269.72199999999998</v>
      </c>
      <c r="O2501">
        <v>4.6100000000000003</v>
      </c>
    </row>
    <row r="2502" spans="1:15" x14ac:dyDescent="0.3">
      <c r="A2502" t="s">
        <v>92</v>
      </c>
      <c r="B2502" t="s">
        <v>93</v>
      </c>
      <c r="C2502" t="s">
        <v>431</v>
      </c>
      <c r="D2502" t="s">
        <v>430</v>
      </c>
      <c r="E2502">
        <v>1996</v>
      </c>
      <c r="F2502">
        <v>38.959000000000003</v>
      </c>
      <c r="G2502">
        <v>9.8829999999999991</v>
      </c>
      <c r="I2502">
        <v>396054000</v>
      </c>
      <c r="J2502">
        <v>810.54399999999998</v>
      </c>
      <c r="L2502">
        <v>75.8</v>
      </c>
      <c r="M2502">
        <v>58.972000000000001</v>
      </c>
      <c r="N2502">
        <v>262.56200000000001</v>
      </c>
      <c r="O2502">
        <v>4.6210000000000004</v>
      </c>
    </row>
    <row r="2503" spans="1:15" x14ac:dyDescent="0.3">
      <c r="A2503" t="s">
        <v>92</v>
      </c>
      <c r="B2503" t="s">
        <v>93</v>
      </c>
      <c r="C2503" t="s">
        <v>431</v>
      </c>
      <c r="D2503" t="s">
        <v>430</v>
      </c>
      <c r="E2503">
        <v>1995</v>
      </c>
      <c r="F2503">
        <v>39.435000000000002</v>
      </c>
      <c r="G2503">
        <v>10.061</v>
      </c>
      <c r="I2503">
        <v>398462000</v>
      </c>
      <c r="J2503">
        <v>838.17200000000003</v>
      </c>
      <c r="L2503">
        <v>77.099999999999994</v>
      </c>
      <c r="M2503">
        <v>58.722000000000001</v>
      </c>
      <c r="N2503">
        <v>255.45099999999999</v>
      </c>
      <c r="O2503">
        <v>4.4690000000000003</v>
      </c>
    </row>
    <row r="2504" spans="1:15" x14ac:dyDescent="0.3">
      <c r="A2504" t="s">
        <v>92</v>
      </c>
      <c r="B2504" t="s">
        <v>93</v>
      </c>
      <c r="C2504" t="s">
        <v>431</v>
      </c>
      <c r="D2504" t="s">
        <v>430</v>
      </c>
      <c r="E2504">
        <v>1994</v>
      </c>
      <c r="F2504">
        <v>39.972000000000001</v>
      </c>
      <c r="G2504">
        <v>10.282</v>
      </c>
      <c r="I2504">
        <v>319189000</v>
      </c>
      <c r="J2504">
        <v>690.47199999999998</v>
      </c>
      <c r="L2504">
        <v>78.7</v>
      </c>
      <c r="M2504">
        <v>58.406999999999996</v>
      </c>
      <c r="N2504">
        <v>248.40199999999999</v>
      </c>
      <c r="O2504">
        <v>4.2729999999999997</v>
      </c>
    </row>
    <row r="2505" spans="1:15" x14ac:dyDescent="0.3">
      <c r="A2505" t="s">
        <v>92</v>
      </c>
      <c r="B2505" t="s">
        <v>93</v>
      </c>
      <c r="C2505" t="s">
        <v>431</v>
      </c>
      <c r="D2505" t="s">
        <v>430</v>
      </c>
      <c r="E2505">
        <v>1993</v>
      </c>
      <c r="F2505">
        <v>40.567</v>
      </c>
      <c r="G2505">
        <v>10.542</v>
      </c>
      <c r="I2505">
        <v>452881000</v>
      </c>
      <c r="J2505">
        <v>1008.03</v>
      </c>
      <c r="L2505">
        <v>80.7</v>
      </c>
      <c r="M2505">
        <v>58.037999999999997</v>
      </c>
      <c r="N2505">
        <v>241.41499999999999</v>
      </c>
      <c r="O2505">
        <v>4.367</v>
      </c>
    </row>
    <row r="2506" spans="1:15" x14ac:dyDescent="0.3">
      <c r="A2506" t="s">
        <v>92</v>
      </c>
      <c r="B2506" t="s">
        <v>93</v>
      </c>
      <c r="C2506" t="s">
        <v>431</v>
      </c>
      <c r="D2506" t="s">
        <v>430</v>
      </c>
      <c r="E2506">
        <v>1992</v>
      </c>
      <c r="F2506">
        <v>41.207999999999998</v>
      </c>
      <c r="G2506">
        <v>10.835000000000001</v>
      </c>
      <c r="I2506">
        <v>457389000</v>
      </c>
      <c r="J2506">
        <v>1047.98</v>
      </c>
      <c r="L2506">
        <v>83</v>
      </c>
      <c r="M2506">
        <v>57.622999999999998</v>
      </c>
      <c r="N2506">
        <v>234.523</v>
      </c>
      <c r="O2506">
        <v>4.1550000000000002</v>
      </c>
    </row>
    <row r="2507" spans="1:15" x14ac:dyDescent="0.3">
      <c r="A2507" t="s">
        <v>92</v>
      </c>
      <c r="B2507" t="s">
        <v>93</v>
      </c>
      <c r="C2507" t="s">
        <v>431</v>
      </c>
      <c r="D2507" t="s">
        <v>430</v>
      </c>
      <c r="E2507">
        <v>1991</v>
      </c>
      <c r="F2507">
        <v>41.878</v>
      </c>
      <c r="G2507">
        <v>11.157999999999999</v>
      </c>
      <c r="I2507">
        <v>424109000</v>
      </c>
      <c r="J2507">
        <v>1000.56</v>
      </c>
      <c r="L2507">
        <v>85.5</v>
      </c>
      <c r="M2507">
        <v>57.167999999999999</v>
      </c>
      <c r="N2507">
        <v>227.76599999999999</v>
      </c>
      <c r="O2507">
        <v>4.1470000000000002</v>
      </c>
    </row>
    <row r="2508" spans="1:15" x14ac:dyDescent="0.3">
      <c r="A2508" t="s">
        <v>92</v>
      </c>
      <c r="B2508" t="s">
        <v>93</v>
      </c>
      <c r="C2508" t="s">
        <v>431</v>
      </c>
      <c r="D2508" t="s">
        <v>430</v>
      </c>
      <c r="E2508">
        <v>1990</v>
      </c>
      <c r="F2508">
        <v>42.558</v>
      </c>
      <c r="G2508">
        <v>11.507999999999999</v>
      </c>
      <c r="I2508">
        <v>429622000</v>
      </c>
      <c r="J2508">
        <v>1043.8</v>
      </c>
      <c r="K2508">
        <v>0</v>
      </c>
      <c r="L2508">
        <v>88</v>
      </c>
      <c r="M2508">
        <v>56.677</v>
      </c>
      <c r="N2508">
        <v>221.16800000000001</v>
      </c>
    </row>
    <row r="2509" spans="1:15" x14ac:dyDescent="0.3">
      <c r="A2509" t="s">
        <v>92</v>
      </c>
      <c r="B2509" t="s">
        <v>93</v>
      </c>
      <c r="C2509" t="s">
        <v>431</v>
      </c>
      <c r="D2509" t="s">
        <v>430</v>
      </c>
      <c r="E2509">
        <v>1989</v>
      </c>
      <c r="F2509">
        <v>43.23</v>
      </c>
      <c r="G2509">
        <v>11.882</v>
      </c>
      <c r="I2509">
        <v>341477000</v>
      </c>
      <c r="J2509">
        <v>854.47799999999995</v>
      </c>
      <c r="L2509">
        <v>90.5</v>
      </c>
      <c r="M2509">
        <v>56.154000000000003</v>
      </c>
      <c r="N2509">
        <v>214.74</v>
      </c>
    </row>
    <row r="2510" spans="1:15" x14ac:dyDescent="0.3">
      <c r="A2510" t="s">
        <v>92</v>
      </c>
      <c r="B2510" t="s">
        <v>93</v>
      </c>
      <c r="C2510" t="s">
        <v>431</v>
      </c>
      <c r="D2510" t="s">
        <v>430</v>
      </c>
      <c r="E2510">
        <v>1988</v>
      </c>
      <c r="F2510">
        <v>43.869</v>
      </c>
      <c r="G2510">
        <v>12.275</v>
      </c>
      <c r="I2510">
        <v>356500000</v>
      </c>
      <c r="J2510">
        <v>918.90200000000004</v>
      </c>
      <c r="L2510">
        <v>93.1</v>
      </c>
      <c r="M2510">
        <v>55.604999999999997</v>
      </c>
      <c r="N2510">
        <v>208.47</v>
      </c>
    </row>
    <row r="2511" spans="1:15" x14ac:dyDescent="0.3">
      <c r="A2511" t="s">
        <v>92</v>
      </c>
      <c r="B2511" t="s">
        <v>93</v>
      </c>
      <c r="C2511" t="s">
        <v>431</v>
      </c>
      <c r="D2511" t="s">
        <v>430</v>
      </c>
      <c r="E2511">
        <v>1987</v>
      </c>
      <c r="F2511">
        <v>44.453000000000003</v>
      </c>
      <c r="G2511">
        <v>12.682</v>
      </c>
      <c r="I2511">
        <v>337526000</v>
      </c>
      <c r="J2511">
        <v>896.11699999999996</v>
      </c>
      <c r="L2511">
        <v>95.8</v>
      </c>
      <c r="M2511">
        <v>55.033000000000001</v>
      </c>
      <c r="N2511">
        <v>202.393</v>
      </c>
    </row>
    <row r="2512" spans="1:15" x14ac:dyDescent="0.3">
      <c r="A2512" t="s">
        <v>92</v>
      </c>
      <c r="B2512" t="s">
        <v>93</v>
      </c>
      <c r="C2512" t="s">
        <v>431</v>
      </c>
      <c r="D2512" t="s">
        <v>430</v>
      </c>
      <c r="E2512">
        <v>1986</v>
      </c>
      <c r="F2512">
        <v>44.962000000000003</v>
      </c>
      <c r="G2512">
        <v>13.097</v>
      </c>
      <c r="I2512">
        <v>279198000</v>
      </c>
      <c r="J2512">
        <v>763.33600000000001</v>
      </c>
      <c r="L2512">
        <v>98.8</v>
      </c>
      <c r="M2512">
        <v>54.445999999999998</v>
      </c>
      <c r="N2512">
        <v>196.53899999999999</v>
      </c>
    </row>
    <row r="2513" spans="1:14" x14ac:dyDescent="0.3">
      <c r="A2513" t="s">
        <v>92</v>
      </c>
      <c r="B2513" t="s">
        <v>93</v>
      </c>
      <c r="C2513" t="s">
        <v>431</v>
      </c>
      <c r="D2513" t="s">
        <v>430</v>
      </c>
      <c r="E2513">
        <v>1985</v>
      </c>
      <c r="F2513">
        <v>45.372</v>
      </c>
      <c r="G2513">
        <v>13.519</v>
      </c>
      <c r="I2513">
        <v>196726000</v>
      </c>
      <c r="J2513">
        <v>553.63199999999995</v>
      </c>
      <c r="L2513">
        <v>101.9</v>
      </c>
      <c r="M2513">
        <v>53.843000000000004</v>
      </c>
      <c r="N2513">
        <v>190.93899999999999</v>
      </c>
    </row>
    <row r="2514" spans="1:14" x14ac:dyDescent="0.3">
      <c r="A2514" t="s">
        <v>92</v>
      </c>
      <c r="B2514" t="s">
        <v>93</v>
      </c>
      <c r="C2514" t="s">
        <v>431</v>
      </c>
      <c r="D2514" t="s">
        <v>430</v>
      </c>
      <c r="E2514">
        <v>1984</v>
      </c>
      <c r="F2514">
        <v>45.664000000000001</v>
      </c>
      <c r="G2514">
        <v>13.948</v>
      </c>
      <c r="I2514">
        <v>184697000</v>
      </c>
      <c r="J2514">
        <v>534.63199999999995</v>
      </c>
      <c r="L2514">
        <v>105</v>
      </c>
      <c r="M2514">
        <v>53.220999999999997</v>
      </c>
      <c r="N2514">
        <v>185.63499999999999</v>
      </c>
    </row>
    <row r="2515" spans="1:14" x14ac:dyDescent="0.3">
      <c r="A2515" t="s">
        <v>92</v>
      </c>
      <c r="B2515" t="s">
        <v>93</v>
      </c>
      <c r="C2515" t="s">
        <v>431</v>
      </c>
      <c r="D2515" t="s">
        <v>430</v>
      </c>
      <c r="E2515">
        <v>1983</v>
      </c>
      <c r="F2515">
        <v>45.844999999999999</v>
      </c>
      <c r="G2515">
        <v>14.384</v>
      </c>
      <c r="I2515">
        <v>191622000</v>
      </c>
      <c r="J2515">
        <v>570.14099999999996</v>
      </c>
      <c r="L2515">
        <v>108.3</v>
      </c>
      <c r="M2515">
        <v>52.58</v>
      </c>
      <c r="N2515">
        <v>180.6</v>
      </c>
    </row>
    <row r="2516" spans="1:14" x14ac:dyDescent="0.3">
      <c r="A2516" t="s">
        <v>92</v>
      </c>
      <c r="B2516" t="s">
        <v>93</v>
      </c>
      <c r="C2516" t="s">
        <v>431</v>
      </c>
      <c r="D2516" t="s">
        <v>430</v>
      </c>
      <c r="E2516">
        <v>1982</v>
      </c>
      <c r="F2516">
        <v>45.926000000000002</v>
      </c>
      <c r="G2516">
        <v>14.824</v>
      </c>
      <c r="I2516">
        <v>184009000</v>
      </c>
      <c r="J2516">
        <v>562.81200000000001</v>
      </c>
      <c r="L2516">
        <v>111.9</v>
      </c>
      <c r="M2516">
        <v>51.924999999999997</v>
      </c>
      <c r="N2516">
        <v>175.68299999999999</v>
      </c>
    </row>
    <row r="2517" spans="1:14" x14ac:dyDescent="0.3">
      <c r="A2517" t="s">
        <v>92</v>
      </c>
      <c r="B2517" t="s">
        <v>93</v>
      </c>
      <c r="C2517" t="s">
        <v>431</v>
      </c>
      <c r="D2517" t="s">
        <v>430</v>
      </c>
      <c r="E2517">
        <v>1981</v>
      </c>
      <c r="F2517">
        <v>45.917999999999999</v>
      </c>
      <c r="G2517">
        <v>15.262</v>
      </c>
      <c r="I2517">
        <v>196350000</v>
      </c>
      <c r="J2517">
        <v>618.21900000000005</v>
      </c>
      <c r="L2517">
        <v>115.4</v>
      </c>
      <c r="M2517">
        <v>51.265000000000001</v>
      </c>
      <c r="N2517">
        <v>170.66399999999999</v>
      </c>
    </row>
    <row r="2518" spans="1:14" x14ac:dyDescent="0.3">
      <c r="A2518" t="s">
        <v>92</v>
      </c>
      <c r="B2518" t="s">
        <v>93</v>
      </c>
      <c r="C2518" t="s">
        <v>431</v>
      </c>
      <c r="D2518" t="s">
        <v>430</v>
      </c>
      <c r="E2518">
        <v>1980</v>
      </c>
      <c r="F2518">
        <v>45.84</v>
      </c>
      <c r="G2518">
        <v>15.691000000000001</v>
      </c>
      <c r="I2518">
        <v>212218000</v>
      </c>
      <c r="J2518">
        <v>689.40300000000002</v>
      </c>
      <c r="L2518">
        <v>118.9</v>
      </c>
      <c r="M2518">
        <v>50.615000000000002</v>
      </c>
      <c r="N2518">
        <v>165.411</v>
      </c>
    </row>
    <row r="2519" spans="1:14" x14ac:dyDescent="0.3">
      <c r="A2519" t="s">
        <v>92</v>
      </c>
      <c r="B2519" t="s">
        <v>93</v>
      </c>
      <c r="C2519" t="s">
        <v>431</v>
      </c>
      <c r="D2519" t="s">
        <v>430</v>
      </c>
      <c r="E2519">
        <v>1979</v>
      </c>
      <c r="F2519">
        <v>45.710999999999999</v>
      </c>
      <c r="G2519">
        <v>16.100000000000001</v>
      </c>
      <c r="L2519">
        <v>122.5</v>
      </c>
      <c r="M2519">
        <v>49.991999999999997</v>
      </c>
      <c r="N2519">
        <v>159.83199999999999</v>
      </c>
    </row>
    <row r="2520" spans="1:14" x14ac:dyDescent="0.3">
      <c r="A2520" t="s">
        <v>92</v>
      </c>
      <c r="B2520" t="s">
        <v>93</v>
      </c>
      <c r="C2520" t="s">
        <v>431</v>
      </c>
      <c r="D2520" t="s">
        <v>430</v>
      </c>
      <c r="E2520">
        <v>1978</v>
      </c>
      <c r="F2520">
        <v>45.557000000000002</v>
      </c>
      <c r="G2520">
        <v>16.486000000000001</v>
      </c>
      <c r="L2520">
        <v>126.2</v>
      </c>
      <c r="M2520">
        <v>49.405999999999999</v>
      </c>
      <c r="N2520">
        <v>154.02099999999999</v>
      </c>
    </row>
    <row r="2521" spans="1:14" x14ac:dyDescent="0.3">
      <c r="A2521" t="s">
        <v>92</v>
      </c>
      <c r="B2521" t="s">
        <v>93</v>
      </c>
      <c r="C2521" t="s">
        <v>431</v>
      </c>
      <c r="D2521" t="s">
        <v>430</v>
      </c>
      <c r="E2521">
        <v>1977</v>
      </c>
      <c r="F2521">
        <v>45.405000000000001</v>
      </c>
      <c r="G2521">
        <v>16.849</v>
      </c>
      <c r="L2521">
        <v>129.80000000000001</v>
      </c>
      <c r="M2521">
        <v>48.86</v>
      </c>
      <c r="N2521">
        <v>148.25399999999999</v>
      </c>
    </row>
    <row r="2522" spans="1:14" x14ac:dyDescent="0.3">
      <c r="A2522" t="s">
        <v>92</v>
      </c>
      <c r="B2522" t="s">
        <v>93</v>
      </c>
      <c r="C2522" t="s">
        <v>431</v>
      </c>
      <c r="D2522" t="s">
        <v>430</v>
      </c>
      <c r="E2522">
        <v>1976</v>
      </c>
      <c r="F2522">
        <v>45.277999999999999</v>
      </c>
      <c r="G2522">
        <v>17.190000000000001</v>
      </c>
      <c r="L2522">
        <v>133.1</v>
      </c>
      <c r="M2522">
        <v>48.356000000000002</v>
      </c>
      <c r="N2522">
        <v>142.90899999999999</v>
      </c>
    </row>
    <row r="2523" spans="1:14" x14ac:dyDescent="0.3">
      <c r="A2523" t="s">
        <v>92</v>
      </c>
      <c r="B2523" t="s">
        <v>93</v>
      </c>
      <c r="C2523" t="s">
        <v>431</v>
      </c>
      <c r="D2523" t="s">
        <v>430</v>
      </c>
      <c r="E2523">
        <v>1975</v>
      </c>
      <c r="F2523">
        <v>45.194000000000003</v>
      </c>
      <c r="G2523">
        <v>17.518000000000001</v>
      </c>
      <c r="L2523">
        <v>136.30000000000001</v>
      </c>
      <c r="M2523">
        <v>47.887</v>
      </c>
      <c r="N2523">
        <v>138.25399999999999</v>
      </c>
    </row>
    <row r="2524" spans="1:14" x14ac:dyDescent="0.3">
      <c r="A2524" t="s">
        <v>92</v>
      </c>
      <c r="B2524" t="s">
        <v>93</v>
      </c>
      <c r="C2524" t="s">
        <v>431</v>
      </c>
      <c r="D2524" t="s">
        <v>430</v>
      </c>
      <c r="E2524">
        <v>1974</v>
      </c>
      <c r="F2524">
        <v>45.162999999999997</v>
      </c>
      <c r="G2524">
        <v>17.844000000000001</v>
      </c>
      <c r="L2524">
        <v>139.30000000000001</v>
      </c>
      <c r="M2524">
        <v>47.441000000000003</v>
      </c>
      <c r="N2524">
        <v>134.392</v>
      </c>
    </row>
    <row r="2525" spans="1:14" x14ac:dyDescent="0.3">
      <c r="A2525" t="s">
        <v>92</v>
      </c>
      <c r="B2525" t="s">
        <v>93</v>
      </c>
      <c r="C2525" t="s">
        <v>431</v>
      </c>
      <c r="D2525" t="s">
        <v>430</v>
      </c>
      <c r="E2525">
        <v>1973</v>
      </c>
      <c r="F2525">
        <v>45.182000000000002</v>
      </c>
      <c r="G2525">
        <v>18.178999999999998</v>
      </c>
      <c r="L2525">
        <v>142.4</v>
      </c>
      <c r="M2525">
        <v>47.000999999999998</v>
      </c>
      <c r="N2525">
        <v>131.22399999999999</v>
      </c>
    </row>
    <row r="2526" spans="1:14" x14ac:dyDescent="0.3">
      <c r="A2526" t="s">
        <v>92</v>
      </c>
      <c r="B2526" t="s">
        <v>93</v>
      </c>
      <c r="C2526" t="s">
        <v>431</v>
      </c>
      <c r="D2526" t="s">
        <v>430</v>
      </c>
      <c r="E2526">
        <v>1972</v>
      </c>
      <c r="F2526">
        <v>45.246000000000002</v>
      </c>
      <c r="G2526">
        <v>18.53</v>
      </c>
      <c r="L2526">
        <v>145.5</v>
      </c>
      <c r="M2526">
        <v>46.557000000000002</v>
      </c>
      <c r="N2526">
        <v>128.55199999999999</v>
      </c>
    </row>
    <row r="2527" spans="1:14" x14ac:dyDescent="0.3">
      <c r="A2527" t="s">
        <v>92</v>
      </c>
      <c r="B2527" t="s">
        <v>93</v>
      </c>
      <c r="C2527" t="s">
        <v>431</v>
      </c>
      <c r="D2527" t="s">
        <v>430</v>
      </c>
      <c r="E2527">
        <v>1971</v>
      </c>
      <c r="F2527">
        <v>45.354999999999997</v>
      </c>
      <c r="G2527">
        <v>18.902000000000001</v>
      </c>
      <c r="L2527">
        <v>148.1</v>
      </c>
      <c r="M2527">
        <v>46.103000000000002</v>
      </c>
      <c r="N2527">
        <v>126.08499999999999</v>
      </c>
    </row>
    <row r="2528" spans="1:14" x14ac:dyDescent="0.3">
      <c r="A2528" t="s">
        <v>92</v>
      </c>
      <c r="B2528" t="s">
        <v>93</v>
      </c>
      <c r="C2528" t="s">
        <v>431</v>
      </c>
      <c r="D2528" t="s">
        <v>430</v>
      </c>
      <c r="E2528">
        <v>1970</v>
      </c>
      <c r="F2528">
        <v>45.509</v>
      </c>
      <c r="G2528">
        <v>19.292999999999999</v>
      </c>
      <c r="L2528">
        <v>151.5</v>
      </c>
      <c r="M2528">
        <v>45.642000000000003</v>
      </c>
      <c r="N2528">
        <v>123.61799999999999</v>
      </c>
    </row>
    <row r="2529" spans="1:15" x14ac:dyDescent="0.3">
      <c r="A2529" t="s">
        <v>92</v>
      </c>
      <c r="B2529" t="s">
        <v>93</v>
      </c>
      <c r="C2529" t="s">
        <v>431</v>
      </c>
      <c r="D2529" t="s">
        <v>430</v>
      </c>
      <c r="E2529">
        <v>1969</v>
      </c>
      <c r="F2529">
        <v>45.706000000000003</v>
      </c>
      <c r="G2529">
        <v>19.701000000000001</v>
      </c>
      <c r="M2529">
        <v>45.179000000000002</v>
      </c>
      <c r="N2529">
        <v>121.077</v>
      </c>
    </row>
    <row r="2530" spans="1:15" x14ac:dyDescent="0.3">
      <c r="A2530" t="s">
        <v>92</v>
      </c>
      <c r="B2530" t="s">
        <v>93</v>
      </c>
      <c r="C2530" t="s">
        <v>431</v>
      </c>
      <c r="D2530" t="s">
        <v>430</v>
      </c>
      <c r="E2530">
        <v>1968</v>
      </c>
      <c r="F2530">
        <v>45.936</v>
      </c>
      <c r="G2530">
        <v>20.116</v>
      </c>
      <c r="M2530">
        <v>44.723999999999997</v>
      </c>
      <c r="N2530">
        <v>118.52500000000001</v>
      </c>
    </row>
    <row r="2531" spans="1:15" x14ac:dyDescent="0.3">
      <c r="A2531" t="s">
        <v>92</v>
      </c>
      <c r="B2531" t="s">
        <v>93</v>
      </c>
      <c r="C2531" t="s">
        <v>431</v>
      </c>
      <c r="D2531" t="s">
        <v>430</v>
      </c>
      <c r="E2531">
        <v>1967</v>
      </c>
      <c r="F2531">
        <v>46.185000000000002</v>
      </c>
      <c r="G2531">
        <v>20.532</v>
      </c>
      <c r="M2531">
        <v>44.283000000000001</v>
      </c>
      <c r="N2531">
        <v>116.011</v>
      </c>
    </row>
    <row r="2532" spans="1:15" x14ac:dyDescent="0.3">
      <c r="A2532" t="s">
        <v>92</v>
      </c>
      <c r="B2532" t="s">
        <v>93</v>
      </c>
      <c r="C2532" t="s">
        <v>431</v>
      </c>
      <c r="D2532" t="s">
        <v>430</v>
      </c>
      <c r="E2532">
        <v>1966</v>
      </c>
      <c r="F2532">
        <v>46.44</v>
      </c>
      <c r="G2532">
        <v>20.945</v>
      </c>
      <c r="M2532">
        <v>43.857999999999997</v>
      </c>
      <c r="N2532">
        <v>113.637</v>
      </c>
    </row>
    <row r="2533" spans="1:15" x14ac:dyDescent="0.3">
      <c r="A2533" t="s">
        <v>92</v>
      </c>
      <c r="B2533" t="s">
        <v>93</v>
      </c>
      <c r="C2533" t="s">
        <v>431</v>
      </c>
      <c r="D2533" t="s">
        <v>430</v>
      </c>
      <c r="E2533">
        <v>1965</v>
      </c>
      <c r="F2533">
        <v>46.695999999999998</v>
      </c>
      <c r="G2533">
        <v>21.356000000000002</v>
      </c>
      <c r="M2533">
        <v>43.445999999999998</v>
      </c>
      <c r="N2533">
        <v>111.458</v>
      </c>
    </row>
    <row r="2534" spans="1:15" x14ac:dyDescent="0.3">
      <c r="A2534" t="s">
        <v>92</v>
      </c>
      <c r="B2534" t="s">
        <v>93</v>
      </c>
      <c r="C2534" t="s">
        <v>431</v>
      </c>
      <c r="D2534" t="s">
        <v>430</v>
      </c>
      <c r="E2534">
        <v>1964</v>
      </c>
      <c r="F2534">
        <v>46.951000000000001</v>
      </c>
      <c r="G2534">
        <v>21.768000000000001</v>
      </c>
      <c r="M2534">
        <v>43.042999999999999</v>
      </c>
      <c r="N2534">
        <v>109.486</v>
      </c>
    </row>
    <row r="2535" spans="1:15" x14ac:dyDescent="0.3">
      <c r="A2535" t="s">
        <v>92</v>
      </c>
      <c r="B2535" t="s">
        <v>93</v>
      </c>
      <c r="C2535" t="s">
        <v>431</v>
      </c>
      <c r="D2535" t="s">
        <v>430</v>
      </c>
      <c r="E2535">
        <v>1963</v>
      </c>
      <c r="F2535">
        <v>47.197000000000003</v>
      </c>
      <c r="G2535">
        <v>22.184000000000001</v>
      </c>
      <c r="M2535">
        <v>42.643999999999998</v>
      </c>
      <c r="N2535">
        <v>107.669</v>
      </c>
    </row>
    <row r="2536" spans="1:15" x14ac:dyDescent="0.3">
      <c r="A2536" t="s">
        <v>92</v>
      </c>
      <c r="B2536" t="s">
        <v>93</v>
      </c>
      <c r="C2536" t="s">
        <v>431</v>
      </c>
      <c r="D2536" t="s">
        <v>430</v>
      </c>
      <c r="E2536">
        <v>1962</v>
      </c>
      <c r="F2536">
        <v>47.417999999999999</v>
      </c>
      <c r="G2536">
        <v>22.6</v>
      </c>
      <c r="M2536">
        <v>42.244999999999997</v>
      </c>
      <c r="N2536">
        <v>105.96299999999999</v>
      </c>
    </row>
    <row r="2537" spans="1:15" x14ac:dyDescent="0.3">
      <c r="A2537" t="s">
        <v>92</v>
      </c>
      <c r="B2537" t="s">
        <v>93</v>
      </c>
      <c r="C2537" t="s">
        <v>431</v>
      </c>
      <c r="D2537" t="s">
        <v>430</v>
      </c>
      <c r="E2537">
        <v>1961</v>
      </c>
      <c r="F2537">
        <v>47.594999999999999</v>
      </c>
      <c r="G2537">
        <v>23.013000000000002</v>
      </c>
      <c r="M2537">
        <v>41.845999999999997</v>
      </c>
      <c r="N2537">
        <v>104.32</v>
      </c>
    </row>
    <row r="2538" spans="1:15" x14ac:dyDescent="0.3">
      <c r="A2538" t="s">
        <v>92</v>
      </c>
      <c r="B2538" t="s">
        <v>93</v>
      </c>
      <c r="C2538" t="s">
        <v>431</v>
      </c>
      <c r="D2538" t="s">
        <v>430</v>
      </c>
      <c r="E2538">
        <v>1960</v>
      </c>
      <c r="F2538">
        <v>47.707000000000001</v>
      </c>
      <c r="G2538">
        <v>23.413</v>
      </c>
      <c r="M2538">
        <v>41.447000000000003</v>
      </c>
    </row>
    <row r="2539" spans="1:15" x14ac:dyDescent="0.3">
      <c r="A2539" t="s">
        <v>94</v>
      </c>
      <c r="B2539" t="s">
        <v>95</v>
      </c>
      <c r="C2539" t="s">
        <v>431</v>
      </c>
      <c r="D2539" t="s">
        <v>430</v>
      </c>
      <c r="E2539">
        <v>2018</v>
      </c>
      <c r="I2539">
        <v>47227500000</v>
      </c>
      <c r="J2539">
        <v>561.77700000000004</v>
      </c>
      <c r="L2539">
        <v>68.2</v>
      </c>
      <c r="N2539">
        <v>37.082599999999999</v>
      </c>
      <c r="O2539">
        <v>4.1550000000000002</v>
      </c>
    </row>
    <row r="2540" spans="1:15" x14ac:dyDescent="0.3">
      <c r="A2540" t="s">
        <v>94</v>
      </c>
      <c r="B2540" t="s">
        <v>95</v>
      </c>
      <c r="C2540" t="s">
        <v>431</v>
      </c>
      <c r="D2540" t="s">
        <v>430</v>
      </c>
      <c r="E2540">
        <v>2017</v>
      </c>
      <c r="F2540">
        <v>41.731999999999999</v>
      </c>
      <c r="G2540">
        <v>9.6910000000000007</v>
      </c>
      <c r="I2540">
        <v>38019300000</v>
      </c>
      <c r="J2540">
        <v>467.07400000000001</v>
      </c>
      <c r="K2540">
        <v>8.6198999999999995</v>
      </c>
      <c r="L2540">
        <v>70</v>
      </c>
      <c r="M2540">
        <v>60.026000000000003</v>
      </c>
      <c r="N2540">
        <v>35.905099999999997</v>
      </c>
      <c r="O2540">
        <v>4.1020000000000003</v>
      </c>
    </row>
    <row r="2541" spans="1:15" x14ac:dyDescent="0.3">
      <c r="A2541" t="s">
        <v>94</v>
      </c>
      <c r="B2541" t="s">
        <v>95</v>
      </c>
      <c r="C2541" t="s">
        <v>431</v>
      </c>
      <c r="D2541" t="s">
        <v>430</v>
      </c>
      <c r="E2541">
        <v>2016</v>
      </c>
      <c r="F2541">
        <v>42.277999999999999</v>
      </c>
      <c r="G2541">
        <v>9.9190000000000005</v>
      </c>
      <c r="I2541">
        <v>37134800000</v>
      </c>
      <c r="J2541">
        <v>471.31900000000002</v>
      </c>
      <c r="K2541">
        <v>6.2099700000000002</v>
      </c>
      <c r="L2541">
        <v>71.900000000000006</v>
      </c>
      <c r="M2541">
        <v>59.655000000000001</v>
      </c>
      <c r="N2541">
        <v>34.753999999999998</v>
      </c>
      <c r="O2541">
        <v>4.2949999999999999</v>
      </c>
    </row>
    <row r="2542" spans="1:15" x14ac:dyDescent="0.3">
      <c r="A2542" t="s">
        <v>94</v>
      </c>
      <c r="B2542" t="s">
        <v>95</v>
      </c>
      <c r="C2542" t="s">
        <v>431</v>
      </c>
      <c r="D2542" t="s">
        <v>430</v>
      </c>
      <c r="E2542">
        <v>2015</v>
      </c>
      <c r="F2542">
        <v>42.808</v>
      </c>
      <c r="G2542">
        <v>10.164</v>
      </c>
      <c r="I2542">
        <v>37917700000</v>
      </c>
      <c r="J2542">
        <v>497.31700000000001</v>
      </c>
      <c r="K2542">
        <v>3.8</v>
      </c>
      <c r="L2542">
        <v>73.900000000000006</v>
      </c>
      <c r="M2542">
        <v>59.253999999999998</v>
      </c>
      <c r="N2542">
        <v>33.631599999999999</v>
      </c>
      <c r="O2542">
        <v>4.1740000000000004</v>
      </c>
    </row>
    <row r="2543" spans="1:15" x14ac:dyDescent="0.3">
      <c r="A2543" t="s">
        <v>94</v>
      </c>
      <c r="B2543" t="s">
        <v>95</v>
      </c>
      <c r="C2543" t="s">
        <v>431</v>
      </c>
      <c r="D2543" t="s">
        <v>430</v>
      </c>
      <c r="E2543">
        <v>2014</v>
      </c>
      <c r="F2543">
        <v>43.308999999999997</v>
      </c>
      <c r="G2543">
        <v>10.423999999999999</v>
      </c>
      <c r="H2543">
        <v>108.517</v>
      </c>
      <c r="I2543">
        <v>35909000000</v>
      </c>
      <c r="J2543">
        <v>486.78699999999998</v>
      </c>
      <c r="K2543">
        <v>3</v>
      </c>
      <c r="L2543">
        <v>75.900000000000006</v>
      </c>
      <c r="M2543">
        <v>58.828000000000003</v>
      </c>
      <c r="N2543">
        <v>32.539000000000001</v>
      </c>
      <c r="O2543">
        <v>4.1609999999999996</v>
      </c>
    </row>
    <row r="2544" spans="1:15" x14ac:dyDescent="0.3">
      <c r="A2544" t="s">
        <v>94</v>
      </c>
      <c r="B2544" t="s">
        <v>95</v>
      </c>
      <c r="C2544" t="s">
        <v>431</v>
      </c>
      <c r="D2544" t="s">
        <v>430</v>
      </c>
      <c r="E2544">
        <v>2013</v>
      </c>
      <c r="F2544">
        <v>43.771000000000001</v>
      </c>
      <c r="G2544">
        <v>10.696</v>
      </c>
      <c r="H2544">
        <v>117.02800000000001</v>
      </c>
      <c r="I2544">
        <v>32679700000</v>
      </c>
      <c r="J2544">
        <v>457.964</v>
      </c>
      <c r="K2544">
        <v>2.2000000000000002</v>
      </c>
      <c r="L2544">
        <v>77.900000000000006</v>
      </c>
      <c r="M2544">
        <v>58.381</v>
      </c>
      <c r="N2544">
        <v>31.476500000000001</v>
      </c>
      <c r="O2544">
        <v>4.43</v>
      </c>
    </row>
    <row r="2545" spans="1:15" x14ac:dyDescent="0.3">
      <c r="A2545" t="s">
        <v>94</v>
      </c>
      <c r="B2545" t="s">
        <v>95</v>
      </c>
      <c r="C2545" t="s">
        <v>431</v>
      </c>
      <c r="D2545" t="s">
        <v>430</v>
      </c>
      <c r="E2545">
        <v>2012</v>
      </c>
      <c r="F2545">
        <v>44.186</v>
      </c>
      <c r="G2545">
        <v>10.978</v>
      </c>
      <c r="H2545">
        <v>112.184</v>
      </c>
      <c r="I2545">
        <v>29306200000</v>
      </c>
      <c r="J2545">
        <v>424.6</v>
      </c>
      <c r="K2545">
        <v>1.6799599999999999</v>
      </c>
      <c r="L2545">
        <v>79.900000000000006</v>
      </c>
      <c r="M2545">
        <v>57.914000000000001</v>
      </c>
      <c r="N2545">
        <v>30.4452</v>
      </c>
      <c r="O2545">
        <v>4.4850000000000003</v>
      </c>
    </row>
    <row r="2546" spans="1:15" x14ac:dyDescent="0.3">
      <c r="A2546" t="s">
        <v>94</v>
      </c>
      <c r="B2546" t="s">
        <v>95</v>
      </c>
      <c r="C2546" t="s">
        <v>431</v>
      </c>
      <c r="D2546" t="s">
        <v>430</v>
      </c>
      <c r="E2546">
        <v>2011</v>
      </c>
      <c r="F2546">
        <v>44.548999999999999</v>
      </c>
      <c r="G2546">
        <v>11.273</v>
      </c>
      <c r="H2546">
        <v>108.02200000000001</v>
      </c>
      <c r="I2546">
        <v>25839700000</v>
      </c>
      <c r="J2546">
        <v>387.08199999999999</v>
      </c>
      <c r="K2546">
        <v>1.2</v>
      </c>
      <c r="L2546">
        <v>82.1</v>
      </c>
      <c r="M2546">
        <v>57.427</v>
      </c>
      <c r="N2546">
        <v>29.445799999999998</v>
      </c>
      <c r="O2546">
        <v>4.298</v>
      </c>
    </row>
    <row r="2547" spans="1:15" x14ac:dyDescent="0.3">
      <c r="A2547" t="s">
        <v>94</v>
      </c>
      <c r="B2547" t="s">
        <v>95</v>
      </c>
      <c r="C2547" t="s">
        <v>431</v>
      </c>
      <c r="D2547" t="s">
        <v>430</v>
      </c>
      <c r="E2547">
        <v>2010</v>
      </c>
      <c r="F2547">
        <v>44.854999999999997</v>
      </c>
      <c r="G2547">
        <v>11.587</v>
      </c>
      <c r="H2547">
        <v>104.65600000000001</v>
      </c>
      <c r="I2547">
        <v>21565700000</v>
      </c>
      <c r="J2547">
        <v>334.02199999999999</v>
      </c>
      <c r="K2547">
        <v>0.72</v>
      </c>
      <c r="L2547">
        <v>84.3</v>
      </c>
      <c r="M2547">
        <v>56.908999999999999</v>
      </c>
      <c r="N2547">
        <v>28.479199999999999</v>
      </c>
      <c r="O2547">
        <v>3.9460000000000002</v>
      </c>
    </row>
    <row r="2548" spans="1:15" x14ac:dyDescent="0.3">
      <c r="A2548" t="s">
        <v>94</v>
      </c>
      <c r="B2548" t="s">
        <v>95</v>
      </c>
      <c r="C2548" t="s">
        <v>431</v>
      </c>
      <c r="D2548" t="s">
        <v>430</v>
      </c>
      <c r="E2548">
        <v>2009</v>
      </c>
      <c r="F2548">
        <v>45.104999999999997</v>
      </c>
      <c r="G2548">
        <v>11.926</v>
      </c>
      <c r="H2548">
        <v>106.792</v>
      </c>
      <c r="I2548">
        <v>18648400000</v>
      </c>
      <c r="J2548">
        <v>298.62</v>
      </c>
      <c r="K2548">
        <v>0.56000000000000005</v>
      </c>
      <c r="L2548">
        <v>86.7</v>
      </c>
      <c r="M2548">
        <v>56.35</v>
      </c>
      <c r="N2548">
        <v>27.546199999999999</v>
      </c>
      <c r="O2548">
        <v>3.669</v>
      </c>
    </row>
    <row r="2549" spans="1:15" x14ac:dyDescent="0.3">
      <c r="A2549" t="s">
        <v>94</v>
      </c>
      <c r="B2549" t="s">
        <v>95</v>
      </c>
      <c r="C2549" t="s">
        <v>431</v>
      </c>
      <c r="D2549" t="s">
        <v>430</v>
      </c>
      <c r="E2549">
        <v>2008</v>
      </c>
      <c r="F2549">
        <v>45.307000000000002</v>
      </c>
      <c r="G2549">
        <v>12.295</v>
      </c>
      <c r="H2549">
        <v>101.206</v>
      </c>
      <c r="I2549">
        <v>19788500000</v>
      </c>
      <c r="J2549">
        <v>327.56400000000002</v>
      </c>
      <c r="K2549">
        <v>0.44</v>
      </c>
      <c r="L2549">
        <v>88.9</v>
      </c>
      <c r="M2549">
        <v>55.743000000000002</v>
      </c>
      <c r="N2549">
        <v>26.647500000000001</v>
      </c>
      <c r="O2549">
        <v>3.17</v>
      </c>
    </row>
    <row r="2550" spans="1:15" x14ac:dyDescent="0.3">
      <c r="A2550" t="s">
        <v>94</v>
      </c>
      <c r="B2550" t="s">
        <v>95</v>
      </c>
      <c r="C2550" t="s">
        <v>431</v>
      </c>
      <c r="D2550" t="s">
        <v>430</v>
      </c>
      <c r="E2550">
        <v>2007</v>
      </c>
      <c r="F2550">
        <v>45.47</v>
      </c>
      <c r="G2550">
        <v>12.694000000000001</v>
      </c>
      <c r="H2550">
        <v>105.246</v>
      </c>
      <c r="I2550">
        <v>16737100000</v>
      </c>
      <c r="J2550">
        <v>286.33</v>
      </c>
      <c r="K2550">
        <v>0.37</v>
      </c>
      <c r="L2550">
        <v>91.3</v>
      </c>
      <c r="M2550">
        <v>55.091000000000001</v>
      </c>
      <c r="N2550">
        <v>25.783999999999999</v>
      </c>
      <c r="O2550">
        <v>2.984</v>
      </c>
    </row>
    <row r="2551" spans="1:15" x14ac:dyDescent="0.3">
      <c r="A2551" t="s">
        <v>94</v>
      </c>
      <c r="B2551" t="s">
        <v>95</v>
      </c>
      <c r="C2551" t="s">
        <v>431</v>
      </c>
      <c r="D2551" t="s">
        <v>430</v>
      </c>
      <c r="E2551">
        <v>2006</v>
      </c>
      <c r="F2551">
        <v>45.6</v>
      </c>
      <c r="G2551">
        <v>13.12</v>
      </c>
      <c r="H2551">
        <v>101.771</v>
      </c>
      <c r="I2551">
        <v>14451900000</v>
      </c>
      <c r="J2551">
        <v>255.43299999999999</v>
      </c>
      <c r="K2551">
        <v>0.29605399999999998</v>
      </c>
      <c r="L2551">
        <v>93.6</v>
      </c>
      <c r="M2551">
        <v>54.401000000000003</v>
      </c>
      <c r="N2551">
        <v>24.956700000000001</v>
      </c>
      <c r="O2551">
        <v>2.9039999999999999</v>
      </c>
    </row>
    <row r="2552" spans="1:15" x14ac:dyDescent="0.3">
      <c r="A2552" t="s">
        <v>94</v>
      </c>
      <c r="B2552" t="s">
        <v>95</v>
      </c>
      <c r="C2552" t="s">
        <v>431</v>
      </c>
      <c r="D2552" t="s">
        <v>430</v>
      </c>
      <c r="E2552">
        <v>2005</v>
      </c>
      <c r="F2552">
        <v>45.701999999999998</v>
      </c>
      <c r="G2552">
        <v>13.573</v>
      </c>
      <c r="H2552">
        <v>89.457300000000004</v>
      </c>
      <c r="I2552">
        <v>11964500000</v>
      </c>
      <c r="J2552">
        <v>218.386</v>
      </c>
      <c r="K2552">
        <v>0.238038</v>
      </c>
      <c r="L2552">
        <v>96</v>
      </c>
      <c r="M2552">
        <v>53.674999999999997</v>
      </c>
      <c r="N2552">
        <v>24.1662</v>
      </c>
      <c r="O2552">
        <v>2.8490000000000002</v>
      </c>
    </row>
    <row r="2553" spans="1:15" x14ac:dyDescent="0.3">
      <c r="A2553" t="s">
        <v>94</v>
      </c>
      <c r="B2553" t="s">
        <v>95</v>
      </c>
      <c r="C2553" t="s">
        <v>431</v>
      </c>
      <c r="D2553" t="s">
        <v>430</v>
      </c>
      <c r="E2553">
        <v>2004</v>
      </c>
      <c r="F2553">
        <v>45.781999999999996</v>
      </c>
      <c r="G2553">
        <v>14.055</v>
      </c>
      <c r="H2553">
        <v>88.187299999999993</v>
      </c>
      <c r="I2553">
        <v>10297500000</v>
      </c>
      <c r="J2553">
        <v>194.04</v>
      </c>
      <c r="K2553">
        <v>0.19620799999999999</v>
      </c>
      <c r="L2553">
        <v>98.4</v>
      </c>
      <c r="M2553">
        <v>52.917000000000002</v>
      </c>
      <c r="N2553">
        <v>23.408799999999999</v>
      </c>
      <c r="O2553">
        <v>2.9350000000000001</v>
      </c>
    </row>
    <row r="2554" spans="1:15" x14ac:dyDescent="0.3">
      <c r="A2554" t="s">
        <v>94</v>
      </c>
      <c r="B2554" t="s">
        <v>95</v>
      </c>
      <c r="C2554" t="s">
        <v>431</v>
      </c>
      <c r="D2554" t="s">
        <v>430</v>
      </c>
      <c r="E2554">
        <v>2003</v>
      </c>
      <c r="F2554">
        <v>45.844000000000001</v>
      </c>
      <c r="G2554">
        <v>14.554</v>
      </c>
      <c r="H2554">
        <v>90.207999999999998</v>
      </c>
      <c r="I2554">
        <v>8937570000</v>
      </c>
      <c r="J2554">
        <v>173.79599999999999</v>
      </c>
      <c r="K2554">
        <v>0.13491500000000001</v>
      </c>
      <c r="L2554">
        <v>100.7</v>
      </c>
      <c r="M2554">
        <v>52.143999999999998</v>
      </c>
      <c r="N2554">
        <v>22.683900000000001</v>
      </c>
      <c r="O2554">
        <v>3.0619999999999998</v>
      </c>
    </row>
    <row r="2555" spans="1:15" x14ac:dyDescent="0.3">
      <c r="A2555" t="s">
        <v>94</v>
      </c>
      <c r="B2555" t="s">
        <v>95</v>
      </c>
      <c r="C2555" t="s">
        <v>431</v>
      </c>
      <c r="D2555" t="s">
        <v>430</v>
      </c>
      <c r="E2555">
        <v>2002</v>
      </c>
      <c r="F2555">
        <v>45.892000000000003</v>
      </c>
      <c r="G2555">
        <v>15.052</v>
      </c>
      <c r="H2555">
        <v>89.7303</v>
      </c>
      <c r="I2555">
        <v>8728040000</v>
      </c>
      <c r="J2555">
        <v>175.01</v>
      </c>
      <c r="K2555">
        <v>9.2790700000000004E-2</v>
      </c>
      <c r="L2555">
        <v>102.9</v>
      </c>
      <c r="M2555">
        <v>51.384999999999998</v>
      </c>
      <c r="N2555">
        <v>21.9985</v>
      </c>
      <c r="O2555">
        <v>3.097</v>
      </c>
    </row>
    <row r="2556" spans="1:15" x14ac:dyDescent="0.3">
      <c r="A2556" t="s">
        <v>94</v>
      </c>
      <c r="B2556" t="s">
        <v>95</v>
      </c>
      <c r="C2556" t="s">
        <v>431</v>
      </c>
      <c r="D2556" t="s">
        <v>430</v>
      </c>
      <c r="E2556">
        <v>2001</v>
      </c>
      <c r="F2556">
        <v>45.930999999999997</v>
      </c>
      <c r="G2556">
        <v>15.531000000000001</v>
      </c>
      <c r="H2556">
        <v>95.5428</v>
      </c>
      <c r="I2556">
        <v>7438190000</v>
      </c>
      <c r="J2556">
        <v>153.59100000000001</v>
      </c>
      <c r="K2556">
        <v>1.14758E-2</v>
      </c>
      <c r="L2556">
        <v>105.1</v>
      </c>
      <c r="M2556">
        <v>50.667000000000002</v>
      </c>
      <c r="N2556">
        <v>21.361899999999999</v>
      </c>
      <c r="O2556">
        <v>3.0640000000000001</v>
      </c>
    </row>
    <row r="2557" spans="1:15" x14ac:dyDescent="0.3">
      <c r="A2557" t="s">
        <v>94</v>
      </c>
      <c r="B2557" t="s">
        <v>95</v>
      </c>
      <c r="C2557" t="s">
        <v>431</v>
      </c>
      <c r="D2557" t="s">
        <v>430</v>
      </c>
      <c r="E2557">
        <v>2000</v>
      </c>
      <c r="F2557">
        <v>45.965000000000003</v>
      </c>
      <c r="G2557">
        <v>15.955</v>
      </c>
      <c r="H2557">
        <v>96.569800000000001</v>
      </c>
      <c r="I2557">
        <v>19088000000</v>
      </c>
      <c r="J2557">
        <v>405.21600000000001</v>
      </c>
      <c r="K2557">
        <v>5.9021100000000003E-3</v>
      </c>
      <c r="L2557">
        <v>107.3</v>
      </c>
      <c r="M2557">
        <v>50.040999999999997</v>
      </c>
      <c r="N2557">
        <v>20.778500000000001</v>
      </c>
      <c r="O2557">
        <v>3.048</v>
      </c>
    </row>
    <row r="2558" spans="1:15" x14ac:dyDescent="0.3">
      <c r="A2558" t="s">
        <v>94</v>
      </c>
      <c r="B2558" t="s">
        <v>95</v>
      </c>
      <c r="C2558" t="s">
        <v>431</v>
      </c>
      <c r="D2558" t="s">
        <v>430</v>
      </c>
      <c r="E2558">
        <v>1999</v>
      </c>
      <c r="F2558">
        <v>45.996000000000002</v>
      </c>
      <c r="G2558">
        <v>16.288</v>
      </c>
      <c r="H2558">
        <v>95.166300000000007</v>
      </c>
      <c r="I2558">
        <v>4711260000</v>
      </c>
      <c r="J2558">
        <v>102.598</v>
      </c>
      <c r="K2558">
        <v>1.0090800000000001E-3</v>
      </c>
      <c r="L2558">
        <v>109.2</v>
      </c>
      <c r="M2558">
        <v>49.557000000000002</v>
      </c>
      <c r="N2558">
        <v>20.255199999999999</v>
      </c>
      <c r="O2558">
        <v>3.0819999999999999</v>
      </c>
    </row>
    <row r="2559" spans="1:15" x14ac:dyDescent="0.3">
      <c r="A2559" t="s">
        <v>94</v>
      </c>
      <c r="B2559" t="s">
        <v>95</v>
      </c>
      <c r="C2559" t="s">
        <v>431</v>
      </c>
      <c r="D2559" t="s">
        <v>430</v>
      </c>
      <c r="E2559">
        <v>1998</v>
      </c>
      <c r="F2559">
        <v>46.021999999999998</v>
      </c>
      <c r="G2559">
        <v>16.513999999999999</v>
      </c>
      <c r="H2559">
        <v>93.400300000000001</v>
      </c>
      <c r="I2559">
        <v>6215590000</v>
      </c>
      <c r="J2559">
        <v>138.58600000000001</v>
      </c>
      <c r="K2559">
        <v>4.13065E-4</v>
      </c>
      <c r="L2559">
        <v>111</v>
      </c>
      <c r="M2559">
        <v>49.232999999999997</v>
      </c>
      <c r="N2559">
        <v>19.7834</v>
      </c>
      <c r="O2559">
        <v>2.4460000000000002</v>
      </c>
    </row>
    <row r="2560" spans="1:15" x14ac:dyDescent="0.3">
      <c r="A2560" t="s">
        <v>94</v>
      </c>
      <c r="B2560" t="s">
        <v>95</v>
      </c>
      <c r="C2560" t="s">
        <v>431</v>
      </c>
      <c r="D2560" t="s">
        <v>430</v>
      </c>
      <c r="E2560">
        <v>1997</v>
      </c>
      <c r="F2560">
        <v>46.042999999999999</v>
      </c>
      <c r="G2560">
        <v>16.632999999999999</v>
      </c>
      <c r="H2560">
        <v>95.397400000000005</v>
      </c>
      <c r="I2560">
        <v>6090840000</v>
      </c>
      <c r="J2560">
        <v>138.97399999999999</v>
      </c>
      <c r="K2560">
        <v>2.11213E-4</v>
      </c>
      <c r="L2560">
        <v>112.4</v>
      </c>
      <c r="M2560">
        <v>49.066000000000003</v>
      </c>
      <c r="N2560">
        <v>19.3323</v>
      </c>
      <c r="O2560">
        <v>2.4550000000000001</v>
      </c>
    </row>
    <row r="2561" spans="1:15" x14ac:dyDescent="0.3">
      <c r="A2561" t="s">
        <v>94</v>
      </c>
      <c r="B2561" t="s">
        <v>95</v>
      </c>
      <c r="C2561" t="s">
        <v>431</v>
      </c>
      <c r="D2561" t="s">
        <v>430</v>
      </c>
      <c r="E2561">
        <v>1996</v>
      </c>
      <c r="F2561">
        <v>46.06</v>
      </c>
      <c r="G2561">
        <v>16.655000000000001</v>
      </c>
      <c r="H2561">
        <v>104.848</v>
      </c>
      <c r="I2561">
        <v>5771450000</v>
      </c>
      <c r="J2561">
        <v>134.982</v>
      </c>
      <c r="K2561">
        <v>1.08207E-4</v>
      </c>
      <c r="L2561">
        <v>113.7</v>
      </c>
      <c r="M2561">
        <v>49.04</v>
      </c>
      <c r="N2561">
        <v>18.860299999999999</v>
      </c>
      <c r="O2561">
        <v>2.516</v>
      </c>
    </row>
    <row r="2562" spans="1:15" x14ac:dyDescent="0.3">
      <c r="A2562" t="s">
        <v>94</v>
      </c>
      <c r="B2562" t="s">
        <v>95</v>
      </c>
      <c r="C2562" t="s">
        <v>431</v>
      </c>
      <c r="D2562" t="s">
        <v>430</v>
      </c>
      <c r="E2562">
        <v>1995</v>
      </c>
      <c r="F2562">
        <v>46.073</v>
      </c>
      <c r="G2562">
        <v>16.609000000000002</v>
      </c>
      <c r="H2562">
        <v>108.884</v>
      </c>
      <c r="I2562">
        <v>5643440000</v>
      </c>
      <c r="J2562">
        <v>135.73699999999999</v>
      </c>
      <c r="L2562">
        <v>114.7</v>
      </c>
      <c r="M2562">
        <v>49.110999999999997</v>
      </c>
      <c r="N2562">
        <v>18.339400000000001</v>
      </c>
      <c r="O2562">
        <v>3.012</v>
      </c>
    </row>
    <row r="2563" spans="1:15" x14ac:dyDescent="0.3">
      <c r="A2563" t="s">
        <v>94</v>
      </c>
      <c r="B2563" t="s">
        <v>95</v>
      </c>
      <c r="C2563" t="s">
        <v>431</v>
      </c>
      <c r="D2563" t="s">
        <v>430</v>
      </c>
      <c r="E2563">
        <v>1994</v>
      </c>
      <c r="F2563">
        <v>46.082000000000001</v>
      </c>
      <c r="G2563">
        <v>16.536000000000001</v>
      </c>
      <c r="H2563">
        <v>101.309</v>
      </c>
      <c r="I2563">
        <v>5820380000</v>
      </c>
      <c r="J2563">
        <v>144.595</v>
      </c>
      <c r="L2563">
        <v>115.7</v>
      </c>
      <c r="M2563">
        <v>49.22</v>
      </c>
      <c r="N2563">
        <v>17.755700000000001</v>
      </c>
      <c r="O2563">
        <v>3.0289999999999999</v>
      </c>
    </row>
    <row r="2564" spans="1:15" x14ac:dyDescent="0.3">
      <c r="A2564" t="s">
        <v>94</v>
      </c>
      <c r="B2564" t="s">
        <v>95</v>
      </c>
      <c r="C2564" t="s">
        <v>431</v>
      </c>
      <c r="D2564" t="s">
        <v>430</v>
      </c>
      <c r="E2564">
        <v>1993</v>
      </c>
      <c r="F2564">
        <v>46.085999999999999</v>
      </c>
      <c r="G2564">
        <v>16.478999999999999</v>
      </c>
      <c r="H2564">
        <v>102.587</v>
      </c>
      <c r="I2564">
        <v>10706300000</v>
      </c>
      <c r="J2564">
        <v>275.822</v>
      </c>
      <c r="L2564">
        <v>116.6</v>
      </c>
      <c r="M2564">
        <v>49.302</v>
      </c>
      <c r="N2564">
        <v>17.121700000000001</v>
      </c>
      <c r="O2564">
        <v>2.7480000000000002</v>
      </c>
    </row>
    <row r="2565" spans="1:15" x14ac:dyDescent="0.3">
      <c r="A2565" t="s">
        <v>94</v>
      </c>
      <c r="B2565" t="s">
        <v>95</v>
      </c>
      <c r="C2565" t="s">
        <v>431</v>
      </c>
      <c r="D2565" t="s">
        <v>430</v>
      </c>
      <c r="E2565">
        <v>1992</v>
      </c>
      <c r="F2565">
        <v>46.085999999999999</v>
      </c>
      <c r="G2565">
        <v>16.472999999999999</v>
      </c>
      <c r="H2565">
        <v>115.23</v>
      </c>
      <c r="I2565">
        <v>8227340000</v>
      </c>
      <c r="J2565">
        <v>220.37200000000001</v>
      </c>
      <c r="L2565">
        <v>117.4</v>
      </c>
      <c r="M2565">
        <v>49.311</v>
      </c>
      <c r="N2565">
        <v>16.4681</v>
      </c>
      <c r="O2565">
        <v>2.407</v>
      </c>
    </row>
    <row r="2566" spans="1:15" x14ac:dyDescent="0.3">
      <c r="A2566" t="s">
        <v>94</v>
      </c>
      <c r="B2566" t="s">
        <v>95</v>
      </c>
      <c r="C2566" t="s">
        <v>431</v>
      </c>
      <c r="D2566" t="s">
        <v>430</v>
      </c>
      <c r="E2566">
        <v>1991</v>
      </c>
      <c r="F2566">
        <v>46.084000000000003</v>
      </c>
      <c r="G2566">
        <v>16.532</v>
      </c>
      <c r="H2566">
        <v>125.48699999999999</v>
      </c>
      <c r="I2566">
        <v>9625440000</v>
      </c>
      <c r="J2566">
        <v>268.05599999999998</v>
      </c>
      <c r="L2566">
        <v>118.4</v>
      </c>
      <c r="M2566">
        <v>49.225000000000001</v>
      </c>
      <c r="N2566">
        <v>15.8392</v>
      </c>
      <c r="O2566">
        <v>2.5409999999999999</v>
      </c>
    </row>
    <row r="2567" spans="1:15" x14ac:dyDescent="0.3">
      <c r="A2567" t="s">
        <v>94</v>
      </c>
      <c r="B2567" t="s">
        <v>95</v>
      </c>
      <c r="C2567" t="s">
        <v>431</v>
      </c>
      <c r="D2567" t="s">
        <v>430</v>
      </c>
      <c r="E2567">
        <v>1990</v>
      </c>
      <c r="F2567">
        <v>46.082000000000001</v>
      </c>
      <c r="G2567">
        <v>16.657</v>
      </c>
      <c r="H2567">
        <v>130.87899999999999</v>
      </c>
      <c r="I2567">
        <v>9349760000</v>
      </c>
      <c r="J2567">
        <v>270.13099999999997</v>
      </c>
      <c r="K2567">
        <v>0</v>
      </c>
      <c r="L2567">
        <v>119.5</v>
      </c>
      <c r="M2567">
        <v>49.042999999999999</v>
      </c>
      <c r="N2567">
        <v>15.2674</v>
      </c>
    </row>
    <row r="2568" spans="1:15" x14ac:dyDescent="0.3">
      <c r="A2568" t="s">
        <v>94</v>
      </c>
      <c r="B2568" t="s">
        <v>95</v>
      </c>
      <c r="C2568" t="s">
        <v>431</v>
      </c>
      <c r="D2568" t="s">
        <v>430</v>
      </c>
      <c r="E2568">
        <v>1989</v>
      </c>
      <c r="F2568">
        <v>46.085000000000001</v>
      </c>
      <c r="G2568">
        <v>16.832000000000001</v>
      </c>
      <c r="H2568">
        <v>169.49199999999999</v>
      </c>
      <c r="I2568">
        <v>9021860000</v>
      </c>
      <c r="J2568">
        <v>269.59300000000002</v>
      </c>
      <c r="L2568">
        <v>120.5</v>
      </c>
      <c r="M2568">
        <v>48.786999999999999</v>
      </c>
      <c r="N2568">
        <v>14.7614</v>
      </c>
    </row>
    <row r="2569" spans="1:15" x14ac:dyDescent="0.3">
      <c r="A2569" t="s">
        <v>94</v>
      </c>
      <c r="B2569" t="s">
        <v>95</v>
      </c>
      <c r="C2569" t="s">
        <v>431</v>
      </c>
      <c r="D2569" t="s">
        <v>430</v>
      </c>
      <c r="E2569">
        <v>1988</v>
      </c>
      <c r="F2569">
        <v>46.094000000000001</v>
      </c>
      <c r="G2569">
        <v>17.029</v>
      </c>
      <c r="H2569">
        <v>145.88300000000001</v>
      </c>
      <c r="I2569">
        <v>8861300000</v>
      </c>
      <c r="J2569">
        <v>273.12799999999999</v>
      </c>
      <c r="L2569">
        <v>121.6</v>
      </c>
      <c r="M2569">
        <v>48.502000000000002</v>
      </c>
      <c r="N2569">
        <v>14.311</v>
      </c>
    </row>
    <row r="2570" spans="1:15" x14ac:dyDescent="0.3">
      <c r="A2570" t="s">
        <v>94</v>
      </c>
      <c r="B2570" t="s">
        <v>95</v>
      </c>
      <c r="C2570" t="s">
        <v>431</v>
      </c>
      <c r="D2570" t="s">
        <v>430</v>
      </c>
      <c r="E2570">
        <v>1987</v>
      </c>
      <c r="F2570">
        <v>46.11</v>
      </c>
      <c r="G2570">
        <v>17.224</v>
      </c>
      <c r="H2570">
        <v>145.83500000000001</v>
      </c>
      <c r="I2570">
        <v>7661630000</v>
      </c>
      <c r="J2570">
        <v>243.005</v>
      </c>
      <c r="L2570">
        <v>122.7</v>
      </c>
      <c r="M2570">
        <v>48.220999999999997</v>
      </c>
      <c r="N2570">
        <v>13.907400000000001</v>
      </c>
    </row>
    <row r="2571" spans="1:15" x14ac:dyDescent="0.3">
      <c r="A2571" t="s">
        <v>94</v>
      </c>
      <c r="B2571" t="s">
        <v>95</v>
      </c>
      <c r="C2571" t="s">
        <v>431</v>
      </c>
      <c r="D2571" t="s">
        <v>430</v>
      </c>
      <c r="E2571">
        <v>1986</v>
      </c>
      <c r="F2571">
        <v>46.134</v>
      </c>
      <c r="G2571">
        <v>17.408999999999999</v>
      </c>
      <c r="H2571">
        <v>150.66499999999999</v>
      </c>
      <c r="I2571">
        <v>8095370000</v>
      </c>
      <c r="J2571">
        <v>263.83100000000002</v>
      </c>
      <c r="L2571">
        <v>123.7</v>
      </c>
      <c r="M2571">
        <v>47.954999999999998</v>
      </c>
      <c r="N2571">
        <v>13.534700000000001</v>
      </c>
    </row>
    <row r="2572" spans="1:15" x14ac:dyDescent="0.3">
      <c r="A2572" t="s">
        <v>94</v>
      </c>
      <c r="B2572" t="s">
        <v>95</v>
      </c>
      <c r="C2572" t="s">
        <v>431</v>
      </c>
      <c r="D2572" t="s">
        <v>430</v>
      </c>
      <c r="E2572">
        <v>1985</v>
      </c>
      <c r="F2572">
        <v>46.162999999999997</v>
      </c>
      <c r="G2572">
        <v>17.585000000000001</v>
      </c>
      <c r="H2572">
        <v>148.15299999999999</v>
      </c>
      <c r="I2572">
        <v>7195040000</v>
      </c>
      <c r="J2572">
        <v>240.78800000000001</v>
      </c>
      <c r="L2572">
        <v>124.8</v>
      </c>
      <c r="M2572">
        <v>47.704999999999998</v>
      </c>
      <c r="N2572">
        <v>13.1807</v>
      </c>
    </row>
    <row r="2573" spans="1:15" x14ac:dyDescent="0.3">
      <c r="A2573" t="s">
        <v>94</v>
      </c>
      <c r="B2573" t="s">
        <v>95</v>
      </c>
      <c r="C2573" t="s">
        <v>431</v>
      </c>
      <c r="D2573" t="s">
        <v>430</v>
      </c>
      <c r="E2573">
        <v>1984</v>
      </c>
      <c r="F2573">
        <v>46.195</v>
      </c>
      <c r="G2573">
        <v>17.760000000000002</v>
      </c>
      <c r="H2573">
        <v>141.34800000000001</v>
      </c>
      <c r="I2573">
        <v>7857730000</v>
      </c>
      <c r="J2573">
        <v>269.84300000000002</v>
      </c>
      <c r="L2573">
        <v>126</v>
      </c>
      <c r="M2573">
        <v>47.460999999999999</v>
      </c>
      <c r="N2573">
        <v>12.8447</v>
      </c>
    </row>
    <row r="2574" spans="1:15" x14ac:dyDescent="0.3">
      <c r="A2574" t="s">
        <v>94</v>
      </c>
      <c r="B2574" t="s">
        <v>95</v>
      </c>
      <c r="C2574" t="s">
        <v>431</v>
      </c>
      <c r="D2574" t="s">
        <v>430</v>
      </c>
      <c r="E2574">
        <v>1983</v>
      </c>
      <c r="F2574">
        <v>46.225999999999999</v>
      </c>
      <c r="G2574">
        <v>17.942</v>
      </c>
      <c r="H2574">
        <v>138.04499999999999</v>
      </c>
      <c r="I2574">
        <v>11006700000</v>
      </c>
      <c r="J2574">
        <v>387.50799999999998</v>
      </c>
      <c r="L2574">
        <v>127.3</v>
      </c>
      <c r="M2574">
        <v>47.207999999999998</v>
      </c>
      <c r="N2574">
        <v>12.529</v>
      </c>
    </row>
    <row r="2575" spans="1:15" x14ac:dyDescent="0.3">
      <c r="A2575" t="s">
        <v>94</v>
      </c>
      <c r="B2575" t="s">
        <v>95</v>
      </c>
      <c r="C2575" t="s">
        <v>431</v>
      </c>
      <c r="D2575" t="s">
        <v>430</v>
      </c>
      <c r="E2575">
        <v>1982</v>
      </c>
      <c r="F2575">
        <v>46.253999999999998</v>
      </c>
      <c r="G2575">
        <v>18.138000000000002</v>
      </c>
      <c r="H2575">
        <v>130.352</v>
      </c>
      <c r="I2575">
        <v>13651700000</v>
      </c>
      <c r="J2575">
        <v>492.53300000000002</v>
      </c>
      <c r="L2575">
        <v>128.69999999999999</v>
      </c>
      <c r="M2575">
        <v>46.936999999999998</v>
      </c>
      <c r="N2575">
        <v>12.226100000000001</v>
      </c>
    </row>
    <row r="2576" spans="1:15" x14ac:dyDescent="0.3">
      <c r="A2576" t="s">
        <v>94</v>
      </c>
      <c r="B2576" t="s">
        <v>95</v>
      </c>
      <c r="C2576" t="s">
        <v>431</v>
      </c>
      <c r="D2576" t="s">
        <v>430</v>
      </c>
      <c r="E2576">
        <v>1981</v>
      </c>
      <c r="F2576">
        <v>46.277999999999999</v>
      </c>
      <c r="G2576">
        <v>18.344999999999999</v>
      </c>
      <c r="H2576">
        <v>135.649</v>
      </c>
      <c r="I2576">
        <v>12537800000</v>
      </c>
      <c r="J2576">
        <v>463.67099999999999</v>
      </c>
      <c r="L2576">
        <v>130.1</v>
      </c>
      <c r="M2576">
        <v>46.651000000000003</v>
      </c>
      <c r="N2576">
        <v>11.9275</v>
      </c>
    </row>
    <row r="2577" spans="1:14" x14ac:dyDescent="0.3">
      <c r="A2577" t="s">
        <v>94</v>
      </c>
      <c r="B2577" t="s">
        <v>95</v>
      </c>
      <c r="C2577" t="s">
        <v>431</v>
      </c>
      <c r="D2577" t="s">
        <v>430</v>
      </c>
      <c r="E2577">
        <v>1980</v>
      </c>
      <c r="F2577">
        <v>46.295999999999999</v>
      </c>
      <c r="G2577">
        <v>18.555</v>
      </c>
      <c r="H2577">
        <v>150.917</v>
      </c>
      <c r="I2577">
        <v>14394900000</v>
      </c>
      <c r="J2577">
        <v>546.11199999999997</v>
      </c>
      <c r="L2577">
        <v>131.6</v>
      </c>
      <c r="M2577">
        <v>46.363</v>
      </c>
      <c r="N2577">
        <v>11.627000000000001</v>
      </c>
    </row>
    <row r="2578" spans="1:14" x14ac:dyDescent="0.3">
      <c r="A2578" t="s">
        <v>94</v>
      </c>
      <c r="B2578" t="s">
        <v>95</v>
      </c>
      <c r="C2578" t="s">
        <v>431</v>
      </c>
      <c r="D2578" t="s">
        <v>430</v>
      </c>
      <c r="E2578">
        <v>1979</v>
      </c>
      <c r="F2578">
        <v>46.31</v>
      </c>
      <c r="G2578">
        <v>18.756</v>
      </c>
      <c r="H2578">
        <v>142.92599999999999</v>
      </c>
      <c r="I2578">
        <v>15068400000</v>
      </c>
      <c r="J2578">
        <v>587.15200000000004</v>
      </c>
      <c r="L2578">
        <v>133.19999999999999</v>
      </c>
      <c r="M2578">
        <v>46.085999999999999</v>
      </c>
      <c r="N2578">
        <v>11.3203</v>
      </c>
    </row>
    <row r="2579" spans="1:14" x14ac:dyDescent="0.3">
      <c r="A2579" t="s">
        <v>94</v>
      </c>
      <c r="B2579" t="s">
        <v>95</v>
      </c>
      <c r="C2579" t="s">
        <v>431</v>
      </c>
      <c r="D2579" t="s">
        <v>430</v>
      </c>
      <c r="E2579">
        <v>1978</v>
      </c>
      <c r="F2579">
        <v>46.32</v>
      </c>
      <c r="G2579">
        <v>18.939</v>
      </c>
      <c r="H2579">
        <v>148.37899999999999</v>
      </c>
      <c r="I2579">
        <v>15372600000</v>
      </c>
      <c r="J2579">
        <v>615.97900000000004</v>
      </c>
      <c r="L2579">
        <v>134.80000000000001</v>
      </c>
      <c r="M2579">
        <v>45.832999999999998</v>
      </c>
      <c r="N2579">
        <v>11.0083</v>
      </c>
    </row>
    <row r="2580" spans="1:14" x14ac:dyDescent="0.3">
      <c r="A2580" t="s">
        <v>94</v>
      </c>
      <c r="B2580" t="s">
        <v>95</v>
      </c>
      <c r="C2580" t="s">
        <v>431</v>
      </c>
      <c r="D2580" t="s">
        <v>430</v>
      </c>
      <c r="E2580">
        <v>1977</v>
      </c>
      <c r="F2580">
        <v>46.33</v>
      </c>
      <c r="G2580">
        <v>19.100999999999999</v>
      </c>
      <c r="H2580">
        <v>158.35599999999999</v>
      </c>
      <c r="I2580">
        <v>12344400000</v>
      </c>
      <c r="J2580">
        <v>509.06700000000001</v>
      </c>
      <c r="L2580">
        <v>136.5</v>
      </c>
      <c r="M2580">
        <v>45.609000000000002</v>
      </c>
      <c r="N2580">
        <v>10.696300000000001</v>
      </c>
    </row>
    <row r="2581" spans="1:14" x14ac:dyDescent="0.3">
      <c r="A2581" t="s">
        <v>94</v>
      </c>
      <c r="B2581" t="s">
        <v>95</v>
      </c>
      <c r="C2581" t="s">
        <v>431</v>
      </c>
      <c r="D2581" t="s">
        <v>430</v>
      </c>
      <c r="E2581">
        <v>1976</v>
      </c>
      <c r="F2581">
        <v>46.341999999999999</v>
      </c>
      <c r="G2581">
        <v>19.245999999999999</v>
      </c>
      <c r="H2581">
        <v>161.839</v>
      </c>
      <c r="I2581">
        <v>9648580000</v>
      </c>
      <c r="J2581">
        <v>409.524</v>
      </c>
      <c r="L2581">
        <v>138.19999999999999</v>
      </c>
      <c r="M2581">
        <v>45.41</v>
      </c>
      <c r="N2581">
        <v>10.3926</v>
      </c>
    </row>
    <row r="2582" spans="1:14" x14ac:dyDescent="0.3">
      <c r="A2582" t="s">
        <v>94</v>
      </c>
      <c r="B2582" t="s">
        <v>95</v>
      </c>
      <c r="C2582" t="s">
        <v>431</v>
      </c>
      <c r="D2582" t="s">
        <v>430</v>
      </c>
      <c r="E2582">
        <v>1975</v>
      </c>
      <c r="F2582">
        <v>46.360999999999997</v>
      </c>
      <c r="G2582">
        <v>19.385000000000002</v>
      </c>
      <c r="H2582">
        <v>167.22300000000001</v>
      </c>
      <c r="I2582">
        <v>10237300000</v>
      </c>
      <c r="J2582">
        <v>446.976</v>
      </c>
      <c r="L2582">
        <v>139.9</v>
      </c>
      <c r="M2582">
        <v>45.222000000000001</v>
      </c>
      <c r="N2582">
        <v>10.1028</v>
      </c>
    </row>
    <row r="2583" spans="1:14" x14ac:dyDescent="0.3">
      <c r="A2583" t="s">
        <v>94</v>
      </c>
      <c r="B2583" t="s">
        <v>95</v>
      </c>
      <c r="C2583" t="s">
        <v>431</v>
      </c>
      <c r="D2583" t="s">
        <v>430</v>
      </c>
      <c r="E2583">
        <v>1974</v>
      </c>
      <c r="F2583">
        <v>46.393000000000001</v>
      </c>
      <c r="G2583">
        <v>19.533000000000001</v>
      </c>
      <c r="H2583">
        <v>169.28399999999999</v>
      </c>
      <c r="I2583">
        <v>9596960000</v>
      </c>
      <c r="J2583">
        <v>430.702</v>
      </c>
      <c r="L2583">
        <v>141.6</v>
      </c>
      <c r="M2583">
        <v>45.026000000000003</v>
      </c>
      <c r="N2583">
        <v>9.8286899999999999</v>
      </c>
    </row>
    <row r="2584" spans="1:14" x14ac:dyDescent="0.3">
      <c r="A2584" t="s">
        <v>94</v>
      </c>
      <c r="B2584" t="s">
        <v>95</v>
      </c>
      <c r="C2584" t="s">
        <v>431</v>
      </c>
      <c r="D2584" t="s">
        <v>430</v>
      </c>
      <c r="E2584">
        <v>1973</v>
      </c>
      <c r="F2584">
        <v>46.439</v>
      </c>
      <c r="G2584">
        <v>19.706</v>
      </c>
      <c r="H2584">
        <v>167.35499999999999</v>
      </c>
      <c r="I2584">
        <v>7870240000</v>
      </c>
      <c r="J2584">
        <v>362.84399999999999</v>
      </c>
      <c r="L2584">
        <v>143.30000000000001</v>
      </c>
      <c r="M2584">
        <v>44.804000000000002</v>
      </c>
      <c r="N2584">
        <v>9.5677000000000003</v>
      </c>
    </row>
    <row r="2585" spans="1:14" x14ac:dyDescent="0.3">
      <c r="A2585" t="s">
        <v>94</v>
      </c>
      <c r="B2585" t="s">
        <v>95</v>
      </c>
      <c r="C2585" t="s">
        <v>431</v>
      </c>
      <c r="D2585" t="s">
        <v>430</v>
      </c>
      <c r="E2585">
        <v>1972</v>
      </c>
      <c r="F2585">
        <v>46.499000000000002</v>
      </c>
      <c r="G2585">
        <v>19.911000000000001</v>
      </c>
      <c r="H2585">
        <v>158.797</v>
      </c>
      <c r="I2585">
        <v>6173710000</v>
      </c>
      <c r="J2585">
        <v>292.29700000000003</v>
      </c>
      <c r="L2585">
        <v>144.9</v>
      </c>
      <c r="M2585">
        <v>44.545000000000002</v>
      </c>
      <c r="N2585">
        <v>9.3166700000000002</v>
      </c>
    </row>
    <row r="2586" spans="1:14" x14ac:dyDescent="0.3">
      <c r="A2586" t="s">
        <v>94</v>
      </c>
      <c r="B2586" t="s">
        <v>95</v>
      </c>
      <c r="C2586" t="s">
        <v>431</v>
      </c>
      <c r="D2586" t="s">
        <v>430</v>
      </c>
      <c r="E2586">
        <v>1971</v>
      </c>
      <c r="F2586">
        <v>46.57</v>
      </c>
      <c r="G2586">
        <v>20.149000000000001</v>
      </c>
      <c r="H2586">
        <v>162.273</v>
      </c>
      <c r="I2586">
        <v>5594770000</v>
      </c>
      <c r="J2586">
        <v>272.065</v>
      </c>
      <c r="L2586">
        <v>146.4</v>
      </c>
      <c r="M2586">
        <v>44.247</v>
      </c>
      <c r="N2586">
        <v>9.0708500000000001</v>
      </c>
    </row>
    <row r="2587" spans="1:14" x14ac:dyDescent="0.3">
      <c r="A2587" t="s">
        <v>94</v>
      </c>
      <c r="B2587" t="s">
        <v>95</v>
      </c>
      <c r="C2587" t="s">
        <v>431</v>
      </c>
      <c r="D2587" t="s">
        <v>430</v>
      </c>
      <c r="E2587">
        <v>1970</v>
      </c>
      <c r="F2587">
        <v>46.646999999999998</v>
      </c>
      <c r="G2587">
        <v>20.416</v>
      </c>
      <c r="I2587">
        <v>4877680000</v>
      </c>
      <c r="J2587">
        <v>243.75</v>
      </c>
      <c r="L2587">
        <v>147.9</v>
      </c>
      <c r="M2587">
        <v>43.914999999999999</v>
      </c>
      <c r="N2587">
        <v>8.8269099999999998</v>
      </c>
    </row>
    <row r="2588" spans="1:14" x14ac:dyDescent="0.3">
      <c r="A2588" t="s">
        <v>94</v>
      </c>
      <c r="B2588" t="s">
        <v>95</v>
      </c>
      <c r="C2588" t="s">
        <v>431</v>
      </c>
      <c r="D2588" t="s">
        <v>430</v>
      </c>
      <c r="E2588">
        <v>1969</v>
      </c>
      <c r="F2588">
        <v>46.725000000000001</v>
      </c>
      <c r="G2588">
        <v>20.702000000000002</v>
      </c>
      <c r="I2588">
        <v>5032430000</v>
      </c>
      <c r="J2588">
        <v>258.60700000000003</v>
      </c>
      <c r="L2588">
        <v>149.6</v>
      </c>
      <c r="M2588">
        <v>43.563000000000002</v>
      </c>
      <c r="N2588">
        <v>8.5837599999999998</v>
      </c>
    </row>
    <row r="2589" spans="1:14" x14ac:dyDescent="0.3">
      <c r="A2589" t="s">
        <v>94</v>
      </c>
      <c r="B2589" t="s">
        <v>95</v>
      </c>
      <c r="C2589" t="s">
        <v>431</v>
      </c>
      <c r="D2589" t="s">
        <v>430</v>
      </c>
      <c r="E2589">
        <v>1968</v>
      </c>
      <c r="F2589">
        <v>46.795000000000002</v>
      </c>
      <c r="G2589">
        <v>20.99</v>
      </c>
      <c r="I2589">
        <v>3909780000</v>
      </c>
      <c r="J2589">
        <v>206.715</v>
      </c>
      <c r="M2589">
        <v>43.207999999999998</v>
      </c>
      <c r="N2589">
        <v>8.3429500000000001</v>
      </c>
    </row>
    <row r="2590" spans="1:14" x14ac:dyDescent="0.3">
      <c r="A2590" t="s">
        <v>94</v>
      </c>
      <c r="B2590" t="s">
        <v>95</v>
      </c>
      <c r="C2590" t="s">
        <v>431</v>
      </c>
      <c r="D2590" t="s">
        <v>430</v>
      </c>
      <c r="E2590">
        <v>1967</v>
      </c>
      <c r="F2590">
        <v>46.850999999999999</v>
      </c>
      <c r="G2590">
        <v>21.268999999999998</v>
      </c>
      <c r="I2590">
        <v>3384060000</v>
      </c>
      <c r="J2590">
        <v>184.13</v>
      </c>
      <c r="M2590">
        <v>42.868000000000002</v>
      </c>
      <c r="N2590">
        <v>8.1068499999999997</v>
      </c>
    </row>
    <row r="2591" spans="1:14" x14ac:dyDescent="0.3">
      <c r="A2591" t="s">
        <v>94</v>
      </c>
      <c r="B2591" t="s">
        <v>95</v>
      </c>
      <c r="C2591" t="s">
        <v>431</v>
      </c>
      <c r="D2591" t="s">
        <v>430</v>
      </c>
      <c r="E2591">
        <v>1966</v>
      </c>
      <c r="F2591">
        <v>46.887999999999998</v>
      </c>
      <c r="G2591">
        <v>21.533000000000001</v>
      </c>
      <c r="I2591">
        <v>4532660000</v>
      </c>
      <c r="J2591">
        <v>253.75899999999999</v>
      </c>
      <c r="M2591">
        <v>42.548999999999999</v>
      </c>
      <c r="N2591">
        <v>7.8789800000000003</v>
      </c>
    </row>
    <row r="2592" spans="1:14" x14ac:dyDescent="0.3">
      <c r="A2592" t="s">
        <v>94</v>
      </c>
      <c r="B2592" t="s">
        <v>95</v>
      </c>
      <c r="C2592" t="s">
        <v>431</v>
      </c>
      <c r="D2592" t="s">
        <v>430</v>
      </c>
      <c r="E2592">
        <v>1965</v>
      </c>
      <c r="F2592">
        <v>46.902999999999999</v>
      </c>
      <c r="G2592">
        <v>21.776</v>
      </c>
      <c r="I2592">
        <v>4043900000</v>
      </c>
      <c r="J2592">
        <v>232.81100000000001</v>
      </c>
      <c r="M2592">
        <v>42.256999999999998</v>
      </c>
      <c r="N2592">
        <v>7.6618899999999996</v>
      </c>
    </row>
    <row r="2593" spans="1:15" x14ac:dyDescent="0.3">
      <c r="A2593" t="s">
        <v>94</v>
      </c>
      <c r="B2593" t="s">
        <v>95</v>
      </c>
      <c r="C2593" t="s">
        <v>431</v>
      </c>
      <c r="D2593" t="s">
        <v>430</v>
      </c>
      <c r="E2593">
        <v>1964</v>
      </c>
      <c r="F2593">
        <v>46.890999999999998</v>
      </c>
      <c r="G2593">
        <v>21.995999999999999</v>
      </c>
      <c r="I2593">
        <v>2881550000</v>
      </c>
      <c r="J2593">
        <v>170.46700000000001</v>
      </c>
      <c r="M2593">
        <v>41.994999999999997</v>
      </c>
      <c r="N2593">
        <v>7.4563100000000002</v>
      </c>
    </row>
    <row r="2594" spans="1:15" x14ac:dyDescent="0.3">
      <c r="A2594" t="s">
        <v>94</v>
      </c>
      <c r="B2594" t="s">
        <v>95</v>
      </c>
      <c r="C2594" t="s">
        <v>431</v>
      </c>
      <c r="D2594" t="s">
        <v>430</v>
      </c>
      <c r="E2594">
        <v>1963</v>
      </c>
      <c r="F2594">
        <v>46.856000000000002</v>
      </c>
      <c r="G2594">
        <v>22.199000000000002</v>
      </c>
      <c r="I2594">
        <v>6213190000</v>
      </c>
      <c r="J2594">
        <v>377.43</v>
      </c>
      <c r="M2594">
        <v>41.755000000000003</v>
      </c>
      <c r="N2594">
        <v>7.2613399999999997</v>
      </c>
    </row>
    <row r="2595" spans="1:15" x14ac:dyDescent="0.3">
      <c r="A2595" t="s">
        <v>94</v>
      </c>
      <c r="B2595" t="s">
        <v>95</v>
      </c>
      <c r="C2595" t="s">
        <v>431</v>
      </c>
      <c r="D2595" t="s">
        <v>430</v>
      </c>
      <c r="E2595">
        <v>1962</v>
      </c>
      <c r="F2595">
        <v>46.802</v>
      </c>
      <c r="G2595">
        <v>22.393999999999998</v>
      </c>
      <c r="I2595">
        <v>3779840000</v>
      </c>
      <c r="J2595">
        <v>235.63300000000001</v>
      </c>
      <c r="M2595">
        <v>41.529000000000003</v>
      </c>
      <c r="N2595">
        <v>7.0758000000000001</v>
      </c>
    </row>
    <row r="2596" spans="1:15" x14ac:dyDescent="0.3">
      <c r="A2596" t="s">
        <v>94</v>
      </c>
      <c r="B2596" t="s">
        <v>95</v>
      </c>
      <c r="C2596" t="s">
        <v>431</v>
      </c>
      <c r="D2596" t="s">
        <v>430</v>
      </c>
      <c r="E2596">
        <v>1961</v>
      </c>
      <c r="F2596">
        <v>46.731999999999999</v>
      </c>
      <c r="G2596">
        <v>22.588999999999999</v>
      </c>
      <c r="I2596">
        <v>3086750000</v>
      </c>
      <c r="J2596">
        <v>197.39099999999999</v>
      </c>
      <c r="M2596">
        <v>41.311999999999998</v>
      </c>
      <c r="N2596">
        <v>6.8978200000000003</v>
      </c>
    </row>
    <row r="2597" spans="1:15" x14ac:dyDescent="0.3">
      <c r="A2597" t="s">
        <v>94</v>
      </c>
      <c r="B2597" t="s">
        <v>95</v>
      </c>
      <c r="C2597" t="s">
        <v>431</v>
      </c>
      <c r="D2597" t="s">
        <v>430</v>
      </c>
      <c r="E2597">
        <v>1960</v>
      </c>
      <c r="F2597">
        <v>46.651000000000003</v>
      </c>
      <c r="G2597">
        <v>22.794</v>
      </c>
      <c r="I2597">
        <v>3359400000</v>
      </c>
      <c r="J2597">
        <v>220.31399999999999</v>
      </c>
      <c r="M2597">
        <v>41.097999999999999</v>
      </c>
    </row>
    <row r="2598" spans="1:15" x14ac:dyDescent="0.3">
      <c r="A2598" t="s">
        <v>96</v>
      </c>
      <c r="B2598" t="s">
        <v>97</v>
      </c>
      <c r="C2598" t="s">
        <v>431</v>
      </c>
      <c r="D2598" t="s">
        <v>432</v>
      </c>
      <c r="E2598">
        <v>2018</v>
      </c>
      <c r="I2598">
        <v>11263700000</v>
      </c>
      <c r="J2598">
        <v>2147.77</v>
      </c>
      <c r="L2598">
        <v>36.200000000000003</v>
      </c>
      <c r="N2598">
        <v>15.3568</v>
      </c>
      <c r="O2598">
        <v>10.382</v>
      </c>
    </row>
    <row r="2599" spans="1:15" x14ac:dyDescent="0.3">
      <c r="A2599" t="s">
        <v>96</v>
      </c>
      <c r="B2599" t="s">
        <v>97</v>
      </c>
      <c r="C2599" t="s">
        <v>431</v>
      </c>
      <c r="D2599" t="s">
        <v>432</v>
      </c>
      <c r="E2599">
        <v>2017</v>
      </c>
      <c r="F2599">
        <v>33.378</v>
      </c>
      <c r="G2599">
        <v>6.8280000000000003</v>
      </c>
      <c r="I2599">
        <v>8701330000</v>
      </c>
      <c r="J2599">
        <v>1702.57</v>
      </c>
      <c r="K2599">
        <v>8.65</v>
      </c>
      <c r="L2599">
        <v>37.1</v>
      </c>
      <c r="M2599">
        <v>63.954000000000001</v>
      </c>
      <c r="N2599">
        <v>14.9655</v>
      </c>
      <c r="O2599">
        <v>10.156000000000001</v>
      </c>
    </row>
    <row r="2600" spans="1:15" x14ac:dyDescent="0.3">
      <c r="A2600" t="s">
        <v>96</v>
      </c>
      <c r="B2600" t="s">
        <v>97</v>
      </c>
      <c r="C2600" t="s">
        <v>431</v>
      </c>
      <c r="D2600" t="s">
        <v>432</v>
      </c>
      <c r="E2600">
        <v>2016</v>
      </c>
      <c r="F2600">
        <v>33.933</v>
      </c>
      <c r="G2600">
        <v>6.9870000000000001</v>
      </c>
      <c r="I2600">
        <v>9035850000</v>
      </c>
      <c r="J2600">
        <v>1814.06</v>
      </c>
      <c r="K2600">
        <v>8.12195</v>
      </c>
      <c r="L2600">
        <v>38</v>
      </c>
      <c r="M2600">
        <v>63.555999999999997</v>
      </c>
      <c r="N2600">
        <v>14.585599999999999</v>
      </c>
      <c r="O2600">
        <v>9.7089999999999996</v>
      </c>
    </row>
    <row r="2601" spans="1:15" x14ac:dyDescent="0.3">
      <c r="A2601" t="s">
        <v>96</v>
      </c>
      <c r="B2601" t="s">
        <v>97</v>
      </c>
      <c r="C2601" t="s">
        <v>431</v>
      </c>
      <c r="D2601" t="s">
        <v>432</v>
      </c>
      <c r="E2601">
        <v>2015</v>
      </c>
      <c r="F2601">
        <v>34.511000000000003</v>
      </c>
      <c r="G2601">
        <v>7.18</v>
      </c>
      <c r="I2601">
        <v>8553150000</v>
      </c>
      <c r="J2601">
        <v>1761.32</v>
      </c>
      <c r="K2601">
        <v>7.6159699999999999</v>
      </c>
      <c r="L2601">
        <v>38.9</v>
      </c>
      <c r="M2601">
        <v>63.097000000000001</v>
      </c>
      <c r="N2601">
        <v>14.219900000000001</v>
      </c>
      <c r="O2601">
        <v>9.7590000000000003</v>
      </c>
    </row>
    <row r="2602" spans="1:15" x14ac:dyDescent="0.3">
      <c r="A2602" t="s">
        <v>96</v>
      </c>
      <c r="B2602" t="s">
        <v>97</v>
      </c>
      <c r="C2602" t="s">
        <v>431</v>
      </c>
      <c r="D2602" t="s">
        <v>432</v>
      </c>
      <c r="E2602">
        <v>2014</v>
      </c>
      <c r="F2602">
        <v>35.094000000000001</v>
      </c>
      <c r="G2602">
        <v>7.4059999999999997</v>
      </c>
      <c r="H2602">
        <v>202.87200000000001</v>
      </c>
      <c r="I2602">
        <v>14177400000</v>
      </c>
      <c r="J2602">
        <v>2992.93</v>
      </c>
      <c r="K2602">
        <v>7.11</v>
      </c>
      <c r="L2602">
        <v>39.799999999999997</v>
      </c>
      <c r="M2602">
        <v>62.582000000000001</v>
      </c>
      <c r="N2602">
        <v>13.8711</v>
      </c>
      <c r="O2602">
        <v>9.5760000000000005</v>
      </c>
    </row>
    <row r="2603" spans="1:15" x14ac:dyDescent="0.3">
      <c r="A2603" t="s">
        <v>96</v>
      </c>
      <c r="B2603" t="s">
        <v>97</v>
      </c>
      <c r="C2603" t="s">
        <v>431</v>
      </c>
      <c r="D2603" t="s">
        <v>432</v>
      </c>
      <c r="E2603">
        <v>2013</v>
      </c>
      <c r="F2603">
        <v>35.662999999999997</v>
      </c>
      <c r="G2603">
        <v>7.6589999999999998</v>
      </c>
      <c r="H2603">
        <v>213.07599999999999</v>
      </c>
      <c r="I2603">
        <v>14085900000</v>
      </c>
      <c r="J2603">
        <v>3047.06</v>
      </c>
      <c r="K2603">
        <v>6.6</v>
      </c>
      <c r="L2603">
        <v>40.700000000000003</v>
      </c>
      <c r="M2603">
        <v>62.021999999999998</v>
      </c>
      <c r="N2603">
        <v>13.5366</v>
      </c>
      <c r="O2603">
        <v>10.029</v>
      </c>
    </row>
    <row r="2604" spans="1:15" x14ac:dyDescent="0.3">
      <c r="A2604" t="s">
        <v>96</v>
      </c>
      <c r="B2604" t="s">
        <v>97</v>
      </c>
      <c r="C2604" t="s">
        <v>431</v>
      </c>
      <c r="D2604" t="s">
        <v>432</v>
      </c>
      <c r="E2604">
        <v>2012</v>
      </c>
      <c r="F2604">
        <v>36.198</v>
      </c>
      <c r="G2604">
        <v>7.9370000000000003</v>
      </c>
      <c r="H2604">
        <v>214.625</v>
      </c>
      <c r="I2604">
        <v>13677900000</v>
      </c>
      <c r="J2604">
        <v>3032.67</v>
      </c>
      <c r="K2604">
        <v>6.1067</v>
      </c>
      <c r="L2604">
        <v>41.4</v>
      </c>
      <c r="M2604">
        <v>61.423000000000002</v>
      </c>
      <c r="N2604">
        <v>13.207000000000001</v>
      </c>
      <c r="O2604">
        <v>10</v>
      </c>
    </row>
    <row r="2605" spans="1:15" x14ac:dyDescent="0.3">
      <c r="A2605" t="s">
        <v>96</v>
      </c>
      <c r="B2605" t="s">
        <v>97</v>
      </c>
      <c r="C2605" t="s">
        <v>431</v>
      </c>
      <c r="D2605" t="s">
        <v>432</v>
      </c>
      <c r="E2605">
        <v>2011</v>
      </c>
      <c r="F2605">
        <v>36.683999999999997</v>
      </c>
      <c r="G2605">
        <v>8.2409999999999997</v>
      </c>
      <c r="H2605">
        <v>147.673</v>
      </c>
      <c r="I2605">
        <v>14425600000</v>
      </c>
      <c r="J2605">
        <v>3282.39</v>
      </c>
      <c r="K2605">
        <v>5.6</v>
      </c>
      <c r="L2605">
        <v>42.2</v>
      </c>
      <c r="M2605">
        <v>60.784999999999997</v>
      </c>
      <c r="N2605">
        <v>12.869199999999999</v>
      </c>
      <c r="O2605">
        <v>11.96</v>
      </c>
    </row>
    <row r="2606" spans="1:15" x14ac:dyDescent="0.3">
      <c r="A2606" t="s">
        <v>96</v>
      </c>
      <c r="B2606" t="s">
        <v>97</v>
      </c>
      <c r="C2606" t="s">
        <v>431</v>
      </c>
      <c r="D2606" t="s">
        <v>432</v>
      </c>
      <c r="E2606">
        <v>2010</v>
      </c>
      <c r="F2606">
        <v>37.109000000000002</v>
      </c>
      <c r="G2606">
        <v>8.5820000000000007</v>
      </c>
      <c r="H2606">
        <v>140.15899999999999</v>
      </c>
      <c r="I2606">
        <v>12007900000</v>
      </c>
      <c r="J2606">
        <v>2809.69</v>
      </c>
      <c r="K2606">
        <v>5</v>
      </c>
      <c r="L2606">
        <v>43.3</v>
      </c>
      <c r="M2606">
        <v>60.093000000000004</v>
      </c>
      <c r="N2606">
        <v>12.5146</v>
      </c>
      <c r="O2606">
        <v>14.148999999999999</v>
      </c>
    </row>
    <row r="2607" spans="1:15" x14ac:dyDescent="0.3">
      <c r="A2607" t="s">
        <v>96</v>
      </c>
      <c r="B2607" t="s">
        <v>97</v>
      </c>
      <c r="C2607" t="s">
        <v>431</v>
      </c>
      <c r="D2607" t="s">
        <v>432</v>
      </c>
      <c r="E2607">
        <v>2009</v>
      </c>
      <c r="F2607">
        <v>37.468000000000004</v>
      </c>
      <c r="G2607">
        <v>8.9740000000000002</v>
      </c>
      <c r="H2607">
        <v>144.739</v>
      </c>
      <c r="I2607">
        <v>9593540000</v>
      </c>
      <c r="J2607">
        <v>2314.27</v>
      </c>
      <c r="K2607">
        <v>4.5</v>
      </c>
      <c r="L2607">
        <v>44.8</v>
      </c>
      <c r="M2607">
        <v>59.320999999999998</v>
      </c>
      <c r="N2607">
        <v>12.1388</v>
      </c>
      <c r="O2607">
        <v>16.100000000000001</v>
      </c>
    </row>
    <row r="2608" spans="1:15" x14ac:dyDescent="0.3">
      <c r="A2608" t="s">
        <v>96</v>
      </c>
      <c r="B2608" t="s">
        <v>97</v>
      </c>
      <c r="C2608" t="s">
        <v>431</v>
      </c>
      <c r="D2608" t="s">
        <v>432</v>
      </c>
      <c r="E2608">
        <v>2008</v>
      </c>
      <c r="F2608">
        <v>37.768999999999998</v>
      </c>
      <c r="G2608">
        <v>9.42</v>
      </c>
      <c r="H2608">
        <v>135.36099999999999</v>
      </c>
      <c r="I2608">
        <v>11859000000</v>
      </c>
      <c r="J2608">
        <v>2956.26</v>
      </c>
      <c r="K2608">
        <v>4.2875100000000002</v>
      </c>
      <c r="L2608">
        <v>46.8</v>
      </c>
      <c r="M2608">
        <v>58.466000000000001</v>
      </c>
      <c r="N2608">
        <v>11.746700000000001</v>
      </c>
      <c r="O2608">
        <v>16.111000000000001</v>
      </c>
    </row>
    <row r="2609" spans="1:15" x14ac:dyDescent="0.3">
      <c r="A2609" t="s">
        <v>96</v>
      </c>
      <c r="B2609" t="s">
        <v>97</v>
      </c>
      <c r="C2609" t="s">
        <v>431</v>
      </c>
      <c r="D2609" t="s">
        <v>432</v>
      </c>
      <c r="E2609">
        <v>2007</v>
      </c>
      <c r="F2609">
        <v>38.017000000000003</v>
      </c>
      <c r="G2609">
        <v>9.9120000000000008</v>
      </c>
      <c r="H2609">
        <v>125.383</v>
      </c>
      <c r="I2609">
        <v>8394690000</v>
      </c>
      <c r="J2609">
        <v>2165.75</v>
      </c>
      <c r="K2609">
        <v>2.7597</v>
      </c>
      <c r="L2609">
        <v>49.6</v>
      </c>
      <c r="M2609">
        <v>57.540999999999997</v>
      </c>
      <c r="N2609">
        <v>11.350300000000001</v>
      </c>
      <c r="O2609">
        <v>16.442</v>
      </c>
    </row>
    <row r="2610" spans="1:15" x14ac:dyDescent="0.3">
      <c r="A2610" t="s">
        <v>96</v>
      </c>
      <c r="B2610" t="s">
        <v>97</v>
      </c>
      <c r="C2610" t="s">
        <v>431</v>
      </c>
      <c r="D2610" t="s">
        <v>432</v>
      </c>
      <c r="E2610">
        <v>2006</v>
      </c>
      <c r="F2610">
        <v>38.213999999999999</v>
      </c>
      <c r="G2610">
        <v>10.435</v>
      </c>
      <c r="H2610">
        <v>125.76300000000001</v>
      </c>
      <c r="I2610">
        <v>7731260000</v>
      </c>
      <c r="J2610">
        <v>2064.34</v>
      </c>
      <c r="K2610">
        <v>2.0079899999999999</v>
      </c>
      <c r="L2610">
        <v>52.8</v>
      </c>
      <c r="M2610">
        <v>56.573</v>
      </c>
      <c r="N2610">
        <v>10.966699999999999</v>
      </c>
      <c r="O2610">
        <v>18.236000000000001</v>
      </c>
    </row>
    <row r="2611" spans="1:15" x14ac:dyDescent="0.3">
      <c r="A2611" t="s">
        <v>96</v>
      </c>
      <c r="B2611" t="s">
        <v>97</v>
      </c>
      <c r="C2611" t="s">
        <v>431</v>
      </c>
      <c r="D2611" t="s">
        <v>432</v>
      </c>
      <c r="E2611">
        <v>2005</v>
      </c>
      <c r="F2611">
        <v>38.363999999999997</v>
      </c>
      <c r="G2611">
        <v>10.965999999999999</v>
      </c>
      <c r="H2611">
        <v>117.313</v>
      </c>
      <c r="I2611">
        <v>6087000000</v>
      </c>
      <c r="J2611">
        <v>1680.2</v>
      </c>
      <c r="K2611">
        <v>1.4634199999999999</v>
      </c>
      <c r="L2611">
        <v>56.6</v>
      </c>
      <c r="M2611">
        <v>55.6</v>
      </c>
      <c r="N2611">
        <v>10.6084</v>
      </c>
      <c r="O2611">
        <v>19.795999999999999</v>
      </c>
    </row>
    <row r="2612" spans="1:15" x14ac:dyDescent="0.3">
      <c r="A2612" t="s">
        <v>96</v>
      </c>
      <c r="B2612" t="s">
        <v>97</v>
      </c>
      <c r="C2612" t="s">
        <v>431</v>
      </c>
      <c r="D2612" t="s">
        <v>432</v>
      </c>
      <c r="E2612">
        <v>2004</v>
      </c>
      <c r="F2612">
        <v>38.469000000000001</v>
      </c>
      <c r="G2612">
        <v>11.48</v>
      </c>
      <c r="H2612">
        <v>105.399</v>
      </c>
      <c r="I2612">
        <v>4648630000</v>
      </c>
      <c r="J2612">
        <v>1324.22</v>
      </c>
      <c r="K2612">
        <v>1.0774999999999999</v>
      </c>
      <c r="L2612">
        <v>60.6</v>
      </c>
      <c r="M2612">
        <v>54.667000000000002</v>
      </c>
      <c r="N2612">
        <v>10.2796</v>
      </c>
      <c r="O2612">
        <v>20.212</v>
      </c>
    </row>
    <row r="2613" spans="1:15" x14ac:dyDescent="0.3">
      <c r="A2613" t="s">
        <v>96</v>
      </c>
      <c r="B2613" t="s">
        <v>97</v>
      </c>
      <c r="C2613" t="s">
        <v>431</v>
      </c>
      <c r="D2613" t="s">
        <v>432</v>
      </c>
      <c r="E2613">
        <v>2003</v>
      </c>
      <c r="F2613">
        <v>38.534999999999997</v>
      </c>
      <c r="G2613">
        <v>11.951000000000001</v>
      </c>
      <c r="H2613">
        <v>114.76600000000001</v>
      </c>
      <c r="I2613">
        <v>3495870000</v>
      </c>
      <c r="J2613">
        <v>1026.1099999999999</v>
      </c>
      <c r="K2613">
        <v>0.46001399999999998</v>
      </c>
      <c r="L2613">
        <v>64.599999999999994</v>
      </c>
      <c r="M2613">
        <v>53.817</v>
      </c>
      <c r="N2613">
        <v>9.9763500000000001</v>
      </c>
      <c r="O2613">
        <v>20.346</v>
      </c>
    </row>
    <row r="2614" spans="1:15" x14ac:dyDescent="0.3">
      <c r="A2614" t="s">
        <v>96</v>
      </c>
      <c r="B2614" t="s">
        <v>97</v>
      </c>
      <c r="C2614" t="s">
        <v>431</v>
      </c>
      <c r="D2614" t="s">
        <v>432</v>
      </c>
      <c r="E2614">
        <v>2002</v>
      </c>
      <c r="F2614">
        <v>38.569000000000003</v>
      </c>
      <c r="G2614">
        <v>12.355</v>
      </c>
      <c r="H2614">
        <v>115.39400000000001</v>
      </c>
      <c r="I2614">
        <v>3019990000</v>
      </c>
      <c r="J2614">
        <v>912.27800000000002</v>
      </c>
      <c r="K2614">
        <v>0.15725</v>
      </c>
      <c r="L2614">
        <v>68.099999999999994</v>
      </c>
      <c r="M2614">
        <v>53.091000000000001</v>
      </c>
      <c r="N2614">
        <v>9.6936699999999991</v>
      </c>
      <c r="O2614">
        <v>20.521999999999998</v>
      </c>
    </row>
    <row r="2615" spans="1:15" x14ac:dyDescent="0.3">
      <c r="A2615" t="s">
        <v>96</v>
      </c>
      <c r="B2615" t="s">
        <v>97</v>
      </c>
      <c r="C2615" t="s">
        <v>431</v>
      </c>
      <c r="D2615" t="s">
        <v>432</v>
      </c>
      <c r="E2615">
        <v>2001</v>
      </c>
      <c r="F2615">
        <v>38.575000000000003</v>
      </c>
      <c r="G2615">
        <v>12.673999999999999</v>
      </c>
      <c r="H2615">
        <v>104.726</v>
      </c>
      <c r="I2615">
        <v>2794260000</v>
      </c>
      <c r="J2615">
        <v>868.34</v>
      </c>
      <c r="K2615">
        <v>3.2223599999999998E-2</v>
      </c>
      <c r="L2615">
        <v>70.8</v>
      </c>
      <c r="M2615">
        <v>52.517000000000003</v>
      </c>
      <c r="N2615">
        <v>9.4229400000000005</v>
      </c>
      <c r="O2615">
        <v>20.032</v>
      </c>
    </row>
    <row r="2616" spans="1:15" x14ac:dyDescent="0.3">
      <c r="A2616" t="s">
        <v>96</v>
      </c>
      <c r="B2616" t="s">
        <v>97</v>
      </c>
      <c r="C2616" t="s">
        <v>431</v>
      </c>
      <c r="D2616" t="s">
        <v>432</v>
      </c>
      <c r="E2616">
        <v>2000</v>
      </c>
      <c r="F2616">
        <v>38.554000000000002</v>
      </c>
      <c r="G2616">
        <v>12.891</v>
      </c>
      <c r="H2616">
        <v>95.606200000000001</v>
      </c>
      <c r="I2616">
        <v>3219910000</v>
      </c>
      <c r="J2616">
        <v>1029.58</v>
      </c>
      <c r="K2616">
        <v>2.6354699999999998E-2</v>
      </c>
      <c r="L2616">
        <v>72.5</v>
      </c>
      <c r="M2616">
        <v>52.122999999999998</v>
      </c>
      <c r="N2616">
        <v>9.1578700000000008</v>
      </c>
      <c r="O2616">
        <v>20.16</v>
      </c>
    </row>
    <row r="2617" spans="1:15" x14ac:dyDescent="0.3">
      <c r="A2617" t="s">
        <v>96</v>
      </c>
      <c r="B2617" t="s">
        <v>97</v>
      </c>
      <c r="C2617" t="s">
        <v>431</v>
      </c>
      <c r="D2617" t="s">
        <v>432</v>
      </c>
      <c r="E2617">
        <v>1999</v>
      </c>
      <c r="F2617">
        <v>38.5</v>
      </c>
      <c r="G2617">
        <v>12.994999999999999</v>
      </c>
      <c r="H2617">
        <v>69.114599999999996</v>
      </c>
      <c r="I2617">
        <v>2353910000</v>
      </c>
      <c r="J2617">
        <v>774.71199999999999</v>
      </c>
      <c r="K2617">
        <v>1.6791E-2</v>
      </c>
      <c r="L2617">
        <v>73.2</v>
      </c>
      <c r="M2617">
        <v>51.924999999999997</v>
      </c>
      <c r="N2617">
        <v>8.8973099999999992</v>
      </c>
      <c r="O2617">
        <v>20.187999999999999</v>
      </c>
    </row>
    <row r="2618" spans="1:15" x14ac:dyDescent="0.3">
      <c r="A2618" t="s">
        <v>96</v>
      </c>
      <c r="B2618" t="s">
        <v>97</v>
      </c>
      <c r="C2618" t="s">
        <v>431</v>
      </c>
      <c r="D2618" t="s">
        <v>432</v>
      </c>
      <c r="E2618">
        <v>1998</v>
      </c>
      <c r="F2618">
        <v>38.415999999999997</v>
      </c>
      <c r="G2618">
        <v>12.999000000000001</v>
      </c>
      <c r="H2618">
        <v>110.786</v>
      </c>
      <c r="I2618">
        <v>1949480000</v>
      </c>
      <c r="J2618">
        <v>660.47199999999998</v>
      </c>
      <c r="K2618">
        <v>3.4151400000000001E-3</v>
      </c>
      <c r="L2618">
        <v>72.7</v>
      </c>
      <c r="M2618">
        <v>51.899000000000001</v>
      </c>
      <c r="N2618">
        <v>8.6431799999999992</v>
      </c>
      <c r="O2618">
        <v>20.59</v>
      </c>
    </row>
    <row r="2619" spans="1:15" x14ac:dyDescent="0.3">
      <c r="A2619" t="s">
        <v>96</v>
      </c>
      <c r="B2619" t="s">
        <v>97</v>
      </c>
      <c r="C2619" t="s">
        <v>431</v>
      </c>
      <c r="D2619" t="s">
        <v>432</v>
      </c>
      <c r="E2619">
        <v>1997</v>
      </c>
      <c r="F2619">
        <v>38.307000000000002</v>
      </c>
      <c r="G2619">
        <v>12.920999999999999</v>
      </c>
      <c r="H2619">
        <v>129.042</v>
      </c>
      <c r="I2619">
        <v>2322720000</v>
      </c>
      <c r="J2619">
        <v>810.077</v>
      </c>
      <c r="K2619">
        <v>3.4691000000000001E-3</v>
      </c>
      <c r="L2619">
        <v>71.2</v>
      </c>
      <c r="M2619">
        <v>52.015999999999998</v>
      </c>
      <c r="N2619">
        <v>8.3961299999999994</v>
      </c>
      <c r="O2619">
        <v>20.446999999999999</v>
      </c>
    </row>
    <row r="2620" spans="1:15" x14ac:dyDescent="0.3">
      <c r="A2620" t="s">
        <v>96</v>
      </c>
      <c r="B2620" t="s">
        <v>97</v>
      </c>
      <c r="C2620" t="s">
        <v>431</v>
      </c>
      <c r="D2620" t="s">
        <v>432</v>
      </c>
      <c r="E2620">
        <v>1996</v>
      </c>
      <c r="F2620">
        <v>38.186</v>
      </c>
      <c r="G2620">
        <v>12.775</v>
      </c>
      <c r="H2620">
        <v>154.35400000000001</v>
      </c>
      <c r="I2620">
        <v>2540700000</v>
      </c>
      <c r="J2620">
        <v>912.01400000000001</v>
      </c>
      <c r="K2620">
        <v>3.5268600000000002E-3</v>
      </c>
      <c r="L2620">
        <v>69.2</v>
      </c>
      <c r="M2620">
        <v>52.252000000000002</v>
      </c>
      <c r="N2620">
        <v>8.1575699999999998</v>
      </c>
      <c r="O2620">
        <v>20.027999999999999</v>
      </c>
    </row>
    <row r="2621" spans="1:15" x14ac:dyDescent="0.3">
      <c r="A2621" t="s">
        <v>96</v>
      </c>
      <c r="B2621" t="s">
        <v>97</v>
      </c>
      <c r="C2621" t="s">
        <v>431</v>
      </c>
      <c r="D2621" t="s">
        <v>432</v>
      </c>
      <c r="E2621">
        <v>1995</v>
      </c>
      <c r="F2621">
        <v>38.069000000000003</v>
      </c>
      <c r="G2621">
        <v>12.576000000000001</v>
      </c>
      <c r="H2621">
        <v>151.429</v>
      </c>
      <c r="I2621">
        <v>2116000000</v>
      </c>
      <c r="J2621">
        <v>781.524</v>
      </c>
      <c r="L2621">
        <v>67.099999999999994</v>
      </c>
      <c r="M2621">
        <v>52.582999999999998</v>
      </c>
      <c r="N2621">
        <v>7.9283700000000001</v>
      </c>
      <c r="O2621">
        <v>20.030999999999999</v>
      </c>
    </row>
    <row r="2622" spans="1:15" x14ac:dyDescent="0.3">
      <c r="A2622" t="s">
        <v>96</v>
      </c>
      <c r="B2622" t="s">
        <v>97</v>
      </c>
      <c r="C2622" t="s">
        <v>431</v>
      </c>
      <c r="D2622" t="s">
        <v>432</v>
      </c>
      <c r="E2622">
        <v>1994</v>
      </c>
      <c r="F2622">
        <v>37.968000000000004</v>
      </c>
      <c r="G2622">
        <v>12.343999999999999</v>
      </c>
      <c r="H2622">
        <v>144.358</v>
      </c>
      <c r="I2622">
        <v>1769370000</v>
      </c>
      <c r="J2622">
        <v>672.16300000000001</v>
      </c>
      <c r="L2622">
        <v>64.900000000000006</v>
      </c>
      <c r="M2622">
        <v>52.984000000000002</v>
      </c>
      <c r="N2622">
        <v>7.7081799999999996</v>
      </c>
      <c r="O2622">
        <v>18.917999999999999</v>
      </c>
    </row>
    <row r="2623" spans="1:15" x14ac:dyDescent="0.3">
      <c r="A2623" t="s">
        <v>96</v>
      </c>
      <c r="B2623" t="s">
        <v>97</v>
      </c>
      <c r="C2623" t="s">
        <v>431</v>
      </c>
      <c r="D2623" t="s">
        <v>432</v>
      </c>
      <c r="E2623">
        <v>1993</v>
      </c>
      <c r="F2623">
        <v>37.899000000000001</v>
      </c>
      <c r="G2623">
        <v>12.097</v>
      </c>
      <c r="H2623">
        <v>160.55500000000001</v>
      </c>
      <c r="I2623">
        <v>1918970000</v>
      </c>
      <c r="J2623">
        <v>749.63499999999999</v>
      </c>
      <c r="L2623">
        <v>63</v>
      </c>
      <c r="M2623">
        <v>53.423999999999999</v>
      </c>
      <c r="N2623">
        <v>7.4959699999999998</v>
      </c>
      <c r="O2623">
        <v>20.484000000000002</v>
      </c>
    </row>
    <row r="2624" spans="1:15" x14ac:dyDescent="0.3">
      <c r="A2624" t="s">
        <v>96</v>
      </c>
      <c r="B2624" t="s">
        <v>97</v>
      </c>
      <c r="C2624" t="s">
        <v>431</v>
      </c>
      <c r="D2624" t="s">
        <v>432</v>
      </c>
      <c r="E2624">
        <v>1992</v>
      </c>
      <c r="F2624">
        <v>37.872999999999998</v>
      </c>
      <c r="G2624">
        <v>11.858000000000001</v>
      </c>
      <c r="H2624">
        <v>177.51300000000001</v>
      </c>
      <c r="I2624">
        <v>2933220000</v>
      </c>
      <c r="J2624">
        <v>1178.02</v>
      </c>
      <c r="L2624">
        <v>61.3</v>
      </c>
      <c r="M2624">
        <v>53.866999999999997</v>
      </c>
      <c r="N2624">
        <v>7.29122</v>
      </c>
      <c r="O2624">
        <v>20.448</v>
      </c>
    </row>
    <row r="2625" spans="1:15" x14ac:dyDescent="0.3">
      <c r="A2625" t="s">
        <v>96</v>
      </c>
      <c r="B2625" t="s">
        <v>97</v>
      </c>
      <c r="C2625" t="s">
        <v>431</v>
      </c>
      <c r="D2625" t="s">
        <v>432</v>
      </c>
      <c r="E2625">
        <v>1991</v>
      </c>
      <c r="F2625">
        <v>37.902999999999999</v>
      </c>
      <c r="G2625">
        <v>11.647</v>
      </c>
      <c r="H2625">
        <v>184.94800000000001</v>
      </c>
      <c r="I2625">
        <v>2724850000</v>
      </c>
      <c r="J2625">
        <v>1124.9000000000001</v>
      </c>
      <c r="L2625">
        <v>59.9</v>
      </c>
      <c r="M2625">
        <v>54.280999999999999</v>
      </c>
      <c r="N2625">
        <v>7.0931300000000004</v>
      </c>
      <c r="O2625">
        <v>20.332999999999998</v>
      </c>
    </row>
    <row r="2626" spans="1:15" x14ac:dyDescent="0.3">
      <c r="A2626" t="s">
        <v>96</v>
      </c>
      <c r="B2626" t="s">
        <v>97</v>
      </c>
      <c r="C2626" t="s">
        <v>431</v>
      </c>
      <c r="D2626" t="s">
        <v>432</v>
      </c>
      <c r="E2626">
        <v>1990</v>
      </c>
      <c r="F2626">
        <v>37.997</v>
      </c>
      <c r="G2626">
        <v>11.481</v>
      </c>
      <c r="H2626">
        <v>173.96899999999999</v>
      </c>
      <c r="I2626">
        <v>2798750000</v>
      </c>
      <c r="J2626">
        <v>1187.55</v>
      </c>
      <c r="K2626">
        <v>0</v>
      </c>
      <c r="L2626">
        <v>58.9</v>
      </c>
      <c r="M2626">
        <v>54.637999999999998</v>
      </c>
      <c r="N2626">
        <v>6.9011300000000002</v>
      </c>
    </row>
    <row r="2627" spans="1:15" x14ac:dyDescent="0.3">
      <c r="A2627" t="s">
        <v>96</v>
      </c>
      <c r="B2627" t="s">
        <v>97</v>
      </c>
      <c r="C2627" t="s">
        <v>431</v>
      </c>
      <c r="D2627" t="s">
        <v>432</v>
      </c>
      <c r="E2627">
        <v>1989</v>
      </c>
      <c r="F2627">
        <v>38.158999999999999</v>
      </c>
      <c r="G2627">
        <v>11.371</v>
      </c>
      <c r="H2627">
        <v>170.071</v>
      </c>
      <c r="I2627">
        <v>2389590000</v>
      </c>
      <c r="J2627">
        <v>1042.05</v>
      </c>
      <c r="L2627">
        <v>58.4</v>
      </c>
      <c r="M2627">
        <v>54.917000000000002</v>
      </c>
      <c r="N2627">
        <v>6.7149799999999997</v>
      </c>
    </row>
    <row r="2628" spans="1:15" x14ac:dyDescent="0.3">
      <c r="A2628" t="s">
        <v>96</v>
      </c>
      <c r="B2628" t="s">
        <v>97</v>
      </c>
      <c r="C2628" t="s">
        <v>431</v>
      </c>
      <c r="D2628" t="s">
        <v>432</v>
      </c>
      <c r="E2628">
        <v>1988</v>
      </c>
      <c r="F2628">
        <v>38.383000000000003</v>
      </c>
      <c r="G2628">
        <v>11.313000000000001</v>
      </c>
      <c r="H2628">
        <v>168.05099999999999</v>
      </c>
      <c r="I2628">
        <v>2212540000</v>
      </c>
      <c r="J2628">
        <v>991.51700000000005</v>
      </c>
      <c r="L2628">
        <v>58.4</v>
      </c>
      <c r="M2628">
        <v>55.119</v>
      </c>
      <c r="N2628">
        <v>6.5343</v>
      </c>
    </row>
    <row r="2629" spans="1:15" x14ac:dyDescent="0.3">
      <c r="A2629" t="s">
        <v>96</v>
      </c>
      <c r="B2629" t="s">
        <v>97</v>
      </c>
      <c r="C2629" t="s">
        <v>431</v>
      </c>
      <c r="D2629" t="s">
        <v>432</v>
      </c>
      <c r="E2629">
        <v>1987</v>
      </c>
      <c r="F2629">
        <v>38.662999999999997</v>
      </c>
      <c r="G2629">
        <v>11.305</v>
      </c>
      <c r="H2629">
        <v>179.614</v>
      </c>
      <c r="I2629">
        <v>2297750000</v>
      </c>
      <c r="J2629">
        <v>1058.23</v>
      </c>
      <c r="L2629">
        <v>58.9</v>
      </c>
      <c r="M2629">
        <v>55.247</v>
      </c>
      <c r="N2629">
        <v>6.3581899999999996</v>
      </c>
    </row>
    <row r="2630" spans="1:15" x14ac:dyDescent="0.3">
      <c r="A2630" t="s">
        <v>96</v>
      </c>
      <c r="B2630" t="s">
        <v>97</v>
      </c>
      <c r="C2630" t="s">
        <v>431</v>
      </c>
      <c r="D2630" t="s">
        <v>432</v>
      </c>
      <c r="E2630">
        <v>1986</v>
      </c>
      <c r="F2630">
        <v>38.993000000000002</v>
      </c>
      <c r="G2630">
        <v>11.349</v>
      </c>
      <c r="H2630">
        <v>176.10599999999999</v>
      </c>
      <c r="I2630">
        <v>1849270000</v>
      </c>
      <c r="J2630">
        <v>875.45100000000002</v>
      </c>
      <c r="L2630">
        <v>59.8</v>
      </c>
      <c r="M2630">
        <v>55.293999999999997</v>
      </c>
      <c r="N2630">
        <v>6.1855399999999996</v>
      </c>
    </row>
    <row r="2631" spans="1:15" x14ac:dyDescent="0.3">
      <c r="A2631" t="s">
        <v>96</v>
      </c>
      <c r="B2631" t="s">
        <v>97</v>
      </c>
      <c r="C2631" t="s">
        <v>431</v>
      </c>
      <c r="D2631" t="s">
        <v>432</v>
      </c>
      <c r="E2631">
        <v>1985</v>
      </c>
      <c r="F2631">
        <v>39.380000000000003</v>
      </c>
      <c r="G2631">
        <v>11.445</v>
      </c>
      <c r="H2631">
        <v>112.93300000000001</v>
      </c>
      <c r="I2631">
        <v>2160870000</v>
      </c>
      <c r="J2631">
        <v>1051.8699999999999</v>
      </c>
      <c r="L2631">
        <v>61.1</v>
      </c>
      <c r="M2631">
        <v>55.26</v>
      </c>
      <c r="N2631">
        <v>6.0155500000000002</v>
      </c>
    </row>
    <row r="2632" spans="1:15" x14ac:dyDescent="0.3">
      <c r="A2632" t="s">
        <v>96</v>
      </c>
      <c r="B2632" t="s">
        <v>97</v>
      </c>
      <c r="C2632" t="s">
        <v>431</v>
      </c>
      <c r="D2632" t="s">
        <v>432</v>
      </c>
      <c r="E2632">
        <v>1984</v>
      </c>
      <c r="F2632">
        <v>39.828000000000003</v>
      </c>
      <c r="G2632">
        <v>11.590999999999999</v>
      </c>
      <c r="H2632">
        <v>149.22399999999999</v>
      </c>
      <c r="I2632">
        <v>2193580000</v>
      </c>
      <c r="J2632">
        <v>1098.44</v>
      </c>
      <c r="L2632">
        <v>62.6</v>
      </c>
      <c r="M2632">
        <v>55.15</v>
      </c>
      <c r="N2632">
        <v>5.8477199999999998</v>
      </c>
    </row>
    <row r="2633" spans="1:15" x14ac:dyDescent="0.3">
      <c r="A2633" t="s">
        <v>96</v>
      </c>
      <c r="B2633" t="s">
        <v>97</v>
      </c>
      <c r="C2633" t="s">
        <v>431</v>
      </c>
      <c r="D2633" t="s">
        <v>432</v>
      </c>
      <c r="E2633">
        <v>1983</v>
      </c>
      <c r="F2633">
        <v>40.33</v>
      </c>
      <c r="G2633">
        <v>11.776999999999999</v>
      </c>
      <c r="H2633">
        <v>99.461799999999997</v>
      </c>
      <c r="I2633">
        <v>2097270000</v>
      </c>
      <c r="J2633">
        <v>1080.82</v>
      </c>
      <c r="L2633">
        <v>64.3</v>
      </c>
      <c r="M2633">
        <v>54.978000000000002</v>
      </c>
      <c r="N2633">
        <v>5.6821200000000003</v>
      </c>
    </row>
    <row r="2634" spans="1:15" x14ac:dyDescent="0.3">
      <c r="A2634" t="s">
        <v>96</v>
      </c>
      <c r="B2634" t="s">
        <v>97</v>
      </c>
      <c r="C2634" t="s">
        <v>431</v>
      </c>
      <c r="D2634" t="s">
        <v>432</v>
      </c>
      <c r="E2634">
        <v>1982</v>
      </c>
      <c r="F2634">
        <v>40.871000000000002</v>
      </c>
      <c r="G2634">
        <v>11.994999999999999</v>
      </c>
      <c r="H2634">
        <v>104.51600000000001</v>
      </c>
      <c r="I2634">
        <v>2160640000</v>
      </c>
      <c r="J2634">
        <v>1146.3</v>
      </c>
      <c r="L2634">
        <v>66.099999999999994</v>
      </c>
      <c r="M2634">
        <v>54.76</v>
      </c>
      <c r="N2634">
        <v>5.5194000000000001</v>
      </c>
    </row>
    <row r="2635" spans="1:15" x14ac:dyDescent="0.3">
      <c r="A2635" t="s">
        <v>96</v>
      </c>
      <c r="B2635" t="s">
        <v>97</v>
      </c>
      <c r="C2635" t="s">
        <v>431</v>
      </c>
      <c r="D2635" t="s">
        <v>432</v>
      </c>
      <c r="E2635">
        <v>1981</v>
      </c>
      <c r="F2635">
        <v>41.43</v>
      </c>
      <c r="G2635">
        <v>12.236000000000001</v>
      </c>
      <c r="H2635">
        <v>69.921199999999999</v>
      </c>
      <c r="I2635">
        <v>1993510000</v>
      </c>
      <c r="J2635">
        <v>1088.97</v>
      </c>
      <c r="L2635">
        <v>67.7</v>
      </c>
      <c r="M2635">
        <v>54.506</v>
      </c>
      <c r="N2635">
        <v>5.3605600000000004</v>
      </c>
    </row>
    <row r="2636" spans="1:15" x14ac:dyDescent="0.3">
      <c r="A2636" t="s">
        <v>96</v>
      </c>
      <c r="B2636" t="s">
        <v>97</v>
      </c>
      <c r="C2636" t="s">
        <v>431</v>
      </c>
      <c r="D2636" t="s">
        <v>432</v>
      </c>
      <c r="E2636">
        <v>1980</v>
      </c>
      <c r="F2636">
        <v>41.978000000000002</v>
      </c>
      <c r="G2636">
        <v>12.494</v>
      </c>
      <c r="H2636">
        <v>83.242699999999999</v>
      </c>
      <c r="I2636">
        <v>1705800000</v>
      </c>
      <c r="J2636">
        <v>959.42600000000004</v>
      </c>
      <c r="L2636">
        <v>69.400000000000006</v>
      </c>
      <c r="M2636">
        <v>54.225999999999999</v>
      </c>
      <c r="N2636">
        <v>5.2062499999999998</v>
      </c>
    </row>
    <row r="2637" spans="1:15" x14ac:dyDescent="0.3">
      <c r="A2637" t="s">
        <v>96</v>
      </c>
      <c r="B2637" t="s">
        <v>97</v>
      </c>
      <c r="C2637" t="s">
        <v>431</v>
      </c>
      <c r="D2637" t="s">
        <v>432</v>
      </c>
      <c r="E2637">
        <v>1979</v>
      </c>
      <c r="F2637">
        <v>42.484999999999999</v>
      </c>
      <c r="G2637">
        <v>12.763</v>
      </c>
      <c r="H2637">
        <v>75.86</v>
      </c>
      <c r="I2637">
        <v>1198750000</v>
      </c>
      <c r="J2637">
        <v>694.17600000000004</v>
      </c>
      <c r="L2637">
        <v>70.900000000000006</v>
      </c>
      <c r="M2637">
        <v>53.927</v>
      </c>
      <c r="N2637">
        <v>5.0567099999999998</v>
      </c>
    </row>
    <row r="2638" spans="1:15" x14ac:dyDescent="0.3">
      <c r="A2638" t="s">
        <v>96</v>
      </c>
      <c r="B2638" t="s">
        <v>97</v>
      </c>
      <c r="C2638" t="s">
        <v>431</v>
      </c>
      <c r="D2638" t="s">
        <v>432</v>
      </c>
      <c r="E2638">
        <v>1978</v>
      </c>
      <c r="F2638">
        <v>42.930999999999997</v>
      </c>
      <c r="G2638">
        <v>13.038</v>
      </c>
      <c r="H2638">
        <v>72.138400000000004</v>
      </c>
      <c r="I2638">
        <v>878772000</v>
      </c>
      <c r="J2638">
        <v>523.91</v>
      </c>
      <c r="L2638">
        <v>72.599999999999994</v>
      </c>
      <c r="M2638">
        <v>53.610999999999997</v>
      </c>
      <c r="N2638">
        <v>4.9116600000000004</v>
      </c>
    </row>
    <row r="2639" spans="1:15" x14ac:dyDescent="0.3">
      <c r="A2639" t="s">
        <v>96</v>
      </c>
      <c r="B2639" t="s">
        <v>97</v>
      </c>
      <c r="C2639" t="s">
        <v>431</v>
      </c>
      <c r="D2639" t="s">
        <v>432</v>
      </c>
      <c r="E2639">
        <v>1977</v>
      </c>
      <c r="F2639">
        <v>43.298999999999999</v>
      </c>
      <c r="G2639">
        <v>13.318</v>
      </c>
      <c r="H2639">
        <v>70.586399999999998</v>
      </c>
      <c r="I2639">
        <v>765224000</v>
      </c>
      <c r="J2639">
        <v>469.69099999999997</v>
      </c>
      <c r="L2639">
        <v>74.3</v>
      </c>
      <c r="M2639">
        <v>53.281999999999996</v>
      </c>
      <c r="N2639">
        <v>4.77074</v>
      </c>
    </row>
    <row r="2640" spans="1:15" x14ac:dyDescent="0.3">
      <c r="A2640" t="s">
        <v>96</v>
      </c>
      <c r="B2640" t="s">
        <v>97</v>
      </c>
      <c r="C2640" t="s">
        <v>431</v>
      </c>
      <c r="D2640" t="s">
        <v>432</v>
      </c>
      <c r="E2640">
        <v>1976</v>
      </c>
      <c r="F2640">
        <v>43.58</v>
      </c>
      <c r="G2640">
        <v>13.599</v>
      </c>
      <c r="H2640">
        <v>68.884500000000003</v>
      </c>
      <c r="I2640">
        <v>754550000</v>
      </c>
      <c r="J2640">
        <v>476.851</v>
      </c>
      <c r="L2640">
        <v>75.900000000000006</v>
      </c>
      <c r="M2640">
        <v>52.944000000000003</v>
      </c>
      <c r="N2640">
        <v>4.6335499999999996</v>
      </c>
    </row>
    <row r="2641" spans="1:14" x14ac:dyDescent="0.3">
      <c r="A2641" t="s">
        <v>96</v>
      </c>
      <c r="B2641" t="s">
        <v>97</v>
      </c>
      <c r="C2641" t="s">
        <v>431</v>
      </c>
      <c r="D2641" t="s">
        <v>432</v>
      </c>
      <c r="E2641">
        <v>1975</v>
      </c>
      <c r="F2641">
        <v>43.773000000000003</v>
      </c>
      <c r="G2641">
        <v>13.88</v>
      </c>
      <c r="H2641">
        <v>66.378</v>
      </c>
      <c r="I2641">
        <v>767103000</v>
      </c>
      <c r="J2641">
        <v>499.20299999999997</v>
      </c>
      <c r="L2641">
        <v>77.7</v>
      </c>
      <c r="M2641">
        <v>52.6</v>
      </c>
      <c r="N2641">
        <v>4.4997199999999999</v>
      </c>
    </row>
    <row r="2642" spans="1:14" x14ac:dyDescent="0.3">
      <c r="A2642" t="s">
        <v>96</v>
      </c>
      <c r="B2642" t="s">
        <v>97</v>
      </c>
      <c r="C2642" t="s">
        <v>431</v>
      </c>
      <c r="D2642" t="s">
        <v>432</v>
      </c>
      <c r="E2642">
        <v>1974</v>
      </c>
      <c r="F2642">
        <v>43.887999999999998</v>
      </c>
      <c r="G2642">
        <v>14.16</v>
      </c>
      <c r="H2642">
        <v>63.6706</v>
      </c>
      <c r="I2642">
        <v>585365000</v>
      </c>
      <c r="J2642">
        <v>392.32100000000003</v>
      </c>
      <c r="L2642">
        <v>79.400000000000006</v>
      </c>
      <c r="M2642">
        <v>52.249000000000002</v>
      </c>
      <c r="N2642">
        <v>4.3691199999999997</v>
      </c>
    </row>
    <row r="2643" spans="1:14" x14ac:dyDescent="0.3">
      <c r="A2643" t="s">
        <v>96</v>
      </c>
      <c r="B2643" t="s">
        <v>97</v>
      </c>
      <c r="C2643" t="s">
        <v>431</v>
      </c>
      <c r="D2643" t="s">
        <v>432</v>
      </c>
      <c r="E2643">
        <v>1973</v>
      </c>
      <c r="F2643">
        <v>43.945999999999998</v>
      </c>
      <c r="G2643">
        <v>14.443</v>
      </c>
      <c r="H2643">
        <v>62.817700000000002</v>
      </c>
      <c r="I2643">
        <v>541973000</v>
      </c>
      <c r="J2643">
        <v>374.12599999999998</v>
      </c>
      <c r="L2643">
        <v>81.3</v>
      </c>
      <c r="M2643">
        <v>51.887999999999998</v>
      </c>
      <c r="N2643">
        <v>4.2419799999999999</v>
      </c>
    </row>
    <row r="2644" spans="1:14" x14ac:dyDescent="0.3">
      <c r="A2644" t="s">
        <v>96</v>
      </c>
      <c r="B2644" t="s">
        <v>97</v>
      </c>
      <c r="C2644" t="s">
        <v>431</v>
      </c>
      <c r="D2644" t="s">
        <v>432</v>
      </c>
      <c r="E2644">
        <v>1972</v>
      </c>
      <c r="F2644">
        <v>43.969000000000001</v>
      </c>
      <c r="G2644">
        <v>14.733000000000001</v>
      </c>
      <c r="H2644">
        <v>57.588900000000002</v>
      </c>
      <c r="I2644">
        <v>410669000</v>
      </c>
      <c r="J2644">
        <v>291.97500000000002</v>
      </c>
      <c r="L2644">
        <v>83.2</v>
      </c>
      <c r="M2644">
        <v>51.514000000000003</v>
      </c>
      <c r="N2644">
        <v>4.1186600000000002</v>
      </c>
    </row>
    <row r="2645" spans="1:14" x14ac:dyDescent="0.3">
      <c r="A2645" t="s">
        <v>96</v>
      </c>
      <c r="B2645" t="s">
        <v>97</v>
      </c>
      <c r="C2645" t="s">
        <v>431</v>
      </c>
      <c r="D2645" t="s">
        <v>432</v>
      </c>
      <c r="E2645">
        <v>1971</v>
      </c>
      <c r="F2645">
        <v>43.963999999999999</v>
      </c>
      <c r="G2645">
        <v>15.029</v>
      </c>
      <c r="H2645">
        <v>56.373100000000001</v>
      </c>
      <c r="I2645">
        <v>322128000</v>
      </c>
      <c r="J2645">
        <v>235.83600000000001</v>
      </c>
      <c r="L2645">
        <v>85.3</v>
      </c>
      <c r="M2645">
        <v>51.125999999999998</v>
      </c>
      <c r="N2645">
        <v>3.9996999999999998</v>
      </c>
    </row>
    <row r="2646" spans="1:14" x14ac:dyDescent="0.3">
      <c r="A2646" t="s">
        <v>96</v>
      </c>
      <c r="B2646" t="s">
        <v>97</v>
      </c>
      <c r="C2646" t="s">
        <v>431</v>
      </c>
      <c r="D2646" t="s">
        <v>432</v>
      </c>
      <c r="E2646">
        <v>1970</v>
      </c>
      <c r="F2646">
        <v>43.938000000000002</v>
      </c>
      <c r="G2646">
        <v>15.332000000000001</v>
      </c>
      <c r="I2646">
        <v>274961000</v>
      </c>
      <c r="J2646">
        <v>207.22300000000001</v>
      </c>
      <c r="L2646">
        <v>87.3</v>
      </c>
      <c r="M2646">
        <v>50.725000000000001</v>
      </c>
      <c r="N2646">
        <v>3.8854600000000001</v>
      </c>
    </row>
    <row r="2647" spans="1:14" x14ac:dyDescent="0.3">
      <c r="A2647" t="s">
        <v>96</v>
      </c>
      <c r="B2647" t="s">
        <v>97</v>
      </c>
      <c r="C2647" t="s">
        <v>431</v>
      </c>
      <c r="D2647" t="s">
        <v>432</v>
      </c>
      <c r="E2647">
        <v>1969</v>
      </c>
      <c r="F2647">
        <v>43.892000000000003</v>
      </c>
      <c r="G2647">
        <v>15.638999999999999</v>
      </c>
      <c r="I2647">
        <v>265040000</v>
      </c>
      <c r="J2647">
        <v>205.53399999999999</v>
      </c>
      <c r="L2647">
        <v>89.5</v>
      </c>
      <c r="M2647">
        <v>50.313000000000002</v>
      </c>
      <c r="N2647">
        <v>3.7760500000000001</v>
      </c>
    </row>
    <row r="2648" spans="1:14" x14ac:dyDescent="0.3">
      <c r="A2648" t="s">
        <v>96</v>
      </c>
      <c r="B2648" t="s">
        <v>97</v>
      </c>
      <c r="C2648" t="s">
        <v>431</v>
      </c>
      <c r="D2648" t="s">
        <v>432</v>
      </c>
      <c r="E2648">
        <v>1968</v>
      </c>
      <c r="F2648">
        <v>43.820999999999998</v>
      </c>
      <c r="G2648">
        <v>15.952999999999999</v>
      </c>
      <c r="I2648">
        <v>251247000</v>
      </c>
      <c r="J2648">
        <v>200.39500000000001</v>
      </c>
      <c r="L2648">
        <v>91.9</v>
      </c>
      <c r="M2648">
        <v>49.887</v>
      </c>
      <c r="N2648">
        <v>3.6713300000000002</v>
      </c>
    </row>
    <row r="2649" spans="1:14" x14ac:dyDescent="0.3">
      <c r="A2649" t="s">
        <v>96</v>
      </c>
      <c r="B2649" t="s">
        <v>97</v>
      </c>
      <c r="C2649" t="s">
        <v>431</v>
      </c>
      <c r="D2649" t="s">
        <v>432</v>
      </c>
      <c r="E2649">
        <v>1967</v>
      </c>
      <c r="F2649">
        <v>43.726999999999997</v>
      </c>
      <c r="G2649">
        <v>16.273</v>
      </c>
      <c r="I2649">
        <v>237397000</v>
      </c>
      <c r="J2649">
        <v>194.661</v>
      </c>
      <c r="L2649">
        <v>94.3</v>
      </c>
      <c r="M2649">
        <v>49.448</v>
      </c>
      <c r="N2649">
        <v>3.5711300000000001</v>
      </c>
    </row>
    <row r="2650" spans="1:14" x14ac:dyDescent="0.3">
      <c r="A2650" t="s">
        <v>96</v>
      </c>
      <c r="B2650" t="s">
        <v>97</v>
      </c>
      <c r="C2650" t="s">
        <v>431</v>
      </c>
      <c r="D2650" t="s">
        <v>432</v>
      </c>
      <c r="E2650">
        <v>1966</v>
      </c>
      <c r="F2650">
        <v>43.613999999999997</v>
      </c>
      <c r="G2650">
        <v>16.602</v>
      </c>
      <c r="I2650">
        <v>220614000</v>
      </c>
      <c r="J2650">
        <v>185.892</v>
      </c>
      <c r="L2650">
        <v>96.9</v>
      </c>
      <c r="M2650">
        <v>48.993000000000002</v>
      </c>
      <c r="N2650">
        <v>3.4752100000000001</v>
      </c>
    </row>
    <row r="2651" spans="1:14" x14ac:dyDescent="0.3">
      <c r="A2651" t="s">
        <v>96</v>
      </c>
      <c r="B2651" t="s">
        <v>97</v>
      </c>
      <c r="C2651" t="s">
        <v>431</v>
      </c>
      <c r="D2651" t="s">
        <v>432</v>
      </c>
      <c r="E2651">
        <v>1965</v>
      </c>
      <c r="F2651">
        <v>43.484999999999999</v>
      </c>
      <c r="G2651">
        <v>16.943000000000001</v>
      </c>
      <c r="I2651">
        <v>198318000</v>
      </c>
      <c r="J2651">
        <v>171.64599999999999</v>
      </c>
      <c r="L2651">
        <v>99.1</v>
      </c>
      <c r="M2651">
        <v>48.517000000000003</v>
      </c>
      <c r="N2651">
        <v>3.3832900000000001</v>
      </c>
    </row>
    <row r="2652" spans="1:14" x14ac:dyDescent="0.3">
      <c r="A2652" t="s">
        <v>96</v>
      </c>
      <c r="B2652" t="s">
        <v>97</v>
      </c>
      <c r="C2652" t="s">
        <v>431</v>
      </c>
      <c r="D2652" t="s">
        <v>432</v>
      </c>
      <c r="E2652">
        <v>1964</v>
      </c>
      <c r="F2652">
        <v>43.341000000000001</v>
      </c>
      <c r="G2652">
        <v>17.298999999999999</v>
      </c>
      <c r="I2652">
        <v>185694000</v>
      </c>
      <c r="J2652">
        <v>165.00899999999999</v>
      </c>
      <c r="L2652">
        <v>101.5</v>
      </c>
      <c r="M2652">
        <v>48.015999999999998</v>
      </c>
      <c r="N2652">
        <v>3.2953199999999998</v>
      </c>
    </row>
    <row r="2653" spans="1:14" x14ac:dyDescent="0.3">
      <c r="A2653" t="s">
        <v>96</v>
      </c>
      <c r="B2653" t="s">
        <v>97</v>
      </c>
      <c r="C2653" t="s">
        <v>431</v>
      </c>
      <c r="D2653" t="s">
        <v>432</v>
      </c>
      <c r="E2653">
        <v>1963</v>
      </c>
      <c r="F2653">
        <v>43.185000000000002</v>
      </c>
      <c r="G2653">
        <v>17.673999999999999</v>
      </c>
      <c r="I2653">
        <v>172233000</v>
      </c>
      <c r="J2653">
        <v>157.05600000000001</v>
      </c>
      <c r="L2653">
        <v>103.7</v>
      </c>
      <c r="M2653">
        <v>47.485999999999997</v>
      </c>
      <c r="N2653">
        <v>3.2112400000000001</v>
      </c>
    </row>
    <row r="2654" spans="1:14" x14ac:dyDescent="0.3">
      <c r="A2654" t="s">
        <v>96</v>
      </c>
      <c r="B2654" t="s">
        <v>97</v>
      </c>
      <c r="C2654" t="s">
        <v>431</v>
      </c>
      <c r="D2654" t="s">
        <v>432</v>
      </c>
      <c r="E2654">
        <v>1962</v>
      </c>
      <c r="F2654">
        <v>43.021999999999998</v>
      </c>
      <c r="G2654">
        <v>18.068999999999999</v>
      </c>
      <c r="I2654">
        <v>166521000</v>
      </c>
      <c r="J2654">
        <v>155.738</v>
      </c>
      <c r="L2654">
        <v>105.8</v>
      </c>
      <c r="M2654">
        <v>46.927999999999997</v>
      </c>
      <c r="N2654">
        <v>3.1309999999999998</v>
      </c>
    </row>
    <row r="2655" spans="1:14" x14ac:dyDescent="0.3">
      <c r="A2655" t="s">
        <v>96</v>
      </c>
      <c r="B2655" t="s">
        <v>97</v>
      </c>
      <c r="C2655" t="s">
        <v>431</v>
      </c>
      <c r="D2655" t="s">
        <v>432</v>
      </c>
      <c r="E2655">
        <v>1961</v>
      </c>
      <c r="F2655">
        <v>42.859000000000002</v>
      </c>
      <c r="G2655">
        <v>18.484999999999999</v>
      </c>
      <c r="I2655">
        <v>151676000</v>
      </c>
      <c r="J2655">
        <v>145.40600000000001</v>
      </c>
      <c r="L2655">
        <v>107.9</v>
      </c>
      <c r="M2655">
        <v>46.338000000000001</v>
      </c>
      <c r="N2655">
        <v>3.0545100000000001</v>
      </c>
    </row>
    <row r="2656" spans="1:14" x14ac:dyDescent="0.3">
      <c r="A2656" t="s">
        <v>96</v>
      </c>
      <c r="B2656" t="s">
        <v>97</v>
      </c>
      <c r="C2656" t="s">
        <v>431</v>
      </c>
      <c r="D2656" t="s">
        <v>432</v>
      </c>
      <c r="E2656">
        <v>1960</v>
      </c>
      <c r="F2656">
        <v>42.701999999999998</v>
      </c>
      <c r="G2656">
        <v>18.923999999999999</v>
      </c>
      <c r="I2656">
        <v>131732000</v>
      </c>
      <c r="J2656">
        <v>129.37</v>
      </c>
      <c r="L2656">
        <v>110.1</v>
      </c>
      <c r="M2656">
        <v>45.720999999999997</v>
      </c>
    </row>
    <row r="2657" spans="1:15" x14ac:dyDescent="0.3">
      <c r="A2657" t="s">
        <v>98</v>
      </c>
      <c r="B2657" t="s">
        <v>99</v>
      </c>
      <c r="C2657" t="s">
        <v>437</v>
      </c>
      <c r="D2657" t="s">
        <v>433</v>
      </c>
      <c r="E2657">
        <v>2018</v>
      </c>
      <c r="I2657">
        <v>60126000000</v>
      </c>
      <c r="J2657">
        <v>12026.5</v>
      </c>
      <c r="K2657">
        <v>74.086799999999997</v>
      </c>
      <c r="L2657">
        <v>7.6</v>
      </c>
      <c r="N2657">
        <v>97.9131</v>
      </c>
      <c r="O2657">
        <v>8.1280000000000001</v>
      </c>
    </row>
    <row r="2658" spans="1:15" x14ac:dyDescent="0.3">
      <c r="A2658" t="s">
        <v>98</v>
      </c>
      <c r="B2658" t="s">
        <v>99</v>
      </c>
      <c r="C2658" t="s">
        <v>437</v>
      </c>
      <c r="D2658" t="s">
        <v>433</v>
      </c>
      <c r="E2658">
        <v>2017</v>
      </c>
      <c r="F2658">
        <v>14.246</v>
      </c>
      <c r="G2658">
        <v>5.0049999999999999</v>
      </c>
      <c r="I2658">
        <v>58174600000</v>
      </c>
      <c r="J2658">
        <v>11752.5</v>
      </c>
      <c r="K2658">
        <v>71.390799999999999</v>
      </c>
      <c r="L2658">
        <v>7.6</v>
      </c>
      <c r="M2658">
        <v>79.914000000000001</v>
      </c>
      <c r="N2658">
        <v>96.943899999999999</v>
      </c>
      <c r="O2658">
        <v>8.1419999999999995</v>
      </c>
    </row>
    <row r="2659" spans="1:15" x14ac:dyDescent="0.3">
      <c r="A2659" t="s">
        <v>98</v>
      </c>
      <c r="B2659" t="s">
        <v>99</v>
      </c>
      <c r="C2659" t="s">
        <v>437</v>
      </c>
      <c r="D2659" t="s">
        <v>433</v>
      </c>
      <c r="E2659">
        <v>2016</v>
      </c>
      <c r="F2659">
        <v>14.512</v>
      </c>
      <c r="G2659">
        <v>4.9329999999999998</v>
      </c>
      <c r="I2659">
        <v>57158000000</v>
      </c>
      <c r="J2659">
        <v>11666.5</v>
      </c>
      <c r="K2659">
        <v>65.880399999999995</v>
      </c>
      <c r="L2659">
        <v>7.7</v>
      </c>
      <c r="M2659">
        <v>79.738</v>
      </c>
      <c r="N2659">
        <v>95.952699999999993</v>
      </c>
      <c r="O2659">
        <v>8.5980000000000008</v>
      </c>
    </row>
    <row r="2660" spans="1:15" x14ac:dyDescent="0.3">
      <c r="A2660" t="s">
        <v>98</v>
      </c>
      <c r="B2660" t="s">
        <v>99</v>
      </c>
      <c r="C2660" t="s">
        <v>437</v>
      </c>
      <c r="D2660" t="s">
        <v>433</v>
      </c>
      <c r="E2660">
        <v>2015</v>
      </c>
      <c r="F2660">
        <v>14.762</v>
      </c>
      <c r="G2660">
        <v>4.8620000000000001</v>
      </c>
      <c r="I2660">
        <v>54776000000</v>
      </c>
      <c r="J2660">
        <v>11299.1</v>
      </c>
      <c r="K2660">
        <v>59.762999999999998</v>
      </c>
      <c r="L2660">
        <v>7.8</v>
      </c>
      <c r="M2660">
        <v>79.564999999999998</v>
      </c>
      <c r="N2660">
        <v>94.943299999999994</v>
      </c>
      <c r="O2660">
        <v>8.9990000000000006</v>
      </c>
    </row>
    <row r="2661" spans="1:15" x14ac:dyDescent="0.3">
      <c r="A2661" t="s">
        <v>98</v>
      </c>
      <c r="B2661" t="s">
        <v>99</v>
      </c>
      <c r="C2661" t="s">
        <v>437</v>
      </c>
      <c r="D2661" t="s">
        <v>433</v>
      </c>
      <c r="E2661">
        <v>2014</v>
      </c>
      <c r="F2661">
        <v>14.989000000000001</v>
      </c>
      <c r="G2661">
        <v>4.7910000000000004</v>
      </c>
      <c r="H2661">
        <v>1942.49</v>
      </c>
      <c r="I2661">
        <v>50577800000</v>
      </c>
      <c r="J2661">
        <v>10547.2</v>
      </c>
      <c r="K2661">
        <v>53</v>
      </c>
      <c r="L2661">
        <v>8</v>
      </c>
      <c r="M2661">
        <v>79.397999999999996</v>
      </c>
      <c r="N2661">
        <v>93.916899999999998</v>
      </c>
      <c r="O2661">
        <v>9.0589999999999993</v>
      </c>
    </row>
    <row r="2662" spans="1:15" x14ac:dyDescent="0.3">
      <c r="A2662" t="s">
        <v>98</v>
      </c>
      <c r="B2662" t="s">
        <v>99</v>
      </c>
      <c r="C2662" t="s">
        <v>437</v>
      </c>
      <c r="D2662" t="s">
        <v>433</v>
      </c>
      <c r="E2662">
        <v>2013</v>
      </c>
      <c r="F2662">
        <v>15.194000000000001</v>
      </c>
      <c r="G2662">
        <v>4.7220000000000004</v>
      </c>
      <c r="H2662">
        <v>1939.86</v>
      </c>
      <c r="I2662">
        <v>49745100000</v>
      </c>
      <c r="J2662">
        <v>10490.1</v>
      </c>
      <c r="K2662">
        <v>45.96</v>
      </c>
      <c r="L2662">
        <v>8.1999999999999993</v>
      </c>
      <c r="M2662">
        <v>79.233999999999995</v>
      </c>
      <c r="N2662">
        <v>92.873199999999997</v>
      </c>
      <c r="O2662">
        <v>8.7680000000000007</v>
      </c>
    </row>
    <row r="2663" spans="1:15" x14ac:dyDescent="0.3">
      <c r="A2663" t="s">
        <v>98</v>
      </c>
      <c r="B2663" t="s">
        <v>99</v>
      </c>
      <c r="C2663" t="s">
        <v>437</v>
      </c>
      <c r="D2663" t="s">
        <v>433</v>
      </c>
      <c r="E2663">
        <v>2012</v>
      </c>
      <c r="F2663">
        <v>15.381</v>
      </c>
      <c r="G2663">
        <v>4.6539999999999999</v>
      </c>
      <c r="H2663">
        <v>1942.83</v>
      </c>
      <c r="I2663">
        <v>46473100000</v>
      </c>
      <c r="J2663">
        <v>9913.2099999999991</v>
      </c>
      <c r="K2663">
        <v>47.5</v>
      </c>
      <c r="L2663">
        <v>8.4</v>
      </c>
      <c r="M2663">
        <v>79.073999999999998</v>
      </c>
      <c r="N2663">
        <v>91.813599999999994</v>
      </c>
      <c r="O2663">
        <v>9.7840000000000007</v>
      </c>
    </row>
    <row r="2664" spans="1:15" x14ac:dyDescent="0.3">
      <c r="A2664" t="s">
        <v>98</v>
      </c>
      <c r="B2664" t="s">
        <v>99</v>
      </c>
      <c r="C2664" t="s">
        <v>437</v>
      </c>
      <c r="D2664" t="s">
        <v>433</v>
      </c>
      <c r="E2664">
        <v>2011</v>
      </c>
      <c r="F2664">
        <v>15.554</v>
      </c>
      <c r="G2664">
        <v>4.5869999999999997</v>
      </c>
      <c r="H2664">
        <v>1885.35</v>
      </c>
      <c r="I2664">
        <v>42262700000</v>
      </c>
      <c r="J2664">
        <v>9121.93</v>
      </c>
      <c r="K2664">
        <v>39.212200000000003</v>
      </c>
      <c r="L2664">
        <v>8.6</v>
      </c>
      <c r="M2664">
        <v>78.918999999999997</v>
      </c>
      <c r="N2664">
        <v>90.738100000000003</v>
      </c>
      <c r="O2664">
        <v>10.138999999999999</v>
      </c>
    </row>
    <row r="2665" spans="1:15" x14ac:dyDescent="0.3">
      <c r="A2665" t="s">
        <v>98</v>
      </c>
      <c r="B2665" t="s">
        <v>99</v>
      </c>
      <c r="C2665" t="s">
        <v>437</v>
      </c>
      <c r="D2665" t="s">
        <v>433</v>
      </c>
      <c r="E2665">
        <v>2010</v>
      </c>
      <c r="F2665">
        <v>15.718999999999999</v>
      </c>
      <c r="G2665">
        <v>4.5209999999999999</v>
      </c>
      <c r="H2665">
        <v>1887.98</v>
      </c>
      <c r="I2665">
        <v>37268600000</v>
      </c>
      <c r="J2665">
        <v>8141.91</v>
      </c>
      <c r="K2665">
        <v>36.5</v>
      </c>
      <c r="L2665">
        <v>8.6999999999999993</v>
      </c>
      <c r="M2665">
        <v>78.769000000000005</v>
      </c>
      <c r="N2665">
        <v>89.647000000000006</v>
      </c>
      <c r="O2665">
        <v>7.1710000000000003</v>
      </c>
    </row>
    <row r="2666" spans="1:15" x14ac:dyDescent="0.3">
      <c r="A2666" t="s">
        <v>98</v>
      </c>
      <c r="B2666" t="s">
        <v>99</v>
      </c>
      <c r="C2666" t="s">
        <v>437</v>
      </c>
      <c r="D2666" t="s">
        <v>433</v>
      </c>
      <c r="E2666">
        <v>2009</v>
      </c>
      <c r="F2666">
        <v>15.877000000000001</v>
      </c>
      <c r="G2666">
        <v>4.4560000000000004</v>
      </c>
      <c r="H2666">
        <v>1845.05</v>
      </c>
      <c r="I2666">
        <v>30562400000</v>
      </c>
      <c r="J2666">
        <v>6760.48</v>
      </c>
      <c r="K2666">
        <v>34.33</v>
      </c>
      <c r="L2666">
        <v>8.8000000000000007</v>
      </c>
      <c r="M2666">
        <v>78.626000000000005</v>
      </c>
      <c r="N2666">
        <v>88.537800000000004</v>
      </c>
      <c r="O2666">
        <v>7.7130000000000001</v>
      </c>
    </row>
    <row r="2667" spans="1:15" x14ac:dyDescent="0.3">
      <c r="A2667" t="s">
        <v>98</v>
      </c>
      <c r="B2667" t="s">
        <v>99</v>
      </c>
      <c r="C2667" t="s">
        <v>437</v>
      </c>
      <c r="D2667" t="s">
        <v>433</v>
      </c>
      <c r="E2667">
        <v>2008</v>
      </c>
      <c r="F2667">
        <v>16.041</v>
      </c>
      <c r="G2667">
        <v>4.3899999999999997</v>
      </c>
      <c r="H2667">
        <v>1889.04</v>
      </c>
      <c r="I2667">
        <v>30612900000</v>
      </c>
      <c r="J2667">
        <v>6859.08</v>
      </c>
      <c r="K2667">
        <v>32.29</v>
      </c>
      <c r="L2667">
        <v>8.9</v>
      </c>
      <c r="M2667">
        <v>78.491</v>
      </c>
      <c r="N2667">
        <v>87.409400000000005</v>
      </c>
      <c r="O2667">
        <v>4.7809999999999997</v>
      </c>
    </row>
    <row r="2668" spans="1:15" x14ac:dyDescent="0.3">
      <c r="A2668" t="s">
        <v>98</v>
      </c>
      <c r="B2668" t="s">
        <v>99</v>
      </c>
      <c r="C2668" t="s">
        <v>437</v>
      </c>
      <c r="D2668" t="s">
        <v>433</v>
      </c>
      <c r="E2668">
        <v>2007</v>
      </c>
      <c r="F2668">
        <v>16.225000000000001</v>
      </c>
      <c r="G2668">
        <v>4.3250000000000002</v>
      </c>
      <c r="H2668">
        <v>1885.52</v>
      </c>
      <c r="I2668">
        <v>26744000000</v>
      </c>
      <c r="J2668">
        <v>6071.79</v>
      </c>
      <c r="K2668">
        <v>28.4</v>
      </c>
      <c r="L2668">
        <v>8.9</v>
      </c>
      <c r="M2668">
        <v>78.361999999999995</v>
      </c>
      <c r="N2668">
        <v>86.263800000000003</v>
      </c>
      <c r="O2668">
        <v>4.49</v>
      </c>
    </row>
    <row r="2669" spans="1:15" x14ac:dyDescent="0.3">
      <c r="A2669" t="s">
        <v>98</v>
      </c>
      <c r="B2669" t="s">
        <v>99</v>
      </c>
      <c r="C2669" t="s">
        <v>437</v>
      </c>
      <c r="D2669" t="s">
        <v>433</v>
      </c>
      <c r="E2669">
        <v>2006</v>
      </c>
      <c r="F2669">
        <v>16.443999999999999</v>
      </c>
      <c r="G2669">
        <v>4.26</v>
      </c>
      <c r="H2669">
        <v>1822.84</v>
      </c>
      <c r="I2669">
        <v>22602700000</v>
      </c>
      <c r="J2669">
        <v>5201.51</v>
      </c>
      <c r="K2669">
        <v>25.1</v>
      </c>
      <c r="L2669">
        <v>8.9</v>
      </c>
      <c r="M2669">
        <v>78.239000000000004</v>
      </c>
      <c r="N2669">
        <v>85.103999999999999</v>
      </c>
      <c r="O2669">
        <v>5.74</v>
      </c>
    </row>
    <row r="2670" spans="1:15" x14ac:dyDescent="0.3">
      <c r="A2670" t="s">
        <v>98</v>
      </c>
      <c r="B2670" t="s">
        <v>99</v>
      </c>
      <c r="C2670" t="s">
        <v>437</v>
      </c>
      <c r="D2670" t="s">
        <v>433</v>
      </c>
      <c r="E2670">
        <v>2005</v>
      </c>
      <c r="F2670">
        <v>16.72</v>
      </c>
      <c r="G2670">
        <v>4.1970000000000001</v>
      </c>
      <c r="H2670">
        <v>1721.15</v>
      </c>
      <c r="I2670">
        <v>19948300000</v>
      </c>
      <c r="J2670">
        <v>4654.82</v>
      </c>
      <c r="K2670">
        <v>22.07</v>
      </c>
      <c r="L2670">
        <v>9.1</v>
      </c>
      <c r="M2670">
        <v>78.117000000000004</v>
      </c>
      <c r="N2670">
        <v>83.930700000000002</v>
      </c>
      <c r="O2670">
        <v>6.5709999999999997</v>
      </c>
    </row>
    <row r="2671" spans="1:15" x14ac:dyDescent="0.3">
      <c r="A2671" t="s">
        <v>98</v>
      </c>
      <c r="B2671" t="s">
        <v>99</v>
      </c>
      <c r="C2671" t="s">
        <v>437</v>
      </c>
      <c r="D2671" t="s">
        <v>433</v>
      </c>
      <c r="E2671">
        <v>2004</v>
      </c>
      <c r="F2671">
        <v>17.074000000000002</v>
      </c>
      <c r="G2671">
        <v>4.1379999999999999</v>
      </c>
      <c r="H2671">
        <v>1679.47</v>
      </c>
      <c r="I2671">
        <v>18529000000</v>
      </c>
      <c r="J2671">
        <v>4385.3900000000003</v>
      </c>
      <c r="K2671">
        <v>20.792300000000001</v>
      </c>
      <c r="L2671">
        <v>9.1999999999999993</v>
      </c>
      <c r="M2671">
        <v>77.995999999999995</v>
      </c>
      <c r="N2671">
        <v>82.748800000000003</v>
      </c>
      <c r="O2671">
        <v>6.391</v>
      </c>
    </row>
    <row r="2672" spans="1:15" x14ac:dyDescent="0.3">
      <c r="A2672" t="s">
        <v>98</v>
      </c>
      <c r="B2672" t="s">
        <v>99</v>
      </c>
      <c r="C2672" t="s">
        <v>437</v>
      </c>
      <c r="D2672" t="s">
        <v>433</v>
      </c>
      <c r="E2672">
        <v>2003</v>
      </c>
      <c r="F2672">
        <v>17.512</v>
      </c>
      <c r="G2672">
        <v>4.0830000000000002</v>
      </c>
      <c r="H2672">
        <v>1643.59</v>
      </c>
      <c r="I2672">
        <v>17196000000</v>
      </c>
      <c r="J2672">
        <v>4129.63</v>
      </c>
      <c r="K2672">
        <v>20.333600000000001</v>
      </c>
      <c r="L2672">
        <v>9.5</v>
      </c>
      <c r="M2672">
        <v>77.870999999999995</v>
      </c>
      <c r="N2672">
        <v>81.552199999999999</v>
      </c>
      <c r="O2672">
        <v>6.5579999999999998</v>
      </c>
    </row>
    <row r="2673" spans="1:15" x14ac:dyDescent="0.3">
      <c r="A2673" t="s">
        <v>98</v>
      </c>
      <c r="B2673" t="s">
        <v>99</v>
      </c>
      <c r="C2673" t="s">
        <v>437</v>
      </c>
      <c r="D2673" t="s">
        <v>433</v>
      </c>
      <c r="E2673">
        <v>2002</v>
      </c>
      <c r="F2673">
        <v>18.038</v>
      </c>
      <c r="G2673">
        <v>4.0350000000000001</v>
      </c>
      <c r="H2673">
        <v>1558.43</v>
      </c>
      <c r="I2673">
        <v>16504800000</v>
      </c>
      <c r="J2673">
        <v>4024.65</v>
      </c>
      <c r="K2673">
        <v>19.8949</v>
      </c>
      <c r="L2673">
        <v>9.9</v>
      </c>
      <c r="M2673">
        <v>77.739999999999995</v>
      </c>
      <c r="N2673">
        <v>80.315799999999996</v>
      </c>
      <c r="O2673">
        <v>6.3339999999999996</v>
      </c>
    </row>
    <row r="2674" spans="1:15" x14ac:dyDescent="0.3">
      <c r="A2674" t="s">
        <v>98</v>
      </c>
      <c r="B2674" t="s">
        <v>99</v>
      </c>
      <c r="C2674" t="s">
        <v>437</v>
      </c>
      <c r="D2674" t="s">
        <v>433</v>
      </c>
      <c r="E2674">
        <v>2001</v>
      </c>
      <c r="F2674">
        <v>18.648</v>
      </c>
      <c r="G2674">
        <v>3.9929999999999999</v>
      </c>
      <c r="H2674">
        <v>1485.84</v>
      </c>
      <c r="I2674">
        <v>15913400000</v>
      </c>
      <c r="J2674">
        <v>3944.74</v>
      </c>
      <c r="K2674">
        <v>9.5594800000000006</v>
      </c>
      <c r="L2674">
        <v>10.4</v>
      </c>
      <c r="M2674">
        <v>77.600999999999999</v>
      </c>
      <c r="N2674">
        <v>79.006500000000003</v>
      </c>
      <c r="O2674">
        <v>5.915</v>
      </c>
    </row>
    <row r="2675" spans="1:15" x14ac:dyDescent="0.3">
      <c r="A2675" t="s">
        <v>98</v>
      </c>
      <c r="B2675" t="s">
        <v>99</v>
      </c>
      <c r="C2675" t="s">
        <v>437</v>
      </c>
      <c r="D2675" t="s">
        <v>433</v>
      </c>
      <c r="E2675">
        <v>2000</v>
      </c>
      <c r="F2675">
        <v>19.335000000000001</v>
      </c>
      <c r="G2675">
        <v>3.9590000000000001</v>
      </c>
      <c r="H2675">
        <v>1506.93</v>
      </c>
      <c r="I2675">
        <v>14949500000</v>
      </c>
      <c r="J2675">
        <v>3772.87</v>
      </c>
      <c r="K2675">
        <v>5.8002500000000001</v>
      </c>
      <c r="L2675">
        <v>11.1</v>
      </c>
      <c r="M2675">
        <v>77.451999999999998</v>
      </c>
      <c r="N2675">
        <v>77.6023</v>
      </c>
      <c r="O2675">
        <v>5.0819999999999999</v>
      </c>
    </row>
    <row r="2676" spans="1:15" x14ac:dyDescent="0.3">
      <c r="A2676" t="s">
        <v>98</v>
      </c>
      <c r="B2676" t="s">
        <v>99</v>
      </c>
      <c r="C2676" t="s">
        <v>437</v>
      </c>
      <c r="D2676" t="s">
        <v>433</v>
      </c>
      <c r="E2676">
        <v>1999</v>
      </c>
      <c r="F2676">
        <v>20.088000000000001</v>
      </c>
      <c r="G2676">
        <v>3.9329999999999998</v>
      </c>
      <c r="H2676">
        <v>1435.36</v>
      </c>
      <c r="I2676">
        <v>14195600000</v>
      </c>
      <c r="J2676">
        <v>3653.55</v>
      </c>
      <c r="K2676">
        <v>3.9043199999999998</v>
      </c>
      <c r="L2676">
        <v>11.8</v>
      </c>
      <c r="M2676">
        <v>77.293000000000006</v>
      </c>
      <c r="N2676">
        <v>76.095399999999998</v>
      </c>
      <c r="O2676">
        <v>5.8949999999999996</v>
      </c>
    </row>
    <row r="2677" spans="1:15" x14ac:dyDescent="0.3">
      <c r="A2677" t="s">
        <v>98</v>
      </c>
      <c r="B2677" t="s">
        <v>99</v>
      </c>
      <c r="C2677" t="s">
        <v>437</v>
      </c>
      <c r="D2677" t="s">
        <v>433</v>
      </c>
      <c r="E2677">
        <v>1998</v>
      </c>
      <c r="F2677">
        <v>20.885000000000002</v>
      </c>
      <c r="G2677">
        <v>3.915</v>
      </c>
      <c r="H2677">
        <v>1313.39</v>
      </c>
      <c r="I2677">
        <v>13617400000</v>
      </c>
      <c r="J2677">
        <v>3579.87</v>
      </c>
      <c r="K2677">
        <v>2.6663800000000002</v>
      </c>
      <c r="L2677">
        <v>12.3</v>
      </c>
      <c r="M2677">
        <v>77.123999999999995</v>
      </c>
      <c r="N2677">
        <v>74.498400000000004</v>
      </c>
      <c r="O2677">
        <v>5.327</v>
      </c>
    </row>
    <row r="2678" spans="1:15" x14ac:dyDescent="0.3">
      <c r="A2678" t="s">
        <v>98</v>
      </c>
      <c r="B2678" t="s">
        <v>99</v>
      </c>
      <c r="C2678" t="s">
        <v>437</v>
      </c>
      <c r="D2678" t="s">
        <v>433</v>
      </c>
      <c r="E2678">
        <v>1997</v>
      </c>
      <c r="F2678">
        <v>21.702999999999999</v>
      </c>
      <c r="G2678">
        <v>3.9039999999999999</v>
      </c>
      <c r="H2678">
        <v>1359.79</v>
      </c>
      <c r="I2678">
        <v>12552100000</v>
      </c>
      <c r="J2678">
        <v>3375.17</v>
      </c>
      <c r="K2678">
        <v>1.64022</v>
      </c>
      <c r="L2678">
        <v>12.6</v>
      </c>
      <c r="M2678">
        <v>76.947999999999993</v>
      </c>
      <c r="N2678">
        <v>72.834900000000005</v>
      </c>
      <c r="O2678">
        <v>5.681</v>
      </c>
    </row>
    <row r="2679" spans="1:15" x14ac:dyDescent="0.3">
      <c r="A2679" t="s">
        <v>98</v>
      </c>
      <c r="B2679" t="s">
        <v>99</v>
      </c>
      <c r="C2679" t="s">
        <v>437</v>
      </c>
      <c r="D2679" t="s">
        <v>433</v>
      </c>
      <c r="E2679">
        <v>1996</v>
      </c>
      <c r="F2679">
        <v>22.527000000000001</v>
      </c>
      <c r="G2679">
        <v>3.9</v>
      </c>
      <c r="H2679">
        <v>1249.8800000000001</v>
      </c>
      <c r="I2679">
        <v>11618300000</v>
      </c>
      <c r="J2679">
        <v>3198.55</v>
      </c>
      <c r="K2679">
        <v>0.84105700000000005</v>
      </c>
      <c r="L2679">
        <v>12.6</v>
      </c>
      <c r="M2679">
        <v>76.765000000000001</v>
      </c>
      <c r="N2679">
        <v>71.139099999999999</v>
      </c>
      <c r="O2679">
        <v>6.1619999999999999</v>
      </c>
    </row>
    <row r="2680" spans="1:15" x14ac:dyDescent="0.3">
      <c r="A2680" t="s">
        <v>98</v>
      </c>
      <c r="B2680" t="s">
        <v>99</v>
      </c>
      <c r="C2680" t="s">
        <v>437</v>
      </c>
      <c r="D2680" t="s">
        <v>433</v>
      </c>
      <c r="E2680">
        <v>1995</v>
      </c>
      <c r="F2680">
        <v>23.352</v>
      </c>
      <c r="G2680">
        <v>3.9</v>
      </c>
      <c r="H2680">
        <v>1281.33</v>
      </c>
      <c r="I2680">
        <v>11513500000</v>
      </c>
      <c r="J2680">
        <v>3247.32</v>
      </c>
      <c r="K2680">
        <v>0.41682900000000001</v>
      </c>
      <c r="L2680">
        <v>12.6</v>
      </c>
      <c r="M2680">
        <v>76.578999999999994</v>
      </c>
      <c r="N2680">
        <v>69.438599999999994</v>
      </c>
      <c r="O2680">
        <v>5.1760000000000002</v>
      </c>
    </row>
    <row r="2681" spans="1:15" x14ac:dyDescent="0.3">
      <c r="A2681" t="s">
        <v>98</v>
      </c>
      <c r="B2681" t="s">
        <v>99</v>
      </c>
      <c r="C2681" t="s">
        <v>437</v>
      </c>
      <c r="D2681" t="s">
        <v>433</v>
      </c>
      <c r="E2681">
        <v>1994</v>
      </c>
      <c r="F2681">
        <v>24.181000000000001</v>
      </c>
      <c r="G2681">
        <v>3.9039999999999999</v>
      </c>
      <c r="H2681">
        <v>1267.48</v>
      </c>
      <c r="I2681">
        <v>10432600000</v>
      </c>
      <c r="J2681">
        <v>3016.22</v>
      </c>
      <c r="K2681">
        <v>0.27991199999999999</v>
      </c>
      <c r="L2681">
        <v>12.7</v>
      </c>
      <c r="M2681">
        <v>76.394000000000005</v>
      </c>
      <c r="N2681">
        <v>67.740600000000001</v>
      </c>
      <c r="O2681">
        <v>4.0449999999999999</v>
      </c>
    </row>
    <row r="2682" spans="1:15" x14ac:dyDescent="0.3">
      <c r="A2682" t="s">
        <v>98</v>
      </c>
      <c r="B2682" t="s">
        <v>99</v>
      </c>
      <c r="C2682" t="s">
        <v>437</v>
      </c>
      <c r="D2682" t="s">
        <v>433</v>
      </c>
      <c r="E2682">
        <v>1993</v>
      </c>
      <c r="F2682">
        <v>25.013999999999999</v>
      </c>
      <c r="G2682">
        <v>3.911</v>
      </c>
      <c r="H2682">
        <v>1332.92</v>
      </c>
      <c r="I2682">
        <v>9537300000</v>
      </c>
      <c r="J2682">
        <v>2828.13</v>
      </c>
      <c r="K2682">
        <v>8.1509799999999993E-2</v>
      </c>
      <c r="L2682">
        <v>12.9</v>
      </c>
      <c r="M2682">
        <v>76.210999999999999</v>
      </c>
      <c r="N2682">
        <v>66.0458</v>
      </c>
      <c r="O2682">
        <v>3.9540000000000002</v>
      </c>
    </row>
    <row r="2683" spans="1:15" x14ac:dyDescent="0.3">
      <c r="A2683" t="s">
        <v>98</v>
      </c>
      <c r="B2683" t="s">
        <v>99</v>
      </c>
      <c r="C2683" t="s">
        <v>437</v>
      </c>
      <c r="D2683" t="s">
        <v>433</v>
      </c>
      <c r="E2683">
        <v>1992</v>
      </c>
      <c r="F2683">
        <v>25.841000000000001</v>
      </c>
      <c r="G2683">
        <v>3.9209999999999998</v>
      </c>
      <c r="H2683">
        <v>1405.44</v>
      </c>
      <c r="I2683">
        <v>8528590000</v>
      </c>
      <c r="J2683">
        <v>2595.02</v>
      </c>
      <c r="K2683">
        <v>1.11333E-3</v>
      </c>
      <c r="L2683">
        <v>13.3</v>
      </c>
      <c r="M2683">
        <v>76.028000000000006</v>
      </c>
      <c r="N2683">
        <v>64.365799999999993</v>
      </c>
      <c r="O2683">
        <v>3.927</v>
      </c>
    </row>
    <row r="2684" spans="1:15" x14ac:dyDescent="0.3">
      <c r="A2684" t="s">
        <v>98</v>
      </c>
      <c r="B2684" t="s">
        <v>99</v>
      </c>
      <c r="C2684" t="s">
        <v>437</v>
      </c>
      <c r="D2684" t="s">
        <v>433</v>
      </c>
      <c r="E2684">
        <v>1991</v>
      </c>
      <c r="F2684">
        <v>26.643999999999998</v>
      </c>
      <c r="G2684">
        <v>3.9329999999999998</v>
      </c>
      <c r="H2684">
        <v>1121.77</v>
      </c>
      <c r="I2684">
        <v>7169000000</v>
      </c>
      <c r="J2684">
        <v>2238.85</v>
      </c>
      <c r="L2684">
        <v>13.7</v>
      </c>
      <c r="M2684">
        <v>75.843999999999994</v>
      </c>
      <c r="N2684">
        <v>62.712200000000003</v>
      </c>
      <c r="O2684">
        <v>5.3730000000000002</v>
      </c>
    </row>
    <row r="2685" spans="1:15" x14ac:dyDescent="0.3">
      <c r="A2685" t="s">
        <v>98</v>
      </c>
      <c r="B2685" t="s">
        <v>99</v>
      </c>
      <c r="C2685" t="s">
        <v>437</v>
      </c>
      <c r="D2685" t="s">
        <v>433</v>
      </c>
      <c r="E2685">
        <v>1990</v>
      </c>
      <c r="F2685">
        <v>27.393999999999998</v>
      </c>
      <c r="G2685">
        <v>3.9470000000000001</v>
      </c>
      <c r="H2685">
        <v>1071.99</v>
      </c>
      <c r="I2685">
        <v>5711690000</v>
      </c>
      <c r="J2685">
        <v>1831</v>
      </c>
      <c r="K2685">
        <v>0</v>
      </c>
      <c r="L2685">
        <v>14.2</v>
      </c>
      <c r="M2685">
        <v>75.653999999999996</v>
      </c>
      <c r="N2685">
        <v>61.093499999999999</v>
      </c>
    </row>
    <row r="2686" spans="1:15" x14ac:dyDescent="0.3">
      <c r="A2686" t="s">
        <v>98</v>
      </c>
      <c r="B2686" t="s">
        <v>99</v>
      </c>
      <c r="C2686" t="s">
        <v>437</v>
      </c>
      <c r="D2686" t="s">
        <v>433</v>
      </c>
      <c r="E2686">
        <v>1989</v>
      </c>
      <c r="F2686">
        <v>28.064</v>
      </c>
      <c r="G2686">
        <v>3.964</v>
      </c>
      <c r="H2686">
        <v>1076.67</v>
      </c>
      <c r="I2686">
        <v>5251030000</v>
      </c>
      <c r="J2686">
        <v>1727.87</v>
      </c>
      <c r="L2686">
        <v>14.7</v>
      </c>
      <c r="M2686">
        <v>75.456000000000003</v>
      </c>
      <c r="N2686">
        <v>59.518500000000003</v>
      </c>
    </row>
    <row r="2687" spans="1:15" x14ac:dyDescent="0.3">
      <c r="A2687" t="s">
        <v>98</v>
      </c>
      <c r="B2687" t="s">
        <v>99</v>
      </c>
      <c r="C2687" t="s">
        <v>437</v>
      </c>
      <c r="D2687" t="s">
        <v>433</v>
      </c>
      <c r="E2687">
        <v>1988</v>
      </c>
      <c r="F2687">
        <v>28.635000000000002</v>
      </c>
      <c r="G2687">
        <v>3.984</v>
      </c>
      <c r="H2687">
        <v>1142.55</v>
      </c>
      <c r="I2687">
        <v>4614630000</v>
      </c>
      <c r="J2687">
        <v>1558.51</v>
      </c>
      <c r="L2687">
        <v>15.6</v>
      </c>
      <c r="M2687">
        <v>75.242999999999995</v>
      </c>
      <c r="N2687">
        <v>57.989199999999997</v>
      </c>
    </row>
    <row r="2688" spans="1:15" x14ac:dyDescent="0.3">
      <c r="A2688" t="s">
        <v>98</v>
      </c>
      <c r="B2688" t="s">
        <v>99</v>
      </c>
      <c r="C2688" t="s">
        <v>437</v>
      </c>
      <c r="D2688" t="s">
        <v>433</v>
      </c>
      <c r="E2688">
        <v>1987</v>
      </c>
      <c r="F2688">
        <v>29.097999999999999</v>
      </c>
      <c r="G2688">
        <v>4.0110000000000001</v>
      </c>
      <c r="H2688">
        <v>1144.95</v>
      </c>
      <c r="I2688">
        <v>4532950000</v>
      </c>
      <c r="J2688">
        <v>1571.3</v>
      </c>
      <c r="L2688">
        <v>17</v>
      </c>
      <c r="M2688">
        <v>75.006</v>
      </c>
      <c r="N2688">
        <v>56.499200000000002</v>
      </c>
    </row>
    <row r="2689" spans="1:14" x14ac:dyDescent="0.3">
      <c r="A2689" t="s">
        <v>98</v>
      </c>
      <c r="B2689" t="s">
        <v>99</v>
      </c>
      <c r="C2689" t="s">
        <v>437</v>
      </c>
      <c r="D2689" t="s">
        <v>433</v>
      </c>
      <c r="E2689">
        <v>1986</v>
      </c>
      <c r="F2689">
        <v>29.449000000000002</v>
      </c>
      <c r="G2689">
        <v>4.0469999999999997</v>
      </c>
      <c r="H2689">
        <v>1077.1300000000001</v>
      </c>
      <c r="I2689">
        <v>4418980000</v>
      </c>
      <c r="J2689">
        <v>1572.46</v>
      </c>
      <c r="L2689">
        <v>18.399999999999999</v>
      </c>
      <c r="M2689">
        <v>74.738</v>
      </c>
      <c r="N2689">
        <v>55.037999999999997</v>
      </c>
    </row>
    <row r="2690" spans="1:14" x14ac:dyDescent="0.3">
      <c r="A2690" t="s">
        <v>98</v>
      </c>
      <c r="B2690" t="s">
        <v>99</v>
      </c>
      <c r="C2690" t="s">
        <v>437</v>
      </c>
      <c r="D2690" t="s">
        <v>433</v>
      </c>
      <c r="E2690">
        <v>1985</v>
      </c>
      <c r="F2690">
        <v>29.692</v>
      </c>
      <c r="G2690">
        <v>4.0949999999999998</v>
      </c>
      <c r="H2690">
        <v>1007.41</v>
      </c>
      <c r="I2690">
        <v>3919200000</v>
      </c>
      <c r="J2690">
        <v>1432.08</v>
      </c>
      <c r="L2690">
        <v>19.3</v>
      </c>
      <c r="M2690">
        <v>74.429000000000002</v>
      </c>
      <c r="N2690">
        <v>53.597999999999999</v>
      </c>
    </row>
    <row r="2691" spans="1:14" x14ac:dyDescent="0.3">
      <c r="A2691" t="s">
        <v>98</v>
      </c>
      <c r="B2691" t="s">
        <v>99</v>
      </c>
      <c r="C2691" t="s">
        <v>437</v>
      </c>
      <c r="D2691" t="s">
        <v>433</v>
      </c>
      <c r="E2691">
        <v>1984</v>
      </c>
      <c r="F2691">
        <v>29.84</v>
      </c>
      <c r="G2691">
        <v>4.1589999999999998</v>
      </c>
      <c r="H2691">
        <v>989.78200000000004</v>
      </c>
      <c r="I2691">
        <v>3660480000</v>
      </c>
      <c r="J2691">
        <v>1373.94</v>
      </c>
      <c r="L2691">
        <v>19.5</v>
      </c>
      <c r="M2691">
        <v>74.069999999999993</v>
      </c>
      <c r="N2691">
        <v>52.1783</v>
      </c>
    </row>
    <row r="2692" spans="1:14" x14ac:dyDescent="0.3">
      <c r="A2692" t="s">
        <v>98</v>
      </c>
      <c r="B2692" t="s">
        <v>99</v>
      </c>
      <c r="C2692" t="s">
        <v>437</v>
      </c>
      <c r="D2692" t="s">
        <v>433</v>
      </c>
      <c r="E2692">
        <v>1983</v>
      </c>
      <c r="F2692">
        <v>29.917000000000002</v>
      </c>
      <c r="G2692">
        <v>4.2409999999999997</v>
      </c>
      <c r="H2692">
        <v>918.62</v>
      </c>
      <c r="I2692">
        <v>3146770000</v>
      </c>
      <c r="J2692">
        <v>1213.55</v>
      </c>
      <c r="L2692">
        <v>19.399999999999999</v>
      </c>
      <c r="M2692">
        <v>73.656999999999996</v>
      </c>
      <c r="N2692">
        <v>50.783799999999999</v>
      </c>
    </row>
    <row r="2693" spans="1:14" x14ac:dyDescent="0.3">
      <c r="A2693" t="s">
        <v>98</v>
      </c>
      <c r="B2693" t="s">
        <v>99</v>
      </c>
      <c r="C2693" t="s">
        <v>437</v>
      </c>
      <c r="D2693" t="s">
        <v>433</v>
      </c>
      <c r="E2693">
        <v>1982</v>
      </c>
      <c r="F2693">
        <v>29.95</v>
      </c>
      <c r="G2693">
        <v>4.3419999999999996</v>
      </c>
      <c r="H2693">
        <v>933.678</v>
      </c>
      <c r="I2693">
        <v>2606620000</v>
      </c>
      <c r="J2693">
        <v>1033</v>
      </c>
      <c r="L2693">
        <v>19.2</v>
      </c>
      <c r="M2693">
        <v>73.192999999999998</v>
      </c>
      <c r="N2693">
        <v>49.419400000000003</v>
      </c>
    </row>
    <row r="2694" spans="1:14" x14ac:dyDescent="0.3">
      <c r="A2694" t="s">
        <v>98</v>
      </c>
      <c r="B2694" t="s">
        <v>99</v>
      </c>
      <c r="C2694" t="s">
        <v>437</v>
      </c>
      <c r="D2694" t="s">
        <v>433</v>
      </c>
      <c r="E2694">
        <v>1981</v>
      </c>
      <c r="F2694">
        <v>29.957000000000001</v>
      </c>
      <c r="G2694">
        <v>4.4630000000000001</v>
      </c>
      <c r="H2694">
        <v>963.10900000000004</v>
      </c>
      <c r="I2694">
        <v>2623810000</v>
      </c>
      <c r="J2694">
        <v>1068.5</v>
      </c>
      <c r="L2694">
        <v>19.2</v>
      </c>
      <c r="M2694">
        <v>72.677999999999997</v>
      </c>
      <c r="N2694">
        <v>48.092199999999998</v>
      </c>
    </row>
    <row r="2695" spans="1:14" x14ac:dyDescent="0.3">
      <c r="A2695" t="s">
        <v>98</v>
      </c>
      <c r="B2695" t="s">
        <v>99</v>
      </c>
      <c r="C2695" t="s">
        <v>437</v>
      </c>
      <c r="D2695" t="s">
        <v>433</v>
      </c>
      <c r="E2695">
        <v>1980</v>
      </c>
      <c r="F2695">
        <v>29.93</v>
      </c>
      <c r="G2695">
        <v>4.6029999999999998</v>
      </c>
      <c r="H2695">
        <v>931.39</v>
      </c>
      <c r="I2695">
        <v>4831450000</v>
      </c>
      <c r="J2695">
        <v>2021.55</v>
      </c>
      <c r="L2695">
        <v>19.8</v>
      </c>
      <c r="M2695">
        <v>72.113</v>
      </c>
      <c r="N2695">
        <v>46.807200000000002</v>
      </c>
    </row>
    <row r="2696" spans="1:14" x14ac:dyDescent="0.3">
      <c r="A2696" t="s">
        <v>98</v>
      </c>
      <c r="B2696" t="s">
        <v>99</v>
      </c>
      <c r="C2696" t="s">
        <v>437</v>
      </c>
      <c r="D2696" t="s">
        <v>433</v>
      </c>
      <c r="E2696">
        <v>1979</v>
      </c>
      <c r="F2696">
        <v>29.850999999999999</v>
      </c>
      <c r="G2696">
        <v>4.7619999999999996</v>
      </c>
      <c r="H2696">
        <v>858.38400000000001</v>
      </c>
      <c r="I2696">
        <v>4035520000</v>
      </c>
      <c r="J2696">
        <v>1734.61</v>
      </c>
      <c r="L2696">
        <v>21.2</v>
      </c>
      <c r="M2696">
        <v>71.501000000000005</v>
      </c>
      <c r="N2696">
        <v>45.563299999999998</v>
      </c>
    </row>
    <row r="2697" spans="1:14" x14ac:dyDescent="0.3">
      <c r="A2697" t="s">
        <v>98</v>
      </c>
      <c r="B2697" t="s">
        <v>99</v>
      </c>
      <c r="C2697" t="s">
        <v>437</v>
      </c>
      <c r="D2697" t="s">
        <v>433</v>
      </c>
      <c r="E2697">
        <v>1978</v>
      </c>
      <c r="F2697">
        <v>29.721</v>
      </c>
      <c r="G2697">
        <v>4.9349999999999996</v>
      </c>
      <c r="H2697">
        <v>849.91</v>
      </c>
      <c r="I2697">
        <v>3523210000</v>
      </c>
      <c r="J2697">
        <v>1555.54</v>
      </c>
      <c r="L2697">
        <v>23.8</v>
      </c>
      <c r="M2697">
        <v>70.852999999999994</v>
      </c>
      <c r="N2697">
        <v>44.358499999999999</v>
      </c>
    </row>
    <row r="2698" spans="1:14" x14ac:dyDescent="0.3">
      <c r="A2698" t="s">
        <v>98</v>
      </c>
      <c r="B2698" t="s">
        <v>99</v>
      </c>
      <c r="C2698" t="s">
        <v>437</v>
      </c>
      <c r="D2698" t="s">
        <v>433</v>
      </c>
      <c r="E2698">
        <v>1977</v>
      </c>
      <c r="F2698">
        <v>29.567</v>
      </c>
      <c r="G2698">
        <v>5.1210000000000004</v>
      </c>
      <c r="H2698">
        <v>797.96299999999997</v>
      </c>
      <c r="I2698">
        <v>3072430000</v>
      </c>
      <c r="J2698">
        <v>1393</v>
      </c>
      <c r="L2698">
        <v>28.1</v>
      </c>
      <c r="M2698">
        <v>70.182000000000002</v>
      </c>
      <c r="N2698">
        <v>43.1965</v>
      </c>
    </row>
    <row r="2699" spans="1:14" x14ac:dyDescent="0.3">
      <c r="A2699" t="s">
        <v>98</v>
      </c>
      <c r="B2699" t="s">
        <v>99</v>
      </c>
      <c r="C2699" t="s">
        <v>437</v>
      </c>
      <c r="D2699" t="s">
        <v>433</v>
      </c>
      <c r="E2699">
        <v>1976</v>
      </c>
      <c r="F2699">
        <v>29.431999999999999</v>
      </c>
      <c r="G2699">
        <v>5.319</v>
      </c>
      <c r="H2699">
        <v>766.51800000000003</v>
      </c>
      <c r="I2699">
        <v>2412560000</v>
      </c>
      <c r="J2699">
        <v>1122.81</v>
      </c>
      <c r="L2699">
        <v>33.299999999999997</v>
      </c>
      <c r="M2699">
        <v>69.501000000000005</v>
      </c>
      <c r="N2699">
        <v>42.081400000000002</v>
      </c>
    </row>
    <row r="2700" spans="1:14" x14ac:dyDescent="0.3">
      <c r="A2700" t="s">
        <v>98</v>
      </c>
      <c r="B2700" t="s">
        <v>99</v>
      </c>
      <c r="C2700" t="s">
        <v>437</v>
      </c>
      <c r="D2700" t="s">
        <v>433</v>
      </c>
      <c r="E2700">
        <v>1975</v>
      </c>
      <c r="F2700">
        <v>29.388000000000002</v>
      </c>
      <c r="G2700">
        <v>5.5270000000000001</v>
      </c>
      <c r="H2700">
        <v>731.07100000000003</v>
      </c>
      <c r="I2700">
        <v>1960860000</v>
      </c>
      <c r="J2700">
        <v>936.33600000000001</v>
      </c>
      <c r="L2700">
        <v>38.1</v>
      </c>
      <c r="M2700">
        <v>68.825000000000003</v>
      </c>
      <c r="N2700">
        <v>41.014299999999999</v>
      </c>
    </row>
    <row r="2701" spans="1:14" x14ac:dyDescent="0.3">
      <c r="A2701" t="s">
        <v>98</v>
      </c>
      <c r="B2701" t="s">
        <v>99</v>
      </c>
      <c r="C2701" t="s">
        <v>437</v>
      </c>
      <c r="D2701" t="s">
        <v>433</v>
      </c>
      <c r="E2701">
        <v>1974</v>
      </c>
      <c r="F2701">
        <v>29.512</v>
      </c>
      <c r="G2701">
        <v>5.7439999999999998</v>
      </c>
      <c r="H2701">
        <v>718.81799999999998</v>
      </c>
      <c r="I2701">
        <v>1666540000</v>
      </c>
      <c r="J2701">
        <v>816.03700000000003</v>
      </c>
      <c r="L2701">
        <v>42.3</v>
      </c>
      <c r="M2701">
        <v>68.17</v>
      </c>
      <c r="N2701">
        <v>39.996899999999997</v>
      </c>
    </row>
    <row r="2702" spans="1:14" x14ac:dyDescent="0.3">
      <c r="A2702" t="s">
        <v>98</v>
      </c>
      <c r="B2702" t="s">
        <v>99</v>
      </c>
      <c r="C2702" t="s">
        <v>437</v>
      </c>
      <c r="D2702" t="s">
        <v>433</v>
      </c>
      <c r="E2702">
        <v>1973</v>
      </c>
      <c r="F2702">
        <v>29.855</v>
      </c>
      <c r="G2702">
        <v>5.9729999999999999</v>
      </c>
      <c r="H2702">
        <v>676.03</v>
      </c>
      <c r="I2702">
        <v>1528920000</v>
      </c>
      <c r="J2702">
        <v>767.33</v>
      </c>
      <c r="L2702">
        <v>46.9</v>
      </c>
      <c r="M2702">
        <v>67.540999999999997</v>
      </c>
      <c r="N2702">
        <v>39.023000000000003</v>
      </c>
    </row>
    <row r="2703" spans="1:14" x14ac:dyDescent="0.3">
      <c r="A2703" t="s">
        <v>98</v>
      </c>
      <c r="B2703" t="s">
        <v>99</v>
      </c>
      <c r="C2703" t="s">
        <v>437</v>
      </c>
      <c r="D2703" t="s">
        <v>433</v>
      </c>
      <c r="E2703">
        <v>1972</v>
      </c>
      <c r="F2703">
        <v>30.449000000000002</v>
      </c>
      <c r="G2703">
        <v>6.2130000000000001</v>
      </c>
      <c r="H2703">
        <v>651.69200000000001</v>
      </c>
      <c r="I2703">
        <v>1238250000</v>
      </c>
      <c r="J2703">
        <v>636.90499999999997</v>
      </c>
      <c r="L2703">
        <v>52.4</v>
      </c>
      <c r="M2703">
        <v>66.942999999999998</v>
      </c>
      <c r="N2703">
        <v>38.0762</v>
      </c>
    </row>
    <row r="2704" spans="1:14" x14ac:dyDescent="0.3">
      <c r="A2704" t="s">
        <v>98</v>
      </c>
      <c r="B2704" t="s">
        <v>99</v>
      </c>
      <c r="C2704" t="s">
        <v>437</v>
      </c>
      <c r="D2704" t="s">
        <v>433</v>
      </c>
      <c r="E2704">
        <v>1971</v>
      </c>
      <c r="F2704">
        <v>31.303999999999998</v>
      </c>
      <c r="G2704">
        <v>6.4649999999999999</v>
      </c>
      <c r="H2704">
        <v>605.46100000000001</v>
      </c>
      <c r="I2704">
        <v>1077150000</v>
      </c>
      <c r="J2704">
        <v>568.096</v>
      </c>
      <c r="L2704">
        <v>57.7</v>
      </c>
      <c r="M2704">
        <v>66.378</v>
      </c>
      <c r="N2704">
        <v>37.134300000000003</v>
      </c>
    </row>
    <row r="2705" spans="1:15" x14ac:dyDescent="0.3">
      <c r="A2705" t="s">
        <v>98</v>
      </c>
      <c r="B2705" t="s">
        <v>99</v>
      </c>
      <c r="C2705" t="s">
        <v>437</v>
      </c>
      <c r="D2705" t="s">
        <v>433</v>
      </c>
      <c r="E2705">
        <v>1970</v>
      </c>
      <c r="F2705">
        <v>32.43</v>
      </c>
      <c r="G2705">
        <v>6.7329999999999997</v>
      </c>
      <c r="I2705">
        <v>984830000</v>
      </c>
      <c r="J2705">
        <v>533.09199999999998</v>
      </c>
      <c r="L2705">
        <v>61</v>
      </c>
      <c r="M2705">
        <v>65.843999999999994</v>
      </c>
      <c r="N2705">
        <v>36.180799999999998</v>
      </c>
    </row>
    <row r="2706" spans="1:15" x14ac:dyDescent="0.3">
      <c r="A2706" t="s">
        <v>98</v>
      </c>
      <c r="B2706" t="s">
        <v>99</v>
      </c>
      <c r="C2706" t="s">
        <v>437</v>
      </c>
      <c r="D2706" t="s">
        <v>433</v>
      </c>
      <c r="E2706">
        <v>1969</v>
      </c>
      <c r="F2706">
        <v>33.817</v>
      </c>
      <c r="G2706">
        <v>7.0209999999999999</v>
      </c>
      <c r="I2706">
        <v>853630000</v>
      </c>
      <c r="J2706">
        <v>474.79500000000002</v>
      </c>
      <c r="L2706">
        <v>62.4</v>
      </c>
      <c r="M2706">
        <v>65.338999999999999</v>
      </c>
      <c r="N2706">
        <v>35.211399999999998</v>
      </c>
    </row>
    <row r="2707" spans="1:15" x14ac:dyDescent="0.3">
      <c r="A2707" t="s">
        <v>98</v>
      </c>
      <c r="B2707" t="s">
        <v>99</v>
      </c>
      <c r="C2707" t="s">
        <v>437</v>
      </c>
      <c r="D2707" t="s">
        <v>433</v>
      </c>
      <c r="E2707">
        <v>1968</v>
      </c>
      <c r="F2707">
        <v>35.396000000000001</v>
      </c>
      <c r="G2707">
        <v>7.3280000000000003</v>
      </c>
      <c r="I2707">
        <v>773841000</v>
      </c>
      <c r="J2707">
        <v>442.779</v>
      </c>
      <c r="L2707">
        <v>63</v>
      </c>
      <c r="M2707">
        <v>64.846999999999994</v>
      </c>
      <c r="N2707">
        <v>34.228200000000001</v>
      </c>
    </row>
    <row r="2708" spans="1:15" x14ac:dyDescent="0.3">
      <c r="A2708" t="s">
        <v>98</v>
      </c>
      <c r="B2708" t="s">
        <v>99</v>
      </c>
      <c r="C2708" t="s">
        <v>437</v>
      </c>
      <c r="D2708" t="s">
        <v>433</v>
      </c>
      <c r="E2708">
        <v>1967</v>
      </c>
      <c r="F2708">
        <v>37.078000000000003</v>
      </c>
      <c r="G2708">
        <v>7.6539999999999999</v>
      </c>
      <c r="I2708">
        <v>699457000</v>
      </c>
      <c r="J2708">
        <v>412.238</v>
      </c>
      <c r="L2708">
        <v>64</v>
      </c>
      <c r="M2708">
        <v>64.358000000000004</v>
      </c>
      <c r="N2708">
        <v>33.230200000000004</v>
      </c>
    </row>
    <row r="2709" spans="1:15" x14ac:dyDescent="0.3">
      <c r="A2709" t="s">
        <v>98</v>
      </c>
      <c r="B2709" t="s">
        <v>99</v>
      </c>
      <c r="C2709" t="s">
        <v>437</v>
      </c>
      <c r="D2709" t="s">
        <v>433</v>
      </c>
      <c r="E2709">
        <v>1966</v>
      </c>
      <c r="F2709">
        <v>38.787999999999997</v>
      </c>
      <c r="G2709">
        <v>7.9980000000000002</v>
      </c>
      <c r="I2709">
        <v>647306000</v>
      </c>
      <c r="J2709">
        <v>393.47899999999998</v>
      </c>
      <c r="L2709">
        <v>65.8</v>
      </c>
      <c r="M2709">
        <v>63.862000000000002</v>
      </c>
      <c r="N2709">
        <v>32.218600000000002</v>
      </c>
    </row>
    <row r="2710" spans="1:15" x14ac:dyDescent="0.3">
      <c r="A2710" t="s">
        <v>98</v>
      </c>
      <c r="B2710" t="s">
        <v>99</v>
      </c>
      <c r="C2710" t="s">
        <v>437</v>
      </c>
      <c r="D2710" t="s">
        <v>433</v>
      </c>
      <c r="E2710">
        <v>1965</v>
      </c>
      <c r="F2710">
        <v>40.441000000000003</v>
      </c>
      <c r="G2710">
        <v>8.3569999999999993</v>
      </c>
      <c r="I2710">
        <v>592981000</v>
      </c>
      <c r="J2710">
        <v>372.279</v>
      </c>
      <c r="L2710">
        <v>68.599999999999994</v>
      </c>
      <c r="M2710">
        <v>63.347999999999999</v>
      </c>
      <c r="N2710">
        <v>31.195499999999999</v>
      </c>
    </row>
    <row r="2711" spans="1:15" x14ac:dyDescent="0.3">
      <c r="A2711" t="s">
        <v>98</v>
      </c>
      <c r="B2711" t="s">
        <v>99</v>
      </c>
      <c r="C2711" t="s">
        <v>437</v>
      </c>
      <c r="D2711" t="s">
        <v>433</v>
      </c>
      <c r="E2711">
        <v>1964</v>
      </c>
      <c r="F2711">
        <v>41.965000000000003</v>
      </c>
      <c r="G2711">
        <v>8.7289999999999992</v>
      </c>
      <c r="I2711">
        <v>542578000</v>
      </c>
      <c r="J2711">
        <v>352.33699999999999</v>
      </c>
      <c r="M2711">
        <v>62.807000000000002</v>
      </c>
      <c r="N2711">
        <v>30.159400000000002</v>
      </c>
    </row>
    <row r="2712" spans="1:15" x14ac:dyDescent="0.3">
      <c r="A2712" t="s">
        <v>98</v>
      </c>
      <c r="B2712" t="s">
        <v>99</v>
      </c>
      <c r="C2712" t="s">
        <v>437</v>
      </c>
      <c r="D2712" t="s">
        <v>433</v>
      </c>
      <c r="E2712">
        <v>1963</v>
      </c>
      <c r="F2712">
        <v>43.311</v>
      </c>
      <c r="G2712">
        <v>9.1080000000000005</v>
      </c>
      <c r="I2712">
        <v>511902000</v>
      </c>
      <c r="J2712">
        <v>344.35500000000002</v>
      </c>
      <c r="M2712">
        <v>62.235999999999997</v>
      </c>
      <c r="N2712">
        <v>29.113800000000001</v>
      </c>
    </row>
    <row r="2713" spans="1:15" x14ac:dyDescent="0.3">
      <c r="A2713" t="s">
        <v>98</v>
      </c>
      <c r="B2713" t="s">
        <v>99</v>
      </c>
      <c r="C2713" t="s">
        <v>437</v>
      </c>
      <c r="D2713" t="s">
        <v>433</v>
      </c>
      <c r="E2713">
        <v>1962</v>
      </c>
      <c r="F2713">
        <v>44.436999999999998</v>
      </c>
      <c r="G2713">
        <v>9.4879999999999995</v>
      </c>
      <c r="I2713">
        <v>479181000</v>
      </c>
      <c r="J2713">
        <v>334.31200000000001</v>
      </c>
      <c r="M2713">
        <v>61.637999999999998</v>
      </c>
      <c r="N2713">
        <v>28.0716</v>
      </c>
    </row>
    <row r="2714" spans="1:15" x14ac:dyDescent="0.3">
      <c r="A2714" t="s">
        <v>98</v>
      </c>
      <c r="B2714" t="s">
        <v>99</v>
      </c>
      <c r="C2714" t="s">
        <v>437</v>
      </c>
      <c r="D2714" t="s">
        <v>433</v>
      </c>
      <c r="E2714">
        <v>1961</v>
      </c>
      <c r="F2714">
        <v>45.305</v>
      </c>
      <c r="G2714">
        <v>9.8640000000000008</v>
      </c>
      <c r="I2714">
        <v>490325000</v>
      </c>
      <c r="J2714">
        <v>355.00400000000002</v>
      </c>
      <c r="M2714">
        <v>61.018000000000001</v>
      </c>
      <c r="N2714">
        <v>27.0502</v>
      </c>
    </row>
    <row r="2715" spans="1:15" x14ac:dyDescent="0.3">
      <c r="A2715" t="s">
        <v>98</v>
      </c>
      <c r="B2715" t="s">
        <v>99</v>
      </c>
      <c r="C2715" t="s">
        <v>437</v>
      </c>
      <c r="D2715" t="s">
        <v>433</v>
      </c>
      <c r="E2715">
        <v>1960</v>
      </c>
      <c r="F2715">
        <v>45.901000000000003</v>
      </c>
      <c r="G2715">
        <v>10.228999999999999</v>
      </c>
      <c r="I2715">
        <v>507514000</v>
      </c>
      <c r="J2715">
        <v>381.36500000000001</v>
      </c>
      <c r="M2715">
        <v>60.381</v>
      </c>
    </row>
    <row r="2716" spans="1:15" x14ac:dyDescent="0.3">
      <c r="A2716" t="s">
        <v>100</v>
      </c>
      <c r="B2716" t="s">
        <v>101</v>
      </c>
      <c r="C2716" t="s">
        <v>431</v>
      </c>
      <c r="D2716" t="s">
        <v>432</v>
      </c>
      <c r="E2716">
        <v>2018</v>
      </c>
      <c r="I2716">
        <v>43007000000</v>
      </c>
      <c r="J2716">
        <v>1715.53</v>
      </c>
      <c r="K2716">
        <v>46.823700000000002</v>
      </c>
      <c r="L2716">
        <v>59.4</v>
      </c>
      <c r="N2716">
        <v>78.834100000000007</v>
      </c>
      <c r="O2716">
        <v>2.48</v>
      </c>
    </row>
    <row r="2717" spans="1:15" x14ac:dyDescent="0.3">
      <c r="A2717" t="s">
        <v>100</v>
      </c>
      <c r="B2717" t="s">
        <v>101</v>
      </c>
      <c r="C2717" t="s">
        <v>431</v>
      </c>
      <c r="D2717" t="s">
        <v>432</v>
      </c>
      <c r="E2717">
        <v>2017</v>
      </c>
      <c r="F2717">
        <v>35.993000000000002</v>
      </c>
      <c r="G2717">
        <v>10.262</v>
      </c>
      <c r="I2717">
        <v>38053600000</v>
      </c>
      <c r="J2717">
        <v>1557.18</v>
      </c>
      <c r="K2717">
        <v>43.8399</v>
      </c>
      <c r="L2717">
        <v>61</v>
      </c>
      <c r="M2717">
        <v>57.017000000000003</v>
      </c>
      <c r="N2717">
        <v>76.847399999999993</v>
      </c>
      <c r="O2717">
        <v>2.488</v>
      </c>
    </row>
    <row r="2718" spans="1:15" x14ac:dyDescent="0.3">
      <c r="A2718" t="s">
        <v>100</v>
      </c>
      <c r="B2718" t="s">
        <v>101</v>
      </c>
      <c r="C2718" t="s">
        <v>431</v>
      </c>
      <c r="D2718" t="s">
        <v>432</v>
      </c>
      <c r="E2718">
        <v>2016</v>
      </c>
      <c r="F2718">
        <v>36.225000000000001</v>
      </c>
      <c r="G2718">
        <v>10.5</v>
      </c>
      <c r="I2718">
        <v>35297000000</v>
      </c>
      <c r="J2718">
        <v>1481.65</v>
      </c>
      <c r="K2718">
        <v>41.207799999999999</v>
      </c>
      <c r="L2718">
        <v>62.9</v>
      </c>
      <c r="M2718">
        <v>56.567</v>
      </c>
      <c r="N2718">
        <v>74.914199999999994</v>
      </c>
      <c r="O2718">
        <v>2.5990000000000002</v>
      </c>
    </row>
    <row r="2719" spans="1:15" x14ac:dyDescent="0.3">
      <c r="A2719" t="s">
        <v>100</v>
      </c>
      <c r="B2719" t="s">
        <v>101</v>
      </c>
      <c r="C2719" t="s">
        <v>431</v>
      </c>
      <c r="D2719" t="s">
        <v>432</v>
      </c>
      <c r="E2719">
        <v>2015</v>
      </c>
      <c r="F2719">
        <v>36.438000000000002</v>
      </c>
      <c r="G2719">
        <v>10.769</v>
      </c>
      <c r="I2719">
        <v>33131100000</v>
      </c>
      <c r="J2719">
        <v>1426.46</v>
      </c>
      <c r="K2719">
        <v>38.44</v>
      </c>
      <c r="L2719">
        <v>64.8</v>
      </c>
      <c r="M2719">
        <v>56.064999999999998</v>
      </c>
      <c r="N2719">
        <v>73.038200000000003</v>
      </c>
      <c r="O2719">
        <v>3.113</v>
      </c>
    </row>
    <row r="2720" spans="1:15" x14ac:dyDescent="0.3">
      <c r="A2720" t="s">
        <v>100</v>
      </c>
      <c r="B2720" t="s">
        <v>101</v>
      </c>
      <c r="C2720" t="s">
        <v>431</v>
      </c>
      <c r="D2720" t="s">
        <v>432</v>
      </c>
      <c r="E2720">
        <v>2014</v>
      </c>
      <c r="F2720">
        <v>36.630000000000003</v>
      </c>
      <c r="G2720">
        <v>11.076000000000001</v>
      </c>
      <c r="H2720">
        <v>274.73</v>
      </c>
      <c r="I2720">
        <v>35316500000</v>
      </c>
      <c r="J2720">
        <v>1559.39</v>
      </c>
      <c r="K2720">
        <v>19.2742</v>
      </c>
      <c r="L2720">
        <v>66.900000000000006</v>
      </c>
      <c r="M2720">
        <v>55.508000000000003</v>
      </c>
      <c r="N2720">
        <v>71.219099999999997</v>
      </c>
      <c r="O2720">
        <v>3.66</v>
      </c>
    </row>
    <row r="2721" spans="1:15" x14ac:dyDescent="0.3">
      <c r="A2721" t="s">
        <v>100</v>
      </c>
      <c r="B2721" t="s">
        <v>101</v>
      </c>
      <c r="C2721" t="s">
        <v>431</v>
      </c>
      <c r="D2721" t="s">
        <v>432</v>
      </c>
      <c r="E2721">
        <v>2013</v>
      </c>
      <c r="F2721">
        <v>36.811999999999998</v>
      </c>
      <c r="G2721">
        <v>11.417</v>
      </c>
      <c r="H2721">
        <v>233.16399999999999</v>
      </c>
      <c r="I2721">
        <v>31264200000</v>
      </c>
      <c r="J2721">
        <v>1415.47</v>
      </c>
      <c r="K2721">
        <v>12</v>
      </c>
      <c r="L2721">
        <v>68.900000000000006</v>
      </c>
      <c r="M2721">
        <v>54.905999999999999</v>
      </c>
      <c r="N2721">
        <v>69.457599999999999</v>
      </c>
      <c r="O2721">
        <v>4.2539999999999996</v>
      </c>
    </row>
    <row r="2722" spans="1:15" x14ac:dyDescent="0.3">
      <c r="A2722" t="s">
        <v>100</v>
      </c>
      <c r="B2722" t="s">
        <v>101</v>
      </c>
      <c r="C2722" t="s">
        <v>431</v>
      </c>
      <c r="D2722" t="s">
        <v>432</v>
      </c>
      <c r="E2722">
        <v>2012</v>
      </c>
      <c r="F2722">
        <v>36.991</v>
      </c>
      <c r="G2722">
        <v>11.787000000000001</v>
      </c>
      <c r="H2722">
        <v>234.78700000000001</v>
      </c>
      <c r="I2722">
        <v>26790600000</v>
      </c>
      <c r="J2722">
        <v>1243.3399999999999</v>
      </c>
      <c r="K2722">
        <v>5</v>
      </c>
      <c r="L2722">
        <v>71</v>
      </c>
      <c r="M2722">
        <v>54.271000000000001</v>
      </c>
      <c r="N2722">
        <v>67.758499999999998</v>
      </c>
      <c r="O2722">
        <v>7.2229999999999999</v>
      </c>
    </row>
    <row r="2723" spans="1:15" x14ac:dyDescent="0.3">
      <c r="A2723" t="s">
        <v>100</v>
      </c>
      <c r="B2723" t="s">
        <v>101</v>
      </c>
      <c r="C2723" t="s">
        <v>431</v>
      </c>
      <c r="D2723" t="s">
        <v>432</v>
      </c>
      <c r="E2723">
        <v>2011</v>
      </c>
      <c r="F2723">
        <v>37.18</v>
      </c>
      <c r="G2723">
        <v>12.176</v>
      </c>
      <c r="H2723">
        <v>196.922</v>
      </c>
      <c r="I2723">
        <v>25381600000</v>
      </c>
      <c r="J2723">
        <v>1207</v>
      </c>
      <c r="K2723">
        <v>2.9</v>
      </c>
      <c r="L2723">
        <v>73.3</v>
      </c>
      <c r="M2723">
        <v>53.62</v>
      </c>
      <c r="N2723">
        <v>66.127799999999993</v>
      </c>
      <c r="O2723">
        <v>7.2919999999999998</v>
      </c>
    </row>
    <row r="2724" spans="1:15" x14ac:dyDescent="0.3">
      <c r="A2724" t="s">
        <v>100</v>
      </c>
      <c r="B2724" t="s">
        <v>101</v>
      </c>
      <c r="C2724" t="s">
        <v>431</v>
      </c>
      <c r="D2724" t="s">
        <v>432</v>
      </c>
      <c r="E2724">
        <v>2010</v>
      </c>
      <c r="F2724">
        <v>37.395000000000003</v>
      </c>
      <c r="G2724">
        <v>12.58</v>
      </c>
      <c r="H2724">
        <v>215.02</v>
      </c>
      <c r="I2724">
        <v>24884500000</v>
      </c>
      <c r="J2724">
        <v>1211.93</v>
      </c>
      <c r="K2724">
        <v>2.7</v>
      </c>
      <c r="L2724">
        <v>75.3</v>
      </c>
      <c r="M2724">
        <v>52.963999999999999</v>
      </c>
      <c r="N2724">
        <v>64.569000000000003</v>
      </c>
      <c r="O2724">
        <v>6.75</v>
      </c>
    </row>
    <row r="2725" spans="1:15" x14ac:dyDescent="0.3">
      <c r="A2725" t="s">
        <v>100</v>
      </c>
      <c r="B2725" t="s">
        <v>101</v>
      </c>
      <c r="C2725" t="s">
        <v>431</v>
      </c>
      <c r="D2725" t="s">
        <v>432</v>
      </c>
      <c r="E2725">
        <v>2009</v>
      </c>
      <c r="F2725">
        <v>37.655000000000001</v>
      </c>
      <c r="G2725">
        <v>12.994</v>
      </c>
      <c r="H2725">
        <v>200.50700000000001</v>
      </c>
      <c r="I2725">
        <v>24277500000</v>
      </c>
      <c r="J2725">
        <v>1210.3</v>
      </c>
      <c r="K2725">
        <v>2</v>
      </c>
      <c r="L2725">
        <v>77.599999999999994</v>
      </c>
      <c r="M2725">
        <v>52.313000000000002</v>
      </c>
      <c r="N2725">
        <v>63.079099999999997</v>
      </c>
      <c r="O2725">
        <v>6.4930000000000003</v>
      </c>
    </row>
    <row r="2726" spans="1:15" x14ac:dyDescent="0.3">
      <c r="A2726" t="s">
        <v>100</v>
      </c>
      <c r="B2726" t="s">
        <v>101</v>
      </c>
      <c r="C2726" t="s">
        <v>431</v>
      </c>
      <c r="D2726" t="s">
        <v>432</v>
      </c>
      <c r="E2726">
        <v>2008</v>
      </c>
      <c r="F2726">
        <v>37.965000000000003</v>
      </c>
      <c r="G2726">
        <v>13.407</v>
      </c>
      <c r="H2726">
        <v>195.65899999999999</v>
      </c>
      <c r="I2726">
        <v>24224900000</v>
      </c>
      <c r="J2726">
        <v>1235.6099999999999</v>
      </c>
      <c r="K2726">
        <v>1.9</v>
      </c>
      <c r="L2726">
        <v>79.900000000000006</v>
      </c>
      <c r="M2726">
        <v>51.682000000000002</v>
      </c>
      <c r="N2726">
        <v>61.652700000000003</v>
      </c>
      <c r="O2726">
        <v>5.6079999999999997</v>
      </c>
    </row>
    <row r="2727" spans="1:15" x14ac:dyDescent="0.3">
      <c r="A2727" t="s">
        <v>100</v>
      </c>
      <c r="B2727" t="s">
        <v>101</v>
      </c>
      <c r="C2727" t="s">
        <v>431</v>
      </c>
      <c r="D2727" t="s">
        <v>432</v>
      </c>
      <c r="E2727">
        <v>2007</v>
      </c>
      <c r="F2727">
        <v>38.325000000000003</v>
      </c>
      <c r="G2727">
        <v>13.805999999999999</v>
      </c>
      <c r="H2727">
        <v>187.10300000000001</v>
      </c>
      <c r="I2727">
        <v>20343600000</v>
      </c>
      <c r="J2727">
        <v>1061.1500000000001</v>
      </c>
      <c r="K2727">
        <v>1.8</v>
      </c>
      <c r="L2727">
        <v>82.4</v>
      </c>
      <c r="M2727">
        <v>51.091000000000001</v>
      </c>
      <c r="N2727">
        <v>60.286900000000003</v>
      </c>
      <c r="O2727">
        <v>5.5609999999999999</v>
      </c>
    </row>
    <row r="2728" spans="1:15" x14ac:dyDescent="0.3">
      <c r="A2728" t="s">
        <v>100</v>
      </c>
      <c r="B2728" t="s">
        <v>101</v>
      </c>
      <c r="C2728" t="s">
        <v>431</v>
      </c>
      <c r="D2728" t="s">
        <v>432</v>
      </c>
      <c r="E2728">
        <v>2006</v>
      </c>
      <c r="F2728">
        <v>38.728000000000002</v>
      </c>
      <c r="G2728">
        <v>14.173999999999999</v>
      </c>
      <c r="H2728">
        <v>181.71199999999999</v>
      </c>
      <c r="I2728">
        <v>17800900000</v>
      </c>
      <c r="J2728">
        <v>949.13199999999995</v>
      </c>
      <c r="K2728">
        <v>1.5248999999999999</v>
      </c>
      <c r="L2728">
        <v>84.9</v>
      </c>
      <c r="M2728">
        <v>50.561</v>
      </c>
      <c r="N2728">
        <v>58.977699999999999</v>
      </c>
      <c r="O2728">
        <v>5.694</v>
      </c>
    </row>
    <row r="2729" spans="1:15" x14ac:dyDescent="0.3">
      <c r="A2729" t="s">
        <v>100</v>
      </c>
      <c r="B2729" t="s">
        <v>101</v>
      </c>
      <c r="C2729" t="s">
        <v>431</v>
      </c>
      <c r="D2729" t="s">
        <v>432</v>
      </c>
      <c r="E2729">
        <v>2005</v>
      </c>
      <c r="F2729">
        <v>39.158999999999999</v>
      </c>
      <c r="G2729">
        <v>14.492000000000001</v>
      </c>
      <c r="H2729">
        <v>171.67400000000001</v>
      </c>
      <c r="I2729">
        <v>17084900000</v>
      </c>
      <c r="J2729">
        <v>930.83</v>
      </c>
      <c r="K2729">
        <v>1.0392399999999999</v>
      </c>
      <c r="L2729">
        <v>87</v>
      </c>
      <c r="M2729">
        <v>50.12</v>
      </c>
      <c r="N2729">
        <v>57.718600000000002</v>
      </c>
      <c r="O2729">
        <v>5.6719999999999997</v>
      </c>
    </row>
    <row r="2730" spans="1:15" x14ac:dyDescent="0.3">
      <c r="A2730" t="s">
        <v>100</v>
      </c>
      <c r="B2730" t="s">
        <v>101</v>
      </c>
      <c r="C2730" t="s">
        <v>431</v>
      </c>
      <c r="D2730" t="s">
        <v>432</v>
      </c>
      <c r="E2730">
        <v>2004</v>
      </c>
      <c r="F2730">
        <v>39.598999999999997</v>
      </c>
      <c r="G2730">
        <v>14.743</v>
      </c>
      <c r="H2730">
        <v>173.39500000000001</v>
      </c>
      <c r="I2730">
        <v>16554400000</v>
      </c>
      <c r="J2730">
        <v>921.20100000000002</v>
      </c>
      <c r="K2730">
        <v>0.84928199999999998</v>
      </c>
      <c r="L2730">
        <v>89.3</v>
      </c>
      <c r="M2730">
        <v>49.787999999999997</v>
      </c>
      <c r="N2730">
        <v>56.511000000000003</v>
      </c>
      <c r="O2730">
        <v>5.6310000000000002</v>
      </c>
    </row>
    <row r="2731" spans="1:15" x14ac:dyDescent="0.3">
      <c r="A2731" t="s">
        <v>100</v>
      </c>
      <c r="B2731" t="s">
        <v>101</v>
      </c>
      <c r="C2731" t="s">
        <v>431</v>
      </c>
      <c r="D2731" t="s">
        <v>432</v>
      </c>
      <c r="E2731">
        <v>2003</v>
      </c>
      <c r="F2731">
        <v>40.026000000000003</v>
      </c>
      <c r="G2731">
        <v>14.92</v>
      </c>
      <c r="H2731">
        <v>174.37899999999999</v>
      </c>
      <c r="I2731">
        <v>15306600000</v>
      </c>
      <c r="J2731">
        <v>869.71299999999997</v>
      </c>
      <c r="K2731">
        <v>0.75866999999999996</v>
      </c>
      <c r="L2731">
        <v>91.5</v>
      </c>
      <c r="M2731">
        <v>49.572000000000003</v>
      </c>
      <c r="N2731">
        <v>55.344700000000003</v>
      </c>
      <c r="O2731">
        <v>5.4569999999999999</v>
      </c>
    </row>
    <row r="2732" spans="1:15" x14ac:dyDescent="0.3">
      <c r="A2732" t="s">
        <v>100</v>
      </c>
      <c r="B2732" t="s">
        <v>101</v>
      </c>
      <c r="C2732" t="s">
        <v>431</v>
      </c>
      <c r="D2732" t="s">
        <v>432</v>
      </c>
      <c r="E2732">
        <v>2002</v>
      </c>
      <c r="F2732">
        <v>40.418999999999997</v>
      </c>
      <c r="G2732">
        <v>15.021000000000001</v>
      </c>
      <c r="H2732">
        <v>176.65299999999999</v>
      </c>
      <c r="I2732">
        <v>12346900000</v>
      </c>
      <c r="J2732">
        <v>716.53</v>
      </c>
      <c r="K2732">
        <v>0.49792900000000001</v>
      </c>
      <c r="L2732">
        <v>93.6</v>
      </c>
      <c r="M2732">
        <v>49.475000000000001</v>
      </c>
      <c r="N2732">
        <v>54.187199999999997</v>
      </c>
      <c r="O2732">
        <v>5.37</v>
      </c>
    </row>
    <row r="2733" spans="1:15" x14ac:dyDescent="0.3">
      <c r="A2733" t="s">
        <v>100</v>
      </c>
      <c r="B2733" t="s">
        <v>101</v>
      </c>
      <c r="C2733" t="s">
        <v>431</v>
      </c>
      <c r="D2733" t="s">
        <v>432</v>
      </c>
      <c r="E2733">
        <v>2001</v>
      </c>
      <c r="F2733">
        <v>40.770000000000003</v>
      </c>
      <c r="G2733">
        <v>15.044</v>
      </c>
      <c r="H2733">
        <v>182.22200000000001</v>
      </c>
      <c r="I2733">
        <v>11192600000</v>
      </c>
      <c r="J2733">
        <v>664.12800000000004</v>
      </c>
      <c r="K2733">
        <v>0.39574799999999999</v>
      </c>
      <c r="L2733">
        <v>95.6</v>
      </c>
      <c r="M2733">
        <v>49.494999999999997</v>
      </c>
      <c r="N2733">
        <v>52.996899999999997</v>
      </c>
      <c r="O2733">
        <v>4.9420000000000002</v>
      </c>
    </row>
    <row r="2734" spans="1:15" x14ac:dyDescent="0.3">
      <c r="A2734" t="s">
        <v>100</v>
      </c>
      <c r="B2734" t="s">
        <v>101</v>
      </c>
      <c r="C2734" t="s">
        <v>431</v>
      </c>
      <c r="D2734" t="s">
        <v>432</v>
      </c>
      <c r="E2734">
        <v>2000</v>
      </c>
      <c r="F2734">
        <v>41.069000000000003</v>
      </c>
      <c r="G2734">
        <v>14.989000000000001</v>
      </c>
      <c r="H2734">
        <v>173.99299999999999</v>
      </c>
      <c r="I2734">
        <v>10717000000</v>
      </c>
      <c r="J2734">
        <v>651.30600000000004</v>
      </c>
      <c r="K2734">
        <v>0.231462</v>
      </c>
      <c r="L2734">
        <v>97.5</v>
      </c>
      <c r="M2734">
        <v>49.634999999999998</v>
      </c>
      <c r="N2734">
        <v>51.744199999999999</v>
      </c>
      <c r="O2734">
        <v>4.6719999999999997</v>
      </c>
    </row>
    <row r="2735" spans="1:15" x14ac:dyDescent="0.3">
      <c r="A2735" t="s">
        <v>100</v>
      </c>
      <c r="B2735" t="s">
        <v>101</v>
      </c>
      <c r="C2735" t="s">
        <v>431</v>
      </c>
      <c r="D2735" t="s">
        <v>432</v>
      </c>
      <c r="E2735">
        <v>1999</v>
      </c>
      <c r="F2735">
        <v>41.314999999999998</v>
      </c>
      <c r="G2735">
        <v>14.858000000000001</v>
      </c>
      <c r="H2735">
        <v>175.83</v>
      </c>
      <c r="I2735">
        <v>12376600000</v>
      </c>
      <c r="J2735">
        <v>771.96799999999996</v>
      </c>
      <c r="K2735">
        <v>0.118686</v>
      </c>
      <c r="L2735">
        <v>99.2</v>
      </c>
      <c r="M2735">
        <v>49.890999999999998</v>
      </c>
      <c r="N2735">
        <v>50.416899999999998</v>
      </c>
      <c r="O2735">
        <v>4.4619999999999997</v>
      </c>
    </row>
    <row r="2736" spans="1:15" x14ac:dyDescent="0.3">
      <c r="A2736" t="s">
        <v>100</v>
      </c>
      <c r="B2736" t="s">
        <v>101</v>
      </c>
      <c r="C2736" t="s">
        <v>431</v>
      </c>
      <c r="D2736" t="s">
        <v>432</v>
      </c>
      <c r="E2736">
        <v>1998</v>
      </c>
      <c r="F2736">
        <v>41.518999999999998</v>
      </c>
      <c r="G2736">
        <v>14.669</v>
      </c>
      <c r="H2736">
        <v>186.98599999999999</v>
      </c>
      <c r="I2736">
        <v>12612000000</v>
      </c>
      <c r="J2736">
        <v>809.01300000000003</v>
      </c>
      <c r="K2736">
        <v>6.0974399999999998E-2</v>
      </c>
      <c r="L2736">
        <v>100.7</v>
      </c>
      <c r="M2736">
        <v>50.241999999999997</v>
      </c>
      <c r="N2736">
        <v>49.023299999999999</v>
      </c>
      <c r="O2736">
        <v>4.0999999999999996</v>
      </c>
    </row>
    <row r="2737" spans="1:15" x14ac:dyDescent="0.3">
      <c r="A2737" t="s">
        <v>100</v>
      </c>
      <c r="B2737" t="s">
        <v>101</v>
      </c>
      <c r="C2737" t="s">
        <v>431</v>
      </c>
      <c r="D2737" t="s">
        <v>432</v>
      </c>
      <c r="E2737">
        <v>1997</v>
      </c>
      <c r="F2737">
        <v>41.698999999999998</v>
      </c>
      <c r="G2737">
        <v>14.442</v>
      </c>
      <c r="H2737">
        <v>172.035</v>
      </c>
      <c r="I2737">
        <v>11722100000</v>
      </c>
      <c r="J2737">
        <v>774.72799999999995</v>
      </c>
      <c r="K2737">
        <v>1.8828399999999999E-2</v>
      </c>
      <c r="L2737">
        <v>102</v>
      </c>
      <c r="M2737">
        <v>50.656999999999996</v>
      </c>
      <c r="N2737">
        <v>47.5807</v>
      </c>
      <c r="O2737">
        <v>4.0999999999999996</v>
      </c>
    </row>
    <row r="2738" spans="1:15" x14ac:dyDescent="0.3">
      <c r="A2738" t="s">
        <v>100</v>
      </c>
      <c r="B2738" t="s">
        <v>101</v>
      </c>
      <c r="C2738" t="s">
        <v>431</v>
      </c>
      <c r="D2738" t="s">
        <v>432</v>
      </c>
      <c r="E2738">
        <v>1996</v>
      </c>
      <c r="F2738">
        <v>41.863999999999997</v>
      </c>
      <c r="G2738">
        <v>14.196</v>
      </c>
      <c r="H2738">
        <v>161.608</v>
      </c>
      <c r="I2738">
        <v>12139200000</v>
      </c>
      <c r="J2738">
        <v>827.76199999999994</v>
      </c>
      <c r="K2738">
        <v>8.4097800000000004E-3</v>
      </c>
      <c r="L2738">
        <v>103</v>
      </c>
      <c r="M2738">
        <v>51.109000000000002</v>
      </c>
      <c r="N2738">
        <v>46.116799999999998</v>
      </c>
      <c r="O2738">
        <v>4.1980000000000004</v>
      </c>
    </row>
    <row r="2739" spans="1:15" x14ac:dyDescent="0.3">
      <c r="A2739" t="s">
        <v>100</v>
      </c>
      <c r="B2739" t="s">
        <v>101</v>
      </c>
      <c r="C2739" t="s">
        <v>431</v>
      </c>
      <c r="D2739" t="s">
        <v>432</v>
      </c>
      <c r="E2739">
        <v>1995</v>
      </c>
      <c r="F2739">
        <v>42.029000000000003</v>
      </c>
      <c r="G2739">
        <v>13.95</v>
      </c>
      <c r="H2739">
        <v>176.34100000000001</v>
      </c>
      <c r="I2739">
        <v>11000100000</v>
      </c>
      <c r="J2739">
        <v>774.67100000000005</v>
      </c>
      <c r="K2739">
        <v>2.00256E-4</v>
      </c>
      <c r="L2739">
        <v>103.8</v>
      </c>
      <c r="M2739">
        <v>51.569000000000003</v>
      </c>
      <c r="N2739">
        <v>44.653300000000002</v>
      </c>
      <c r="O2739">
        <v>4.0999999999999996</v>
      </c>
    </row>
    <row r="2740" spans="1:15" x14ac:dyDescent="0.3">
      <c r="A2740" t="s">
        <v>100</v>
      </c>
      <c r="B2740" t="s">
        <v>101</v>
      </c>
      <c r="C2740" t="s">
        <v>431</v>
      </c>
      <c r="D2740" t="s">
        <v>432</v>
      </c>
      <c r="E2740">
        <v>1994</v>
      </c>
      <c r="F2740">
        <v>42.204999999999998</v>
      </c>
      <c r="G2740">
        <v>13.722</v>
      </c>
      <c r="H2740">
        <v>146.482</v>
      </c>
      <c r="I2740">
        <v>8313560000</v>
      </c>
      <c r="J2740">
        <v>605.26400000000001</v>
      </c>
      <c r="L2740">
        <v>104.4</v>
      </c>
      <c r="M2740">
        <v>52.012999999999998</v>
      </c>
      <c r="N2740">
        <v>43.193199999999997</v>
      </c>
      <c r="O2740">
        <v>5.0629999999999997</v>
      </c>
    </row>
    <row r="2741" spans="1:15" x14ac:dyDescent="0.3">
      <c r="A2741" t="s">
        <v>100</v>
      </c>
      <c r="B2741" t="s">
        <v>101</v>
      </c>
      <c r="C2741" t="s">
        <v>431</v>
      </c>
      <c r="D2741" t="s">
        <v>432</v>
      </c>
      <c r="E2741">
        <v>1993</v>
      </c>
      <c r="F2741">
        <v>42.404000000000003</v>
      </c>
      <c r="G2741">
        <v>13.521000000000001</v>
      </c>
      <c r="H2741">
        <v>144.21700000000001</v>
      </c>
      <c r="I2741">
        <v>11045800000</v>
      </c>
      <c r="J2741">
        <v>832.28300000000002</v>
      </c>
      <c r="L2741">
        <v>104.8</v>
      </c>
      <c r="M2741">
        <v>52.423000000000002</v>
      </c>
      <c r="N2741">
        <v>41.734699999999997</v>
      </c>
      <c r="O2741">
        <v>5.9980000000000002</v>
      </c>
    </row>
    <row r="2742" spans="1:15" x14ac:dyDescent="0.3">
      <c r="A2742" t="s">
        <v>100</v>
      </c>
      <c r="B2742" t="s">
        <v>101</v>
      </c>
      <c r="C2742" t="s">
        <v>431</v>
      </c>
      <c r="D2742" t="s">
        <v>432</v>
      </c>
      <c r="E2742">
        <v>1992</v>
      </c>
      <c r="F2742">
        <v>42.634999999999998</v>
      </c>
      <c r="G2742">
        <v>13.359</v>
      </c>
      <c r="H2742">
        <v>153.05500000000001</v>
      </c>
      <c r="I2742">
        <v>11153000000</v>
      </c>
      <c r="J2742">
        <v>870.48099999999999</v>
      </c>
      <c r="L2742">
        <v>105.1</v>
      </c>
      <c r="M2742">
        <v>52.779000000000003</v>
      </c>
      <c r="N2742">
        <v>40.290599999999998</v>
      </c>
      <c r="O2742">
        <v>6.7</v>
      </c>
    </row>
    <row r="2743" spans="1:15" x14ac:dyDescent="0.3">
      <c r="A2743" t="s">
        <v>100</v>
      </c>
      <c r="B2743" t="s">
        <v>101</v>
      </c>
      <c r="C2743" t="s">
        <v>431</v>
      </c>
      <c r="D2743" t="s">
        <v>432</v>
      </c>
      <c r="E2743">
        <v>1991</v>
      </c>
      <c r="F2743">
        <v>42.905999999999999</v>
      </c>
      <c r="G2743">
        <v>13.247</v>
      </c>
      <c r="H2743">
        <v>148.434</v>
      </c>
      <c r="I2743">
        <v>10492600000</v>
      </c>
      <c r="J2743">
        <v>848.75300000000004</v>
      </c>
      <c r="L2743">
        <v>105.2</v>
      </c>
      <c r="M2743">
        <v>53.061999999999998</v>
      </c>
      <c r="N2743">
        <v>38.875500000000002</v>
      </c>
      <c r="O2743">
        <v>6.5679999999999996</v>
      </c>
    </row>
    <row r="2744" spans="1:15" x14ac:dyDescent="0.3">
      <c r="A2744" t="s">
        <v>100</v>
      </c>
      <c r="B2744" t="s">
        <v>101</v>
      </c>
      <c r="C2744" t="s">
        <v>431</v>
      </c>
      <c r="D2744" t="s">
        <v>432</v>
      </c>
      <c r="E2744">
        <v>1990</v>
      </c>
      <c r="F2744">
        <v>43.223999999999997</v>
      </c>
      <c r="G2744">
        <v>13.193</v>
      </c>
      <c r="H2744">
        <v>160.42099999999999</v>
      </c>
      <c r="I2744">
        <v>10795900000</v>
      </c>
      <c r="J2744">
        <v>905.322</v>
      </c>
      <c r="K2744">
        <v>0</v>
      </c>
      <c r="L2744">
        <v>105.3</v>
      </c>
      <c r="M2744">
        <v>53.253999999999998</v>
      </c>
      <c r="N2744">
        <v>37.499600000000001</v>
      </c>
    </row>
    <row r="2745" spans="1:15" x14ac:dyDescent="0.3">
      <c r="A2745" t="s">
        <v>100</v>
      </c>
      <c r="B2745" t="s">
        <v>101</v>
      </c>
      <c r="C2745" t="s">
        <v>431</v>
      </c>
      <c r="D2745" t="s">
        <v>432</v>
      </c>
      <c r="E2745">
        <v>1989</v>
      </c>
      <c r="F2745">
        <v>43.588000000000001</v>
      </c>
      <c r="G2745">
        <v>13.196999999999999</v>
      </c>
      <c r="H2745">
        <v>160.74799999999999</v>
      </c>
      <c r="I2745">
        <v>9757410000</v>
      </c>
      <c r="J2745">
        <v>848.29</v>
      </c>
      <c r="L2745">
        <v>105.2</v>
      </c>
      <c r="M2745">
        <v>53.35</v>
      </c>
      <c r="N2745">
        <v>36.171199999999999</v>
      </c>
    </row>
    <row r="2746" spans="1:15" x14ac:dyDescent="0.3">
      <c r="A2746" t="s">
        <v>100</v>
      </c>
      <c r="B2746" t="s">
        <v>101</v>
      </c>
      <c r="C2746" t="s">
        <v>431</v>
      </c>
      <c r="D2746" t="s">
        <v>432</v>
      </c>
      <c r="E2746">
        <v>1988</v>
      </c>
      <c r="F2746">
        <v>43.994</v>
      </c>
      <c r="G2746">
        <v>13.253</v>
      </c>
      <c r="H2746">
        <v>174.94800000000001</v>
      </c>
      <c r="I2746">
        <v>10255200000</v>
      </c>
      <c r="J2746">
        <v>924.327</v>
      </c>
      <c r="L2746">
        <v>105.3</v>
      </c>
      <c r="M2746">
        <v>53.356999999999999</v>
      </c>
      <c r="N2746">
        <v>34.889099999999999</v>
      </c>
    </row>
    <row r="2747" spans="1:15" x14ac:dyDescent="0.3">
      <c r="A2747" t="s">
        <v>100</v>
      </c>
      <c r="B2747" t="s">
        <v>101</v>
      </c>
      <c r="C2747" t="s">
        <v>431</v>
      </c>
      <c r="D2747" t="s">
        <v>432</v>
      </c>
      <c r="E2747">
        <v>1987</v>
      </c>
      <c r="F2747">
        <v>44.433999999999997</v>
      </c>
      <c r="G2747">
        <v>13.353</v>
      </c>
      <c r="H2747">
        <v>170.59</v>
      </c>
      <c r="I2747">
        <v>10087700000</v>
      </c>
      <c r="J2747">
        <v>942.93</v>
      </c>
      <c r="L2747">
        <v>105.4</v>
      </c>
      <c r="M2747">
        <v>53.286000000000001</v>
      </c>
      <c r="N2747">
        <v>33.642099999999999</v>
      </c>
    </row>
    <row r="2748" spans="1:15" x14ac:dyDescent="0.3">
      <c r="A2748" t="s">
        <v>100</v>
      </c>
      <c r="B2748" t="s">
        <v>101</v>
      </c>
      <c r="C2748" t="s">
        <v>431</v>
      </c>
      <c r="D2748" t="s">
        <v>432</v>
      </c>
      <c r="E2748">
        <v>1986</v>
      </c>
      <c r="F2748">
        <v>44.906999999999996</v>
      </c>
      <c r="G2748">
        <v>13.497</v>
      </c>
      <c r="H2748">
        <v>151.63999999999999</v>
      </c>
      <c r="I2748">
        <v>9158300000</v>
      </c>
      <c r="J2748">
        <v>888.52700000000004</v>
      </c>
      <c r="L2748">
        <v>105.7</v>
      </c>
      <c r="M2748">
        <v>53.139000000000003</v>
      </c>
      <c r="N2748">
        <v>32.412799999999997</v>
      </c>
    </row>
    <row r="2749" spans="1:15" x14ac:dyDescent="0.3">
      <c r="A2749" t="s">
        <v>100</v>
      </c>
      <c r="B2749" t="s">
        <v>101</v>
      </c>
      <c r="C2749" t="s">
        <v>431</v>
      </c>
      <c r="D2749" t="s">
        <v>432</v>
      </c>
      <c r="E2749">
        <v>1985</v>
      </c>
      <c r="F2749">
        <v>45.421999999999997</v>
      </c>
      <c r="G2749">
        <v>13.683999999999999</v>
      </c>
      <c r="H2749">
        <v>151.136</v>
      </c>
      <c r="I2749">
        <v>6977650000</v>
      </c>
      <c r="J2749">
        <v>703.52</v>
      </c>
      <c r="L2749">
        <v>106.3</v>
      </c>
      <c r="M2749">
        <v>52.921999999999997</v>
      </c>
      <c r="N2749">
        <v>31.189299999999999</v>
      </c>
    </row>
    <row r="2750" spans="1:15" x14ac:dyDescent="0.3">
      <c r="A2750" t="s">
        <v>100</v>
      </c>
      <c r="B2750" t="s">
        <v>101</v>
      </c>
      <c r="C2750" t="s">
        <v>431</v>
      </c>
      <c r="D2750" t="s">
        <v>432</v>
      </c>
      <c r="E2750">
        <v>1984</v>
      </c>
      <c r="F2750">
        <v>45.988</v>
      </c>
      <c r="G2750">
        <v>13.912000000000001</v>
      </c>
      <c r="H2750">
        <v>131.898</v>
      </c>
      <c r="I2750">
        <v>6841640000</v>
      </c>
      <c r="J2750">
        <v>717.89700000000005</v>
      </c>
      <c r="L2750">
        <v>107.1</v>
      </c>
      <c r="M2750">
        <v>52.645000000000003</v>
      </c>
      <c r="N2750">
        <v>29.968900000000001</v>
      </c>
    </row>
    <row r="2751" spans="1:15" x14ac:dyDescent="0.3">
      <c r="A2751" t="s">
        <v>100</v>
      </c>
      <c r="B2751" t="s">
        <v>101</v>
      </c>
      <c r="C2751" t="s">
        <v>431</v>
      </c>
      <c r="D2751" t="s">
        <v>432</v>
      </c>
      <c r="E2751">
        <v>1983</v>
      </c>
      <c r="F2751">
        <v>46.603000000000002</v>
      </c>
      <c r="G2751">
        <v>14.182</v>
      </c>
      <c r="H2751">
        <v>177.91300000000001</v>
      </c>
      <c r="I2751">
        <v>6838190000</v>
      </c>
      <c r="J2751">
        <v>747.75699999999995</v>
      </c>
      <c r="L2751">
        <v>108.3</v>
      </c>
      <c r="M2751">
        <v>52.314</v>
      </c>
      <c r="N2751">
        <v>28.7576</v>
      </c>
    </row>
    <row r="2752" spans="1:15" x14ac:dyDescent="0.3">
      <c r="A2752" t="s">
        <v>100</v>
      </c>
      <c r="B2752" t="s">
        <v>101</v>
      </c>
      <c r="C2752" t="s">
        <v>431</v>
      </c>
      <c r="D2752" t="s">
        <v>432</v>
      </c>
      <c r="E2752">
        <v>1982</v>
      </c>
      <c r="F2752">
        <v>47.253999999999998</v>
      </c>
      <c r="G2752">
        <v>14.489000000000001</v>
      </c>
      <c r="H2752">
        <v>186.53800000000001</v>
      </c>
      <c r="I2752">
        <v>7567110000</v>
      </c>
      <c r="J2752">
        <v>863.33399999999995</v>
      </c>
      <c r="L2752">
        <v>109.9</v>
      </c>
      <c r="M2752">
        <v>51.94</v>
      </c>
      <c r="N2752">
        <v>27.562899999999999</v>
      </c>
    </row>
    <row r="2753" spans="1:14" x14ac:dyDescent="0.3">
      <c r="A2753" t="s">
        <v>100</v>
      </c>
      <c r="B2753" t="s">
        <v>101</v>
      </c>
      <c r="C2753" t="s">
        <v>431</v>
      </c>
      <c r="D2753" t="s">
        <v>432</v>
      </c>
      <c r="E2753">
        <v>1981</v>
      </c>
      <c r="F2753">
        <v>47.92</v>
      </c>
      <c r="G2753">
        <v>14.831</v>
      </c>
      <c r="H2753">
        <v>188.95099999999999</v>
      </c>
      <c r="I2753">
        <v>8432590000</v>
      </c>
      <c r="J2753">
        <v>1004.63</v>
      </c>
      <c r="L2753">
        <v>111.9</v>
      </c>
      <c r="M2753">
        <v>51.524999999999999</v>
      </c>
      <c r="N2753">
        <v>26.395299999999999</v>
      </c>
    </row>
    <row r="2754" spans="1:14" x14ac:dyDescent="0.3">
      <c r="A2754" t="s">
        <v>100</v>
      </c>
      <c r="B2754" t="s">
        <v>101</v>
      </c>
      <c r="C2754" t="s">
        <v>431</v>
      </c>
      <c r="D2754" t="s">
        <v>432</v>
      </c>
      <c r="E2754">
        <v>1980</v>
      </c>
      <c r="F2754">
        <v>48.566000000000003</v>
      </c>
      <c r="G2754">
        <v>15.205</v>
      </c>
      <c r="H2754">
        <v>182.85599999999999</v>
      </c>
      <c r="I2754">
        <v>10175600000</v>
      </c>
      <c r="J2754">
        <v>1266.6199999999999</v>
      </c>
      <c r="L2754">
        <v>114.4</v>
      </c>
      <c r="M2754">
        <v>51.072000000000003</v>
      </c>
      <c r="N2754">
        <v>25.263100000000001</v>
      </c>
    </row>
    <row r="2755" spans="1:14" x14ac:dyDescent="0.3">
      <c r="A2755" t="s">
        <v>100</v>
      </c>
      <c r="B2755" t="s">
        <v>101</v>
      </c>
      <c r="C2755" t="s">
        <v>431</v>
      </c>
      <c r="D2755" t="s">
        <v>432</v>
      </c>
      <c r="E2755">
        <v>1979</v>
      </c>
      <c r="F2755">
        <v>49.155999999999999</v>
      </c>
      <c r="G2755">
        <v>15.606</v>
      </c>
      <c r="H2755">
        <v>198.80500000000001</v>
      </c>
      <c r="I2755">
        <v>9142940000</v>
      </c>
      <c r="J2755">
        <v>1189.57</v>
      </c>
      <c r="L2755">
        <v>117.4</v>
      </c>
      <c r="M2755">
        <v>50.579000000000001</v>
      </c>
      <c r="N2755">
        <v>24.169599999999999</v>
      </c>
    </row>
    <row r="2756" spans="1:14" x14ac:dyDescent="0.3">
      <c r="A2756" t="s">
        <v>100</v>
      </c>
      <c r="B2756" t="s">
        <v>101</v>
      </c>
      <c r="C2756" t="s">
        <v>431</v>
      </c>
      <c r="D2756" t="s">
        <v>432</v>
      </c>
      <c r="E2756">
        <v>1978</v>
      </c>
      <c r="F2756">
        <v>49.662999999999997</v>
      </c>
      <c r="G2756">
        <v>16.032</v>
      </c>
      <c r="H2756">
        <v>161.62700000000001</v>
      </c>
      <c r="I2756">
        <v>7900520000</v>
      </c>
      <c r="J2756">
        <v>1074.8599999999999</v>
      </c>
      <c r="L2756">
        <v>121.1</v>
      </c>
      <c r="M2756">
        <v>50.040999999999997</v>
      </c>
      <c r="N2756">
        <v>23.114100000000001</v>
      </c>
    </row>
    <row r="2757" spans="1:14" x14ac:dyDescent="0.3">
      <c r="A2757" t="s">
        <v>100</v>
      </c>
      <c r="B2757" t="s">
        <v>101</v>
      </c>
      <c r="C2757" t="s">
        <v>431</v>
      </c>
      <c r="D2757" t="s">
        <v>432</v>
      </c>
      <c r="E2757">
        <v>1977</v>
      </c>
      <c r="F2757">
        <v>50.072000000000003</v>
      </c>
      <c r="G2757">
        <v>16.484000000000002</v>
      </c>
      <c r="H2757">
        <v>148.58000000000001</v>
      </c>
      <c r="I2757">
        <v>6265070000</v>
      </c>
      <c r="J2757">
        <v>891.63499999999999</v>
      </c>
      <c r="L2757">
        <v>125.6</v>
      </c>
      <c r="M2757">
        <v>49.456000000000003</v>
      </c>
      <c r="N2757">
        <v>22.0959</v>
      </c>
    </row>
    <row r="2758" spans="1:14" x14ac:dyDescent="0.3">
      <c r="A2758" t="s">
        <v>100</v>
      </c>
      <c r="B2758" t="s">
        <v>101</v>
      </c>
      <c r="C2758" t="s">
        <v>431</v>
      </c>
      <c r="D2758" t="s">
        <v>432</v>
      </c>
      <c r="E2758">
        <v>1976</v>
      </c>
      <c r="F2758">
        <v>50.378</v>
      </c>
      <c r="G2758">
        <v>16.963000000000001</v>
      </c>
      <c r="H2758">
        <v>139.56</v>
      </c>
      <c r="I2758">
        <v>4662050000</v>
      </c>
      <c r="J2758">
        <v>694.38300000000004</v>
      </c>
      <c r="L2758">
        <v>130.69999999999999</v>
      </c>
      <c r="M2758">
        <v>48.825000000000003</v>
      </c>
      <c r="N2758">
        <v>21.113099999999999</v>
      </c>
    </row>
    <row r="2759" spans="1:14" x14ac:dyDescent="0.3">
      <c r="A2759" t="s">
        <v>100</v>
      </c>
      <c r="B2759" t="s">
        <v>101</v>
      </c>
      <c r="C2759" t="s">
        <v>431</v>
      </c>
      <c r="D2759" t="s">
        <v>432</v>
      </c>
      <c r="E2759">
        <v>1975</v>
      </c>
      <c r="F2759">
        <v>50.588999999999999</v>
      </c>
      <c r="G2759">
        <v>17.475000000000001</v>
      </c>
      <c r="H2759">
        <v>126.006</v>
      </c>
      <c r="I2759">
        <v>3893840000</v>
      </c>
      <c r="J2759">
        <v>607.23599999999999</v>
      </c>
      <c r="L2759">
        <v>136.19999999999999</v>
      </c>
      <c r="M2759">
        <v>48.146999999999998</v>
      </c>
      <c r="N2759">
        <v>20.1648</v>
      </c>
    </row>
    <row r="2760" spans="1:14" x14ac:dyDescent="0.3">
      <c r="A2760" t="s">
        <v>100</v>
      </c>
      <c r="B2760" t="s">
        <v>101</v>
      </c>
      <c r="C2760" t="s">
        <v>431</v>
      </c>
      <c r="D2760" t="s">
        <v>432</v>
      </c>
      <c r="E2760">
        <v>1974</v>
      </c>
      <c r="F2760">
        <v>50.720999999999997</v>
      </c>
      <c r="G2760">
        <v>18.03</v>
      </c>
      <c r="H2760">
        <v>117.13200000000001</v>
      </c>
      <c r="I2760">
        <v>3070150000</v>
      </c>
      <c r="J2760">
        <v>501.553</v>
      </c>
      <c r="L2760">
        <v>141.9</v>
      </c>
      <c r="M2760">
        <v>47.417999999999999</v>
      </c>
      <c r="N2760">
        <v>19.249300000000002</v>
      </c>
    </row>
    <row r="2761" spans="1:14" x14ac:dyDescent="0.3">
      <c r="A2761" t="s">
        <v>100</v>
      </c>
      <c r="B2761" t="s">
        <v>101</v>
      </c>
      <c r="C2761" t="s">
        <v>431</v>
      </c>
      <c r="D2761" t="s">
        <v>432</v>
      </c>
      <c r="E2761">
        <v>1973</v>
      </c>
      <c r="F2761">
        <v>50.81</v>
      </c>
      <c r="G2761">
        <v>18.632000000000001</v>
      </c>
      <c r="H2761">
        <v>114.52500000000001</v>
      </c>
      <c r="I2761">
        <v>2508420000</v>
      </c>
      <c r="J2761">
        <v>429.41300000000001</v>
      </c>
      <c r="L2761">
        <v>147.4</v>
      </c>
      <c r="M2761">
        <v>46.64</v>
      </c>
      <c r="N2761">
        <v>18.369499999999999</v>
      </c>
    </row>
    <row r="2762" spans="1:14" x14ac:dyDescent="0.3">
      <c r="A2762" t="s">
        <v>100</v>
      </c>
      <c r="B2762" t="s">
        <v>101</v>
      </c>
      <c r="C2762" t="s">
        <v>431</v>
      </c>
      <c r="D2762" t="s">
        <v>432</v>
      </c>
      <c r="E2762">
        <v>1972</v>
      </c>
      <c r="F2762">
        <v>50.889000000000003</v>
      </c>
      <c r="G2762">
        <v>19.282</v>
      </c>
      <c r="H2762">
        <v>104.196</v>
      </c>
      <c r="I2762">
        <v>1849400000</v>
      </c>
      <c r="J2762">
        <v>331.66899999999998</v>
      </c>
      <c r="L2762">
        <v>152.80000000000001</v>
      </c>
      <c r="M2762">
        <v>45.823999999999998</v>
      </c>
      <c r="N2762">
        <v>17.534700000000001</v>
      </c>
    </row>
    <row r="2763" spans="1:14" x14ac:dyDescent="0.3">
      <c r="A2763" t="s">
        <v>100</v>
      </c>
      <c r="B2763" t="s">
        <v>101</v>
      </c>
      <c r="C2763" t="s">
        <v>431</v>
      </c>
      <c r="D2763" t="s">
        <v>432</v>
      </c>
      <c r="E2763">
        <v>1971</v>
      </c>
      <c r="F2763">
        <v>50.98</v>
      </c>
      <c r="G2763">
        <v>19.972999999999999</v>
      </c>
      <c r="H2763">
        <v>97.021000000000001</v>
      </c>
      <c r="I2763">
        <v>1584130000</v>
      </c>
      <c r="J2763">
        <v>297.27999999999997</v>
      </c>
      <c r="L2763">
        <v>158.1</v>
      </c>
      <c r="M2763">
        <v>44.978999999999999</v>
      </c>
      <c r="N2763">
        <v>16.757100000000001</v>
      </c>
    </row>
    <row r="2764" spans="1:14" x14ac:dyDescent="0.3">
      <c r="A2764" t="s">
        <v>100</v>
      </c>
      <c r="B2764" t="s">
        <v>101</v>
      </c>
      <c r="C2764" t="s">
        <v>431</v>
      </c>
      <c r="D2764" t="s">
        <v>432</v>
      </c>
      <c r="E2764">
        <v>1970</v>
      </c>
      <c r="F2764">
        <v>51.101999999999997</v>
      </c>
      <c r="G2764">
        <v>20.695</v>
      </c>
      <c r="I2764">
        <v>1455480000</v>
      </c>
      <c r="J2764">
        <v>285.27300000000002</v>
      </c>
      <c r="L2764">
        <v>163</v>
      </c>
      <c r="M2764">
        <v>44.122999999999998</v>
      </c>
      <c r="N2764">
        <v>16.0442</v>
      </c>
    </row>
    <row r="2765" spans="1:14" x14ac:dyDescent="0.3">
      <c r="A2765" t="s">
        <v>100</v>
      </c>
      <c r="B2765" t="s">
        <v>101</v>
      </c>
      <c r="C2765" t="s">
        <v>431</v>
      </c>
      <c r="D2765" t="s">
        <v>432</v>
      </c>
      <c r="E2765">
        <v>1969</v>
      </c>
      <c r="F2765">
        <v>51.265000000000001</v>
      </c>
      <c r="G2765">
        <v>21.43</v>
      </c>
      <c r="I2765">
        <v>1361360000</v>
      </c>
      <c r="J2765">
        <v>277.97199999999998</v>
      </c>
      <c r="L2765">
        <v>167.7</v>
      </c>
      <c r="M2765">
        <v>43.276000000000003</v>
      </c>
      <c r="N2765">
        <v>15.4009</v>
      </c>
    </row>
    <row r="2766" spans="1:14" x14ac:dyDescent="0.3">
      <c r="A2766" t="s">
        <v>100</v>
      </c>
      <c r="B2766" t="s">
        <v>101</v>
      </c>
      <c r="C2766" t="s">
        <v>431</v>
      </c>
      <c r="D2766" t="s">
        <v>432</v>
      </c>
      <c r="E2766">
        <v>1968</v>
      </c>
      <c r="F2766">
        <v>51.468000000000004</v>
      </c>
      <c r="G2766">
        <v>22.167000000000002</v>
      </c>
      <c r="I2766">
        <v>1281280000</v>
      </c>
      <c r="J2766">
        <v>271.85300000000001</v>
      </c>
      <c r="L2766">
        <v>172.3</v>
      </c>
      <c r="M2766">
        <v>42.448999999999998</v>
      </c>
      <c r="N2766">
        <v>14.821199999999999</v>
      </c>
    </row>
    <row r="2767" spans="1:14" x14ac:dyDescent="0.3">
      <c r="A2767" t="s">
        <v>100</v>
      </c>
      <c r="B2767" t="s">
        <v>101</v>
      </c>
      <c r="C2767" t="s">
        <v>431</v>
      </c>
      <c r="D2767" t="s">
        <v>432</v>
      </c>
      <c r="E2767">
        <v>1967</v>
      </c>
      <c r="F2767">
        <v>51.707999999999998</v>
      </c>
      <c r="G2767">
        <v>22.899000000000001</v>
      </c>
      <c r="I2767">
        <v>1082920000</v>
      </c>
      <c r="J2767">
        <v>238.31100000000001</v>
      </c>
      <c r="L2767">
        <v>176.9</v>
      </c>
      <c r="M2767">
        <v>41.646999999999998</v>
      </c>
      <c r="N2767">
        <v>14.2898</v>
      </c>
    </row>
    <row r="2768" spans="1:14" x14ac:dyDescent="0.3">
      <c r="A2768" t="s">
        <v>100</v>
      </c>
      <c r="B2768" t="s">
        <v>101</v>
      </c>
      <c r="C2768" t="s">
        <v>431</v>
      </c>
      <c r="D2768" t="s">
        <v>432</v>
      </c>
      <c r="E2768">
        <v>1966</v>
      </c>
      <c r="F2768">
        <v>51.988999999999997</v>
      </c>
      <c r="G2768">
        <v>23.626000000000001</v>
      </c>
      <c r="I2768">
        <v>1024100000</v>
      </c>
      <c r="J2768">
        <v>233.61500000000001</v>
      </c>
      <c r="L2768">
        <v>181.6</v>
      </c>
      <c r="M2768">
        <v>40.872999999999998</v>
      </c>
      <c r="N2768">
        <v>13.785299999999999</v>
      </c>
    </row>
    <row r="2769" spans="1:15" x14ac:dyDescent="0.3">
      <c r="A2769" t="s">
        <v>100</v>
      </c>
      <c r="B2769" t="s">
        <v>101</v>
      </c>
      <c r="C2769" t="s">
        <v>431</v>
      </c>
      <c r="D2769" t="s">
        <v>432</v>
      </c>
      <c r="E2769">
        <v>1965</v>
      </c>
      <c r="F2769">
        <v>52.316000000000003</v>
      </c>
      <c r="G2769">
        <v>24.361999999999998</v>
      </c>
      <c r="I2769">
        <v>919771000</v>
      </c>
      <c r="J2769">
        <v>217.602</v>
      </c>
      <c r="L2769">
        <v>186.4</v>
      </c>
      <c r="M2769">
        <v>40.115000000000002</v>
      </c>
      <c r="N2769">
        <v>13.292</v>
      </c>
    </row>
    <row r="2770" spans="1:15" x14ac:dyDescent="0.3">
      <c r="A2770" t="s">
        <v>100</v>
      </c>
      <c r="B2770" t="s">
        <v>101</v>
      </c>
      <c r="C2770" t="s">
        <v>431</v>
      </c>
      <c r="D2770" t="s">
        <v>432</v>
      </c>
      <c r="E2770">
        <v>1964</v>
      </c>
      <c r="F2770">
        <v>52.694000000000003</v>
      </c>
      <c r="G2770">
        <v>25.126000000000001</v>
      </c>
      <c r="I2770">
        <v>921063000</v>
      </c>
      <c r="J2770">
        <v>226.227</v>
      </c>
      <c r="L2770">
        <v>191.4</v>
      </c>
      <c r="M2770">
        <v>39.357999999999997</v>
      </c>
      <c r="N2770">
        <v>12.8032</v>
      </c>
    </row>
    <row r="2771" spans="1:15" x14ac:dyDescent="0.3">
      <c r="A2771" t="s">
        <v>100</v>
      </c>
      <c r="B2771" t="s">
        <v>101</v>
      </c>
      <c r="C2771" t="s">
        <v>431</v>
      </c>
      <c r="D2771" t="s">
        <v>432</v>
      </c>
      <c r="E2771">
        <v>1963</v>
      </c>
      <c r="F2771">
        <v>53.112000000000002</v>
      </c>
      <c r="G2771">
        <v>25.934000000000001</v>
      </c>
      <c r="I2771">
        <v>761047000</v>
      </c>
      <c r="J2771">
        <v>194.21299999999999</v>
      </c>
      <c r="L2771">
        <v>196.5</v>
      </c>
      <c r="M2771">
        <v>38.582999999999998</v>
      </c>
      <c r="N2771">
        <v>12.322699999999999</v>
      </c>
    </row>
    <row r="2772" spans="1:15" x14ac:dyDescent="0.3">
      <c r="A2772" t="s">
        <v>100</v>
      </c>
      <c r="B2772" t="s">
        <v>101</v>
      </c>
      <c r="C2772" t="s">
        <v>431</v>
      </c>
      <c r="D2772" t="s">
        <v>432</v>
      </c>
      <c r="E2772">
        <v>1962</v>
      </c>
      <c r="F2772">
        <v>53.558</v>
      </c>
      <c r="G2772">
        <v>26.792000000000002</v>
      </c>
      <c r="I2772">
        <v>645284000</v>
      </c>
      <c r="J2772">
        <v>171.12799999999999</v>
      </c>
      <c r="L2772">
        <v>201.8</v>
      </c>
      <c r="M2772">
        <v>37.78</v>
      </c>
      <c r="N2772">
        <v>11.857799999999999</v>
      </c>
    </row>
    <row r="2773" spans="1:15" x14ac:dyDescent="0.3">
      <c r="A2773" t="s">
        <v>100</v>
      </c>
      <c r="B2773" t="s">
        <v>101</v>
      </c>
      <c r="C2773" t="s">
        <v>431</v>
      </c>
      <c r="D2773" t="s">
        <v>432</v>
      </c>
      <c r="E2773">
        <v>1961</v>
      </c>
      <c r="F2773">
        <v>54.017000000000003</v>
      </c>
      <c r="G2773">
        <v>27.693999999999999</v>
      </c>
      <c r="I2773">
        <v>618246000</v>
      </c>
      <c r="J2773">
        <v>170.24299999999999</v>
      </c>
      <c r="L2773">
        <v>207.3</v>
      </c>
      <c r="M2773">
        <v>36.948</v>
      </c>
      <c r="N2773">
        <v>11.42</v>
      </c>
    </row>
    <row r="2774" spans="1:15" x14ac:dyDescent="0.3">
      <c r="A2774" t="s">
        <v>100</v>
      </c>
      <c r="B2774" t="s">
        <v>101</v>
      </c>
      <c r="C2774" t="s">
        <v>431</v>
      </c>
      <c r="D2774" t="s">
        <v>432</v>
      </c>
      <c r="E2774">
        <v>1960</v>
      </c>
      <c r="F2774">
        <v>54.472000000000001</v>
      </c>
      <c r="G2774">
        <v>28.626999999999999</v>
      </c>
      <c r="I2774">
        <v>546204000</v>
      </c>
      <c r="J2774">
        <v>155.9</v>
      </c>
      <c r="L2774">
        <v>212.9</v>
      </c>
      <c r="M2774">
        <v>36.094999999999999</v>
      </c>
    </row>
    <row r="2775" spans="1:15" x14ac:dyDescent="0.3">
      <c r="A2775" t="s">
        <v>102</v>
      </c>
      <c r="B2775" t="s">
        <v>103</v>
      </c>
      <c r="C2775" t="s">
        <v>438</v>
      </c>
      <c r="D2775" t="s">
        <v>436</v>
      </c>
      <c r="E2775">
        <v>2018</v>
      </c>
      <c r="I2775">
        <v>60805700000</v>
      </c>
      <c r="J2775">
        <v>14869.1</v>
      </c>
      <c r="K2775">
        <v>72.688800000000001</v>
      </c>
      <c r="L2775">
        <v>4</v>
      </c>
      <c r="N2775">
        <v>73.077200000000005</v>
      </c>
      <c r="O2775">
        <v>8.85</v>
      </c>
    </row>
    <row r="2776" spans="1:15" x14ac:dyDescent="0.3">
      <c r="A2776" t="s">
        <v>102</v>
      </c>
      <c r="B2776" t="s">
        <v>103</v>
      </c>
      <c r="C2776" t="s">
        <v>438</v>
      </c>
      <c r="D2776" t="s">
        <v>436</v>
      </c>
      <c r="E2776">
        <v>2017</v>
      </c>
      <c r="F2776">
        <v>8.9</v>
      </c>
      <c r="G2776">
        <v>13</v>
      </c>
      <c r="I2776">
        <v>55201400000</v>
      </c>
      <c r="J2776">
        <v>13383.7</v>
      </c>
      <c r="K2776">
        <v>67.096199999999996</v>
      </c>
      <c r="L2776">
        <v>4</v>
      </c>
      <c r="M2776">
        <v>77.826800000000006</v>
      </c>
      <c r="N2776">
        <v>73.704999999999998</v>
      </c>
      <c r="O2776">
        <v>11.208</v>
      </c>
    </row>
    <row r="2777" spans="1:15" x14ac:dyDescent="0.3">
      <c r="A2777" t="s">
        <v>102</v>
      </c>
      <c r="B2777" t="s">
        <v>103</v>
      </c>
      <c r="C2777" t="s">
        <v>438</v>
      </c>
      <c r="D2777" t="s">
        <v>436</v>
      </c>
      <c r="E2777">
        <v>2016</v>
      </c>
      <c r="F2777">
        <v>9</v>
      </c>
      <c r="G2777">
        <v>12.3</v>
      </c>
      <c r="I2777">
        <v>51623400000</v>
      </c>
      <c r="J2777">
        <v>12366.8</v>
      </c>
      <c r="K2777">
        <v>72.697299999999998</v>
      </c>
      <c r="L2777">
        <v>4.0999999999999996</v>
      </c>
      <c r="M2777">
        <v>78.022000000000006</v>
      </c>
      <c r="N2777">
        <v>74.595200000000006</v>
      </c>
      <c r="O2777">
        <v>13.103</v>
      </c>
    </row>
    <row r="2778" spans="1:15" x14ac:dyDescent="0.3">
      <c r="A2778" t="s">
        <v>102</v>
      </c>
      <c r="B2778" t="s">
        <v>103</v>
      </c>
      <c r="C2778" t="s">
        <v>438</v>
      </c>
      <c r="D2778" t="s">
        <v>436</v>
      </c>
      <c r="E2778">
        <v>2015</v>
      </c>
      <c r="F2778">
        <v>8.9</v>
      </c>
      <c r="G2778">
        <v>12.9</v>
      </c>
      <c r="I2778">
        <v>49519000000</v>
      </c>
      <c r="J2778">
        <v>11780.1</v>
      </c>
      <c r="K2778">
        <v>69.803100000000001</v>
      </c>
      <c r="L2778">
        <v>4.2</v>
      </c>
      <c r="M2778">
        <v>77.275599999999997</v>
      </c>
      <c r="N2778">
        <v>75.117999999999995</v>
      </c>
      <c r="O2778">
        <v>16.175000000000001</v>
      </c>
    </row>
    <row r="2779" spans="1:15" x14ac:dyDescent="0.3">
      <c r="A2779" t="s">
        <v>102</v>
      </c>
      <c r="B2779" t="s">
        <v>103</v>
      </c>
      <c r="C2779" t="s">
        <v>438</v>
      </c>
      <c r="D2779" t="s">
        <v>436</v>
      </c>
      <c r="E2779">
        <v>2014</v>
      </c>
      <c r="F2779">
        <v>9.3000000000000007</v>
      </c>
      <c r="G2779">
        <v>12</v>
      </c>
      <c r="H2779">
        <v>3714.38</v>
      </c>
      <c r="I2779">
        <v>57682300000</v>
      </c>
      <c r="J2779">
        <v>13609.5</v>
      </c>
      <c r="K2779">
        <v>68.569999999999993</v>
      </c>
      <c r="L2779">
        <v>4.2</v>
      </c>
      <c r="M2779">
        <v>77.477999999999994</v>
      </c>
      <c r="N2779">
        <v>75.739599999999996</v>
      </c>
      <c r="O2779">
        <v>17.29</v>
      </c>
    </row>
    <row r="2780" spans="1:15" x14ac:dyDescent="0.3">
      <c r="A2780" t="s">
        <v>102</v>
      </c>
      <c r="B2780" t="s">
        <v>103</v>
      </c>
      <c r="C2780" t="s">
        <v>438</v>
      </c>
      <c r="D2780" t="s">
        <v>436</v>
      </c>
      <c r="E2780">
        <v>2013</v>
      </c>
      <c r="F2780">
        <v>9.4</v>
      </c>
      <c r="G2780">
        <v>11.8</v>
      </c>
      <c r="H2780">
        <v>3754.27</v>
      </c>
      <c r="I2780">
        <v>58157900000</v>
      </c>
      <c r="J2780">
        <v>13665.9</v>
      </c>
      <c r="K2780">
        <v>66.747600000000006</v>
      </c>
      <c r="L2780">
        <v>4.3</v>
      </c>
      <c r="M2780">
        <v>77.126800000000003</v>
      </c>
      <c r="N2780">
        <v>76.0488</v>
      </c>
      <c r="O2780">
        <v>17.251000000000001</v>
      </c>
    </row>
    <row r="2781" spans="1:15" x14ac:dyDescent="0.3">
      <c r="A2781" t="s">
        <v>102</v>
      </c>
      <c r="B2781" t="s">
        <v>103</v>
      </c>
      <c r="C2781" t="s">
        <v>438</v>
      </c>
      <c r="D2781" t="s">
        <v>436</v>
      </c>
      <c r="E2781">
        <v>2012</v>
      </c>
      <c r="F2781">
        <v>9.8000000000000007</v>
      </c>
      <c r="G2781">
        <v>12.1</v>
      </c>
      <c r="H2781">
        <v>3819.28</v>
      </c>
      <c r="I2781">
        <v>56548400000</v>
      </c>
      <c r="J2781">
        <v>13250.8</v>
      </c>
      <c r="K2781">
        <v>61.94</v>
      </c>
      <c r="L2781">
        <v>4.4000000000000004</v>
      </c>
      <c r="M2781">
        <v>76.924400000000006</v>
      </c>
      <c r="N2781">
        <v>76.260900000000007</v>
      </c>
      <c r="O2781">
        <v>15.935</v>
      </c>
    </row>
    <row r="2782" spans="1:15" x14ac:dyDescent="0.3">
      <c r="A2782" t="s">
        <v>102</v>
      </c>
      <c r="B2782" t="s">
        <v>103</v>
      </c>
      <c r="C2782" t="s">
        <v>438</v>
      </c>
      <c r="D2782" t="s">
        <v>436</v>
      </c>
      <c r="E2782">
        <v>2011</v>
      </c>
      <c r="F2782">
        <v>9.6</v>
      </c>
      <c r="G2782">
        <v>11.9</v>
      </c>
      <c r="H2782">
        <v>3900.6</v>
      </c>
      <c r="I2782">
        <v>62399500000</v>
      </c>
      <c r="J2782">
        <v>14577.2</v>
      </c>
      <c r="K2782">
        <v>57.79</v>
      </c>
      <c r="L2782">
        <v>4.5</v>
      </c>
      <c r="M2782">
        <v>76.775599999999997</v>
      </c>
      <c r="N2782">
        <v>76.494299999999996</v>
      </c>
      <c r="O2782">
        <v>13.678000000000001</v>
      </c>
    </row>
    <row r="2783" spans="1:15" x14ac:dyDescent="0.3">
      <c r="A2783" t="s">
        <v>102</v>
      </c>
      <c r="B2783" t="s">
        <v>103</v>
      </c>
      <c r="C2783" t="s">
        <v>438</v>
      </c>
      <c r="D2783" t="s">
        <v>436</v>
      </c>
      <c r="E2783">
        <v>2010</v>
      </c>
      <c r="F2783">
        <v>9.8000000000000007</v>
      </c>
      <c r="G2783">
        <v>11.8</v>
      </c>
      <c r="H2783">
        <v>3922.31</v>
      </c>
      <c r="I2783">
        <v>59866000000</v>
      </c>
      <c r="J2783">
        <v>13937.1</v>
      </c>
      <c r="K2783">
        <v>56.55</v>
      </c>
      <c r="L2783">
        <v>4.7</v>
      </c>
      <c r="M2783">
        <v>76.4756</v>
      </c>
      <c r="N2783">
        <v>76.758899999999997</v>
      </c>
      <c r="O2783">
        <v>11.62</v>
      </c>
    </row>
    <row r="2784" spans="1:15" x14ac:dyDescent="0.3">
      <c r="A2784" t="s">
        <v>102</v>
      </c>
      <c r="B2784" t="s">
        <v>103</v>
      </c>
      <c r="C2784" t="s">
        <v>438</v>
      </c>
      <c r="D2784" t="s">
        <v>436</v>
      </c>
      <c r="E2784">
        <v>2009</v>
      </c>
      <c r="F2784">
        <v>10.1</v>
      </c>
      <c r="G2784">
        <v>11.8</v>
      </c>
      <c r="H2784">
        <v>3818.42</v>
      </c>
      <c r="I2784">
        <v>62779100000</v>
      </c>
      <c r="J2784">
        <v>14582.2</v>
      </c>
      <c r="K2784">
        <v>50.58</v>
      </c>
      <c r="L2784">
        <v>4.9000000000000004</v>
      </c>
      <c r="M2784">
        <v>76.168300000000002</v>
      </c>
      <c r="N2784">
        <v>76.933199999999999</v>
      </c>
      <c r="O2784">
        <v>9.202</v>
      </c>
    </row>
    <row r="2785" spans="1:15" x14ac:dyDescent="0.3">
      <c r="A2785" t="s">
        <v>102</v>
      </c>
      <c r="B2785" t="s">
        <v>103</v>
      </c>
      <c r="C2785" t="s">
        <v>438</v>
      </c>
      <c r="D2785" t="s">
        <v>436</v>
      </c>
      <c r="E2785">
        <v>2008</v>
      </c>
      <c r="F2785">
        <v>9.9</v>
      </c>
      <c r="G2785">
        <v>11.8</v>
      </c>
      <c r="H2785">
        <v>3990.3</v>
      </c>
      <c r="I2785">
        <v>70494600000</v>
      </c>
      <c r="J2785">
        <v>16357.2</v>
      </c>
      <c r="K2785">
        <v>44.24</v>
      </c>
      <c r="L2785">
        <v>5.0999999999999996</v>
      </c>
      <c r="M2785">
        <v>75.912199999999999</v>
      </c>
      <c r="N2785">
        <v>77.013999999999996</v>
      </c>
      <c r="O2785">
        <v>8.5299999999999994</v>
      </c>
    </row>
    <row r="2786" spans="1:15" x14ac:dyDescent="0.3">
      <c r="A2786" t="s">
        <v>102</v>
      </c>
      <c r="B2786" t="s">
        <v>103</v>
      </c>
      <c r="C2786" t="s">
        <v>438</v>
      </c>
      <c r="D2786" t="s">
        <v>436</v>
      </c>
      <c r="E2786">
        <v>2007</v>
      </c>
      <c r="F2786">
        <v>9.4</v>
      </c>
      <c r="G2786">
        <v>11.798</v>
      </c>
      <c r="H2786">
        <v>3846.67</v>
      </c>
      <c r="I2786">
        <v>60121900000</v>
      </c>
      <c r="J2786">
        <v>13948.7</v>
      </c>
      <c r="K2786">
        <v>41.44</v>
      </c>
      <c r="L2786">
        <v>5.3</v>
      </c>
      <c r="M2786">
        <v>75.705600000000004</v>
      </c>
      <c r="N2786">
        <v>77.023200000000003</v>
      </c>
      <c r="O2786">
        <v>9.9090000000000007</v>
      </c>
    </row>
    <row r="2787" spans="1:15" x14ac:dyDescent="0.3">
      <c r="A2787" t="s">
        <v>102</v>
      </c>
      <c r="B2787" t="s">
        <v>103</v>
      </c>
      <c r="C2787" t="s">
        <v>438</v>
      </c>
      <c r="D2787" t="s">
        <v>436</v>
      </c>
      <c r="E2787">
        <v>2006</v>
      </c>
      <c r="F2787">
        <v>9.33</v>
      </c>
      <c r="G2787">
        <v>11.340999999999999</v>
      </c>
      <c r="H2787">
        <v>3744.47</v>
      </c>
      <c r="I2787">
        <v>50404400000</v>
      </c>
      <c r="J2787">
        <v>11691.6</v>
      </c>
      <c r="K2787">
        <v>37.979999999999997</v>
      </c>
      <c r="L2787">
        <v>5.5</v>
      </c>
      <c r="M2787">
        <v>75.836799999999997</v>
      </c>
      <c r="N2787">
        <v>77.040000000000006</v>
      </c>
      <c r="O2787">
        <v>11.13</v>
      </c>
    </row>
    <row r="2788" spans="1:15" x14ac:dyDescent="0.3">
      <c r="A2788" t="s">
        <v>102</v>
      </c>
      <c r="B2788" t="s">
        <v>103</v>
      </c>
      <c r="C2788" t="s">
        <v>438</v>
      </c>
      <c r="D2788" t="s">
        <v>436</v>
      </c>
      <c r="E2788">
        <v>2005</v>
      </c>
      <c r="F2788">
        <v>9.5630000000000006</v>
      </c>
      <c r="G2788">
        <v>11.656000000000001</v>
      </c>
      <c r="H2788">
        <v>3582.25</v>
      </c>
      <c r="I2788">
        <v>45347200000</v>
      </c>
      <c r="J2788">
        <v>10521</v>
      </c>
      <c r="K2788">
        <v>33.14</v>
      </c>
      <c r="L2788">
        <v>5.8</v>
      </c>
      <c r="M2788">
        <v>75.244600000000005</v>
      </c>
      <c r="N2788">
        <v>77.021900000000002</v>
      </c>
      <c r="O2788">
        <v>12.598000000000001</v>
      </c>
    </row>
    <row r="2789" spans="1:15" x14ac:dyDescent="0.3">
      <c r="A2789" t="s">
        <v>102</v>
      </c>
      <c r="B2789" t="s">
        <v>103</v>
      </c>
      <c r="C2789" t="s">
        <v>438</v>
      </c>
      <c r="D2789" t="s">
        <v>436</v>
      </c>
      <c r="E2789">
        <v>2004</v>
      </c>
      <c r="F2789">
        <v>9.1</v>
      </c>
      <c r="G2789">
        <v>11.2</v>
      </c>
      <c r="H2789">
        <v>3429.35</v>
      </c>
      <c r="I2789">
        <v>41523400000</v>
      </c>
      <c r="J2789">
        <v>9646.2900000000009</v>
      </c>
      <c r="K2789">
        <v>30.91</v>
      </c>
      <c r="L2789">
        <v>6</v>
      </c>
      <c r="M2789">
        <v>75.520200000000003</v>
      </c>
      <c r="N2789">
        <v>76.922799999999995</v>
      </c>
      <c r="O2789">
        <v>13.664</v>
      </c>
    </row>
    <row r="2790" spans="1:15" x14ac:dyDescent="0.3">
      <c r="A2790" t="s">
        <v>102</v>
      </c>
      <c r="B2790" t="s">
        <v>103</v>
      </c>
      <c r="C2790" t="s">
        <v>438</v>
      </c>
      <c r="D2790" t="s">
        <v>436</v>
      </c>
      <c r="E2790">
        <v>2003</v>
      </c>
      <c r="F2790">
        <v>8.9</v>
      </c>
      <c r="G2790">
        <v>11.8</v>
      </c>
      <c r="H2790">
        <v>3257.89</v>
      </c>
      <c r="I2790">
        <v>34667300000</v>
      </c>
      <c r="J2790">
        <v>8055.79</v>
      </c>
      <c r="K2790">
        <v>22.75</v>
      </c>
      <c r="L2790">
        <v>6.3</v>
      </c>
      <c r="M2790">
        <v>74.613900000000001</v>
      </c>
      <c r="N2790">
        <v>76.970100000000002</v>
      </c>
      <c r="O2790">
        <v>13.923999999999999</v>
      </c>
    </row>
    <row r="2791" spans="1:15" x14ac:dyDescent="0.3">
      <c r="A2791" t="s">
        <v>102</v>
      </c>
      <c r="B2791" t="s">
        <v>103</v>
      </c>
      <c r="C2791" t="s">
        <v>438</v>
      </c>
      <c r="D2791" t="s">
        <v>436</v>
      </c>
      <c r="E2791">
        <v>2002</v>
      </c>
      <c r="F2791">
        <v>9</v>
      </c>
      <c r="G2791">
        <v>11.4</v>
      </c>
      <c r="H2791">
        <v>3191.41</v>
      </c>
      <c r="I2791">
        <v>26868500000</v>
      </c>
      <c r="J2791">
        <v>6245.32</v>
      </c>
      <c r="K2791">
        <v>17.760000000000002</v>
      </c>
      <c r="L2791">
        <v>6.6</v>
      </c>
      <c r="M2791">
        <v>74.717299999999994</v>
      </c>
      <c r="N2791">
        <v>76.9482</v>
      </c>
      <c r="O2791">
        <v>15.053000000000001</v>
      </c>
    </row>
    <row r="2792" spans="1:15" x14ac:dyDescent="0.3">
      <c r="A2792" t="s">
        <v>102</v>
      </c>
      <c r="B2792" t="s">
        <v>103</v>
      </c>
      <c r="C2792" t="s">
        <v>438</v>
      </c>
      <c r="D2792" t="s">
        <v>436</v>
      </c>
      <c r="E2792">
        <v>2001</v>
      </c>
      <c r="F2792">
        <v>9.1999999999999993</v>
      </c>
      <c r="G2792">
        <v>11.2</v>
      </c>
      <c r="H2792">
        <v>2993.27</v>
      </c>
      <c r="I2792">
        <v>23289700000</v>
      </c>
      <c r="J2792">
        <v>5416.65</v>
      </c>
      <c r="K2792">
        <v>11.5586</v>
      </c>
      <c r="L2792">
        <v>6.9</v>
      </c>
      <c r="M2792">
        <v>74.512900000000002</v>
      </c>
      <c r="N2792">
        <v>76.902900000000002</v>
      </c>
      <c r="O2792">
        <v>15.821999999999999</v>
      </c>
    </row>
    <row r="2793" spans="1:15" x14ac:dyDescent="0.3">
      <c r="A2793" t="s">
        <v>102</v>
      </c>
      <c r="B2793" t="s">
        <v>103</v>
      </c>
      <c r="C2793" t="s">
        <v>438</v>
      </c>
      <c r="D2793" t="s">
        <v>436</v>
      </c>
      <c r="E2793">
        <v>2000</v>
      </c>
      <c r="F2793">
        <v>9.8000000000000007</v>
      </c>
      <c r="G2793">
        <v>11.2</v>
      </c>
      <c r="H2793">
        <v>2828.82</v>
      </c>
      <c r="I2793">
        <v>21774300000</v>
      </c>
      <c r="J2793">
        <v>4873.05</v>
      </c>
      <c r="K2793">
        <v>6.6448799999999997</v>
      </c>
      <c r="L2793">
        <v>7.2</v>
      </c>
      <c r="M2793">
        <v>72.8078</v>
      </c>
      <c r="N2793">
        <v>79.919499999999999</v>
      </c>
      <c r="O2793">
        <v>16.064</v>
      </c>
    </row>
    <row r="2794" spans="1:15" x14ac:dyDescent="0.3">
      <c r="A2794" t="s">
        <v>102</v>
      </c>
      <c r="B2794" t="s">
        <v>103</v>
      </c>
      <c r="C2794" t="s">
        <v>438</v>
      </c>
      <c r="D2794" t="s">
        <v>436</v>
      </c>
      <c r="E2794">
        <v>1999</v>
      </c>
      <c r="F2794">
        <v>10</v>
      </c>
      <c r="G2794">
        <v>11.5</v>
      </c>
      <c r="H2794">
        <v>2778.89</v>
      </c>
      <c r="I2794">
        <v>23386900000</v>
      </c>
      <c r="J2794">
        <v>5182.59</v>
      </c>
      <c r="K2794">
        <v>4.4053599999999999</v>
      </c>
      <c r="L2794">
        <v>7.4</v>
      </c>
      <c r="M2794">
        <v>72.641999999999996</v>
      </c>
      <c r="N2794">
        <v>80.711799999999997</v>
      </c>
      <c r="O2794">
        <v>13.558999999999999</v>
      </c>
    </row>
    <row r="2795" spans="1:15" x14ac:dyDescent="0.3">
      <c r="A2795" t="s">
        <v>102</v>
      </c>
      <c r="B2795" t="s">
        <v>103</v>
      </c>
      <c r="C2795" t="s">
        <v>438</v>
      </c>
      <c r="D2795" t="s">
        <v>436</v>
      </c>
      <c r="E2795">
        <v>1998</v>
      </c>
      <c r="F2795">
        <v>10.4</v>
      </c>
      <c r="G2795">
        <v>11.5</v>
      </c>
      <c r="H2795">
        <v>2631.43</v>
      </c>
      <c r="I2795">
        <v>25432100000</v>
      </c>
      <c r="J2795">
        <v>5611.52</v>
      </c>
      <c r="K2795">
        <v>3.2732199999999998</v>
      </c>
      <c r="L2795">
        <v>7.7</v>
      </c>
      <c r="M2795">
        <v>72.317099999999996</v>
      </c>
      <c r="N2795">
        <v>81.061300000000003</v>
      </c>
      <c r="O2795">
        <v>11.391999999999999</v>
      </c>
    </row>
    <row r="2796" spans="1:15" x14ac:dyDescent="0.3">
      <c r="A2796" t="s">
        <v>102</v>
      </c>
      <c r="B2796" t="s">
        <v>103</v>
      </c>
      <c r="C2796" t="s">
        <v>438</v>
      </c>
      <c r="D2796" t="s">
        <v>436</v>
      </c>
      <c r="E2796">
        <v>1997</v>
      </c>
      <c r="F2796">
        <v>12.2</v>
      </c>
      <c r="G2796">
        <v>11.5</v>
      </c>
      <c r="H2796">
        <v>2609.9699999999998</v>
      </c>
      <c r="I2796">
        <v>23822100000</v>
      </c>
      <c r="J2796">
        <v>5253.03</v>
      </c>
      <c r="K2796">
        <v>1.7296100000000001</v>
      </c>
      <c r="L2796">
        <v>8</v>
      </c>
      <c r="M2796">
        <v>72.495099999999994</v>
      </c>
      <c r="N2796">
        <v>81.009600000000006</v>
      </c>
      <c r="O2796">
        <v>9.7100000000000009</v>
      </c>
    </row>
    <row r="2797" spans="1:15" x14ac:dyDescent="0.3">
      <c r="A2797" t="s">
        <v>102</v>
      </c>
      <c r="B2797" t="s">
        <v>103</v>
      </c>
      <c r="C2797" t="s">
        <v>438</v>
      </c>
      <c r="D2797" t="s">
        <v>436</v>
      </c>
      <c r="E2797">
        <v>1996</v>
      </c>
      <c r="F2797">
        <v>11.8</v>
      </c>
      <c r="G2797">
        <v>11.1</v>
      </c>
      <c r="H2797">
        <v>2405.04</v>
      </c>
      <c r="I2797">
        <v>23678000000</v>
      </c>
      <c r="J2797">
        <v>5195.8500000000004</v>
      </c>
      <c r="K2797">
        <v>0.85898200000000002</v>
      </c>
      <c r="L2797">
        <v>8.3000000000000007</v>
      </c>
      <c r="M2797">
        <v>72.365399999999994</v>
      </c>
      <c r="N2797">
        <v>81.405799999999999</v>
      </c>
      <c r="O2797">
        <v>9.68</v>
      </c>
    </row>
    <row r="2798" spans="1:15" x14ac:dyDescent="0.3">
      <c r="A2798" t="s">
        <v>102</v>
      </c>
      <c r="B2798" t="s">
        <v>103</v>
      </c>
      <c r="C2798" t="s">
        <v>438</v>
      </c>
      <c r="D2798" t="s">
        <v>436</v>
      </c>
      <c r="E2798">
        <v>1995</v>
      </c>
      <c r="F2798">
        <v>10.9</v>
      </c>
      <c r="G2798">
        <v>10.9</v>
      </c>
      <c r="H2798">
        <v>2314.6999999999998</v>
      </c>
      <c r="I2798">
        <v>22387600000</v>
      </c>
      <c r="J2798">
        <v>4845.76</v>
      </c>
      <c r="K2798">
        <v>0.51402899999999996</v>
      </c>
      <c r="L2798">
        <v>8.6</v>
      </c>
      <c r="M2798">
        <v>72.084400000000002</v>
      </c>
      <c r="N2798">
        <v>82.633300000000006</v>
      </c>
      <c r="O2798">
        <v>10.111000000000001</v>
      </c>
    </row>
    <row r="2799" spans="1:15" x14ac:dyDescent="0.3">
      <c r="A2799" t="s">
        <v>102</v>
      </c>
      <c r="B2799" t="s">
        <v>103</v>
      </c>
      <c r="C2799" t="s">
        <v>438</v>
      </c>
      <c r="D2799" t="s">
        <v>436</v>
      </c>
      <c r="E2799">
        <v>1994</v>
      </c>
      <c r="F2799">
        <v>10.4</v>
      </c>
      <c r="G2799">
        <v>10.6</v>
      </c>
      <c r="H2799">
        <v>2203.13</v>
      </c>
      <c r="K2799">
        <v>0.26831899999999997</v>
      </c>
      <c r="L2799">
        <v>9</v>
      </c>
      <c r="M2799">
        <v>71.803399999999996</v>
      </c>
      <c r="N2799">
        <v>83.205600000000004</v>
      </c>
      <c r="O2799">
        <v>10.51</v>
      </c>
    </row>
    <row r="2800" spans="1:15" x14ac:dyDescent="0.3">
      <c r="A2800" t="s">
        <v>102</v>
      </c>
      <c r="B2800" t="s">
        <v>103</v>
      </c>
      <c r="C2800" t="s">
        <v>438</v>
      </c>
      <c r="D2800" t="s">
        <v>436</v>
      </c>
      <c r="E2800">
        <v>1993</v>
      </c>
      <c r="F2800">
        <v>10.6</v>
      </c>
      <c r="G2800">
        <v>11.1</v>
      </c>
      <c r="H2800">
        <v>2218.25</v>
      </c>
      <c r="K2800">
        <v>9.7213400000000005E-2</v>
      </c>
      <c r="L2800">
        <v>9.4</v>
      </c>
      <c r="M2800">
        <v>71.522400000000005</v>
      </c>
      <c r="N2800">
        <v>82.2834</v>
      </c>
      <c r="O2800">
        <v>10.884</v>
      </c>
    </row>
    <row r="2801" spans="1:15" x14ac:dyDescent="0.3">
      <c r="A2801" t="s">
        <v>102</v>
      </c>
      <c r="B2801" t="s">
        <v>103</v>
      </c>
      <c r="C2801" t="s">
        <v>438</v>
      </c>
      <c r="D2801" t="s">
        <v>436</v>
      </c>
      <c r="E2801">
        <v>1992</v>
      </c>
      <c r="F2801">
        <v>10.3</v>
      </c>
      <c r="G2801">
        <v>11.3</v>
      </c>
      <c r="H2801">
        <v>2227.8000000000002</v>
      </c>
      <c r="L2801">
        <v>9.9</v>
      </c>
      <c r="M2801">
        <v>71.241500000000002</v>
      </c>
      <c r="N2801">
        <v>81.842600000000004</v>
      </c>
      <c r="O2801">
        <v>10.972</v>
      </c>
    </row>
    <row r="2802" spans="1:15" x14ac:dyDescent="0.3">
      <c r="A2802" t="s">
        <v>102</v>
      </c>
      <c r="B2802" t="s">
        <v>103</v>
      </c>
      <c r="C2802" t="s">
        <v>438</v>
      </c>
      <c r="D2802" t="s">
        <v>436</v>
      </c>
      <c r="E2802">
        <v>1991</v>
      </c>
      <c r="F2802">
        <v>11.1</v>
      </c>
      <c r="G2802">
        <v>11.7</v>
      </c>
      <c r="H2802">
        <v>2608.86</v>
      </c>
      <c r="L2802">
        <v>10.5</v>
      </c>
      <c r="M2802">
        <v>72.185400000000001</v>
      </c>
      <c r="N2802">
        <v>83.8673</v>
      </c>
      <c r="O2802">
        <v>11.14</v>
      </c>
    </row>
    <row r="2803" spans="1:15" x14ac:dyDescent="0.3">
      <c r="A2803" t="s">
        <v>102</v>
      </c>
      <c r="B2803" t="s">
        <v>103</v>
      </c>
      <c r="C2803" t="s">
        <v>438</v>
      </c>
      <c r="D2803" t="s">
        <v>436</v>
      </c>
      <c r="E2803">
        <v>1990</v>
      </c>
      <c r="F2803">
        <v>11.6</v>
      </c>
      <c r="G2803">
        <v>10.9</v>
      </c>
      <c r="H2803">
        <v>2966.28</v>
      </c>
      <c r="K2803">
        <v>0</v>
      </c>
      <c r="L2803">
        <v>11.2</v>
      </c>
      <c r="M2803">
        <v>72.170500000000004</v>
      </c>
      <c r="N2803">
        <v>85.447500000000005</v>
      </c>
    </row>
    <row r="2804" spans="1:15" x14ac:dyDescent="0.3">
      <c r="A2804" t="s">
        <v>102</v>
      </c>
      <c r="B2804" t="s">
        <v>103</v>
      </c>
      <c r="C2804" t="s">
        <v>438</v>
      </c>
      <c r="D2804" t="s">
        <v>436</v>
      </c>
      <c r="E2804">
        <v>1989</v>
      </c>
      <c r="F2804">
        <v>11.7</v>
      </c>
      <c r="G2804">
        <v>11</v>
      </c>
      <c r="L2804">
        <v>11.9</v>
      </c>
      <c r="M2804">
        <v>71.8446</v>
      </c>
      <c r="N2804">
        <v>85.2667</v>
      </c>
    </row>
    <row r="2805" spans="1:15" x14ac:dyDescent="0.3">
      <c r="A2805" t="s">
        <v>102</v>
      </c>
      <c r="B2805" t="s">
        <v>103</v>
      </c>
      <c r="C2805" t="s">
        <v>438</v>
      </c>
      <c r="D2805" t="s">
        <v>436</v>
      </c>
      <c r="E2805">
        <v>1988</v>
      </c>
      <c r="F2805">
        <v>12.3</v>
      </c>
      <c r="G2805">
        <v>11.1</v>
      </c>
      <c r="L2805">
        <v>12.8</v>
      </c>
      <c r="M2805">
        <v>71.488299999999995</v>
      </c>
      <c r="N2805">
        <v>85.051100000000005</v>
      </c>
    </row>
    <row r="2806" spans="1:15" x14ac:dyDescent="0.3">
      <c r="A2806" t="s">
        <v>102</v>
      </c>
      <c r="B2806" t="s">
        <v>103</v>
      </c>
      <c r="C2806" t="s">
        <v>438</v>
      </c>
      <c r="D2806" t="s">
        <v>436</v>
      </c>
      <c r="E2806">
        <v>1987</v>
      </c>
      <c r="F2806">
        <v>12.5</v>
      </c>
      <c r="G2806">
        <v>11.2</v>
      </c>
      <c r="L2806">
        <v>13.8</v>
      </c>
      <c r="M2806">
        <v>71.470200000000006</v>
      </c>
      <c r="N2806">
        <v>84.774500000000003</v>
      </c>
    </row>
    <row r="2807" spans="1:15" x14ac:dyDescent="0.3">
      <c r="A2807" t="s">
        <v>102</v>
      </c>
      <c r="B2807" t="s">
        <v>103</v>
      </c>
      <c r="C2807" t="s">
        <v>438</v>
      </c>
      <c r="D2807" t="s">
        <v>436</v>
      </c>
      <c r="E2807">
        <v>1986</v>
      </c>
      <c r="F2807">
        <v>12.8</v>
      </c>
      <c r="G2807">
        <v>11</v>
      </c>
      <c r="L2807">
        <v>14.8</v>
      </c>
      <c r="M2807">
        <v>71.418999999999997</v>
      </c>
      <c r="N2807">
        <v>84.447299999999998</v>
      </c>
    </row>
    <row r="2808" spans="1:15" x14ac:dyDescent="0.3">
      <c r="A2808" t="s">
        <v>102</v>
      </c>
      <c r="B2808" t="s">
        <v>103</v>
      </c>
      <c r="C2808" t="s">
        <v>438</v>
      </c>
      <c r="D2808" t="s">
        <v>436</v>
      </c>
      <c r="E2808">
        <v>1985</v>
      </c>
      <c r="F2808">
        <v>13.3</v>
      </c>
      <c r="G2808">
        <v>11.1</v>
      </c>
      <c r="L2808">
        <v>15.9</v>
      </c>
      <c r="M2808">
        <v>70.886099999999999</v>
      </c>
      <c r="N2808">
        <v>84.088999999999999</v>
      </c>
    </row>
    <row r="2809" spans="1:15" x14ac:dyDescent="0.3">
      <c r="A2809" t="s">
        <v>102</v>
      </c>
      <c r="B2809" t="s">
        <v>103</v>
      </c>
      <c r="C2809" t="s">
        <v>438</v>
      </c>
      <c r="D2809" t="s">
        <v>436</v>
      </c>
      <c r="E2809">
        <v>1984</v>
      </c>
      <c r="F2809">
        <v>13.9</v>
      </c>
      <c r="G2809">
        <v>11.6</v>
      </c>
      <c r="L2809">
        <v>17</v>
      </c>
      <c r="M2809">
        <v>70.218500000000006</v>
      </c>
      <c r="N2809">
        <v>83.711100000000002</v>
      </c>
    </row>
    <row r="2810" spans="1:15" x14ac:dyDescent="0.3">
      <c r="A2810" t="s">
        <v>102</v>
      </c>
      <c r="B2810" t="s">
        <v>103</v>
      </c>
      <c r="C2810" t="s">
        <v>438</v>
      </c>
      <c r="D2810" t="s">
        <v>436</v>
      </c>
      <c r="E2810">
        <v>1983</v>
      </c>
      <c r="F2810">
        <v>14.1</v>
      </c>
      <c r="G2810">
        <v>11.8</v>
      </c>
      <c r="L2810">
        <v>18.2</v>
      </c>
      <c r="M2810">
        <v>70.274900000000002</v>
      </c>
      <c r="N2810">
        <v>83.316999999999993</v>
      </c>
    </row>
    <row r="2811" spans="1:15" x14ac:dyDescent="0.3">
      <c r="A2811" t="s">
        <v>102</v>
      </c>
      <c r="B2811" t="s">
        <v>103</v>
      </c>
      <c r="C2811" t="s">
        <v>438</v>
      </c>
      <c r="D2811" t="s">
        <v>436</v>
      </c>
      <c r="E2811">
        <v>1982</v>
      </c>
      <c r="F2811">
        <v>14.4</v>
      </c>
      <c r="G2811">
        <v>11</v>
      </c>
      <c r="L2811">
        <v>19.399999999999999</v>
      </c>
      <c r="M2811">
        <v>70.482699999999994</v>
      </c>
      <c r="N2811">
        <v>82.8874</v>
      </c>
    </row>
    <row r="2812" spans="1:15" x14ac:dyDescent="0.3">
      <c r="A2812" t="s">
        <v>102</v>
      </c>
      <c r="B2812" t="s">
        <v>103</v>
      </c>
      <c r="C2812" t="s">
        <v>438</v>
      </c>
      <c r="D2812" t="s">
        <v>436</v>
      </c>
      <c r="E2812">
        <v>1981</v>
      </c>
      <c r="F2812">
        <v>14.6</v>
      </c>
      <c r="G2812">
        <v>11.2</v>
      </c>
      <c r="L2812">
        <v>20.7</v>
      </c>
      <c r="M2812">
        <v>70.344399999999993</v>
      </c>
      <c r="N2812">
        <v>82.480900000000005</v>
      </c>
    </row>
    <row r="2813" spans="1:15" x14ac:dyDescent="0.3">
      <c r="A2813" t="s">
        <v>102</v>
      </c>
      <c r="B2813" t="s">
        <v>103</v>
      </c>
      <c r="C2813" t="s">
        <v>438</v>
      </c>
      <c r="D2813" t="s">
        <v>436</v>
      </c>
      <c r="E2813">
        <v>1980</v>
      </c>
      <c r="F2813">
        <v>14.8</v>
      </c>
      <c r="G2813">
        <v>10.9</v>
      </c>
      <c r="M2813">
        <v>70.175399999999996</v>
      </c>
      <c r="N2813">
        <v>82.271199999999993</v>
      </c>
    </row>
    <row r="2814" spans="1:15" x14ac:dyDescent="0.3">
      <c r="A2814" t="s">
        <v>102</v>
      </c>
      <c r="B2814" t="s">
        <v>103</v>
      </c>
      <c r="C2814" t="s">
        <v>438</v>
      </c>
      <c r="D2814" t="s">
        <v>436</v>
      </c>
      <c r="E2814">
        <v>1979</v>
      </c>
      <c r="F2814">
        <v>15.1</v>
      </c>
      <c r="G2814">
        <v>10.5</v>
      </c>
      <c r="M2814">
        <v>70.427300000000002</v>
      </c>
      <c r="N2814">
        <v>82.181700000000006</v>
      </c>
    </row>
    <row r="2815" spans="1:15" x14ac:dyDescent="0.3">
      <c r="A2815" t="s">
        <v>102</v>
      </c>
      <c r="B2815" t="s">
        <v>103</v>
      </c>
      <c r="C2815" t="s">
        <v>438</v>
      </c>
      <c r="D2815" t="s">
        <v>436</v>
      </c>
      <c r="E2815">
        <v>1978</v>
      </c>
      <c r="F2815">
        <v>15</v>
      </c>
      <c r="G2815">
        <v>10.6</v>
      </c>
      <c r="M2815">
        <v>70.538799999999995</v>
      </c>
      <c r="N2815">
        <v>81.936800000000005</v>
      </c>
    </row>
    <row r="2816" spans="1:15" x14ac:dyDescent="0.3">
      <c r="A2816" t="s">
        <v>102</v>
      </c>
      <c r="B2816" t="s">
        <v>103</v>
      </c>
      <c r="C2816" t="s">
        <v>438</v>
      </c>
      <c r="D2816" t="s">
        <v>436</v>
      </c>
      <c r="E2816">
        <v>1977</v>
      </c>
      <c r="F2816">
        <v>14.9</v>
      </c>
      <c r="G2816">
        <v>9.9</v>
      </c>
      <c r="M2816">
        <v>70.744399999999999</v>
      </c>
      <c r="N2816">
        <v>81.552000000000007</v>
      </c>
    </row>
    <row r="2817" spans="1:14" x14ac:dyDescent="0.3">
      <c r="A2817" t="s">
        <v>102</v>
      </c>
      <c r="B2817" t="s">
        <v>103</v>
      </c>
      <c r="C2817" t="s">
        <v>438</v>
      </c>
      <c r="D2817" t="s">
        <v>436</v>
      </c>
      <c r="E2817">
        <v>1976</v>
      </c>
      <c r="F2817">
        <v>14.8</v>
      </c>
      <c r="G2817">
        <v>9.9</v>
      </c>
      <c r="M2817">
        <v>70.455399999999997</v>
      </c>
      <c r="N2817">
        <v>81.129199999999997</v>
      </c>
    </row>
    <row r="2818" spans="1:14" x14ac:dyDescent="0.3">
      <c r="A2818" t="s">
        <v>102</v>
      </c>
      <c r="B2818" t="s">
        <v>103</v>
      </c>
      <c r="C2818" t="s">
        <v>438</v>
      </c>
      <c r="D2818" t="s">
        <v>436</v>
      </c>
      <c r="E2818">
        <v>1975</v>
      </c>
      <c r="F2818">
        <v>14.9</v>
      </c>
      <c r="G2818">
        <v>10.1</v>
      </c>
      <c r="M2818">
        <v>70.001999999999995</v>
      </c>
      <c r="N2818">
        <v>80.702600000000004</v>
      </c>
    </row>
    <row r="2819" spans="1:14" x14ac:dyDescent="0.3">
      <c r="A2819" t="s">
        <v>102</v>
      </c>
      <c r="B2819" t="s">
        <v>103</v>
      </c>
      <c r="C2819" t="s">
        <v>438</v>
      </c>
      <c r="D2819" t="s">
        <v>436</v>
      </c>
      <c r="E2819">
        <v>1974</v>
      </c>
      <c r="F2819">
        <v>15</v>
      </c>
      <c r="G2819">
        <v>10</v>
      </c>
      <c r="M2819">
        <v>69.252700000000004</v>
      </c>
      <c r="N2819">
        <v>80.319400000000002</v>
      </c>
    </row>
    <row r="2820" spans="1:14" x14ac:dyDescent="0.3">
      <c r="A2820" t="s">
        <v>102</v>
      </c>
      <c r="B2820" t="s">
        <v>103</v>
      </c>
      <c r="C2820" t="s">
        <v>438</v>
      </c>
      <c r="D2820" t="s">
        <v>436</v>
      </c>
      <c r="E2820">
        <v>1973</v>
      </c>
      <c r="F2820">
        <v>15.1</v>
      </c>
      <c r="G2820">
        <v>10.199999999999999</v>
      </c>
      <c r="M2820">
        <v>69.029200000000003</v>
      </c>
      <c r="N2820">
        <v>79.952799999999996</v>
      </c>
    </row>
    <row r="2821" spans="1:14" x14ac:dyDescent="0.3">
      <c r="A2821" t="s">
        <v>102</v>
      </c>
      <c r="B2821" t="s">
        <v>103</v>
      </c>
      <c r="C2821" t="s">
        <v>438</v>
      </c>
      <c r="D2821" t="s">
        <v>436</v>
      </c>
      <c r="E2821">
        <v>1972</v>
      </c>
      <c r="F2821">
        <v>14.8</v>
      </c>
      <c r="G2821">
        <v>10.8</v>
      </c>
      <c r="M2821">
        <v>68.778700000000001</v>
      </c>
      <c r="N2821">
        <v>79.6023</v>
      </c>
    </row>
    <row r="2822" spans="1:14" x14ac:dyDescent="0.3">
      <c r="A2822" t="s">
        <v>102</v>
      </c>
      <c r="B2822" t="s">
        <v>103</v>
      </c>
      <c r="C2822" t="s">
        <v>438</v>
      </c>
      <c r="D2822" t="s">
        <v>436</v>
      </c>
      <c r="E2822">
        <v>1971</v>
      </c>
      <c r="F2822">
        <v>14.6</v>
      </c>
      <c r="G2822">
        <v>10.1</v>
      </c>
      <c r="M2822">
        <v>68.501599999999996</v>
      </c>
      <c r="N2822">
        <v>79.257300000000001</v>
      </c>
    </row>
    <row r="2823" spans="1:14" x14ac:dyDescent="0.3">
      <c r="A2823" t="s">
        <v>102</v>
      </c>
      <c r="B2823" t="s">
        <v>103</v>
      </c>
      <c r="C2823" t="s">
        <v>438</v>
      </c>
      <c r="D2823" t="s">
        <v>436</v>
      </c>
      <c r="E2823">
        <v>1970</v>
      </c>
      <c r="F2823">
        <v>13.8</v>
      </c>
      <c r="G2823">
        <v>10</v>
      </c>
      <c r="M2823">
        <v>68.200500000000005</v>
      </c>
      <c r="N2823">
        <v>78.917000000000002</v>
      </c>
    </row>
    <row r="2824" spans="1:14" x14ac:dyDescent="0.3">
      <c r="A2824" t="s">
        <v>102</v>
      </c>
      <c r="B2824" t="s">
        <v>103</v>
      </c>
      <c r="C2824" t="s">
        <v>438</v>
      </c>
      <c r="D2824" t="s">
        <v>436</v>
      </c>
      <c r="E2824">
        <v>1969</v>
      </c>
      <c r="F2824">
        <v>14.5</v>
      </c>
      <c r="G2824">
        <v>10.7</v>
      </c>
      <c r="M2824">
        <v>67.881399999999999</v>
      </c>
      <c r="N2824">
        <v>78.545699999999997</v>
      </c>
    </row>
    <row r="2825" spans="1:14" x14ac:dyDescent="0.3">
      <c r="A2825" t="s">
        <v>102</v>
      </c>
      <c r="B2825" t="s">
        <v>103</v>
      </c>
      <c r="C2825" t="s">
        <v>438</v>
      </c>
      <c r="D2825" t="s">
        <v>436</v>
      </c>
      <c r="E2825">
        <v>1968</v>
      </c>
      <c r="F2825">
        <v>15</v>
      </c>
      <c r="G2825">
        <v>10</v>
      </c>
      <c r="M2825">
        <v>67.548900000000003</v>
      </c>
      <c r="N2825">
        <v>78.083100000000002</v>
      </c>
    </row>
    <row r="2826" spans="1:14" x14ac:dyDescent="0.3">
      <c r="A2826" t="s">
        <v>102</v>
      </c>
      <c r="B2826" t="s">
        <v>103</v>
      </c>
      <c r="C2826" t="s">
        <v>438</v>
      </c>
      <c r="D2826" t="s">
        <v>436</v>
      </c>
      <c r="E2826">
        <v>1967</v>
      </c>
      <c r="F2826">
        <v>15.5</v>
      </c>
      <c r="G2826">
        <v>9.5</v>
      </c>
      <c r="M2826">
        <v>67.208699999999993</v>
      </c>
      <c r="N2826">
        <v>77.601200000000006</v>
      </c>
    </row>
    <row r="2827" spans="1:14" x14ac:dyDescent="0.3">
      <c r="A2827" t="s">
        <v>102</v>
      </c>
      <c r="B2827" t="s">
        <v>103</v>
      </c>
      <c r="C2827" t="s">
        <v>438</v>
      </c>
      <c r="D2827" t="s">
        <v>436</v>
      </c>
      <c r="E2827">
        <v>1966</v>
      </c>
      <c r="F2827">
        <v>16.5</v>
      </c>
      <c r="G2827">
        <v>8.8000000000000007</v>
      </c>
      <c r="M2827">
        <v>66.862799999999993</v>
      </c>
      <c r="N2827">
        <v>77.100700000000003</v>
      </c>
    </row>
    <row r="2828" spans="1:14" x14ac:dyDescent="0.3">
      <c r="A2828" t="s">
        <v>102</v>
      </c>
      <c r="B2828" t="s">
        <v>103</v>
      </c>
      <c r="C2828" t="s">
        <v>438</v>
      </c>
      <c r="D2828" t="s">
        <v>436</v>
      </c>
      <c r="E2828">
        <v>1965</v>
      </c>
      <c r="F2828">
        <v>16.600000000000001</v>
      </c>
      <c r="G2828">
        <v>9.3000000000000007</v>
      </c>
      <c r="M2828">
        <v>66.512</v>
      </c>
      <c r="N2828">
        <v>76.568100000000001</v>
      </c>
    </row>
    <row r="2829" spans="1:14" x14ac:dyDescent="0.3">
      <c r="A2829" t="s">
        <v>102</v>
      </c>
      <c r="B2829" t="s">
        <v>103</v>
      </c>
      <c r="C2829" t="s">
        <v>438</v>
      </c>
      <c r="D2829" t="s">
        <v>436</v>
      </c>
      <c r="E2829">
        <v>1964</v>
      </c>
      <c r="F2829">
        <v>16.2</v>
      </c>
      <c r="G2829">
        <v>10.1</v>
      </c>
      <c r="M2829">
        <v>66.154399999999995</v>
      </c>
      <c r="N2829">
        <v>76.066500000000005</v>
      </c>
    </row>
    <row r="2830" spans="1:14" x14ac:dyDescent="0.3">
      <c r="A2830" t="s">
        <v>102</v>
      </c>
      <c r="B2830" t="s">
        <v>103</v>
      </c>
      <c r="C2830" t="s">
        <v>438</v>
      </c>
      <c r="D2830" t="s">
        <v>436</v>
      </c>
      <c r="E2830">
        <v>1963</v>
      </c>
      <c r="F2830">
        <v>16.5</v>
      </c>
      <c r="G2830">
        <v>9.1</v>
      </c>
      <c r="M2830">
        <v>65.787899999999993</v>
      </c>
      <c r="N2830">
        <v>75.579899999999995</v>
      </c>
    </row>
    <row r="2831" spans="1:14" x14ac:dyDescent="0.3">
      <c r="A2831" t="s">
        <v>102</v>
      </c>
      <c r="B2831" t="s">
        <v>103</v>
      </c>
      <c r="C2831" t="s">
        <v>438</v>
      </c>
      <c r="D2831" t="s">
        <v>436</v>
      </c>
      <c r="E2831">
        <v>1962</v>
      </c>
      <c r="F2831">
        <v>17.2</v>
      </c>
      <c r="G2831">
        <v>10</v>
      </c>
      <c r="M2831">
        <v>65.408199999999994</v>
      </c>
      <c r="N2831">
        <v>75.061899999999994</v>
      </c>
    </row>
    <row r="2832" spans="1:14" x14ac:dyDescent="0.3">
      <c r="A2832" t="s">
        <v>102</v>
      </c>
      <c r="B2832" t="s">
        <v>103</v>
      </c>
      <c r="C2832" t="s">
        <v>438</v>
      </c>
      <c r="D2832" t="s">
        <v>436</v>
      </c>
      <c r="E2832">
        <v>1961</v>
      </c>
      <c r="F2832">
        <v>17.8</v>
      </c>
      <c r="G2832">
        <v>9.1</v>
      </c>
      <c r="M2832">
        <v>65.015500000000003</v>
      </c>
      <c r="N2832">
        <v>74.535700000000006</v>
      </c>
    </row>
    <row r="2833" spans="1:15" x14ac:dyDescent="0.3">
      <c r="A2833" t="s">
        <v>102</v>
      </c>
      <c r="B2833" t="s">
        <v>103</v>
      </c>
      <c r="C2833" t="s">
        <v>438</v>
      </c>
      <c r="D2833" t="s">
        <v>436</v>
      </c>
      <c r="E2833">
        <v>1960</v>
      </c>
      <c r="F2833">
        <v>18.399999999999999</v>
      </c>
      <c r="G2833">
        <v>10</v>
      </c>
      <c r="M2833">
        <v>64.608699999999999</v>
      </c>
    </row>
    <row r="2834" spans="1:15" x14ac:dyDescent="0.3">
      <c r="A2834" t="s">
        <v>104</v>
      </c>
      <c r="B2834" t="s">
        <v>105</v>
      </c>
      <c r="C2834" t="s">
        <v>437</v>
      </c>
      <c r="D2834" t="s">
        <v>433</v>
      </c>
      <c r="E2834">
        <v>2018</v>
      </c>
      <c r="L2834">
        <v>3.7</v>
      </c>
      <c r="N2834">
        <v>109</v>
      </c>
      <c r="O2834">
        <v>2.2639999999999998</v>
      </c>
    </row>
    <row r="2835" spans="1:15" x14ac:dyDescent="0.3">
      <c r="A2835" t="s">
        <v>104</v>
      </c>
      <c r="B2835" t="s">
        <v>105</v>
      </c>
      <c r="C2835" t="s">
        <v>437</v>
      </c>
      <c r="D2835" t="s">
        <v>433</v>
      </c>
      <c r="E2835">
        <v>2017</v>
      </c>
      <c r="F2835">
        <v>10.385999999999999</v>
      </c>
      <c r="G2835">
        <v>8.827</v>
      </c>
      <c r="I2835">
        <v>96851000000</v>
      </c>
      <c r="J2835">
        <v>8541.2099999999991</v>
      </c>
      <c r="K2835">
        <v>57.148400000000002</v>
      </c>
      <c r="L2835">
        <v>3.8</v>
      </c>
      <c r="M2835">
        <v>78.662000000000006</v>
      </c>
      <c r="N2835">
        <v>109.01</v>
      </c>
      <c r="O2835">
        <v>2.278</v>
      </c>
    </row>
    <row r="2836" spans="1:15" x14ac:dyDescent="0.3">
      <c r="A2836" t="s">
        <v>104</v>
      </c>
      <c r="B2836" t="s">
        <v>105</v>
      </c>
      <c r="C2836" t="s">
        <v>437</v>
      </c>
      <c r="D2836" t="s">
        <v>433</v>
      </c>
      <c r="E2836">
        <v>2016</v>
      </c>
      <c r="F2836">
        <v>10.611000000000001</v>
      </c>
      <c r="G2836">
        <v>8.6649999999999991</v>
      </c>
      <c r="I2836">
        <v>91370000000</v>
      </c>
      <c r="J2836">
        <v>8060.8</v>
      </c>
      <c r="K2836">
        <v>42.978700000000003</v>
      </c>
      <c r="L2836">
        <v>3.9</v>
      </c>
      <c r="M2836">
        <v>78.606999999999999</v>
      </c>
      <c r="N2836">
        <v>108.97</v>
      </c>
      <c r="O2836">
        <v>2.3620000000000001</v>
      </c>
    </row>
    <row r="2837" spans="1:15" x14ac:dyDescent="0.3">
      <c r="A2837" t="s">
        <v>104</v>
      </c>
      <c r="B2837" t="s">
        <v>105</v>
      </c>
      <c r="C2837" t="s">
        <v>437</v>
      </c>
      <c r="D2837" t="s">
        <v>433</v>
      </c>
      <c r="E2837">
        <v>2015</v>
      </c>
      <c r="F2837">
        <v>10.821999999999999</v>
      </c>
      <c r="G2837">
        <v>8.5020000000000007</v>
      </c>
      <c r="I2837">
        <v>87133000000</v>
      </c>
      <c r="J2837">
        <v>7694.01</v>
      </c>
      <c r="K2837">
        <v>37.305100000000003</v>
      </c>
      <c r="L2837">
        <v>4.0999999999999996</v>
      </c>
      <c r="M2837">
        <v>78.561000000000007</v>
      </c>
      <c r="N2837">
        <v>108.871</v>
      </c>
      <c r="O2837">
        <v>2.4</v>
      </c>
    </row>
    <row r="2838" spans="1:15" x14ac:dyDescent="0.3">
      <c r="A2838" t="s">
        <v>104</v>
      </c>
      <c r="B2838" t="s">
        <v>105</v>
      </c>
      <c r="C2838" t="s">
        <v>437</v>
      </c>
      <c r="D2838" t="s">
        <v>433</v>
      </c>
      <c r="E2838">
        <v>2014</v>
      </c>
      <c r="F2838">
        <v>10.992000000000001</v>
      </c>
      <c r="G2838">
        <v>8.3379999999999992</v>
      </c>
      <c r="H2838">
        <v>1450.88</v>
      </c>
      <c r="I2838">
        <v>80656000000</v>
      </c>
      <c r="J2838">
        <v>7133.34</v>
      </c>
      <c r="K2838">
        <v>29.0702</v>
      </c>
      <c r="L2838">
        <v>4.2</v>
      </c>
      <c r="M2838">
        <v>78.521000000000001</v>
      </c>
      <c r="N2838">
        <v>108.699</v>
      </c>
      <c r="O2838">
        <v>2.7</v>
      </c>
    </row>
    <row r="2839" spans="1:15" x14ac:dyDescent="0.3">
      <c r="A2839" t="s">
        <v>104</v>
      </c>
      <c r="B2839" t="s">
        <v>105</v>
      </c>
      <c r="C2839" t="s">
        <v>437</v>
      </c>
      <c r="D2839" t="s">
        <v>433</v>
      </c>
      <c r="E2839">
        <v>2013</v>
      </c>
      <c r="F2839">
        <v>11.108000000000001</v>
      </c>
      <c r="G2839">
        <v>8.1750000000000007</v>
      </c>
      <c r="H2839">
        <v>1435.56</v>
      </c>
      <c r="I2839">
        <v>77148000000</v>
      </c>
      <c r="J2839">
        <v>6837.71</v>
      </c>
      <c r="K2839">
        <v>27.93</v>
      </c>
      <c r="L2839">
        <v>4.3</v>
      </c>
      <c r="M2839">
        <v>78.484999999999999</v>
      </c>
      <c r="N2839">
        <v>108.259</v>
      </c>
      <c r="O2839">
        <v>3.29</v>
      </c>
    </row>
    <row r="2840" spans="1:15" x14ac:dyDescent="0.3">
      <c r="A2840" t="s">
        <v>104</v>
      </c>
      <c r="B2840" t="s">
        <v>105</v>
      </c>
      <c r="C2840" t="s">
        <v>437</v>
      </c>
      <c r="D2840" t="s">
        <v>433</v>
      </c>
      <c r="E2840">
        <v>2012</v>
      </c>
      <c r="F2840">
        <v>11.167999999999999</v>
      </c>
      <c r="G2840">
        <v>8.0150000000000006</v>
      </c>
      <c r="H2840">
        <v>1379.22</v>
      </c>
      <c r="I2840">
        <v>73141000000</v>
      </c>
      <c r="J2840">
        <v>6497.32</v>
      </c>
      <c r="K2840">
        <v>21.2</v>
      </c>
      <c r="L2840">
        <v>4.4000000000000004</v>
      </c>
      <c r="M2840">
        <v>78.445999999999998</v>
      </c>
      <c r="N2840">
        <v>105.751</v>
      </c>
      <c r="O2840">
        <v>3.46</v>
      </c>
    </row>
    <row r="2841" spans="1:15" x14ac:dyDescent="0.3">
      <c r="A2841" t="s">
        <v>104</v>
      </c>
      <c r="B2841" t="s">
        <v>105</v>
      </c>
      <c r="C2841" t="s">
        <v>437</v>
      </c>
      <c r="D2841" t="s">
        <v>433</v>
      </c>
      <c r="E2841">
        <v>2011</v>
      </c>
      <c r="F2841">
        <v>11.179</v>
      </c>
      <c r="G2841">
        <v>7.8620000000000001</v>
      </c>
      <c r="H2841">
        <v>1332.51</v>
      </c>
      <c r="I2841">
        <v>68990000000</v>
      </c>
      <c r="J2841">
        <v>6139.72</v>
      </c>
      <c r="K2841">
        <v>16.017299999999999</v>
      </c>
      <c r="L2841">
        <v>4.5999999999999996</v>
      </c>
      <c r="M2841">
        <v>78.400000000000006</v>
      </c>
      <c r="N2841">
        <v>105.15</v>
      </c>
      <c r="O2841">
        <v>3.18</v>
      </c>
    </row>
    <row r="2842" spans="1:15" x14ac:dyDescent="0.3">
      <c r="A2842" t="s">
        <v>104</v>
      </c>
      <c r="B2842" t="s">
        <v>105</v>
      </c>
      <c r="C2842" t="s">
        <v>437</v>
      </c>
      <c r="D2842" t="s">
        <v>433</v>
      </c>
      <c r="E2842">
        <v>2010</v>
      </c>
      <c r="F2842">
        <v>11.16</v>
      </c>
      <c r="G2842">
        <v>7.7210000000000001</v>
      </c>
      <c r="H2842">
        <v>1303.1600000000001</v>
      </c>
      <c r="I2842">
        <v>64328000000</v>
      </c>
      <c r="J2842">
        <v>5730.35</v>
      </c>
      <c r="K2842">
        <v>15.9</v>
      </c>
      <c r="L2842">
        <v>4.7</v>
      </c>
      <c r="M2842">
        <v>78.337999999999994</v>
      </c>
      <c r="N2842">
        <v>105.46599999999999</v>
      </c>
      <c r="O2842">
        <v>2.5</v>
      </c>
    </row>
    <row r="2843" spans="1:15" x14ac:dyDescent="0.3">
      <c r="A2843" t="s">
        <v>104</v>
      </c>
      <c r="B2843" t="s">
        <v>105</v>
      </c>
      <c r="C2843" t="s">
        <v>437</v>
      </c>
      <c r="D2843" t="s">
        <v>433</v>
      </c>
      <c r="E2843">
        <v>2009</v>
      </c>
      <c r="F2843">
        <v>11.14</v>
      </c>
      <c r="G2843">
        <v>7.5970000000000004</v>
      </c>
      <c r="H2843">
        <v>1334.76</v>
      </c>
      <c r="I2843">
        <v>62080000000</v>
      </c>
      <c r="J2843">
        <v>5529.67</v>
      </c>
      <c r="K2843">
        <v>14.33</v>
      </c>
      <c r="L2843">
        <v>4.9000000000000004</v>
      </c>
      <c r="M2843">
        <v>78.256</v>
      </c>
      <c r="N2843">
        <v>105.47499999999999</v>
      </c>
      <c r="O2843">
        <v>1.67</v>
      </c>
    </row>
    <row r="2844" spans="1:15" x14ac:dyDescent="0.3">
      <c r="A2844" t="s">
        <v>104</v>
      </c>
      <c r="B2844" t="s">
        <v>105</v>
      </c>
      <c r="C2844" t="s">
        <v>437</v>
      </c>
      <c r="D2844" t="s">
        <v>433</v>
      </c>
      <c r="E2844">
        <v>2008</v>
      </c>
      <c r="F2844">
        <v>11.148999999999999</v>
      </c>
      <c r="G2844">
        <v>7.4909999999999997</v>
      </c>
      <c r="H2844">
        <v>1323.4</v>
      </c>
      <c r="I2844">
        <v>60806300000</v>
      </c>
      <c r="J2844">
        <v>5411.27</v>
      </c>
      <c r="K2844">
        <v>12.94</v>
      </c>
      <c r="L2844">
        <v>5</v>
      </c>
      <c r="M2844">
        <v>78.150000000000006</v>
      </c>
      <c r="N2844">
        <v>105.571</v>
      </c>
      <c r="O2844">
        <v>1.583</v>
      </c>
    </row>
    <row r="2845" spans="1:15" x14ac:dyDescent="0.3">
      <c r="A2845" t="s">
        <v>104</v>
      </c>
      <c r="B2845" t="s">
        <v>105</v>
      </c>
      <c r="C2845" t="s">
        <v>437</v>
      </c>
      <c r="D2845" t="s">
        <v>433</v>
      </c>
      <c r="E2845">
        <v>2007</v>
      </c>
      <c r="F2845">
        <v>11.21</v>
      </c>
      <c r="G2845">
        <v>7.4059999999999997</v>
      </c>
      <c r="H2845">
        <v>1302.45</v>
      </c>
      <c r="I2845">
        <v>58603900000</v>
      </c>
      <c r="J2845">
        <v>5208.72</v>
      </c>
      <c r="K2845">
        <v>11.69</v>
      </c>
      <c r="L2845">
        <v>5.2</v>
      </c>
      <c r="M2845">
        <v>78.019000000000005</v>
      </c>
      <c r="N2845">
        <v>105.70399999999999</v>
      </c>
      <c r="O2845">
        <v>1.788</v>
      </c>
    </row>
    <row r="2846" spans="1:15" x14ac:dyDescent="0.3">
      <c r="A2846" t="s">
        <v>104</v>
      </c>
      <c r="B2846" t="s">
        <v>105</v>
      </c>
      <c r="C2846" t="s">
        <v>437</v>
      </c>
      <c r="D2846" t="s">
        <v>433</v>
      </c>
      <c r="E2846">
        <v>2006</v>
      </c>
      <c r="F2846">
        <v>11.335000000000001</v>
      </c>
      <c r="G2846">
        <v>7.34</v>
      </c>
      <c r="H2846">
        <v>1227.22</v>
      </c>
      <c r="I2846">
        <v>52742800000</v>
      </c>
      <c r="J2846">
        <v>4683.57</v>
      </c>
      <c r="K2846">
        <v>11.159599999999999</v>
      </c>
      <c r="L2846">
        <v>5.4</v>
      </c>
      <c r="M2846">
        <v>77.864000000000004</v>
      </c>
      <c r="N2846">
        <v>105.809</v>
      </c>
      <c r="O2846">
        <v>1.913</v>
      </c>
    </row>
    <row r="2847" spans="1:15" x14ac:dyDescent="0.3">
      <c r="A2847" t="s">
        <v>104</v>
      </c>
      <c r="B2847" t="s">
        <v>105</v>
      </c>
      <c r="C2847" t="s">
        <v>437</v>
      </c>
      <c r="D2847" t="s">
        <v>433</v>
      </c>
      <c r="E2847">
        <v>2005</v>
      </c>
      <c r="F2847">
        <v>11.526999999999999</v>
      </c>
      <c r="G2847">
        <v>7.2910000000000004</v>
      </c>
      <c r="H2847">
        <v>1155.08</v>
      </c>
      <c r="I2847">
        <v>42643800000</v>
      </c>
      <c r="J2847">
        <v>3786.66</v>
      </c>
      <c r="K2847">
        <v>9.7380600000000008</v>
      </c>
      <c r="L2847">
        <v>5.6</v>
      </c>
      <c r="M2847">
        <v>77.688000000000002</v>
      </c>
      <c r="N2847">
        <v>105.80200000000001</v>
      </c>
      <c r="O2847">
        <v>1.95</v>
      </c>
    </row>
    <row r="2848" spans="1:15" x14ac:dyDescent="0.3">
      <c r="A2848" t="s">
        <v>104</v>
      </c>
      <c r="B2848" t="s">
        <v>105</v>
      </c>
      <c r="C2848" t="s">
        <v>437</v>
      </c>
      <c r="D2848" t="s">
        <v>433</v>
      </c>
      <c r="E2848">
        <v>2004</v>
      </c>
      <c r="F2848">
        <v>11.784000000000001</v>
      </c>
      <c r="G2848">
        <v>7.2560000000000002</v>
      </c>
      <c r="H2848">
        <v>1175.3399999999999</v>
      </c>
      <c r="I2848">
        <v>38203000000</v>
      </c>
      <c r="J2848">
        <v>3395.71</v>
      </c>
      <c r="K2848">
        <v>8.4079800000000002</v>
      </c>
      <c r="L2848">
        <v>5.8</v>
      </c>
      <c r="M2848">
        <v>77.498999999999995</v>
      </c>
      <c r="N2848">
        <v>105.727</v>
      </c>
      <c r="O2848">
        <v>1.8540000000000001</v>
      </c>
    </row>
    <row r="2849" spans="1:15" x14ac:dyDescent="0.3">
      <c r="A2849" t="s">
        <v>104</v>
      </c>
      <c r="B2849" t="s">
        <v>105</v>
      </c>
      <c r="C2849" t="s">
        <v>437</v>
      </c>
      <c r="D2849" t="s">
        <v>433</v>
      </c>
      <c r="E2849">
        <v>2003</v>
      </c>
      <c r="F2849">
        <v>12.085000000000001</v>
      </c>
      <c r="G2849">
        <v>7.2279999999999998</v>
      </c>
      <c r="H2849">
        <v>1193.4100000000001</v>
      </c>
      <c r="I2849">
        <v>35901200000</v>
      </c>
      <c r="J2849">
        <v>3197.13</v>
      </c>
      <c r="K2849">
        <v>5.2412700000000001</v>
      </c>
      <c r="L2849">
        <v>6</v>
      </c>
      <c r="M2849">
        <v>77.302999999999997</v>
      </c>
      <c r="N2849">
        <v>105.53700000000001</v>
      </c>
      <c r="O2849">
        <v>2.33</v>
      </c>
    </row>
    <row r="2850" spans="1:15" x14ac:dyDescent="0.3">
      <c r="A2850" t="s">
        <v>104</v>
      </c>
      <c r="B2850" t="s">
        <v>105</v>
      </c>
      <c r="C2850" t="s">
        <v>437</v>
      </c>
      <c r="D2850" t="s">
        <v>433</v>
      </c>
      <c r="E2850">
        <v>2002</v>
      </c>
      <c r="F2850">
        <v>12.409000000000001</v>
      </c>
      <c r="G2850">
        <v>7.2039999999999997</v>
      </c>
      <c r="H2850">
        <v>1185.1300000000001</v>
      </c>
      <c r="I2850">
        <v>33590500000</v>
      </c>
      <c r="J2850">
        <v>2999.25</v>
      </c>
      <c r="K2850">
        <v>3.7705899999999999</v>
      </c>
      <c r="L2850">
        <v>6.2</v>
      </c>
      <c r="M2850">
        <v>77.105000000000004</v>
      </c>
      <c r="N2850">
        <v>105.27</v>
      </c>
      <c r="O2850">
        <v>3.31</v>
      </c>
    </row>
    <row r="2851" spans="1:15" x14ac:dyDescent="0.3">
      <c r="A2851" t="s">
        <v>104</v>
      </c>
      <c r="B2851" t="s">
        <v>105</v>
      </c>
      <c r="C2851" t="s">
        <v>437</v>
      </c>
      <c r="D2851" t="s">
        <v>433</v>
      </c>
      <c r="E2851">
        <v>2001</v>
      </c>
      <c r="F2851">
        <v>12.743</v>
      </c>
      <c r="G2851">
        <v>7.1820000000000004</v>
      </c>
      <c r="H2851">
        <v>1157.8499999999999</v>
      </c>
      <c r="I2851">
        <v>31682400000</v>
      </c>
      <c r="J2851">
        <v>2837.74</v>
      </c>
      <c r="K2851">
        <v>1.07975</v>
      </c>
      <c r="L2851">
        <v>6.5</v>
      </c>
      <c r="M2851">
        <v>76.905000000000001</v>
      </c>
      <c r="N2851">
        <v>103.95399999999999</v>
      </c>
      <c r="O2851">
        <v>4.08</v>
      </c>
    </row>
    <row r="2852" spans="1:15" x14ac:dyDescent="0.3">
      <c r="A2852" t="s">
        <v>104</v>
      </c>
      <c r="B2852" t="s">
        <v>105</v>
      </c>
      <c r="C2852" t="s">
        <v>437</v>
      </c>
      <c r="D2852" t="s">
        <v>433</v>
      </c>
      <c r="E2852">
        <v>2000</v>
      </c>
      <c r="F2852">
        <v>13.069000000000001</v>
      </c>
      <c r="G2852">
        <v>7.165</v>
      </c>
      <c r="H2852">
        <v>1137.92</v>
      </c>
      <c r="I2852">
        <v>30565400000</v>
      </c>
      <c r="J2852">
        <v>2747.1</v>
      </c>
      <c r="K2852">
        <v>0.54118299999999997</v>
      </c>
      <c r="L2852">
        <v>6.8</v>
      </c>
      <c r="M2852">
        <v>76.698999999999998</v>
      </c>
      <c r="N2852">
        <v>103.598</v>
      </c>
      <c r="O2852">
        <v>5.45</v>
      </c>
    </row>
    <row r="2853" spans="1:15" x14ac:dyDescent="0.3">
      <c r="A2853" t="s">
        <v>104</v>
      </c>
      <c r="B2853" t="s">
        <v>105</v>
      </c>
      <c r="C2853" t="s">
        <v>437</v>
      </c>
      <c r="D2853" t="s">
        <v>433</v>
      </c>
      <c r="E2853">
        <v>1999</v>
      </c>
      <c r="F2853">
        <v>13.365</v>
      </c>
      <c r="G2853">
        <v>7.1559999999999997</v>
      </c>
      <c r="H2853">
        <v>1080.5</v>
      </c>
      <c r="I2853">
        <v>28364600000</v>
      </c>
      <c r="J2853">
        <v>2558.9</v>
      </c>
      <c r="K2853">
        <v>0.314691</v>
      </c>
      <c r="L2853">
        <v>7.1</v>
      </c>
      <c r="M2853">
        <v>76.474999999999994</v>
      </c>
      <c r="N2853">
        <v>103.209</v>
      </c>
      <c r="O2853">
        <v>6.26</v>
      </c>
    </row>
    <row r="2854" spans="1:15" x14ac:dyDescent="0.3">
      <c r="A2854" t="s">
        <v>104</v>
      </c>
      <c r="B2854" t="s">
        <v>105</v>
      </c>
      <c r="C2854" t="s">
        <v>437</v>
      </c>
      <c r="D2854" t="s">
        <v>433</v>
      </c>
      <c r="E2854">
        <v>1998</v>
      </c>
      <c r="F2854">
        <v>13.628</v>
      </c>
      <c r="G2854">
        <v>7.16</v>
      </c>
      <c r="H2854">
        <v>1045.4100000000001</v>
      </c>
      <c r="I2854">
        <v>25736300000</v>
      </c>
      <c r="J2854">
        <v>2331.4699999999998</v>
      </c>
      <c r="K2854">
        <v>0.22669900000000001</v>
      </c>
      <c r="L2854">
        <v>7.4</v>
      </c>
      <c r="M2854">
        <v>76.23</v>
      </c>
      <c r="N2854">
        <v>102.78100000000001</v>
      </c>
      <c r="O2854">
        <v>6.23</v>
      </c>
    </row>
    <row r="2855" spans="1:15" x14ac:dyDescent="0.3">
      <c r="A2855" t="s">
        <v>104</v>
      </c>
      <c r="B2855" t="s">
        <v>105</v>
      </c>
      <c r="C2855" t="s">
        <v>437</v>
      </c>
      <c r="D2855" t="s">
        <v>433</v>
      </c>
      <c r="E2855">
        <v>1997</v>
      </c>
      <c r="F2855">
        <v>13.861000000000001</v>
      </c>
      <c r="G2855">
        <v>7.1740000000000004</v>
      </c>
      <c r="H2855">
        <v>1040.24</v>
      </c>
      <c r="I2855">
        <v>25365900000</v>
      </c>
      <c r="J2855">
        <v>2308.15</v>
      </c>
      <c r="K2855">
        <v>6.8220199999999995E-2</v>
      </c>
      <c r="L2855">
        <v>7.7</v>
      </c>
      <c r="M2855">
        <v>75.963999999999999</v>
      </c>
      <c r="N2855">
        <v>102.325</v>
      </c>
      <c r="O2855">
        <v>7.1</v>
      </c>
    </row>
    <row r="2856" spans="1:15" x14ac:dyDescent="0.3">
      <c r="A2856" t="s">
        <v>104</v>
      </c>
      <c r="B2856" t="s">
        <v>105</v>
      </c>
      <c r="C2856" t="s">
        <v>437</v>
      </c>
      <c r="D2856" t="s">
        <v>433</v>
      </c>
      <c r="E2856">
        <v>1996</v>
      </c>
      <c r="F2856">
        <v>14.074</v>
      </c>
      <c r="G2856">
        <v>7.1950000000000003</v>
      </c>
      <c r="H2856">
        <v>974.46900000000005</v>
      </c>
      <c r="I2856">
        <v>25017400000</v>
      </c>
      <c r="J2856">
        <v>2286.9299999999998</v>
      </c>
      <c r="K2856">
        <v>3.1948999999999998E-2</v>
      </c>
      <c r="L2856">
        <v>8.1</v>
      </c>
      <c r="M2856">
        <v>75.686000000000007</v>
      </c>
      <c r="N2856">
        <v>101.85599999999999</v>
      </c>
      <c r="O2856">
        <v>7.61</v>
      </c>
    </row>
    <row r="2857" spans="1:15" x14ac:dyDescent="0.3">
      <c r="A2857" t="s">
        <v>104</v>
      </c>
      <c r="B2857" t="s">
        <v>105</v>
      </c>
      <c r="C2857" t="s">
        <v>437</v>
      </c>
      <c r="D2857" t="s">
        <v>433</v>
      </c>
      <c r="E2857">
        <v>1995</v>
      </c>
      <c r="F2857">
        <v>14.302</v>
      </c>
      <c r="G2857">
        <v>7.2149999999999999</v>
      </c>
      <c r="H2857">
        <v>919.33900000000006</v>
      </c>
      <c r="I2857">
        <v>30429800000</v>
      </c>
      <c r="J2857">
        <v>2794.74</v>
      </c>
      <c r="K2857" s="1">
        <v>9.1700000000000006E-5</v>
      </c>
      <c r="L2857">
        <v>8.5</v>
      </c>
      <c r="M2857">
        <v>75.412000000000006</v>
      </c>
      <c r="N2857">
        <v>101.38</v>
      </c>
      <c r="O2857">
        <v>8.27</v>
      </c>
    </row>
    <row r="2858" spans="1:15" x14ac:dyDescent="0.3">
      <c r="A2858" t="s">
        <v>104</v>
      </c>
      <c r="B2858" t="s">
        <v>105</v>
      </c>
      <c r="C2858" t="s">
        <v>437</v>
      </c>
      <c r="D2858" t="s">
        <v>433</v>
      </c>
      <c r="E2858">
        <v>1994</v>
      </c>
      <c r="F2858">
        <v>14.59</v>
      </c>
      <c r="G2858">
        <v>7.2249999999999996</v>
      </c>
      <c r="H2858">
        <v>898.46699999999998</v>
      </c>
      <c r="I2858">
        <v>28448300000</v>
      </c>
      <c r="J2858">
        <v>2624.76</v>
      </c>
      <c r="L2858">
        <v>8.9</v>
      </c>
      <c r="M2858">
        <v>75.164000000000001</v>
      </c>
      <c r="N2858">
        <v>100.917</v>
      </c>
      <c r="O2858">
        <v>8.3140000000000001</v>
      </c>
    </row>
    <row r="2859" spans="1:15" x14ac:dyDescent="0.3">
      <c r="A2859" t="s">
        <v>104</v>
      </c>
      <c r="B2859" t="s">
        <v>105</v>
      </c>
      <c r="C2859" t="s">
        <v>437</v>
      </c>
      <c r="D2859" t="s">
        <v>433</v>
      </c>
      <c r="E2859">
        <v>1993</v>
      </c>
      <c r="F2859">
        <v>14.965</v>
      </c>
      <c r="G2859">
        <v>7.2160000000000002</v>
      </c>
      <c r="H2859">
        <v>840.18399999999997</v>
      </c>
      <c r="I2859">
        <v>22367300000</v>
      </c>
      <c r="J2859">
        <v>2073.09</v>
      </c>
      <c r="L2859">
        <v>9.3000000000000007</v>
      </c>
      <c r="M2859">
        <v>74.956999999999994</v>
      </c>
      <c r="N2859">
        <v>100.459</v>
      </c>
      <c r="O2859">
        <v>8.2569999999999997</v>
      </c>
    </row>
    <row r="2860" spans="1:15" x14ac:dyDescent="0.3">
      <c r="A2860" t="s">
        <v>104</v>
      </c>
      <c r="B2860" t="s">
        <v>105</v>
      </c>
      <c r="C2860" t="s">
        <v>437</v>
      </c>
      <c r="D2860" t="s">
        <v>433</v>
      </c>
      <c r="E2860">
        <v>1992</v>
      </c>
      <c r="F2860">
        <v>15.426</v>
      </c>
      <c r="G2860">
        <v>7.1849999999999996</v>
      </c>
      <c r="H2860">
        <v>904.49400000000003</v>
      </c>
      <c r="I2860">
        <v>22085900000</v>
      </c>
      <c r="J2860">
        <v>2057.1</v>
      </c>
      <c r="L2860">
        <v>9.8000000000000007</v>
      </c>
      <c r="M2860">
        <v>74.801000000000002</v>
      </c>
      <c r="N2860">
        <v>99.966399999999993</v>
      </c>
      <c r="O2860">
        <v>7.8040000000000003</v>
      </c>
    </row>
    <row r="2861" spans="1:15" x14ac:dyDescent="0.3">
      <c r="A2861" t="s">
        <v>104</v>
      </c>
      <c r="B2861" t="s">
        <v>105</v>
      </c>
      <c r="C2861" t="s">
        <v>437</v>
      </c>
      <c r="D2861" t="s">
        <v>433</v>
      </c>
      <c r="E2861">
        <v>1991</v>
      </c>
      <c r="F2861">
        <v>15.952999999999999</v>
      </c>
      <c r="G2861">
        <v>7.1280000000000001</v>
      </c>
      <c r="H2861">
        <v>1048.8599999999999</v>
      </c>
      <c r="I2861">
        <v>24316600000</v>
      </c>
      <c r="J2861">
        <v>2278.21</v>
      </c>
      <c r="L2861">
        <v>10.3</v>
      </c>
      <c r="M2861">
        <v>74.695999999999998</v>
      </c>
      <c r="N2861">
        <v>99.381200000000007</v>
      </c>
      <c r="O2861">
        <v>7.5990000000000002</v>
      </c>
    </row>
    <row r="2862" spans="1:15" x14ac:dyDescent="0.3">
      <c r="A2862" t="s">
        <v>104</v>
      </c>
      <c r="B2862" t="s">
        <v>105</v>
      </c>
      <c r="C2862" t="s">
        <v>437</v>
      </c>
      <c r="D2862" t="s">
        <v>433</v>
      </c>
      <c r="E2862">
        <v>1990</v>
      </c>
      <c r="F2862">
        <v>16.486999999999998</v>
      </c>
      <c r="G2862">
        <v>7.0460000000000003</v>
      </c>
      <c r="H2862">
        <v>1212.33</v>
      </c>
      <c r="I2862">
        <v>28645400000</v>
      </c>
      <c r="J2862">
        <v>2703.17</v>
      </c>
      <c r="K2862">
        <v>0</v>
      </c>
      <c r="L2862">
        <v>10.9</v>
      </c>
      <c r="M2862">
        <v>74.638000000000005</v>
      </c>
      <c r="N2862">
        <v>98.668400000000005</v>
      </c>
    </row>
    <row r="2863" spans="1:15" x14ac:dyDescent="0.3">
      <c r="A2863" t="s">
        <v>104</v>
      </c>
      <c r="B2863" t="s">
        <v>105</v>
      </c>
      <c r="C2863" t="s">
        <v>437</v>
      </c>
      <c r="D2863" t="s">
        <v>433</v>
      </c>
      <c r="E2863">
        <v>1989</v>
      </c>
      <c r="F2863">
        <v>16.948</v>
      </c>
      <c r="G2863">
        <v>6.9420000000000002</v>
      </c>
      <c r="H2863">
        <v>1185.27</v>
      </c>
      <c r="I2863">
        <v>27023500000</v>
      </c>
      <c r="J2863">
        <v>2572.69</v>
      </c>
      <c r="L2863">
        <v>11.4</v>
      </c>
      <c r="M2863">
        <v>74.614999999999995</v>
      </c>
      <c r="N2863">
        <v>97.802300000000002</v>
      </c>
    </row>
    <row r="2864" spans="1:15" x14ac:dyDescent="0.3">
      <c r="A2864" t="s">
        <v>104</v>
      </c>
      <c r="B2864" t="s">
        <v>105</v>
      </c>
      <c r="C2864" t="s">
        <v>437</v>
      </c>
      <c r="D2864" t="s">
        <v>433</v>
      </c>
      <c r="E2864">
        <v>1988</v>
      </c>
      <c r="F2864">
        <v>17.276</v>
      </c>
      <c r="G2864">
        <v>6.8230000000000004</v>
      </c>
      <c r="H2864">
        <v>1147.3900000000001</v>
      </c>
      <c r="I2864">
        <v>27459000000</v>
      </c>
      <c r="J2864">
        <v>2640.92</v>
      </c>
      <c r="L2864">
        <v>12</v>
      </c>
      <c r="M2864">
        <v>74.606999999999999</v>
      </c>
      <c r="N2864">
        <v>96.811099999999996</v>
      </c>
    </row>
    <row r="2865" spans="1:14" x14ac:dyDescent="0.3">
      <c r="A2865" t="s">
        <v>104</v>
      </c>
      <c r="B2865" t="s">
        <v>105</v>
      </c>
      <c r="C2865" t="s">
        <v>437</v>
      </c>
      <c r="D2865" t="s">
        <v>433</v>
      </c>
      <c r="E2865">
        <v>1987</v>
      </c>
      <c r="F2865">
        <v>17.437999999999999</v>
      </c>
      <c r="G2865">
        <v>6.6989999999999998</v>
      </c>
      <c r="H2865">
        <v>1091.32</v>
      </c>
      <c r="I2865">
        <v>25213900000</v>
      </c>
      <c r="J2865">
        <v>2451.13</v>
      </c>
      <c r="L2865">
        <v>12.7</v>
      </c>
      <c r="M2865">
        <v>74.594999999999999</v>
      </c>
      <c r="N2865">
        <v>95.778800000000004</v>
      </c>
    </row>
    <row r="2866" spans="1:14" x14ac:dyDescent="0.3">
      <c r="A2866" t="s">
        <v>104</v>
      </c>
      <c r="B2866" t="s">
        <v>105</v>
      </c>
      <c r="C2866" t="s">
        <v>437</v>
      </c>
      <c r="D2866" t="s">
        <v>433</v>
      </c>
      <c r="E2866">
        <v>1986</v>
      </c>
      <c r="F2866">
        <v>17.434000000000001</v>
      </c>
      <c r="G2866">
        <v>6.5730000000000004</v>
      </c>
      <c r="H2866">
        <v>1073.56</v>
      </c>
      <c r="I2866">
        <v>24226600000</v>
      </c>
      <c r="J2866">
        <v>2378.91</v>
      </c>
      <c r="L2866">
        <v>13.4</v>
      </c>
      <c r="M2866">
        <v>74.566000000000003</v>
      </c>
      <c r="N2866">
        <v>94.822199999999995</v>
      </c>
    </row>
    <row r="2867" spans="1:14" x14ac:dyDescent="0.3">
      <c r="A2867" t="s">
        <v>104</v>
      </c>
      <c r="B2867" t="s">
        <v>105</v>
      </c>
      <c r="C2867" t="s">
        <v>437</v>
      </c>
      <c r="D2867" t="s">
        <v>433</v>
      </c>
      <c r="E2867">
        <v>1985</v>
      </c>
      <c r="F2867">
        <v>17.274999999999999</v>
      </c>
      <c r="G2867">
        <v>6.45</v>
      </c>
      <c r="H2867">
        <v>1002.78</v>
      </c>
      <c r="I2867">
        <v>22920500000</v>
      </c>
      <c r="J2867">
        <v>2269.8200000000002</v>
      </c>
      <c r="L2867">
        <v>14.1</v>
      </c>
      <c r="M2867">
        <v>74.510999999999996</v>
      </c>
      <c r="N2867">
        <v>94.021500000000003</v>
      </c>
    </row>
    <row r="2868" spans="1:14" x14ac:dyDescent="0.3">
      <c r="A2868" t="s">
        <v>104</v>
      </c>
      <c r="B2868" t="s">
        <v>105</v>
      </c>
      <c r="C2868" t="s">
        <v>437</v>
      </c>
      <c r="D2868" t="s">
        <v>433</v>
      </c>
      <c r="E2868">
        <v>1984</v>
      </c>
      <c r="F2868">
        <v>16.986999999999998</v>
      </c>
      <c r="G2868">
        <v>6.3289999999999997</v>
      </c>
      <c r="H2868">
        <v>1116.3699999999999</v>
      </c>
      <c r="I2868">
        <v>24039400000</v>
      </c>
      <c r="J2868">
        <v>2396.35</v>
      </c>
      <c r="L2868">
        <v>14.8</v>
      </c>
      <c r="M2868">
        <v>74.427000000000007</v>
      </c>
      <c r="N2868">
        <v>93.404600000000002</v>
      </c>
    </row>
    <row r="2869" spans="1:14" x14ac:dyDescent="0.3">
      <c r="A2869" t="s">
        <v>104</v>
      </c>
      <c r="B2869" t="s">
        <v>105</v>
      </c>
      <c r="C2869" t="s">
        <v>437</v>
      </c>
      <c r="D2869" t="s">
        <v>433</v>
      </c>
      <c r="E2869">
        <v>1983</v>
      </c>
      <c r="F2869">
        <v>16.652999999999999</v>
      </c>
      <c r="G2869">
        <v>6.2119999999999997</v>
      </c>
      <c r="H2869">
        <v>1051.27</v>
      </c>
      <c r="I2869">
        <v>22204900000</v>
      </c>
      <c r="J2869">
        <v>2224.65</v>
      </c>
      <c r="L2869">
        <v>15.6</v>
      </c>
      <c r="M2869">
        <v>74.314999999999998</v>
      </c>
      <c r="N2869">
        <v>92.9358</v>
      </c>
    </row>
    <row r="2870" spans="1:14" x14ac:dyDescent="0.3">
      <c r="A2870" t="s">
        <v>104</v>
      </c>
      <c r="B2870" t="s">
        <v>105</v>
      </c>
      <c r="C2870" t="s">
        <v>437</v>
      </c>
      <c r="D2870" t="s">
        <v>433</v>
      </c>
      <c r="E2870">
        <v>1982</v>
      </c>
      <c r="F2870">
        <v>16.366</v>
      </c>
      <c r="G2870">
        <v>6.1020000000000003</v>
      </c>
      <c r="H2870">
        <v>1006.81</v>
      </c>
      <c r="I2870">
        <v>20953500000</v>
      </c>
      <c r="J2870">
        <v>2107.9299999999998</v>
      </c>
      <c r="L2870">
        <v>16.5</v>
      </c>
      <c r="M2870">
        <v>74.174999999999997</v>
      </c>
      <c r="N2870">
        <v>92.554199999999994</v>
      </c>
    </row>
    <row r="2871" spans="1:14" x14ac:dyDescent="0.3">
      <c r="A2871" t="s">
        <v>104</v>
      </c>
      <c r="B2871" t="s">
        <v>105</v>
      </c>
      <c r="C2871" t="s">
        <v>437</v>
      </c>
      <c r="D2871" t="s">
        <v>433</v>
      </c>
      <c r="E2871">
        <v>1981</v>
      </c>
      <c r="F2871">
        <v>16.202999999999999</v>
      </c>
      <c r="G2871">
        <v>6.0039999999999996</v>
      </c>
      <c r="H2871">
        <v>963.03700000000003</v>
      </c>
      <c r="I2871">
        <v>20150300000</v>
      </c>
      <c r="J2871">
        <v>2035.61</v>
      </c>
      <c r="L2871">
        <v>17.399999999999999</v>
      </c>
      <c r="M2871">
        <v>74.004000000000005</v>
      </c>
      <c r="N2871">
        <v>92.168400000000005</v>
      </c>
    </row>
    <row r="2872" spans="1:14" x14ac:dyDescent="0.3">
      <c r="A2872" t="s">
        <v>104</v>
      </c>
      <c r="B2872" t="s">
        <v>105</v>
      </c>
      <c r="C2872" t="s">
        <v>437</v>
      </c>
      <c r="D2872" t="s">
        <v>433</v>
      </c>
      <c r="E2872">
        <v>1980</v>
      </c>
      <c r="F2872">
        <v>16.277999999999999</v>
      </c>
      <c r="G2872">
        <v>5.9269999999999996</v>
      </c>
      <c r="H2872">
        <v>840.04600000000005</v>
      </c>
      <c r="I2872">
        <v>19912900000</v>
      </c>
      <c r="J2872">
        <v>2021.72</v>
      </c>
      <c r="L2872">
        <v>18.3</v>
      </c>
      <c r="M2872">
        <v>73.793999999999997</v>
      </c>
      <c r="N2872">
        <v>91.708200000000005</v>
      </c>
    </row>
    <row r="2873" spans="1:14" x14ac:dyDescent="0.3">
      <c r="A2873" t="s">
        <v>104</v>
      </c>
      <c r="B2873" t="s">
        <v>105</v>
      </c>
      <c r="C2873" t="s">
        <v>437</v>
      </c>
      <c r="D2873" t="s">
        <v>433</v>
      </c>
      <c r="E2873">
        <v>1979</v>
      </c>
      <c r="F2873">
        <v>16.702999999999999</v>
      </c>
      <c r="G2873">
        <v>5.8780000000000001</v>
      </c>
      <c r="H2873">
        <v>862.43799999999999</v>
      </c>
      <c r="I2873">
        <v>19584400000</v>
      </c>
      <c r="J2873">
        <v>2000.28</v>
      </c>
      <c r="L2873">
        <v>19.399999999999999</v>
      </c>
      <c r="M2873">
        <v>73.543000000000006</v>
      </c>
      <c r="N2873">
        <v>91.162499999999994</v>
      </c>
    </row>
    <row r="2874" spans="1:14" x14ac:dyDescent="0.3">
      <c r="A2874" t="s">
        <v>104</v>
      </c>
      <c r="B2874" t="s">
        <v>105</v>
      </c>
      <c r="C2874" t="s">
        <v>437</v>
      </c>
      <c r="D2874" t="s">
        <v>433</v>
      </c>
      <c r="E2874">
        <v>1978</v>
      </c>
      <c r="F2874">
        <v>17.504000000000001</v>
      </c>
      <c r="G2874">
        <v>5.8609999999999998</v>
      </c>
      <c r="H2874">
        <v>787.53200000000004</v>
      </c>
      <c r="I2874">
        <v>17844700000</v>
      </c>
      <c r="J2874">
        <v>1835.11</v>
      </c>
      <c r="L2874">
        <v>20.5</v>
      </c>
      <c r="M2874">
        <v>73.248999999999995</v>
      </c>
      <c r="N2874">
        <v>90.540400000000005</v>
      </c>
    </row>
    <row r="2875" spans="1:14" x14ac:dyDescent="0.3">
      <c r="A2875" t="s">
        <v>104</v>
      </c>
      <c r="B2875" t="s">
        <v>105</v>
      </c>
      <c r="C2875" t="s">
        <v>437</v>
      </c>
      <c r="D2875" t="s">
        <v>433</v>
      </c>
      <c r="E2875">
        <v>1977</v>
      </c>
      <c r="F2875">
        <v>18.663</v>
      </c>
      <c r="G2875">
        <v>5.8769999999999998</v>
      </c>
      <c r="H2875">
        <v>720.70299999999997</v>
      </c>
      <c r="I2875">
        <v>14206200000</v>
      </c>
      <c r="J2875">
        <v>1472.73</v>
      </c>
      <c r="L2875">
        <v>21.7</v>
      </c>
      <c r="M2875">
        <v>72.915000000000006</v>
      </c>
      <c r="N2875">
        <v>89.815100000000001</v>
      </c>
    </row>
    <row r="2876" spans="1:14" x14ac:dyDescent="0.3">
      <c r="A2876" t="s">
        <v>104</v>
      </c>
      <c r="B2876" t="s">
        <v>105</v>
      </c>
      <c r="C2876" t="s">
        <v>437</v>
      </c>
      <c r="D2876" t="s">
        <v>433</v>
      </c>
      <c r="E2876">
        <v>1976</v>
      </c>
      <c r="F2876">
        <v>20.138000000000002</v>
      </c>
      <c r="G2876">
        <v>5.9279999999999999</v>
      </c>
      <c r="H2876">
        <v>670.49099999999999</v>
      </c>
      <c r="I2876">
        <v>13789600000</v>
      </c>
      <c r="J2876">
        <v>1443.3</v>
      </c>
      <c r="L2876">
        <v>22.9</v>
      </c>
      <c r="M2876">
        <v>72.543000000000006</v>
      </c>
      <c r="N2876">
        <v>88.9589</v>
      </c>
    </row>
    <row r="2877" spans="1:14" x14ac:dyDescent="0.3">
      <c r="A2877" t="s">
        <v>104</v>
      </c>
      <c r="B2877" t="s">
        <v>105</v>
      </c>
      <c r="C2877" t="s">
        <v>437</v>
      </c>
      <c r="D2877" t="s">
        <v>433</v>
      </c>
      <c r="E2877">
        <v>1975</v>
      </c>
      <c r="F2877">
        <v>21.831</v>
      </c>
      <c r="G2877">
        <v>6.0110000000000001</v>
      </c>
      <c r="H2877">
        <v>622.66800000000001</v>
      </c>
      <c r="I2877">
        <v>13027400000</v>
      </c>
      <c r="J2877">
        <v>1379.08</v>
      </c>
      <c r="L2877">
        <v>24.3</v>
      </c>
      <c r="M2877">
        <v>72.138000000000005</v>
      </c>
      <c r="N2877">
        <v>87.955699999999993</v>
      </c>
    </row>
    <row r="2878" spans="1:14" x14ac:dyDescent="0.3">
      <c r="A2878" t="s">
        <v>104</v>
      </c>
      <c r="B2878" t="s">
        <v>105</v>
      </c>
      <c r="C2878" t="s">
        <v>437</v>
      </c>
      <c r="D2878" t="s">
        <v>433</v>
      </c>
      <c r="E2878">
        <v>1974</v>
      </c>
      <c r="F2878">
        <v>23.61</v>
      </c>
      <c r="G2878">
        <v>6.1210000000000004</v>
      </c>
      <c r="H2878">
        <v>571.40099999999995</v>
      </c>
      <c r="I2878">
        <v>11406000000</v>
      </c>
      <c r="J2878">
        <v>1223.69</v>
      </c>
      <c r="L2878">
        <v>25.7</v>
      </c>
      <c r="M2878">
        <v>71.706999999999994</v>
      </c>
      <c r="N2878">
        <v>86.787199999999999</v>
      </c>
    </row>
    <row r="2879" spans="1:14" x14ac:dyDescent="0.3">
      <c r="A2879" t="s">
        <v>104</v>
      </c>
      <c r="B2879" t="s">
        <v>105</v>
      </c>
      <c r="C2879" t="s">
        <v>437</v>
      </c>
      <c r="D2879" t="s">
        <v>433</v>
      </c>
      <c r="E2879">
        <v>1973</v>
      </c>
      <c r="F2879">
        <v>25.334</v>
      </c>
      <c r="G2879">
        <v>6.2519999999999998</v>
      </c>
      <c r="H2879">
        <v>547.23900000000003</v>
      </c>
      <c r="I2879">
        <v>9987710000</v>
      </c>
      <c r="J2879">
        <v>1088.1300000000001</v>
      </c>
      <c r="L2879">
        <v>27.2</v>
      </c>
      <c r="M2879">
        <v>71.254999999999995</v>
      </c>
      <c r="N2879">
        <v>85.463700000000003</v>
      </c>
    </row>
    <row r="2880" spans="1:14" x14ac:dyDescent="0.3">
      <c r="A2880" t="s">
        <v>104</v>
      </c>
      <c r="B2880" t="s">
        <v>105</v>
      </c>
      <c r="C2880" t="s">
        <v>437</v>
      </c>
      <c r="D2880" t="s">
        <v>433</v>
      </c>
      <c r="E2880">
        <v>1972</v>
      </c>
      <c r="F2880">
        <v>26.893999999999998</v>
      </c>
      <c r="G2880">
        <v>6.3970000000000002</v>
      </c>
      <c r="H2880">
        <v>514.99400000000003</v>
      </c>
      <c r="I2880">
        <v>8135150000</v>
      </c>
      <c r="J2880">
        <v>901.36699999999996</v>
      </c>
      <c r="L2880">
        <v>28.8</v>
      </c>
      <c r="M2880">
        <v>70.787000000000006</v>
      </c>
      <c r="N2880">
        <v>84.034899999999993</v>
      </c>
    </row>
    <row r="2881" spans="1:14" x14ac:dyDescent="0.3">
      <c r="A2881" t="s">
        <v>104</v>
      </c>
      <c r="B2881" t="s">
        <v>105</v>
      </c>
      <c r="C2881" t="s">
        <v>437</v>
      </c>
      <c r="D2881" t="s">
        <v>433</v>
      </c>
      <c r="E2881">
        <v>1971</v>
      </c>
      <c r="F2881">
        <v>28.234999999999999</v>
      </c>
      <c r="G2881">
        <v>6.556</v>
      </c>
      <c r="H2881">
        <v>505.85899999999998</v>
      </c>
      <c r="I2881">
        <v>6914660000</v>
      </c>
      <c r="J2881">
        <v>779.72400000000005</v>
      </c>
      <c r="L2881">
        <v>30.5</v>
      </c>
      <c r="M2881">
        <v>70.305999999999997</v>
      </c>
      <c r="N2881">
        <v>82.570599999999999</v>
      </c>
    </row>
    <row r="2882" spans="1:14" x14ac:dyDescent="0.3">
      <c r="A2882" t="s">
        <v>104</v>
      </c>
      <c r="B2882" t="s">
        <v>105</v>
      </c>
      <c r="C2882" t="s">
        <v>437</v>
      </c>
      <c r="D2882" t="s">
        <v>433</v>
      </c>
      <c r="E2882">
        <v>1970</v>
      </c>
      <c r="F2882">
        <v>29.382999999999999</v>
      </c>
      <c r="G2882">
        <v>6.7290000000000001</v>
      </c>
      <c r="I2882">
        <v>5693010000</v>
      </c>
      <c r="J2882">
        <v>653.42700000000002</v>
      </c>
      <c r="L2882">
        <v>32.299999999999997</v>
      </c>
      <c r="M2882">
        <v>69.808999999999997</v>
      </c>
      <c r="N2882">
        <v>81.122399999999999</v>
      </c>
    </row>
    <row r="2883" spans="1:14" x14ac:dyDescent="0.3">
      <c r="A2883" t="s">
        <v>104</v>
      </c>
      <c r="B2883" t="s">
        <v>105</v>
      </c>
      <c r="C2883" t="s">
        <v>437</v>
      </c>
      <c r="D2883" t="s">
        <v>433</v>
      </c>
      <c r="E2883">
        <v>1969</v>
      </c>
      <c r="F2883">
        <v>30.42</v>
      </c>
      <c r="G2883">
        <v>6.9219999999999997</v>
      </c>
      <c r="L2883">
        <v>34.1</v>
      </c>
      <c r="M2883">
        <v>69.290000000000006</v>
      </c>
      <c r="N2883">
        <v>79.7149</v>
      </c>
    </row>
    <row r="2884" spans="1:14" x14ac:dyDescent="0.3">
      <c r="A2884" t="s">
        <v>104</v>
      </c>
      <c r="B2884" t="s">
        <v>105</v>
      </c>
      <c r="C2884" t="s">
        <v>437</v>
      </c>
      <c r="D2884" t="s">
        <v>433</v>
      </c>
      <c r="E2884">
        <v>1968</v>
      </c>
      <c r="F2884">
        <v>31.437000000000001</v>
      </c>
      <c r="G2884">
        <v>7.1379999999999999</v>
      </c>
      <c r="L2884">
        <v>36</v>
      </c>
      <c r="M2884">
        <v>68.744</v>
      </c>
      <c r="N2884">
        <v>78.338499999999996</v>
      </c>
    </row>
    <row r="2885" spans="1:14" x14ac:dyDescent="0.3">
      <c r="A2885" t="s">
        <v>104</v>
      </c>
      <c r="B2885" t="s">
        <v>105</v>
      </c>
      <c r="C2885" t="s">
        <v>437</v>
      </c>
      <c r="D2885" t="s">
        <v>433</v>
      </c>
      <c r="E2885">
        <v>1967</v>
      </c>
      <c r="F2885">
        <v>32.469000000000001</v>
      </c>
      <c r="G2885">
        <v>7.375</v>
      </c>
      <c r="L2885">
        <v>37.9</v>
      </c>
      <c r="M2885">
        <v>68.171000000000006</v>
      </c>
      <c r="N2885">
        <v>76.968199999999996</v>
      </c>
    </row>
    <row r="2886" spans="1:14" x14ac:dyDescent="0.3">
      <c r="A2886" t="s">
        <v>104</v>
      </c>
      <c r="B2886" t="s">
        <v>105</v>
      </c>
      <c r="C2886" t="s">
        <v>437</v>
      </c>
      <c r="D2886" t="s">
        <v>433</v>
      </c>
      <c r="E2886">
        <v>1966</v>
      </c>
      <c r="F2886">
        <v>33.475000000000001</v>
      </c>
      <c r="G2886">
        <v>7.6280000000000001</v>
      </c>
      <c r="L2886">
        <v>39.9</v>
      </c>
      <c r="M2886">
        <v>67.572999999999993</v>
      </c>
      <c r="N2886">
        <v>75.563199999999995</v>
      </c>
    </row>
    <row r="2887" spans="1:14" x14ac:dyDescent="0.3">
      <c r="A2887" t="s">
        <v>104</v>
      </c>
      <c r="B2887" t="s">
        <v>105</v>
      </c>
      <c r="C2887" t="s">
        <v>437</v>
      </c>
      <c r="D2887" t="s">
        <v>433</v>
      </c>
      <c r="E2887">
        <v>1965</v>
      </c>
      <c r="F2887">
        <v>34.308</v>
      </c>
      <c r="G2887">
        <v>7.8819999999999997</v>
      </c>
      <c r="L2887">
        <v>42.1</v>
      </c>
      <c r="M2887">
        <v>66.956000000000003</v>
      </c>
      <c r="N2887">
        <v>74.098399999999998</v>
      </c>
    </row>
    <row r="2888" spans="1:14" x14ac:dyDescent="0.3">
      <c r="A2888" t="s">
        <v>104</v>
      </c>
      <c r="B2888" t="s">
        <v>105</v>
      </c>
      <c r="C2888" t="s">
        <v>437</v>
      </c>
      <c r="D2888" t="s">
        <v>433</v>
      </c>
      <c r="E2888">
        <v>1964</v>
      </c>
      <c r="F2888">
        <v>34.774000000000001</v>
      </c>
      <c r="G2888">
        <v>8.1210000000000004</v>
      </c>
      <c r="L2888">
        <v>44.3</v>
      </c>
      <c r="M2888">
        <v>66.326999999999998</v>
      </c>
      <c r="N2888">
        <v>72.563000000000002</v>
      </c>
    </row>
    <row r="2889" spans="1:14" x14ac:dyDescent="0.3">
      <c r="A2889" t="s">
        <v>104</v>
      </c>
      <c r="B2889" t="s">
        <v>105</v>
      </c>
      <c r="C2889" t="s">
        <v>437</v>
      </c>
      <c r="D2889" t="s">
        <v>433</v>
      </c>
      <c r="E2889">
        <v>1963</v>
      </c>
      <c r="F2889">
        <v>34.76</v>
      </c>
      <c r="G2889">
        <v>8.3360000000000003</v>
      </c>
      <c r="L2889">
        <v>46.7</v>
      </c>
      <c r="M2889">
        <v>65.694999999999993</v>
      </c>
      <c r="N2889">
        <v>70.980400000000003</v>
      </c>
    </row>
    <row r="2890" spans="1:14" x14ac:dyDescent="0.3">
      <c r="A2890" t="s">
        <v>104</v>
      </c>
      <c r="B2890" t="s">
        <v>105</v>
      </c>
      <c r="C2890" t="s">
        <v>437</v>
      </c>
      <c r="D2890" t="s">
        <v>433</v>
      </c>
      <c r="E2890">
        <v>1962</v>
      </c>
      <c r="F2890">
        <v>34.241999999999997</v>
      </c>
      <c r="G2890">
        <v>8.5239999999999991</v>
      </c>
      <c r="M2890">
        <v>65.066000000000003</v>
      </c>
      <c r="N2890">
        <v>69.399799999999999</v>
      </c>
    </row>
    <row r="2891" spans="1:14" x14ac:dyDescent="0.3">
      <c r="A2891" t="s">
        <v>104</v>
      </c>
      <c r="B2891" t="s">
        <v>105</v>
      </c>
      <c r="C2891" t="s">
        <v>437</v>
      </c>
      <c r="D2891" t="s">
        <v>433</v>
      </c>
      <c r="E2891">
        <v>1961</v>
      </c>
      <c r="F2891">
        <v>33.286999999999999</v>
      </c>
      <c r="G2891">
        <v>8.6859999999999999</v>
      </c>
      <c r="M2891">
        <v>64.445999999999998</v>
      </c>
      <c r="N2891">
        <v>67.888300000000001</v>
      </c>
    </row>
    <row r="2892" spans="1:14" x14ac:dyDescent="0.3">
      <c r="A2892" t="s">
        <v>104</v>
      </c>
      <c r="B2892" t="s">
        <v>105</v>
      </c>
      <c r="C2892" t="s">
        <v>437</v>
      </c>
      <c r="D2892" t="s">
        <v>433</v>
      </c>
      <c r="E2892">
        <v>1960</v>
      </c>
      <c r="F2892">
        <v>32.045999999999999</v>
      </c>
      <c r="G2892">
        <v>8.8339999999999996</v>
      </c>
      <c r="M2892">
        <v>63.834000000000003</v>
      </c>
    </row>
    <row r="2893" spans="1:14" x14ac:dyDescent="0.3">
      <c r="A2893" t="s">
        <v>106</v>
      </c>
      <c r="B2893" t="s">
        <v>107</v>
      </c>
      <c r="C2893" t="s">
        <v>437</v>
      </c>
      <c r="D2893" t="s">
        <v>436</v>
      </c>
      <c r="E2893">
        <v>2018</v>
      </c>
    </row>
    <row r="2894" spans="1:14" x14ac:dyDescent="0.3">
      <c r="A2894" t="s">
        <v>106</v>
      </c>
      <c r="B2894" t="s">
        <v>107</v>
      </c>
      <c r="C2894" t="s">
        <v>437</v>
      </c>
      <c r="D2894" t="s">
        <v>436</v>
      </c>
      <c r="E2894">
        <v>2017</v>
      </c>
      <c r="F2894">
        <v>9.6999999999999993</v>
      </c>
      <c r="G2894">
        <v>8.9</v>
      </c>
      <c r="I2894">
        <v>3116610000</v>
      </c>
      <c r="J2894">
        <v>19457.5</v>
      </c>
      <c r="K2894">
        <v>68.127200000000002</v>
      </c>
      <c r="M2894">
        <v>78.017099999999999</v>
      </c>
      <c r="N2894">
        <v>360.755</v>
      </c>
    </row>
    <row r="2895" spans="1:14" x14ac:dyDescent="0.3">
      <c r="A2895" t="s">
        <v>106</v>
      </c>
      <c r="B2895" t="s">
        <v>107</v>
      </c>
      <c r="C2895" t="s">
        <v>437</v>
      </c>
      <c r="D2895" t="s">
        <v>436</v>
      </c>
      <c r="E2895">
        <v>2016</v>
      </c>
      <c r="F2895">
        <v>11.2</v>
      </c>
      <c r="G2895">
        <v>9.3000000000000007</v>
      </c>
      <c r="I2895">
        <v>3122290000</v>
      </c>
      <c r="J2895">
        <v>19555.400000000001</v>
      </c>
      <c r="K2895">
        <v>61.855499999999999</v>
      </c>
      <c r="M2895">
        <v>77.719499999999996</v>
      </c>
      <c r="N2895">
        <v>359.60399999999998</v>
      </c>
    </row>
    <row r="2896" spans="1:14" x14ac:dyDescent="0.3">
      <c r="A2896" t="s">
        <v>106</v>
      </c>
      <c r="B2896" t="s">
        <v>107</v>
      </c>
      <c r="C2896" t="s">
        <v>437</v>
      </c>
      <c r="D2896" t="s">
        <v>436</v>
      </c>
      <c r="E2896">
        <v>2015</v>
      </c>
      <c r="F2896">
        <v>11.9</v>
      </c>
      <c r="G2896">
        <v>8.8000000000000007</v>
      </c>
      <c r="I2896">
        <v>3151910000</v>
      </c>
      <c r="J2896">
        <v>19951.3</v>
      </c>
      <c r="M2896">
        <v>78.075599999999994</v>
      </c>
      <c r="N2896">
        <v>355.81099999999998</v>
      </c>
    </row>
    <row r="2897" spans="1:14" x14ac:dyDescent="0.3">
      <c r="A2897" t="s">
        <v>106</v>
      </c>
      <c r="B2897" t="s">
        <v>107</v>
      </c>
      <c r="C2897" t="s">
        <v>437</v>
      </c>
      <c r="D2897" t="s">
        <v>436</v>
      </c>
      <c r="E2897">
        <v>2014</v>
      </c>
      <c r="F2897">
        <v>12.6</v>
      </c>
      <c r="G2897">
        <v>8.8000000000000007</v>
      </c>
      <c r="H2897">
        <v>4797.67</v>
      </c>
      <c r="I2897">
        <v>3158410000</v>
      </c>
      <c r="J2897">
        <v>20258</v>
      </c>
      <c r="M2897">
        <v>77.9756</v>
      </c>
      <c r="N2897">
        <v>351.14600000000002</v>
      </c>
    </row>
    <row r="2898" spans="1:14" x14ac:dyDescent="0.3">
      <c r="A2898" t="s">
        <v>106</v>
      </c>
      <c r="B2898" t="s">
        <v>107</v>
      </c>
      <c r="C2898" t="s">
        <v>437</v>
      </c>
      <c r="D2898" t="s">
        <v>436</v>
      </c>
      <c r="E2898">
        <v>2013</v>
      </c>
      <c r="F2898">
        <v>12.7</v>
      </c>
      <c r="G2898">
        <v>8.1</v>
      </c>
      <c r="H2898">
        <v>4934.2700000000004</v>
      </c>
      <c r="I2898">
        <v>3147620000</v>
      </c>
      <c r="J2898">
        <v>20462.7</v>
      </c>
      <c r="M2898">
        <v>77.826800000000006</v>
      </c>
      <c r="N2898">
        <v>346.44600000000003</v>
      </c>
    </row>
    <row r="2899" spans="1:14" x14ac:dyDescent="0.3">
      <c r="A2899" t="s">
        <v>106</v>
      </c>
      <c r="B2899" t="s">
        <v>107</v>
      </c>
      <c r="C2899" t="s">
        <v>437</v>
      </c>
      <c r="D2899" t="s">
        <v>436</v>
      </c>
      <c r="E2899">
        <v>2012</v>
      </c>
      <c r="F2899">
        <v>13.4</v>
      </c>
      <c r="G2899">
        <v>8.1999999999999993</v>
      </c>
      <c r="H2899">
        <v>5062.8599999999997</v>
      </c>
      <c r="I2899">
        <v>3131100000</v>
      </c>
      <c r="J2899">
        <v>20587.400000000001</v>
      </c>
      <c r="M2899">
        <v>77.5244</v>
      </c>
      <c r="N2899">
        <v>342.541</v>
      </c>
    </row>
    <row r="2900" spans="1:14" x14ac:dyDescent="0.3">
      <c r="A2900" t="s">
        <v>106</v>
      </c>
      <c r="B2900" t="s">
        <v>107</v>
      </c>
      <c r="C2900" t="s">
        <v>437</v>
      </c>
      <c r="D2900" t="s">
        <v>436</v>
      </c>
      <c r="E2900">
        <v>2011</v>
      </c>
      <c r="F2900">
        <v>13.1</v>
      </c>
      <c r="G2900">
        <v>8.5</v>
      </c>
      <c r="H2900">
        <v>7379.12</v>
      </c>
      <c r="I2900">
        <v>3038700000</v>
      </c>
      <c r="J2900">
        <v>20146.400000000001</v>
      </c>
      <c r="M2900">
        <v>77.473200000000006</v>
      </c>
      <c r="N2900">
        <v>339.709</v>
      </c>
    </row>
    <row r="2901" spans="1:14" x14ac:dyDescent="0.3">
      <c r="A2901" t="s">
        <v>106</v>
      </c>
      <c r="B2901" t="s">
        <v>107</v>
      </c>
      <c r="C2901" t="s">
        <v>437</v>
      </c>
      <c r="D2901" t="s">
        <v>436</v>
      </c>
      <c r="E2901">
        <v>2010</v>
      </c>
      <c r="F2901">
        <v>13.6</v>
      </c>
      <c r="G2901">
        <v>8.4</v>
      </c>
      <c r="H2901">
        <v>7471.27</v>
      </c>
      <c r="N2901">
        <v>334.91699999999997</v>
      </c>
    </row>
    <row r="2902" spans="1:14" x14ac:dyDescent="0.3">
      <c r="A2902" t="s">
        <v>106</v>
      </c>
      <c r="B2902" t="s">
        <v>107</v>
      </c>
      <c r="C2902" t="s">
        <v>437</v>
      </c>
      <c r="D2902" t="s">
        <v>436</v>
      </c>
      <c r="E2902">
        <v>2009</v>
      </c>
      <c r="F2902">
        <v>13</v>
      </c>
      <c r="G2902">
        <v>7.9</v>
      </c>
      <c r="H2902">
        <v>7423.4</v>
      </c>
      <c r="M2902">
        <v>76.156099999999995</v>
      </c>
      <c r="N2902">
        <v>330.70499999999998</v>
      </c>
    </row>
    <row r="2903" spans="1:14" x14ac:dyDescent="0.3">
      <c r="A2903" t="s">
        <v>106</v>
      </c>
      <c r="B2903" t="s">
        <v>107</v>
      </c>
      <c r="C2903" t="s">
        <v>437</v>
      </c>
      <c r="D2903" t="s">
        <v>436</v>
      </c>
      <c r="E2903">
        <v>2008</v>
      </c>
      <c r="F2903">
        <v>13.8</v>
      </c>
      <c r="G2903">
        <v>8.6</v>
      </c>
      <c r="H2903">
        <v>7149.71</v>
      </c>
      <c r="M2903">
        <v>75.309799999999996</v>
      </c>
      <c r="N2903">
        <v>328.55900000000003</v>
      </c>
    </row>
    <row r="2904" spans="1:14" x14ac:dyDescent="0.3">
      <c r="A2904" t="s">
        <v>106</v>
      </c>
      <c r="B2904" t="s">
        <v>107</v>
      </c>
      <c r="C2904" t="s">
        <v>437</v>
      </c>
      <c r="D2904" t="s">
        <v>436</v>
      </c>
      <c r="E2904">
        <v>2007</v>
      </c>
      <c r="F2904">
        <v>13.4</v>
      </c>
      <c r="G2904">
        <v>7.9</v>
      </c>
      <c r="H2904">
        <v>7323.54</v>
      </c>
      <c r="M2904">
        <v>75.363399999999999</v>
      </c>
      <c r="N2904">
        <v>324.45</v>
      </c>
    </row>
    <row r="2905" spans="1:14" x14ac:dyDescent="0.3">
      <c r="A2905" t="s">
        <v>106</v>
      </c>
      <c r="B2905" t="s">
        <v>107</v>
      </c>
      <c r="C2905" t="s">
        <v>437</v>
      </c>
      <c r="D2905" t="s">
        <v>436</v>
      </c>
      <c r="E2905">
        <v>2006</v>
      </c>
      <c r="F2905">
        <v>13.6</v>
      </c>
      <c r="G2905">
        <v>8</v>
      </c>
      <c r="H2905">
        <v>7243.04</v>
      </c>
      <c r="M2905">
        <v>74.709800000000001</v>
      </c>
      <c r="N2905">
        <v>318.10599999999999</v>
      </c>
    </row>
    <row r="2906" spans="1:14" x14ac:dyDescent="0.3">
      <c r="A2906" t="s">
        <v>106</v>
      </c>
      <c r="B2906" t="s">
        <v>107</v>
      </c>
      <c r="C2906" t="s">
        <v>437</v>
      </c>
      <c r="D2906" t="s">
        <v>436</v>
      </c>
      <c r="E2906">
        <v>2005</v>
      </c>
      <c r="H2906">
        <v>7613.07</v>
      </c>
      <c r="N2906">
        <v>310.041</v>
      </c>
    </row>
    <row r="2907" spans="1:14" x14ac:dyDescent="0.3">
      <c r="A2907" t="s">
        <v>106</v>
      </c>
      <c r="B2907" t="s">
        <v>107</v>
      </c>
      <c r="C2907" t="s">
        <v>437</v>
      </c>
      <c r="D2907" t="s">
        <v>436</v>
      </c>
      <c r="E2907">
        <v>2004</v>
      </c>
      <c r="H2907">
        <v>7571.24</v>
      </c>
      <c r="N2907">
        <v>302.23399999999998</v>
      </c>
    </row>
    <row r="2908" spans="1:14" x14ac:dyDescent="0.3">
      <c r="A2908" t="s">
        <v>106</v>
      </c>
      <c r="B2908" t="s">
        <v>107</v>
      </c>
      <c r="C2908" t="s">
        <v>437</v>
      </c>
      <c r="D2908" t="s">
        <v>436</v>
      </c>
      <c r="E2908">
        <v>2003</v>
      </c>
      <c r="H2908">
        <v>7521.02</v>
      </c>
      <c r="N2908">
        <v>297.065</v>
      </c>
    </row>
    <row r="2909" spans="1:14" x14ac:dyDescent="0.3">
      <c r="A2909" t="s">
        <v>106</v>
      </c>
      <c r="B2909" t="s">
        <v>107</v>
      </c>
      <c r="C2909" t="s">
        <v>437</v>
      </c>
      <c r="D2909" t="s">
        <v>436</v>
      </c>
      <c r="E2909">
        <v>2002</v>
      </c>
      <c r="H2909">
        <v>7283</v>
      </c>
      <c r="N2909">
        <v>291.00200000000001</v>
      </c>
    </row>
    <row r="2910" spans="1:14" x14ac:dyDescent="0.3">
      <c r="A2910" t="s">
        <v>106</v>
      </c>
      <c r="B2910" t="s">
        <v>107</v>
      </c>
      <c r="C2910" t="s">
        <v>437</v>
      </c>
      <c r="D2910" t="s">
        <v>436</v>
      </c>
      <c r="E2910">
        <v>2001</v>
      </c>
      <c r="H2910">
        <v>7222.17</v>
      </c>
      <c r="N2910">
        <v>290.64600000000002</v>
      </c>
    </row>
    <row r="2911" spans="1:14" x14ac:dyDescent="0.3">
      <c r="A2911" t="s">
        <v>106</v>
      </c>
      <c r="B2911" t="s">
        <v>107</v>
      </c>
      <c r="C2911" t="s">
        <v>437</v>
      </c>
      <c r="D2911" t="s">
        <v>436</v>
      </c>
      <c r="E2911">
        <v>2000</v>
      </c>
      <c r="H2911">
        <v>7291.2</v>
      </c>
      <c r="N2911">
        <v>301.48599999999999</v>
      </c>
    </row>
    <row r="2912" spans="1:14" x14ac:dyDescent="0.3">
      <c r="A2912" t="s">
        <v>106</v>
      </c>
      <c r="B2912" t="s">
        <v>107</v>
      </c>
      <c r="C2912" t="s">
        <v>437</v>
      </c>
      <c r="D2912" t="s">
        <v>436</v>
      </c>
      <c r="E2912">
        <v>1999</v>
      </c>
      <c r="H2912">
        <v>7000.03</v>
      </c>
      <c r="N2912">
        <v>314.02699999999999</v>
      </c>
    </row>
    <row r="2913" spans="1:14" x14ac:dyDescent="0.3">
      <c r="A2913" t="s">
        <v>106</v>
      </c>
      <c r="B2913" t="s">
        <v>107</v>
      </c>
      <c r="C2913" t="s">
        <v>437</v>
      </c>
      <c r="D2913" t="s">
        <v>436</v>
      </c>
      <c r="E2913">
        <v>1998</v>
      </c>
      <c r="H2913">
        <v>6769.48</v>
      </c>
      <c r="N2913">
        <v>325.387</v>
      </c>
    </row>
    <row r="2914" spans="1:14" x14ac:dyDescent="0.3">
      <c r="A2914" t="s">
        <v>106</v>
      </c>
      <c r="B2914" t="s">
        <v>107</v>
      </c>
      <c r="C2914" t="s">
        <v>437</v>
      </c>
      <c r="D2914" t="s">
        <v>436</v>
      </c>
      <c r="E2914">
        <v>1997</v>
      </c>
      <c r="H2914">
        <v>6280.79</v>
      </c>
      <c r="N2914">
        <v>330.98200000000003</v>
      </c>
    </row>
    <row r="2915" spans="1:14" x14ac:dyDescent="0.3">
      <c r="A2915" t="s">
        <v>106</v>
      </c>
      <c r="B2915" t="s">
        <v>107</v>
      </c>
      <c r="C2915" t="s">
        <v>437</v>
      </c>
      <c r="D2915" t="s">
        <v>436</v>
      </c>
      <c r="E2915">
        <v>1996</v>
      </c>
      <c r="H2915">
        <v>6301.86</v>
      </c>
      <c r="N2915">
        <v>329.51799999999997</v>
      </c>
    </row>
    <row r="2916" spans="1:14" x14ac:dyDescent="0.3">
      <c r="A2916" t="s">
        <v>106</v>
      </c>
      <c r="B2916" t="s">
        <v>107</v>
      </c>
      <c r="C2916" t="s">
        <v>437</v>
      </c>
      <c r="D2916" t="s">
        <v>436</v>
      </c>
      <c r="E2916">
        <v>1995</v>
      </c>
      <c r="H2916">
        <v>6090.71</v>
      </c>
      <c r="N2916">
        <v>326.89</v>
      </c>
    </row>
    <row r="2917" spans="1:14" x14ac:dyDescent="0.3">
      <c r="A2917" t="s">
        <v>106</v>
      </c>
      <c r="B2917" t="s">
        <v>107</v>
      </c>
      <c r="C2917" t="s">
        <v>437</v>
      </c>
      <c r="D2917" t="s">
        <v>436</v>
      </c>
      <c r="E2917">
        <v>1994</v>
      </c>
      <c r="H2917">
        <v>5883.98</v>
      </c>
      <c r="N2917">
        <v>325.74299999999999</v>
      </c>
    </row>
    <row r="2918" spans="1:14" x14ac:dyDescent="0.3">
      <c r="A2918" t="s">
        <v>106</v>
      </c>
      <c r="B2918" t="s">
        <v>107</v>
      </c>
      <c r="C2918" t="s">
        <v>437</v>
      </c>
      <c r="D2918" t="s">
        <v>436</v>
      </c>
      <c r="E2918">
        <v>1993</v>
      </c>
      <c r="H2918">
        <v>5537.11</v>
      </c>
      <c r="N2918">
        <v>324.99799999999999</v>
      </c>
    </row>
    <row r="2919" spans="1:14" x14ac:dyDescent="0.3">
      <c r="A2919" t="s">
        <v>106</v>
      </c>
      <c r="B2919" t="s">
        <v>107</v>
      </c>
      <c r="C2919" t="s">
        <v>437</v>
      </c>
      <c r="D2919" t="s">
        <v>436</v>
      </c>
      <c r="E2919">
        <v>1992</v>
      </c>
      <c r="H2919">
        <v>5162.88</v>
      </c>
      <c r="N2919">
        <v>324.12599999999998</v>
      </c>
    </row>
    <row r="2920" spans="1:14" x14ac:dyDescent="0.3">
      <c r="A2920" t="s">
        <v>106</v>
      </c>
      <c r="B2920" t="s">
        <v>107</v>
      </c>
      <c r="C2920" t="s">
        <v>437</v>
      </c>
      <c r="D2920" t="s">
        <v>436</v>
      </c>
      <c r="E2920">
        <v>1991</v>
      </c>
      <c r="H2920">
        <v>4771.37</v>
      </c>
      <c r="N2920">
        <v>325.23200000000003</v>
      </c>
    </row>
    <row r="2921" spans="1:14" x14ac:dyDescent="0.3">
      <c r="A2921" t="s">
        <v>106</v>
      </c>
      <c r="B2921" t="s">
        <v>107</v>
      </c>
      <c r="C2921" t="s">
        <v>437</v>
      </c>
      <c r="D2921" t="s">
        <v>436</v>
      </c>
      <c r="E2921">
        <v>1990</v>
      </c>
      <c r="H2921">
        <v>4663</v>
      </c>
      <c r="N2921">
        <v>327.47699999999998</v>
      </c>
    </row>
    <row r="2922" spans="1:14" x14ac:dyDescent="0.3">
      <c r="A2922" t="s">
        <v>106</v>
      </c>
      <c r="B2922" t="s">
        <v>107</v>
      </c>
      <c r="C2922" t="s">
        <v>437</v>
      </c>
      <c r="D2922" t="s">
        <v>436</v>
      </c>
      <c r="E2922">
        <v>1989</v>
      </c>
      <c r="H2922">
        <v>4253.5200000000004</v>
      </c>
      <c r="N2922">
        <v>330.93900000000002</v>
      </c>
    </row>
    <row r="2923" spans="1:14" x14ac:dyDescent="0.3">
      <c r="A2923" t="s">
        <v>106</v>
      </c>
      <c r="B2923" t="s">
        <v>107</v>
      </c>
      <c r="C2923" t="s">
        <v>437</v>
      </c>
      <c r="D2923" t="s">
        <v>436</v>
      </c>
      <c r="E2923">
        <v>1988</v>
      </c>
      <c r="H2923">
        <v>3939.59</v>
      </c>
      <c r="N2923">
        <v>336.15800000000002</v>
      </c>
    </row>
    <row r="2924" spans="1:14" x14ac:dyDescent="0.3">
      <c r="A2924" t="s">
        <v>106</v>
      </c>
      <c r="B2924" t="s">
        <v>107</v>
      </c>
      <c r="C2924" t="s">
        <v>437</v>
      </c>
      <c r="D2924" t="s">
        <v>436</v>
      </c>
      <c r="E2924">
        <v>1987</v>
      </c>
      <c r="H2924">
        <v>3829.5</v>
      </c>
      <c r="N2924">
        <v>341.11700000000002</v>
      </c>
    </row>
    <row r="2925" spans="1:14" x14ac:dyDescent="0.3">
      <c r="A2925" t="s">
        <v>106</v>
      </c>
      <c r="B2925" t="s">
        <v>107</v>
      </c>
      <c r="C2925" t="s">
        <v>437</v>
      </c>
      <c r="D2925" t="s">
        <v>436</v>
      </c>
      <c r="E2925">
        <v>1986</v>
      </c>
      <c r="H2925">
        <v>3438.97</v>
      </c>
      <c r="N2925">
        <v>343.83300000000003</v>
      </c>
    </row>
    <row r="2926" spans="1:14" x14ac:dyDescent="0.3">
      <c r="A2926" t="s">
        <v>106</v>
      </c>
      <c r="B2926" t="s">
        <v>107</v>
      </c>
      <c r="C2926" t="s">
        <v>437</v>
      </c>
      <c r="D2926" t="s">
        <v>436</v>
      </c>
      <c r="E2926">
        <v>1985</v>
      </c>
      <c r="H2926">
        <v>4230.21</v>
      </c>
      <c r="N2926">
        <v>343.94400000000002</v>
      </c>
    </row>
    <row r="2927" spans="1:14" x14ac:dyDescent="0.3">
      <c r="A2927" t="s">
        <v>106</v>
      </c>
      <c r="B2927" t="s">
        <v>107</v>
      </c>
      <c r="C2927" t="s">
        <v>437</v>
      </c>
      <c r="D2927" t="s">
        <v>436</v>
      </c>
      <c r="E2927">
        <v>1984</v>
      </c>
      <c r="H2927">
        <v>4574.17</v>
      </c>
      <c r="N2927">
        <v>342.20699999999999</v>
      </c>
    </row>
    <row r="2928" spans="1:14" x14ac:dyDescent="0.3">
      <c r="A2928" t="s">
        <v>106</v>
      </c>
      <c r="B2928" t="s">
        <v>107</v>
      </c>
      <c r="C2928" t="s">
        <v>437</v>
      </c>
      <c r="D2928" t="s">
        <v>436</v>
      </c>
      <c r="E2928">
        <v>1983</v>
      </c>
      <c r="H2928">
        <v>4961.66</v>
      </c>
      <c r="N2928">
        <v>340.44799999999998</v>
      </c>
    </row>
    <row r="2929" spans="1:14" x14ac:dyDescent="0.3">
      <c r="A2929" t="s">
        <v>106</v>
      </c>
      <c r="B2929" t="s">
        <v>107</v>
      </c>
      <c r="C2929" t="s">
        <v>437</v>
      </c>
      <c r="D2929" t="s">
        <v>436</v>
      </c>
      <c r="E2929">
        <v>1982</v>
      </c>
      <c r="H2929">
        <v>4950</v>
      </c>
      <c r="N2929">
        <v>338.065</v>
      </c>
    </row>
    <row r="2930" spans="1:14" x14ac:dyDescent="0.3">
      <c r="A2930" t="s">
        <v>106</v>
      </c>
      <c r="B2930" t="s">
        <v>107</v>
      </c>
      <c r="C2930" t="s">
        <v>437</v>
      </c>
      <c r="D2930" t="s">
        <v>436</v>
      </c>
      <c r="E2930">
        <v>1981</v>
      </c>
      <c r="H2930">
        <v>4857.7299999999996</v>
      </c>
      <c r="N2930">
        <v>334.75</v>
      </c>
    </row>
    <row r="2931" spans="1:14" x14ac:dyDescent="0.3">
      <c r="A2931" t="s">
        <v>106</v>
      </c>
      <c r="B2931" t="s">
        <v>107</v>
      </c>
      <c r="C2931" t="s">
        <v>437</v>
      </c>
      <c r="D2931" t="s">
        <v>436</v>
      </c>
      <c r="E2931">
        <v>1980</v>
      </c>
      <c r="H2931">
        <v>4877.03</v>
      </c>
      <c r="N2931">
        <v>333.42599999999999</v>
      </c>
    </row>
    <row r="2932" spans="1:14" x14ac:dyDescent="0.3">
      <c r="A2932" t="s">
        <v>106</v>
      </c>
      <c r="B2932" t="s">
        <v>107</v>
      </c>
      <c r="C2932" t="s">
        <v>437</v>
      </c>
      <c r="D2932" t="s">
        <v>436</v>
      </c>
      <c r="E2932">
        <v>1979</v>
      </c>
      <c r="H2932">
        <v>4815.66</v>
      </c>
      <c r="N2932">
        <v>332.99799999999999</v>
      </c>
    </row>
    <row r="2933" spans="1:14" x14ac:dyDescent="0.3">
      <c r="A2933" t="s">
        <v>106</v>
      </c>
      <c r="B2933" t="s">
        <v>107</v>
      </c>
      <c r="C2933" t="s">
        <v>437</v>
      </c>
      <c r="D2933" t="s">
        <v>436</v>
      </c>
      <c r="E2933">
        <v>1978</v>
      </c>
      <c r="H2933">
        <v>4725.6000000000004</v>
      </c>
      <c r="N2933">
        <v>334.101</v>
      </c>
    </row>
    <row r="2934" spans="1:14" x14ac:dyDescent="0.3">
      <c r="A2934" t="s">
        <v>106</v>
      </c>
      <c r="B2934" t="s">
        <v>107</v>
      </c>
      <c r="C2934" t="s">
        <v>437</v>
      </c>
      <c r="D2934" t="s">
        <v>436</v>
      </c>
      <c r="E2934">
        <v>1977</v>
      </c>
      <c r="H2934">
        <v>4623.34</v>
      </c>
      <c r="N2934">
        <v>336.61900000000003</v>
      </c>
    </row>
    <row r="2935" spans="1:14" x14ac:dyDescent="0.3">
      <c r="A2935" t="s">
        <v>106</v>
      </c>
      <c r="B2935" t="s">
        <v>107</v>
      </c>
      <c r="C2935" t="s">
        <v>437</v>
      </c>
      <c r="D2935" t="s">
        <v>436</v>
      </c>
      <c r="E2935">
        <v>1976</v>
      </c>
      <c r="H2935">
        <v>4665.3599999999997</v>
      </c>
      <c r="N2935">
        <v>336.48399999999998</v>
      </c>
    </row>
    <row r="2936" spans="1:14" x14ac:dyDescent="0.3">
      <c r="A2936" t="s">
        <v>106</v>
      </c>
      <c r="B2936" t="s">
        <v>107</v>
      </c>
      <c r="C2936" t="s">
        <v>437</v>
      </c>
      <c r="D2936" t="s">
        <v>436</v>
      </c>
      <c r="E2936">
        <v>1975</v>
      </c>
      <c r="H2936">
        <v>4640.28</v>
      </c>
      <c r="N2936">
        <v>335.87599999999998</v>
      </c>
    </row>
    <row r="2937" spans="1:14" x14ac:dyDescent="0.3">
      <c r="A2937" t="s">
        <v>106</v>
      </c>
      <c r="B2937" t="s">
        <v>107</v>
      </c>
      <c r="C2937" t="s">
        <v>437</v>
      </c>
      <c r="D2937" t="s">
        <v>436</v>
      </c>
      <c r="E2937">
        <v>1974</v>
      </c>
      <c r="H2937">
        <v>4576.9799999999996</v>
      </c>
      <c r="N2937">
        <v>334.12400000000002</v>
      </c>
    </row>
    <row r="2938" spans="1:14" x14ac:dyDescent="0.3">
      <c r="A2938" t="s">
        <v>106</v>
      </c>
      <c r="B2938" t="s">
        <v>107</v>
      </c>
      <c r="C2938" t="s">
        <v>437</v>
      </c>
      <c r="D2938" t="s">
        <v>436</v>
      </c>
      <c r="E2938">
        <v>1973</v>
      </c>
      <c r="H2938">
        <v>4478.87</v>
      </c>
      <c r="N2938">
        <v>330.88299999999998</v>
      </c>
    </row>
    <row r="2939" spans="1:14" x14ac:dyDescent="0.3">
      <c r="A2939" t="s">
        <v>106</v>
      </c>
      <c r="B2939" t="s">
        <v>107</v>
      </c>
      <c r="C2939" t="s">
        <v>437</v>
      </c>
      <c r="D2939" t="s">
        <v>436</v>
      </c>
      <c r="E2939">
        <v>1972</v>
      </c>
      <c r="H2939">
        <v>4312.5</v>
      </c>
      <c r="N2939">
        <v>332.68</v>
      </c>
    </row>
    <row r="2940" spans="1:14" x14ac:dyDescent="0.3">
      <c r="A2940" t="s">
        <v>106</v>
      </c>
      <c r="B2940" t="s">
        <v>107</v>
      </c>
      <c r="C2940" t="s">
        <v>437</v>
      </c>
      <c r="D2940" t="s">
        <v>436</v>
      </c>
      <c r="E2940">
        <v>1971</v>
      </c>
      <c r="H2940">
        <v>4091.21</v>
      </c>
      <c r="N2940">
        <v>331.95699999999999</v>
      </c>
    </row>
    <row r="2941" spans="1:14" x14ac:dyDescent="0.3">
      <c r="A2941" t="s">
        <v>106</v>
      </c>
      <c r="B2941" t="s">
        <v>107</v>
      </c>
      <c r="C2941" t="s">
        <v>437</v>
      </c>
      <c r="D2941" t="s">
        <v>436</v>
      </c>
      <c r="E2941">
        <v>1970</v>
      </c>
      <c r="N2941">
        <v>325.98899999999998</v>
      </c>
    </row>
    <row r="2942" spans="1:14" x14ac:dyDescent="0.3">
      <c r="A2942" t="s">
        <v>106</v>
      </c>
      <c r="B2942" t="s">
        <v>107</v>
      </c>
      <c r="C2942" t="s">
        <v>437</v>
      </c>
      <c r="D2942" t="s">
        <v>436</v>
      </c>
      <c r="E2942">
        <v>1969</v>
      </c>
      <c r="N2942">
        <v>321.12799999999999</v>
      </c>
    </row>
    <row r="2943" spans="1:14" x14ac:dyDescent="0.3">
      <c r="A2943" t="s">
        <v>106</v>
      </c>
      <c r="B2943" t="s">
        <v>107</v>
      </c>
      <c r="C2943" t="s">
        <v>437</v>
      </c>
      <c r="D2943" t="s">
        <v>436</v>
      </c>
      <c r="E2943">
        <v>1968</v>
      </c>
      <c r="N2943">
        <v>315.98599999999999</v>
      </c>
    </row>
    <row r="2944" spans="1:14" x14ac:dyDescent="0.3">
      <c r="A2944" t="s">
        <v>106</v>
      </c>
      <c r="B2944" t="s">
        <v>107</v>
      </c>
      <c r="C2944" t="s">
        <v>437</v>
      </c>
      <c r="D2944" t="s">
        <v>436</v>
      </c>
      <c r="E2944">
        <v>1967</v>
      </c>
      <c r="N2944">
        <v>311.12599999999998</v>
      </c>
    </row>
    <row r="2945" spans="1:15" x14ac:dyDescent="0.3">
      <c r="A2945" t="s">
        <v>106</v>
      </c>
      <c r="B2945" t="s">
        <v>107</v>
      </c>
      <c r="C2945" t="s">
        <v>437</v>
      </c>
      <c r="D2945" t="s">
        <v>436</v>
      </c>
      <c r="E2945">
        <v>1966</v>
      </c>
      <c r="N2945">
        <v>307.84199999999998</v>
      </c>
    </row>
    <row r="2946" spans="1:15" x14ac:dyDescent="0.3">
      <c r="A2946" t="s">
        <v>106</v>
      </c>
      <c r="B2946" t="s">
        <v>107</v>
      </c>
      <c r="C2946" t="s">
        <v>437</v>
      </c>
      <c r="D2946" t="s">
        <v>436</v>
      </c>
      <c r="E2946">
        <v>1965</v>
      </c>
      <c r="N2946">
        <v>304.65300000000002</v>
      </c>
    </row>
    <row r="2947" spans="1:15" x14ac:dyDescent="0.3">
      <c r="A2947" t="s">
        <v>106</v>
      </c>
      <c r="B2947" t="s">
        <v>107</v>
      </c>
      <c r="C2947" t="s">
        <v>437</v>
      </c>
      <c r="D2947" t="s">
        <v>436</v>
      </c>
      <c r="E2947">
        <v>1964</v>
      </c>
      <c r="N2947">
        <v>299.88299999999998</v>
      </c>
    </row>
    <row r="2948" spans="1:15" x14ac:dyDescent="0.3">
      <c r="A2948" t="s">
        <v>106</v>
      </c>
      <c r="B2948" t="s">
        <v>107</v>
      </c>
      <c r="C2948" t="s">
        <v>437</v>
      </c>
      <c r="D2948" t="s">
        <v>436</v>
      </c>
      <c r="E2948">
        <v>1963</v>
      </c>
      <c r="N2948">
        <v>294.73</v>
      </c>
    </row>
    <row r="2949" spans="1:15" x14ac:dyDescent="0.3">
      <c r="A2949" t="s">
        <v>106</v>
      </c>
      <c r="B2949" t="s">
        <v>107</v>
      </c>
      <c r="C2949" t="s">
        <v>437</v>
      </c>
      <c r="D2949" t="s">
        <v>436</v>
      </c>
      <c r="E2949">
        <v>1962</v>
      </c>
      <c r="N2949">
        <v>289.221</v>
      </c>
    </row>
    <row r="2950" spans="1:15" x14ac:dyDescent="0.3">
      <c r="A2950" t="s">
        <v>106</v>
      </c>
      <c r="B2950" t="s">
        <v>107</v>
      </c>
      <c r="C2950" t="s">
        <v>437</v>
      </c>
      <c r="D2950" t="s">
        <v>436</v>
      </c>
      <c r="E2950">
        <v>1961</v>
      </c>
      <c r="N2950">
        <v>284.065</v>
      </c>
    </row>
    <row r="2951" spans="1:15" x14ac:dyDescent="0.3">
      <c r="A2951" t="s">
        <v>106</v>
      </c>
      <c r="B2951" t="s">
        <v>107</v>
      </c>
      <c r="C2951" t="s">
        <v>437</v>
      </c>
      <c r="D2951" t="s">
        <v>436</v>
      </c>
      <c r="E2951">
        <v>1960</v>
      </c>
    </row>
    <row r="2952" spans="1:15" x14ac:dyDescent="0.3">
      <c r="A2952" t="s">
        <v>108</v>
      </c>
      <c r="B2952" t="s">
        <v>109</v>
      </c>
      <c r="C2952" t="s">
        <v>438</v>
      </c>
      <c r="D2952" t="s">
        <v>436</v>
      </c>
      <c r="E2952">
        <v>2018</v>
      </c>
      <c r="I2952">
        <v>24469800000</v>
      </c>
      <c r="J2952">
        <v>28159.3</v>
      </c>
      <c r="K2952">
        <v>84.433599999999998</v>
      </c>
      <c r="L2952">
        <v>1.9</v>
      </c>
      <c r="N2952">
        <v>128.708</v>
      </c>
      <c r="O2952">
        <v>8.109</v>
      </c>
    </row>
    <row r="2953" spans="1:15" x14ac:dyDescent="0.3">
      <c r="A2953" t="s">
        <v>108</v>
      </c>
      <c r="B2953" t="s">
        <v>109</v>
      </c>
      <c r="C2953" t="s">
        <v>438</v>
      </c>
      <c r="D2953" t="s">
        <v>436</v>
      </c>
      <c r="E2953">
        <v>2017</v>
      </c>
      <c r="F2953">
        <v>10.667999999999999</v>
      </c>
      <c r="G2953">
        <v>6.952</v>
      </c>
      <c r="I2953">
        <v>22141900000</v>
      </c>
      <c r="J2953">
        <v>25760.799999999999</v>
      </c>
      <c r="K2953">
        <v>80.743200000000002</v>
      </c>
      <c r="L2953">
        <v>2</v>
      </c>
      <c r="M2953">
        <v>80.671999999999997</v>
      </c>
      <c r="N2953">
        <v>127.67100000000001</v>
      </c>
      <c r="O2953">
        <v>11.052</v>
      </c>
    </row>
    <row r="2954" spans="1:15" x14ac:dyDescent="0.3">
      <c r="A2954" t="s">
        <v>108</v>
      </c>
      <c r="B2954" t="s">
        <v>109</v>
      </c>
      <c r="C2954" t="s">
        <v>438</v>
      </c>
      <c r="D2954" t="s">
        <v>436</v>
      </c>
      <c r="E2954">
        <v>2016</v>
      </c>
      <c r="F2954">
        <v>10.852</v>
      </c>
      <c r="G2954">
        <v>6.89</v>
      </c>
      <c r="I2954">
        <v>20453800000</v>
      </c>
      <c r="J2954">
        <v>24019.1</v>
      </c>
      <c r="K2954">
        <v>75.900199999999998</v>
      </c>
      <c r="L2954">
        <v>2.1</v>
      </c>
      <c r="M2954">
        <v>80.513000000000005</v>
      </c>
      <c r="N2954">
        <v>126.64400000000001</v>
      </c>
      <c r="O2954">
        <v>12.95</v>
      </c>
    </row>
    <row r="2955" spans="1:15" x14ac:dyDescent="0.3">
      <c r="A2955" t="s">
        <v>108</v>
      </c>
      <c r="B2955" t="s">
        <v>109</v>
      </c>
      <c r="C2955" t="s">
        <v>438</v>
      </c>
      <c r="D2955" t="s">
        <v>436</v>
      </c>
      <c r="E2955">
        <v>2015</v>
      </c>
      <c r="F2955">
        <v>11.010999999999999</v>
      </c>
      <c r="G2955">
        <v>6.8380000000000001</v>
      </c>
      <c r="I2955">
        <v>19680600000</v>
      </c>
      <c r="J2955">
        <v>23217.5</v>
      </c>
      <c r="K2955">
        <v>71.715900000000005</v>
      </c>
      <c r="L2955">
        <v>2.2000000000000002</v>
      </c>
      <c r="M2955">
        <v>80.349999999999994</v>
      </c>
      <c r="N2955">
        <v>125.648</v>
      </c>
      <c r="O2955">
        <v>14.907999999999999</v>
      </c>
    </row>
    <row r="2956" spans="1:15" x14ac:dyDescent="0.3">
      <c r="A2956" t="s">
        <v>108</v>
      </c>
      <c r="B2956" t="s">
        <v>109</v>
      </c>
      <c r="C2956" t="s">
        <v>438</v>
      </c>
      <c r="D2956" t="s">
        <v>436</v>
      </c>
      <c r="E2956">
        <v>2014</v>
      </c>
      <c r="F2956">
        <v>11.143000000000001</v>
      </c>
      <c r="G2956">
        <v>6.7990000000000004</v>
      </c>
      <c r="H2956">
        <v>3624.97</v>
      </c>
      <c r="I2956">
        <v>23364700000</v>
      </c>
      <c r="J2956">
        <v>27407.200000000001</v>
      </c>
      <c r="K2956">
        <v>69.33</v>
      </c>
      <c r="L2956">
        <v>2.2999999999999998</v>
      </c>
      <c r="M2956">
        <v>80.177999999999997</v>
      </c>
      <c r="N2956">
        <v>124.706</v>
      </c>
      <c r="O2956">
        <v>16.088000000000001</v>
      </c>
    </row>
    <row r="2957" spans="1:15" x14ac:dyDescent="0.3">
      <c r="A2957" t="s">
        <v>108</v>
      </c>
      <c r="B2957" t="s">
        <v>109</v>
      </c>
      <c r="C2957" t="s">
        <v>438</v>
      </c>
      <c r="D2957" t="s">
        <v>436</v>
      </c>
      <c r="E2957">
        <v>2013</v>
      </c>
      <c r="F2957">
        <v>11.255000000000001</v>
      </c>
      <c r="G2957">
        <v>6.7720000000000002</v>
      </c>
      <c r="H2957">
        <v>3587.83</v>
      </c>
      <c r="I2957">
        <v>24084600000</v>
      </c>
      <c r="J2957">
        <v>27942.3</v>
      </c>
      <c r="K2957">
        <v>65.454800000000006</v>
      </c>
      <c r="L2957">
        <v>2.4</v>
      </c>
      <c r="M2957">
        <v>79.998999999999995</v>
      </c>
      <c r="N2957">
        <v>123.795</v>
      </c>
      <c r="O2957">
        <v>15.871</v>
      </c>
    </row>
    <row r="2958" spans="1:15" x14ac:dyDescent="0.3">
      <c r="A2958" t="s">
        <v>108</v>
      </c>
      <c r="B2958" t="s">
        <v>109</v>
      </c>
      <c r="C2958" t="s">
        <v>438</v>
      </c>
      <c r="D2958" t="s">
        <v>436</v>
      </c>
      <c r="E2958">
        <v>2012</v>
      </c>
      <c r="F2958">
        <v>11.353</v>
      </c>
      <c r="G2958">
        <v>6.758</v>
      </c>
      <c r="H2958">
        <v>4035.08</v>
      </c>
      <c r="I2958">
        <v>25041400000</v>
      </c>
      <c r="J2958">
        <v>28984.9</v>
      </c>
      <c r="K2958">
        <v>60.689900000000002</v>
      </c>
      <c r="L2958">
        <v>2.6</v>
      </c>
      <c r="M2958">
        <v>79.811999999999998</v>
      </c>
      <c r="N2958">
        <v>122.84</v>
      </c>
      <c r="O2958">
        <v>11.795</v>
      </c>
    </row>
    <row r="2959" spans="1:15" x14ac:dyDescent="0.3">
      <c r="A2959" t="s">
        <v>108</v>
      </c>
      <c r="B2959" t="s">
        <v>109</v>
      </c>
      <c r="C2959" t="s">
        <v>438</v>
      </c>
      <c r="D2959" t="s">
        <v>436</v>
      </c>
      <c r="E2959">
        <v>2011</v>
      </c>
      <c r="F2959">
        <v>11.441000000000001</v>
      </c>
      <c r="G2959">
        <v>6.7530000000000001</v>
      </c>
      <c r="H2959">
        <v>4239.74</v>
      </c>
      <c r="I2959">
        <v>27427000000</v>
      </c>
      <c r="J2959">
        <v>32233.599999999999</v>
      </c>
      <c r="K2959">
        <v>56.859900000000003</v>
      </c>
      <c r="L2959">
        <v>2.7</v>
      </c>
      <c r="M2959">
        <v>79.620999999999995</v>
      </c>
      <c r="N2959">
        <v>121.735</v>
      </c>
      <c r="O2959">
        <v>7.8559999999999999</v>
      </c>
    </row>
    <row r="2960" spans="1:15" x14ac:dyDescent="0.3">
      <c r="A2960" t="s">
        <v>108</v>
      </c>
      <c r="B2960" t="s">
        <v>109</v>
      </c>
      <c r="C2960" t="s">
        <v>438</v>
      </c>
      <c r="D2960" t="s">
        <v>436</v>
      </c>
      <c r="E2960">
        <v>2010</v>
      </c>
      <c r="F2960">
        <v>11.516999999999999</v>
      </c>
      <c r="G2960">
        <v>6.7560000000000002</v>
      </c>
      <c r="H2960">
        <v>4585.6099999999997</v>
      </c>
      <c r="I2960">
        <v>25562300000</v>
      </c>
      <c r="J2960">
        <v>30818.5</v>
      </c>
      <c r="K2960">
        <v>52.99</v>
      </c>
      <c r="L2960">
        <v>2.9</v>
      </c>
      <c r="M2960">
        <v>79.430000000000007</v>
      </c>
      <c r="N2960">
        <v>120.413</v>
      </c>
      <c r="O2960">
        <v>6.2629999999999999</v>
      </c>
    </row>
    <row r="2961" spans="1:15" x14ac:dyDescent="0.3">
      <c r="A2961" t="s">
        <v>108</v>
      </c>
      <c r="B2961" t="s">
        <v>109</v>
      </c>
      <c r="C2961" t="s">
        <v>438</v>
      </c>
      <c r="D2961" t="s">
        <v>436</v>
      </c>
      <c r="E2961">
        <v>2009</v>
      </c>
      <c r="F2961">
        <v>11.577</v>
      </c>
      <c r="G2961">
        <v>6.7629999999999999</v>
      </c>
      <c r="H2961">
        <v>4577.07</v>
      </c>
      <c r="I2961">
        <v>25942700000</v>
      </c>
      <c r="J2961">
        <v>32105.9</v>
      </c>
      <c r="K2961">
        <v>49.81</v>
      </c>
      <c r="L2961">
        <v>3.1</v>
      </c>
      <c r="M2961">
        <v>79.245000000000005</v>
      </c>
      <c r="N2961">
        <v>118.84</v>
      </c>
      <c r="O2961">
        <v>5.3639999999999999</v>
      </c>
    </row>
    <row r="2962" spans="1:15" x14ac:dyDescent="0.3">
      <c r="A2962" t="s">
        <v>108</v>
      </c>
      <c r="B2962" t="s">
        <v>109</v>
      </c>
      <c r="C2962" t="s">
        <v>438</v>
      </c>
      <c r="D2962" t="s">
        <v>436</v>
      </c>
      <c r="E2962">
        <v>2008</v>
      </c>
      <c r="F2962">
        <v>11.625999999999999</v>
      </c>
      <c r="G2962">
        <v>6.7720000000000002</v>
      </c>
      <c r="H2962">
        <v>4554.5200000000004</v>
      </c>
      <c r="I2962">
        <v>27839700000</v>
      </c>
      <c r="J2962">
        <v>35391</v>
      </c>
      <c r="K2962">
        <v>42.31</v>
      </c>
      <c r="L2962">
        <v>3.3</v>
      </c>
      <c r="M2962">
        <v>79.070999999999998</v>
      </c>
      <c r="N2962">
        <v>117.05200000000001</v>
      </c>
      <c r="O2962">
        <v>3.6549999999999998</v>
      </c>
    </row>
    <row r="2963" spans="1:15" x14ac:dyDescent="0.3">
      <c r="A2963" t="s">
        <v>108</v>
      </c>
      <c r="B2963" t="s">
        <v>109</v>
      </c>
      <c r="C2963" t="s">
        <v>438</v>
      </c>
      <c r="D2963" t="s">
        <v>436</v>
      </c>
      <c r="E2963">
        <v>2007</v>
      </c>
      <c r="F2963">
        <v>11.673999999999999</v>
      </c>
      <c r="G2963">
        <v>6.7789999999999999</v>
      </c>
      <c r="H2963">
        <v>4377.12</v>
      </c>
      <c r="I2963">
        <v>23968800000</v>
      </c>
      <c r="J2963">
        <v>31244.9</v>
      </c>
      <c r="K2963">
        <v>40.770000000000003</v>
      </c>
      <c r="L2963">
        <v>3.6</v>
      </c>
      <c r="M2963">
        <v>78.91</v>
      </c>
      <c r="N2963">
        <v>115.12</v>
      </c>
      <c r="O2963">
        <v>3.9220000000000002</v>
      </c>
    </row>
    <row r="2964" spans="1:15" x14ac:dyDescent="0.3">
      <c r="A2964" t="s">
        <v>108</v>
      </c>
      <c r="B2964" t="s">
        <v>109</v>
      </c>
      <c r="C2964" t="s">
        <v>438</v>
      </c>
      <c r="D2964" t="s">
        <v>436</v>
      </c>
      <c r="E2964">
        <v>2006</v>
      </c>
      <c r="F2964">
        <v>11.733000000000001</v>
      </c>
      <c r="G2964">
        <v>6.7830000000000004</v>
      </c>
      <c r="H2964">
        <v>4238.1400000000003</v>
      </c>
      <c r="I2964">
        <v>20072800000</v>
      </c>
      <c r="J2964">
        <v>26729.3</v>
      </c>
      <c r="K2964">
        <v>35.83</v>
      </c>
      <c r="L2964">
        <v>3.8</v>
      </c>
      <c r="M2964">
        <v>78.763999999999996</v>
      </c>
      <c r="N2964">
        <v>113.15</v>
      </c>
      <c r="O2964">
        <v>4.5430000000000001</v>
      </c>
    </row>
    <row r="2965" spans="1:15" x14ac:dyDescent="0.3">
      <c r="A2965" t="s">
        <v>108</v>
      </c>
      <c r="B2965" t="s">
        <v>109</v>
      </c>
      <c r="C2965" t="s">
        <v>438</v>
      </c>
      <c r="D2965" t="s">
        <v>436</v>
      </c>
      <c r="E2965">
        <v>2005</v>
      </c>
      <c r="F2965">
        <v>11.821</v>
      </c>
      <c r="G2965">
        <v>6.7869999999999999</v>
      </c>
      <c r="H2965">
        <v>4099.6000000000004</v>
      </c>
      <c r="I2965">
        <v>18433400000</v>
      </c>
      <c r="J2965">
        <v>24959.3</v>
      </c>
      <c r="K2965">
        <v>32.81</v>
      </c>
      <c r="L2965">
        <v>4.0999999999999996</v>
      </c>
      <c r="M2965">
        <v>78.63</v>
      </c>
      <c r="N2965">
        <v>111.21899999999999</v>
      </c>
      <c r="O2965">
        <v>5.3040000000000003</v>
      </c>
    </row>
    <row r="2966" spans="1:15" x14ac:dyDescent="0.3">
      <c r="A2966" t="s">
        <v>108</v>
      </c>
      <c r="B2966" t="s">
        <v>109</v>
      </c>
      <c r="C2966" t="s">
        <v>438</v>
      </c>
      <c r="D2966" t="s">
        <v>436</v>
      </c>
      <c r="E2966">
        <v>2004</v>
      </c>
      <c r="F2966">
        <v>11.957000000000001</v>
      </c>
      <c r="G2966">
        <v>6.7910000000000004</v>
      </c>
      <c r="H2966">
        <v>3946.92</v>
      </c>
      <c r="I2966">
        <v>17320600000</v>
      </c>
      <c r="J2966">
        <v>23792.6</v>
      </c>
      <c r="K2966">
        <v>33.83</v>
      </c>
      <c r="L2966">
        <v>4.4000000000000004</v>
      </c>
      <c r="M2966">
        <v>78.506</v>
      </c>
      <c r="N2966">
        <v>109.352</v>
      </c>
      <c r="O2966">
        <v>4.3330000000000002</v>
      </c>
    </row>
    <row r="2967" spans="1:15" x14ac:dyDescent="0.3">
      <c r="A2967" t="s">
        <v>108</v>
      </c>
      <c r="B2967" t="s">
        <v>109</v>
      </c>
      <c r="C2967" t="s">
        <v>438</v>
      </c>
      <c r="D2967" t="s">
        <v>436</v>
      </c>
      <c r="E2967">
        <v>2003</v>
      </c>
      <c r="F2967">
        <v>12.153</v>
      </c>
      <c r="G2967">
        <v>6.798</v>
      </c>
      <c r="H2967">
        <v>3918.22</v>
      </c>
      <c r="I2967">
        <v>14547300000</v>
      </c>
      <c r="J2967">
        <v>20252.2</v>
      </c>
      <c r="K2967">
        <v>30.09</v>
      </c>
      <c r="L2967">
        <v>4.7</v>
      </c>
      <c r="M2967">
        <v>78.385000000000005</v>
      </c>
      <c r="N2967">
        <v>107.52800000000001</v>
      </c>
      <c r="O2967">
        <v>4.1349999999999998</v>
      </c>
    </row>
    <row r="2968" spans="1:15" x14ac:dyDescent="0.3">
      <c r="A2968" t="s">
        <v>108</v>
      </c>
      <c r="B2968" t="s">
        <v>109</v>
      </c>
      <c r="C2968" t="s">
        <v>438</v>
      </c>
      <c r="D2968" t="s">
        <v>436</v>
      </c>
      <c r="E2968">
        <v>2002</v>
      </c>
      <c r="F2968">
        <v>12.420999999999999</v>
      </c>
      <c r="G2968">
        <v>6.8109999999999999</v>
      </c>
      <c r="H2968">
        <v>3703.31</v>
      </c>
      <c r="I2968">
        <v>11420200000</v>
      </c>
      <c r="J2968">
        <v>16093.2</v>
      </c>
      <c r="K2968">
        <v>28.32</v>
      </c>
      <c r="L2968">
        <v>5</v>
      </c>
      <c r="M2968">
        <v>78.263999999999996</v>
      </c>
      <c r="N2968">
        <v>105.732</v>
      </c>
      <c r="O2968">
        <v>3.2989999999999999</v>
      </c>
    </row>
    <row r="2969" spans="1:15" x14ac:dyDescent="0.3">
      <c r="A2969" t="s">
        <v>108</v>
      </c>
      <c r="B2969" t="s">
        <v>109</v>
      </c>
      <c r="C2969" t="s">
        <v>438</v>
      </c>
      <c r="D2969" t="s">
        <v>436</v>
      </c>
      <c r="E2969">
        <v>2001</v>
      </c>
      <c r="F2969">
        <v>12.765000000000001</v>
      </c>
      <c r="G2969">
        <v>6.8280000000000003</v>
      </c>
      <c r="H2969">
        <v>3455.26</v>
      </c>
      <c r="I2969">
        <v>10397900000</v>
      </c>
      <c r="J2969">
        <v>14821.4</v>
      </c>
      <c r="K2969">
        <v>18.8188</v>
      </c>
      <c r="L2969">
        <v>5.3</v>
      </c>
      <c r="M2969">
        <v>78.138999999999996</v>
      </c>
      <c r="N2969">
        <v>103.926</v>
      </c>
      <c r="O2969">
        <v>3.984</v>
      </c>
    </row>
    <row r="2970" spans="1:15" x14ac:dyDescent="0.3">
      <c r="A2970" t="s">
        <v>108</v>
      </c>
      <c r="B2970" t="s">
        <v>109</v>
      </c>
      <c r="C2970" t="s">
        <v>438</v>
      </c>
      <c r="D2970" t="s">
        <v>436</v>
      </c>
      <c r="E2970">
        <v>2000</v>
      </c>
      <c r="F2970">
        <v>13.2</v>
      </c>
      <c r="G2970">
        <v>6.8470000000000004</v>
      </c>
      <c r="H2970">
        <v>3373.3</v>
      </c>
      <c r="I2970">
        <v>9985840000</v>
      </c>
      <c r="J2970">
        <v>14388.3</v>
      </c>
      <c r="K2970">
        <v>15.2554</v>
      </c>
      <c r="L2970">
        <v>5.7</v>
      </c>
      <c r="M2970">
        <v>78.009</v>
      </c>
      <c r="N2970">
        <v>102.08799999999999</v>
      </c>
      <c r="O2970">
        <v>4.9669999999999996</v>
      </c>
    </row>
    <row r="2971" spans="1:15" x14ac:dyDescent="0.3">
      <c r="A2971" t="s">
        <v>108</v>
      </c>
      <c r="B2971" t="s">
        <v>109</v>
      </c>
      <c r="C2971" t="s">
        <v>438</v>
      </c>
      <c r="D2971" t="s">
        <v>436</v>
      </c>
      <c r="E2971">
        <v>1999</v>
      </c>
      <c r="F2971">
        <v>13.731</v>
      </c>
      <c r="G2971">
        <v>6.8650000000000002</v>
      </c>
      <c r="H2971">
        <v>3178.03</v>
      </c>
      <c r="I2971">
        <v>10497900000</v>
      </c>
      <c r="J2971">
        <v>15287.9</v>
      </c>
      <c r="K2971">
        <v>11.3424</v>
      </c>
      <c r="L2971">
        <v>6.1</v>
      </c>
      <c r="M2971">
        <v>77.875</v>
      </c>
      <c r="N2971">
        <v>100.221</v>
      </c>
      <c r="O2971">
        <v>5.7</v>
      </c>
    </row>
    <row r="2972" spans="1:15" x14ac:dyDescent="0.3">
      <c r="A2972" t="s">
        <v>108</v>
      </c>
      <c r="B2972" t="s">
        <v>109</v>
      </c>
      <c r="C2972" t="s">
        <v>438</v>
      </c>
      <c r="D2972" t="s">
        <v>436</v>
      </c>
      <c r="E2972">
        <v>1998</v>
      </c>
      <c r="F2972">
        <v>14.347</v>
      </c>
      <c r="G2972">
        <v>6.88</v>
      </c>
      <c r="H2972">
        <v>3097.83</v>
      </c>
      <c r="I2972">
        <v>10248600000</v>
      </c>
      <c r="J2972">
        <v>15092.8</v>
      </c>
      <c r="K2972">
        <v>8.8905399999999997</v>
      </c>
      <c r="L2972">
        <v>6.5</v>
      </c>
      <c r="M2972">
        <v>77.738</v>
      </c>
      <c r="N2972">
        <v>98.344399999999993</v>
      </c>
      <c r="O2972">
        <v>5.0469999999999997</v>
      </c>
    </row>
    <row r="2973" spans="1:15" x14ac:dyDescent="0.3">
      <c r="A2973" t="s">
        <v>108</v>
      </c>
      <c r="B2973" t="s">
        <v>109</v>
      </c>
      <c r="C2973" t="s">
        <v>438</v>
      </c>
      <c r="D2973" t="s">
        <v>436</v>
      </c>
      <c r="E2973">
        <v>1997</v>
      </c>
      <c r="F2973">
        <v>15.023</v>
      </c>
      <c r="G2973">
        <v>6.8890000000000002</v>
      </c>
      <c r="H2973">
        <v>2866.95</v>
      </c>
      <c r="I2973">
        <v>9547820000</v>
      </c>
      <c r="J2973">
        <v>14234.2</v>
      </c>
      <c r="K2973">
        <v>4.3782699999999997</v>
      </c>
      <c r="L2973">
        <v>7</v>
      </c>
      <c r="M2973">
        <v>77.597999999999999</v>
      </c>
      <c r="N2973">
        <v>96.449100000000001</v>
      </c>
      <c r="O2973">
        <v>4.5149999999999997</v>
      </c>
    </row>
    <row r="2974" spans="1:15" x14ac:dyDescent="0.3">
      <c r="A2974" t="s">
        <v>108</v>
      </c>
      <c r="B2974" t="s">
        <v>109</v>
      </c>
      <c r="C2974" t="s">
        <v>438</v>
      </c>
      <c r="D2974" t="s">
        <v>436</v>
      </c>
      <c r="E2974">
        <v>1996</v>
      </c>
      <c r="F2974">
        <v>15.734999999999999</v>
      </c>
      <c r="G2974">
        <v>6.8949999999999996</v>
      </c>
      <c r="H2974">
        <v>2816.5</v>
      </c>
      <c r="I2974">
        <v>10011900000</v>
      </c>
      <c r="J2974">
        <v>15139.2</v>
      </c>
      <c r="K2974">
        <v>0.67334400000000005</v>
      </c>
      <c r="L2974">
        <v>7.5</v>
      </c>
      <c r="M2974">
        <v>77.456000000000003</v>
      </c>
      <c r="N2974">
        <v>94.526300000000006</v>
      </c>
      <c r="O2974">
        <v>3.9980000000000002</v>
      </c>
    </row>
    <row r="2975" spans="1:15" x14ac:dyDescent="0.3">
      <c r="A2975" t="s">
        <v>108</v>
      </c>
      <c r="B2975" t="s">
        <v>109</v>
      </c>
      <c r="C2975" t="s">
        <v>438</v>
      </c>
      <c r="D2975" t="s">
        <v>436</v>
      </c>
      <c r="E2975">
        <v>1995</v>
      </c>
      <c r="F2975">
        <v>16.446000000000002</v>
      </c>
      <c r="G2975">
        <v>6.8979999999999997</v>
      </c>
      <c r="H2975">
        <v>2784.72</v>
      </c>
      <c r="I2975">
        <v>9933140000</v>
      </c>
      <c r="J2975">
        <v>15261.4</v>
      </c>
      <c r="K2975">
        <v>0.41012100000000001</v>
      </c>
      <c r="L2975">
        <v>7.9</v>
      </c>
      <c r="M2975">
        <v>77.311999999999998</v>
      </c>
      <c r="N2975">
        <v>92.573899999999995</v>
      </c>
      <c r="O2975">
        <v>3.512</v>
      </c>
    </row>
    <row r="2976" spans="1:15" x14ac:dyDescent="0.3">
      <c r="A2976" t="s">
        <v>108</v>
      </c>
      <c r="B2976" t="s">
        <v>109</v>
      </c>
      <c r="C2976" t="s">
        <v>438</v>
      </c>
      <c r="D2976" t="s">
        <v>436</v>
      </c>
      <c r="E2976">
        <v>1994</v>
      </c>
      <c r="F2976">
        <v>17.120999999999999</v>
      </c>
      <c r="G2976">
        <v>6.9020000000000001</v>
      </c>
      <c r="H2976">
        <v>3058.14</v>
      </c>
      <c r="I2976">
        <v>7425700000</v>
      </c>
      <c r="J2976">
        <v>11617.7</v>
      </c>
      <c r="K2976">
        <v>0.11103499999999999</v>
      </c>
      <c r="L2976">
        <v>8.4</v>
      </c>
      <c r="M2976">
        <v>77.165999999999997</v>
      </c>
      <c r="N2976">
        <v>90.596299999999999</v>
      </c>
      <c r="O2976">
        <v>3.0350000000000001</v>
      </c>
    </row>
    <row r="2977" spans="1:15" x14ac:dyDescent="0.3">
      <c r="A2977" t="s">
        <v>108</v>
      </c>
      <c r="B2977" t="s">
        <v>109</v>
      </c>
      <c r="C2977" t="s">
        <v>438</v>
      </c>
      <c r="D2977" t="s">
        <v>436</v>
      </c>
      <c r="E2977">
        <v>1993</v>
      </c>
      <c r="F2977">
        <v>17.731000000000002</v>
      </c>
      <c r="G2977">
        <v>6.9109999999999996</v>
      </c>
      <c r="H2977">
        <v>3004.59</v>
      </c>
      <c r="I2977">
        <v>6590290000</v>
      </c>
      <c r="J2977">
        <v>10526.1</v>
      </c>
      <c r="K2977">
        <v>5.6367500000000001E-2</v>
      </c>
      <c r="L2977">
        <v>8.9</v>
      </c>
      <c r="M2977">
        <v>77.016999999999996</v>
      </c>
      <c r="N2977">
        <v>88.608900000000006</v>
      </c>
      <c r="O2977">
        <v>2.581</v>
      </c>
    </row>
    <row r="2978" spans="1:15" x14ac:dyDescent="0.3">
      <c r="A2978" t="s">
        <v>108</v>
      </c>
      <c r="B2978" t="s">
        <v>109</v>
      </c>
      <c r="C2978" t="s">
        <v>438</v>
      </c>
      <c r="D2978" t="s">
        <v>436</v>
      </c>
      <c r="E2978">
        <v>1992</v>
      </c>
      <c r="F2978">
        <v>18.259</v>
      </c>
      <c r="G2978">
        <v>6.9279999999999999</v>
      </c>
      <c r="H2978">
        <v>2837.83</v>
      </c>
      <c r="I2978">
        <v>6912150000</v>
      </c>
      <c r="J2978">
        <v>11310.1</v>
      </c>
      <c r="K2978">
        <v>5.0060399999999998E-2</v>
      </c>
      <c r="L2978">
        <v>9.3000000000000007</v>
      </c>
      <c r="M2978">
        <v>76.866</v>
      </c>
      <c r="N2978">
        <v>86.646199999999993</v>
      </c>
      <c r="O2978">
        <v>2.09</v>
      </c>
    </row>
    <row r="2979" spans="1:15" x14ac:dyDescent="0.3">
      <c r="A2979" t="s">
        <v>108</v>
      </c>
      <c r="B2979" t="s">
        <v>109</v>
      </c>
      <c r="C2979" t="s">
        <v>438</v>
      </c>
      <c r="D2979" t="s">
        <v>436</v>
      </c>
      <c r="E2979">
        <v>1991</v>
      </c>
      <c r="F2979">
        <v>18.693999999999999</v>
      </c>
      <c r="G2979">
        <v>6.9530000000000003</v>
      </c>
      <c r="H2979">
        <v>2481.09</v>
      </c>
      <c r="I2979">
        <v>5770200000</v>
      </c>
      <c r="J2979">
        <v>9696.1</v>
      </c>
      <c r="L2979">
        <v>9.6</v>
      </c>
      <c r="M2979">
        <v>76.712000000000003</v>
      </c>
      <c r="N2979">
        <v>84.753699999999995</v>
      </c>
      <c r="O2979">
        <v>2.036</v>
      </c>
    </row>
    <row r="2980" spans="1:15" x14ac:dyDescent="0.3">
      <c r="A2980" t="s">
        <v>108</v>
      </c>
      <c r="B2980" t="s">
        <v>109</v>
      </c>
      <c r="C2980" t="s">
        <v>438</v>
      </c>
      <c r="D2980" t="s">
        <v>436</v>
      </c>
      <c r="E2980">
        <v>1990</v>
      </c>
      <c r="F2980">
        <v>19.048999999999999</v>
      </c>
      <c r="G2980">
        <v>6.9870000000000001</v>
      </c>
      <c r="H2980">
        <v>2430.16</v>
      </c>
      <c r="I2980">
        <v>5591130000</v>
      </c>
      <c r="J2980">
        <v>9641.58</v>
      </c>
      <c r="K2980">
        <v>0</v>
      </c>
      <c r="L2980">
        <v>9.9</v>
      </c>
      <c r="M2980">
        <v>76.554000000000002</v>
      </c>
      <c r="N2980">
        <v>82.966999999999999</v>
      </c>
    </row>
    <row r="2981" spans="1:15" x14ac:dyDescent="0.3">
      <c r="A2981" t="s">
        <v>108</v>
      </c>
      <c r="B2981" t="s">
        <v>109</v>
      </c>
      <c r="C2981" t="s">
        <v>438</v>
      </c>
      <c r="D2981" t="s">
        <v>436</v>
      </c>
      <c r="E2981">
        <v>1989</v>
      </c>
      <c r="F2981">
        <v>19.347000000000001</v>
      </c>
      <c r="G2981">
        <v>7.0289999999999999</v>
      </c>
      <c r="H2981">
        <v>2295.46</v>
      </c>
      <c r="I2981">
        <v>4563480000</v>
      </c>
      <c r="J2981">
        <v>8038.91</v>
      </c>
      <c r="L2981">
        <v>10.1</v>
      </c>
      <c r="M2981">
        <v>76.394000000000005</v>
      </c>
      <c r="N2981">
        <v>81.2821</v>
      </c>
    </row>
    <row r="2982" spans="1:15" x14ac:dyDescent="0.3">
      <c r="A2982" t="s">
        <v>108</v>
      </c>
      <c r="B2982" t="s">
        <v>109</v>
      </c>
      <c r="C2982" t="s">
        <v>438</v>
      </c>
      <c r="D2982" t="s">
        <v>436</v>
      </c>
      <c r="E2982">
        <v>1988</v>
      </c>
      <c r="F2982">
        <v>19.62</v>
      </c>
      <c r="G2982">
        <v>7.077</v>
      </c>
      <c r="H2982">
        <v>2091.04</v>
      </c>
      <c r="I2982">
        <v>4278790000</v>
      </c>
      <c r="J2982">
        <v>7645.63</v>
      </c>
      <c r="L2982">
        <v>10.4</v>
      </c>
      <c r="M2982">
        <v>76.230999999999995</v>
      </c>
      <c r="N2982">
        <v>79.704999999999998</v>
      </c>
    </row>
    <row r="2983" spans="1:15" x14ac:dyDescent="0.3">
      <c r="A2983" t="s">
        <v>108</v>
      </c>
      <c r="B2983" t="s">
        <v>109</v>
      </c>
      <c r="C2983" t="s">
        <v>438</v>
      </c>
      <c r="D2983" t="s">
        <v>436</v>
      </c>
      <c r="E2983">
        <v>1987</v>
      </c>
      <c r="F2983">
        <v>19.882999999999999</v>
      </c>
      <c r="G2983">
        <v>7.1280000000000001</v>
      </c>
      <c r="H2983">
        <v>1950.58</v>
      </c>
      <c r="I2983">
        <v>3704810000</v>
      </c>
      <c r="J2983">
        <v>6690.58</v>
      </c>
      <c r="L2983">
        <v>10.7</v>
      </c>
      <c r="M2983">
        <v>76.063999999999993</v>
      </c>
      <c r="N2983">
        <v>78.287400000000005</v>
      </c>
    </row>
    <row r="2984" spans="1:15" x14ac:dyDescent="0.3">
      <c r="A2984" t="s">
        <v>108</v>
      </c>
      <c r="B2984" t="s">
        <v>109</v>
      </c>
      <c r="C2984" t="s">
        <v>438</v>
      </c>
      <c r="D2984" t="s">
        <v>436</v>
      </c>
      <c r="E2984">
        <v>1986</v>
      </c>
      <c r="F2984">
        <v>20.132000000000001</v>
      </c>
      <c r="G2984">
        <v>7.1829999999999998</v>
      </c>
      <c r="H2984">
        <v>1872.7</v>
      </c>
      <c r="I2984">
        <v>3090730000</v>
      </c>
      <c r="J2984">
        <v>5642.63</v>
      </c>
      <c r="L2984">
        <v>11.4</v>
      </c>
      <c r="M2984">
        <v>75.893000000000001</v>
      </c>
      <c r="N2984">
        <v>77.093100000000007</v>
      </c>
    </row>
    <row r="2985" spans="1:15" x14ac:dyDescent="0.3">
      <c r="A2985" t="s">
        <v>108</v>
      </c>
      <c r="B2985" t="s">
        <v>109</v>
      </c>
      <c r="C2985" t="s">
        <v>438</v>
      </c>
      <c r="D2985" t="s">
        <v>436</v>
      </c>
      <c r="E2985">
        <v>1985</v>
      </c>
      <c r="F2985">
        <v>20.34</v>
      </c>
      <c r="G2985">
        <v>7.2430000000000003</v>
      </c>
      <c r="H2985">
        <v>1766.42</v>
      </c>
      <c r="I2985">
        <v>2430410000</v>
      </c>
      <c r="J2985">
        <v>4488.29</v>
      </c>
      <c r="L2985">
        <v>12.3</v>
      </c>
      <c r="M2985">
        <v>75.718000000000004</v>
      </c>
      <c r="N2985">
        <v>76.156400000000005</v>
      </c>
    </row>
    <row r="2986" spans="1:15" x14ac:dyDescent="0.3">
      <c r="A2986" t="s">
        <v>108</v>
      </c>
      <c r="B2986" t="s">
        <v>109</v>
      </c>
      <c r="C2986" t="s">
        <v>438</v>
      </c>
      <c r="D2986" t="s">
        <v>436</v>
      </c>
      <c r="E2986">
        <v>1984</v>
      </c>
      <c r="F2986">
        <v>20.466999999999999</v>
      </c>
      <c r="G2986">
        <v>7.3090000000000002</v>
      </c>
      <c r="H2986">
        <v>1684.07</v>
      </c>
      <c r="I2986">
        <v>2278250000</v>
      </c>
      <c r="J2986">
        <v>4258.74</v>
      </c>
      <c r="L2986">
        <v>13.4</v>
      </c>
      <c r="M2986">
        <v>75.540000000000006</v>
      </c>
      <c r="N2986">
        <v>75.510199999999998</v>
      </c>
    </row>
    <row r="2987" spans="1:15" x14ac:dyDescent="0.3">
      <c r="A2987" t="s">
        <v>108</v>
      </c>
      <c r="B2987" t="s">
        <v>109</v>
      </c>
      <c r="C2987" t="s">
        <v>438</v>
      </c>
      <c r="D2987" t="s">
        <v>436</v>
      </c>
      <c r="E2987">
        <v>1983</v>
      </c>
      <c r="F2987">
        <v>20.483000000000001</v>
      </c>
      <c r="G2987">
        <v>7.3819999999999997</v>
      </c>
      <c r="H2987">
        <v>1655.44</v>
      </c>
      <c r="I2987">
        <v>2160360000</v>
      </c>
      <c r="J2987">
        <v>4091.05</v>
      </c>
      <c r="L2987">
        <v>14.7</v>
      </c>
      <c r="M2987">
        <v>75.358000000000004</v>
      </c>
      <c r="N2987">
        <v>75.116600000000005</v>
      </c>
    </row>
    <row r="2988" spans="1:15" x14ac:dyDescent="0.3">
      <c r="A2988" t="s">
        <v>108</v>
      </c>
      <c r="B2988" t="s">
        <v>109</v>
      </c>
      <c r="C2988" t="s">
        <v>438</v>
      </c>
      <c r="D2988" t="s">
        <v>436</v>
      </c>
      <c r="E2988">
        <v>1982</v>
      </c>
      <c r="F2988">
        <v>20.379000000000001</v>
      </c>
      <c r="G2988">
        <v>7.4619999999999997</v>
      </c>
      <c r="H2988">
        <v>1536.79</v>
      </c>
      <c r="I2988">
        <v>2159240000</v>
      </c>
      <c r="J2988">
        <v>4122.78</v>
      </c>
      <c r="L2988">
        <v>16.100000000000001</v>
      </c>
      <c r="M2988">
        <v>75.173000000000002</v>
      </c>
      <c r="N2988">
        <v>74.859499999999997</v>
      </c>
    </row>
    <row r="2989" spans="1:15" x14ac:dyDescent="0.3">
      <c r="A2989" t="s">
        <v>108</v>
      </c>
      <c r="B2989" t="s">
        <v>109</v>
      </c>
      <c r="C2989" t="s">
        <v>438</v>
      </c>
      <c r="D2989" t="s">
        <v>436</v>
      </c>
      <c r="E2989">
        <v>1981</v>
      </c>
      <c r="F2989">
        <v>20.167999999999999</v>
      </c>
      <c r="G2989">
        <v>7.5490000000000004</v>
      </c>
      <c r="H2989">
        <v>1436.5</v>
      </c>
      <c r="I2989">
        <v>2087500000</v>
      </c>
      <c r="J2989">
        <v>4033.24</v>
      </c>
      <c r="L2989">
        <v>17.600000000000001</v>
      </c>
      <c r="M2989">
        <v>74.983000000000004</v>
      </c>
      <c r="N2989">
        <v>74.585800000000006</v>
      </c>
    </row>
    <row r="2990" spans="1:15" x14ac:dyDescent="0.3">
      <c r="A2990" t="s">
        <v>108</v>
      </c>
      <c r="B2990" t="s">
        <v>109</v>
      </c>
      <c r="C2990" t="s">
        <v>438</v>
      </c>
      <c r="D2990" t="s">
        <v>436</v>
      </c>
      <c r="E2990">
        <v>1980</v>
      </c>
      <c r="F2990">
        <v>19.876000000000001</v>
      </c>
      <c r="G2990">
        <v>7.649</v>
      </c>
      <c r="H2990">
        <v>1415.22</v>
      </c>
      <c r="I2990">
        <v>2154310000</v>
      </c>
      <c r="J2990">
        <v>4232.0200000000004</v>
      </c>
      <c r="L2990">
        <v>19.100000000000001</v>
      </c>
      <c r="M2990">
        <v>74.790000000000006</v>
      </c>
      <c r="N2990">
        <v>74.177999999999997</v>
      </c>
    </row>
    <row r="2991" spans="1:15" x14ac:dyDescent="0.3">
      <c r="A2991" t="s">
        <v>108</v>
      </c>
      <c r="B2991" t="s">
        <v>109</v>
      </c>
      <c r="C2991" t="s">
        <v>438</v>
      </c>
      <c r="D2991" t="s">
        <v>436</v>
      </c>
      <c r="E2991">
        <v>1979</v>
      </c>
      <c r="F2991">
        <v>19.542999999999999</v>
      </c>
      <c r="G2991">
        <v>7.7690000000000001</v>
      </c>
      <c r="H2991">
        <v>1358.81</v>
      </c>
      <c r="I2991">
        <v>1288720000</v>
      </c>
      <c r="J2991">
        <v>2559.2600000000002</v>
      </c>
      <c r="L2991">
        <v>20.7</v>
      </c>
      <c r="M2991">
        <v>74.591999999999999</v>
      </c>
      <c r="N2991">
        <v>73.593599999999995</v>
      </c>
    </row>
    <row r="2992" spans="1:15" x14ac:dyDescent="0.3">
      <c r="A2992" t="s">
        <v>108</v>
      </c>
      <c r="B2992" t="s">
        <v>109</v>
      </c>
      <c r="C2992" t="s">
        <v>438</v>
      </c>
      <c r="D2992" t="s">
        <v>436</v>
      </c>
      <c r="E2992">
        <v>1978</v>
      </c>
      <c r="F2992">
        <v>19.219000000000001</v>
      </c>
      <c r="G2992">
        <v>7.9059999999999997</v>
      </c>
      <c r="H2992">
        <v>1284.82</v>
      </c>
      <c r="I2992">
        <v>964027000</v>
      </c>
      <c r="J2992">
        <v>1929.4</v>
      </c>
      <c r="M2992">
        <v>74.39</v>
      </c>
      <c r="N2992">
        <v>72.862200000000001</v>
      </c>
    </row>
    <row r="2993" spans="1:14" x14ac:dyDescent="0.3">
      <c r="A2993" t="s">
        <v>108</v>
      </c>
      <c r="B2993" t="s">
        <v>109</v>
      </c>
      <c r="C2993" t="s">
        <v>438</v>
      </c>
      <c r="D2993" t="s">
        <v>436</v>
      </c>
      <c r="E2993">
        <v>1977</v>
      </c>
      <c r="F2993">
        <v>18.946999999999999</v>
      </c>
      <c r="G2993">
        <v>8.0510000000000002</v>
      </c>
      <c r="H2993">
        <v>1217.08</v>
      </c>
      <c r="I2993">
        <v>734888000</v>
      </c>
      <c r="J2993">
        <v>1476.27</v>
      </c>
      <c r="M2993">
        <v>74.183000000000007</v>
      </c>
      <c r="N2993">
        <v>72.026499999999999</v>
      </c>
    </row>
    <row r="2994" spans="1:14" x14ac:dyDescent="0.3">
      <c r="A2994" t="s">
        <v>108</v>
      </c>
      <c r="B2994" t="s">
        <v>109</v>
      </c>
      <c r="C2994" t="s">
        <v>438</v>
      </c>
      <c r="D2994" t="s">
        <v>436</v>
      </c>
      <c r="E2994">
        <v>1976</v>
      </c>
      <c r="F2994">
        <v>18.753</v>
      </c>
      <c r="G2994">
        <v>8.1890000000000001</v>
      </c>
      <c r="H2994">
        <v>1139.1199999999999</v>
      </c>
      <c r="I2994">
        <v>576090000</v>
      </c>
      <c r="J2994">
        <v>1157.4100000000001</v>
      </c>
      <c r="M2994">
        <v>73.971000000000004</v>
      </c>
      <c r="N2994">
        <v>71.160899999999998</v>
      </c>
    </row>
    <row r="2995" spans="1:14" x14ac:dyDescent="0.3">
      <c r="A2995" t="s">
        <v>108</v>
      </c>
      <c r="B2995" t="s">
        <v>109</v>
      </c>
      <c r="C2995" t="s">
        <v>438</v>
      </c>
      <c r="D2995" t="s">
        <v>436</v>
      </c>
      <c r="E2995">
        <v>1975</v>
      </c>
      <c r="F2995">
        <v>18.646000000000001</v>
      </c>
      <c r="G2995">
        <v>8.2850000000000001</v>
      </c>
      <c r="H2995">
        <v>1029.6300000000001</v>
      </c>
      <c r="I2995">
        <v>489915000</v>
      </c>
      <c r="J2995">
        <v>976.33399999999995</v>
      </c>
      <c r="M2995">
        <v>73.753</v>
      </c>
      <c r="N2995">
        <v>70.319400000000002</v>
      </c>
    </row>
    <row r="2996" spans="1:14" x14ac:dyDescent="0.3">
      <c r="A2996" t="s">
        <v>108</v>
      </c>
      <c r="B2996" t="s">
        <v>109</v>
      </c>
      <c r="C2996" t="s">
        <v>438</v>
      </c>
      <c r="D2996" t="s">
        <v>436</v>
      </c>
      <c r="E2996">
        <v>1974</v>
      </c>
      <c r="F2996">
        <v>18.617000000000001</v>
      </c>
      <c r="G2996">
        <v>8.2989999999999995</v>
      </c>
      <c r="H2996">
        <v>1043.07</v>
      </c>
      <c r="M2996">
        <v>73.53</v>
      </c>
      <c r="N2996">
        <v>69.516499999999994</v>
      </c>
    </row>
    <row r="2997" spans="1:14" x14ac:dyDescent="0.3">
      <c r="A2997" t="s">
        <v>108</v>
      </c>
      <c r="B2997" t="s">
        <v>109</v>
      </c>
      <c r="C2997" t="s">
        <v>438</v>
      </c>
      <c r="D2997" t="s">
        <v>436</v>
      </c>
      <c r="E2997">
        <v>1973</v>
      </c>
      <c r="F2997">
        <v>18.646999999999998</v>
      </c>
      <c r="G2997">
        <v>8.2149999999999999</v>
      </c>
      <c r="H2997">
        <v>1218.69</v>
      </c>
      <c r="M2997">
        <v>73.302000000000007</v>
      </c>
      <c r="N2997">
        <v>68.734499999999997</v>
      </c>
    </row>
    <row r="2998" spans="1:14" x14ac:dyDescent="0.3">
      <c r="A2998" t="s">
        <v>108</v>
      </c>
      <c r="B2998" t="s">
        <v>109</v>
      </c>
      <c r="C2998" t="s">
        <v>438</v>
      </c>
      <c r="D2998" t="s">
        <v>436</v>
      </c>
      <c r="E2998">
        <v>1972</v>
      </c>
      <c r="F2998">
        <v>18.725999999999999</v>
      </c>
      <c r="G2998">
        <v>8.0310000000000006</v>
      </c>
      <c r="H2998">
        <v>1133.76</v>
      </c>
      <c r="M2998">
        <v>73.066999999999993</v>
      </c>
      <c r="N2998">
        <v>67.965199999999996</v>
      </c>
    </row>
    <row r="2999" spans="1:14" x14ac:dyDescent="0.3">
      <c r="A2999" t="s">
        <v>108</v>
      </c>
      <c r="B2999" t="s">
        <v>109</v>
      </c>
      <c r="C2999" t="s">
        <v>438</v>
      </c>
      <c r="D2999" t="s">
        <v>436</v>
      </c>
      <c r="E2999">
        <v>1971</v>
      </c>
      <c r="F2999">
        <v>18.866</v>
      </c>
      <c r="G2999">
        <v>7.7629999999999999</v>
      </c>
      <c r="H2999">
        <v>990.56299999999999</v>
      </c>
      <c r="M2999">
        <v>72.825000000000003</v>
      </c>
      <c r="N2999">
        <v>67.192499999999995</v>
      </c>
    </row>
    <row r="3000" spans="1:14" x14ac:dyDescent="0.3">
      <c r="A3000" t="s">
        <v>108</v>
      </c>
      <c r="B3000" t="s">
        <v>109</v>
      </c>
      <c r="C3000" t="s">
        <v>438</v>
      </c>
      <c r="D3000" t="s">
        <v>436</v>
      </c>
      <c r="E3000">
        <v>1970</v>
      </c>
      <c r="F3000">
        <v>19.106999999999999</v>
      </c>
      <c r="G3000">
        <v>7.4450000000000003</v>
      </c>
      <c r="M3000">
        <v>72.575999999999993</v>
      </c>
      <c r="N3000">
        <v>66.408900000000003</v>
      </c>
    </row>
    <row r="3001" spans="1:14" x14ac:dyDescent="0.3">
      <c r="A3001" t="s">
        <v>108</v>
      </c>
      <c r="B3001" t="s">
        <v>109</v>
      </c>
      <c r="C3001" t="s">
        <v>438</v>
      </c>
      <c r="D3001" t="s">
        <v>436</v>
      </c>
      <c r="E3001">
        <v>1969</v>
      </c>
      <c r="F3001">
        <v>19.494</v>
      </c>
      <c r="G3001">
        <v>7.1289999999999996</v>
      </c>
      <c r="M3001">
        <v>72.317999999999998</v>
      </c>
      <c r="N3001">
        <v>65.596999999999994</v>
      </c>
    </row>
    <row r="3002" spans="1:14" x14ac:dyDescent="0.3">
      <c r="A3002" t="s">
        <v>108</v>
      </c>
      <c r="B3002" t="s">
        <v>109</v>
      </c>
      <c r="C3002" t="s">
        <v>438</v>
      </c>
      <c r="D3002" t="s">
        <v>436</v>
      </c>
      <c r="E3002">
        <v>1968</v>
      </c>
      <c r="F3002">
        <v>20.045999999999999</v>
      </c>
      <c r="G3002">
        <v>6.8630000000000004</v>
      </c>
      <c r="M3002">
        <v>72.052000000000007</v>
      </c>
      <c r="N3002">
        <v>64.772199999999998</v>
      </c>
    </row>
    <row r="3003" spans="1:14" x14ac:dyDescent="0.3">
      <c r="A3003" t="s">
        <v>108</v>
      </c>
      <c r="B3003" t="s">
        <v>109</v>
      </c>
      <c r="C3003" t="s">
        <v>438</v>
      </c>
      <c r="D3003" t="s">
        <v>436</v>
      </c>
      <c r="E3003">
        <v>1967</v>
      </c>
      <c r="F3003">
        <v>20.753</v>
      </c>
      <c r="G3003">
        <v>6.6859999999999999</v>
      </c>
      <c r="M3003">
        <v>71.775999999999996</v>
      </c>
      <c r="N3003">
        <v>63.994399999999999</v>
      </c>
    </row>
    <row r="3004" spans="1:14" x14ac:dyDescent="0.3">
      <c r="A3004" t="s">
        <v>108</v>
      </c>
      <c r="B3004" t="s">
        <v>109</v>
      </c>
      <c r="C3004" t="s">
        <v>438</v>
      </c>
      <c r="D3004" t="s">
        <v>436</v>
      </c>
      <c r="E3004">
        <v>1966</v>
      </c>
      <c r="F3004">
        <v>21.584</v>
      </c>
      <c r="G3004">
        <v>6.6120000000000001</v>
      </c>
      <c r="M3004">
        <v>71.491</v>
      </c>
      <c r="N3004">
        <v>63.345100000000002</v>
      </c>
    </row>
    <row r="3005" spans="1:14" x14ac:dyDescent="0.3">
      <c r="A3005" t="s">
        <v>108</v>
      </c>
      <c r="B3005" t="s">
        <v>109</v>
      </c>
      <c r="C3005" t="s">
        <v>438</v>
      </c>
      <c r="D3005" t="s">
        <v>436</v>
      </c>
      <c r="E3005">
        <v>1965</v>
      </c>
      <c r="F3005">
        <v>22.472999999999999</v>
      </c>
      <c r="G3005">
        <v>6.6440000000000001</v>
      </c>
      <c r="M3005">
        <v>71.197000000000003</v>
      </c>
      <c r="N3005">
        <v>62.875100000000003</v>
      </c>
    </row>
    <row r="3006" spans="1:14" x14ac:dyDescent="0.3">
      <c r="A3006" t="s">
        <v>108</v>
      </c>
      <c r="B3006" t="s">
        <v>109</v>
      </c>
      <c r="C3006" t="s">
        <v>438</v>
      </c>
      <c r="D3006" t="s">
        <v>436</v>
      </c>
      <c r="E3006">
        <v>1964</v>
      </c>
      <c r="F3006">
        <v>23.338999999999999</v>
      </c>
      <c r="G3006">
        <v>6.766</v>
      </c>
      <c r="M3006">
        <v>70.894999999999996</v>
      </c>
      <c r="N3006">
        <v>62.6218</v>
      </c>
    </row>
    <row r="3007" spans="1:14" x14ac:dyDescent="0.3">
      <c r="A3007" t="s">
        <v>108</v>
      </c>
      <c r="B3007" t="s">
        <v>109</v>
      </c>
      <c r="C3007" t="s">
        <v>438</v>
      </c>
      <c r="D3007" t="s">
        <v>436</v>
      </c>
      <c r="E3007">
        <v>1963</v>
      </c>
      <c r="F3007">
        <v>24.113</v>
      </c>
      <c r="G3007">
        <v>6.94</v>
      </c>
      <c r="M3007">
        <v>70.587000000000003</v>
      </c>
      <c r="N3007">
        <v>62.544699999999999</v>
      </c>
    </row>
    <row r="3008" spans="1:14" x14ac:dyDescent="0.3">
      <c r="A3008" t="s">
        <v>108</v>
      </c>
      <c r="B3008" t="s">
        <v>109</v>
      </c>
      <c r="C3008" t="s">
        <v>438</v>
      </c>
      <c r="D3008" t="s">
        <v>436</v>
      </c>
      <c r="E3008">
        <v>1962</v>
      </c>
      <c r="F3008">
        <v>24.745999999999999</v>
      </c>
      <c r="G3008">
        <v>7.1319999999999997</v>
      </c>
      <c r="M3008">
        <v>70.272000000000006</v>
      </c>
      <c r="N3008">
        <v>62.520699999999998</v>
      </c>
    </row>
    <row r="3009" spans="1:15" x14ac:dyDescent="0.3">
      <c r="A3009" t="s">
        <v>108</v>
      </c>
      <c r="B3009" t="s">
        <v>109</v>
      </c>
      <c r="C3009" t="s">
        <v>438</v>
      </c>
      <c r="D3009" t="s">
        <v>436</v>
      </c>
      <c r="E3009">
        <v>1961</v>
      </c>
      <c r="F3009">
        <v>25.222000000000001</v>
      </c>
      <c r="G3009">
        <v>7.3239999999999998</v>
      </c>
      <c r="M3009">
        <v>69.948999999999998</v>
      </c>
      <c r="N3009">
        <v>62.380400000000002</v>
      </c>
    </row>
    <row r="3010" spans="1:15" x14ac:dyDescent="0.3">
      <c r="A3010" t="s">
        <v>108</v>
      </c>
      <c r="B3010" t="s">
        <v>109</v>
      </c>
      <c r="C3010" t="s">
        <v>438</v>
      </c>
      <c r="D3010" t="s">
        <v>436</v>
      </c>
      <c r="E3010">
        <v>1960</v>
      </c>
      <c r="F3010">
        <v>25.558</v>
      </c>
      <c r="G3010">
        <v>7.5060000000000002</v>
      </c>
      <c r="M3010">
        <v>69.617999999999995</v>
      </c>
    </row>
    <row r="3011" spans="1:15" x14ac:dyDescent="0.3">
      <c r="A3011" t="s">
        <v>110</v>
      </c>
      <c r="B3011" t="s">
        <v>111</v>
      </c>
      <c r="C3011" t="s">
        <v>438</v>
      </c>
      <c r="D3011" t="s">
        <v>439</v>
      </c>
      <c r="E3011">
        <v>2018</v>
      </c>
      <c r="I3011" s="1">
        <v>245000000000</v>
      </c>
      <c r="J3011">
        <v>23078.6</v>
      </c>
      <c r="K3011">
        <v>80.688199999999995</v>
      </c>
      <c r="L3011">
        <v>2.7</v>
      </c>
      <c r="N3011">
        <v>137.60300000000001</v>
      </c>
      <c r="O3011">
        <v>2.3969999999999998</v>
      </c>
    </row>
    <row r="3012" spans="1:15" x14ac:dyDescent="0.3">
      <c r="A3012" t="s">
        <v>110</v>
      </c>
      <c r="B3012" t="s">
        <v>111</v>
      </c>
      <c r="C3012" t="s">
        <v>438</v>
      </c>
      <c r="D3012" t="s">
        <v>439</v>
      </c>
      <c r="E3012">
        <v>2017</v>
      </c>
      <c r="F3012">
        <v>10.8</v>
      </c>
      <c r="G3012">
        <v>10.5</v>
      </c>
      <c r="I3012" s="1">
        <v>216000000000</v>
      </c>
      <c r="J3012">
        <v>20379.900000000001</v>
      </c>
      <c r="K3012">
        <v>78.719200000000001</v>
      </c>
      <c r="L3012">
        <v>2.6</v>
      </c>
      <c r="M3012">
        <v>79.4756</v>
      </c>
      <c r="N3012">
        <v>137.19800000000001</v>
      </c>
      <c r="O3012">
        <v>2.89</v>
      </c>
    </row>
    <row r="3013" spans="1:15" x14ac:dyDescent="0.3">
      <c r="A3013" t="s">
        <v>110</v>
      </c>
      <c r="B3013" t="s">
        <v>111</v>
      </c>
      <c r="C3013" t="s">
        <v>438</v>
      </c>
      <c r="D3013" t="s">
        <v>439</v>
      </c>
      <c r="E3013">
        <v>2016</v>
      </c>
      <c r="F3013">
        <v>10.7</v>
      </c>
      <c r="G3013">
        <v>10.199999999999999</v>
      </c>
      <c r="I3013" s="1">
        <v>195000000000</v>
      </c>
      <c r="J3013">
        <v>18463.400000000001</v>
      </c>
      <c r="K3013">
        <v>76.481200000000001</v>
      </c>
      <c r="L3013">
        <v>2.6</v>
      </c>
      <c r="M3013">
        <v>79.026799999999994</v>
      </c>
      <c r="N3013">
        <v>136.834</v>
      </c>
      <c r="O3013">
        <v>3.9510000000000001</v>
      </c>
    </row>
    <row r="3014" spans="1:15" x14ac:dyDescent="0.3">
      <c r="A3014" t="s">
        <v>110</v>
      </c>
      <c r="B3014" t="s">
        <v>111</v>
      </c>
      <c r="C3014" t="s">
        <v>438</v>
      </c>
      <c r="D3014" t="s">
        <v>439</v>
      </c>
      <c r="E3014">
        <v>2015</v>
      </c>
      <c r="F3014">
        <v>10.5</v>
      </c>
      <c r="G3014">
        <v>10.5</v>
      </c>
      <c r="I3014" s="1">
        <v>187000000000</v>
      </c>
      <c r="J3014">
        <v>17715.599999999999</v>
      </c>
      <c r="K3014">
        <v>75.668800000000005</v>
      </c>
      <c r="L3014">
        <v>2.5</v>
      </c>
      <c r="M3014">
        <v>78.578000000000003</v>
      </c>
      <c r="N3014">
        <v>136.589</v>
      </c>
      <c r="O3014">
        <v>5.0460000000000003</v>
      </c>
    </row>
    <row r="3015" spans="1:15" x14ac:dyDescent="0.3">
      <c r="A3015" t="s">
        <v>110</v>
      </c>
      <c r="B3015" t="s">
        <v>111</v>
      </c>
      <c r="C3015" t="s">
        <v>438</v>
      </c>
      <c r="D3015" t="s">
        <v>439</v>
      </c>
      <c r="E3015">
        <v>2014</v>
      </c>
      <c r="F3015">
        <v>10.4</v>
      </c>
      <c r="G3015">
        <v>10</v>
      </c>
      <c r="H3015">
        <v>6258.89</v>
      </c>
      <c r="I3015" s="1">
        <v>208000000000</v>
      </c>
      <c r="J3015">
        <v>19744.599999999999</v>
      </c>
      <c r="K3015">
        <v>74.231700000000004</v>
      </c>
      <c r="L3015">
        <v>2.5</v>
      </c>
      <c r="M3015">
        <v>78.824399999999997</v>
      </c>
      <c r="N3015">
        <v>136.303</v>
      </c>
      <c r="O3015">
        <v>6.1079999999999997</v>
      </c>
    </row>
    <row r="3016" spans="1:15" x14ac:dyDescent="0.3">
      <c r="A3016" t="s">
        <v>110</v>
      </c>
      <c r="B3016" t="s">
        <v>111</v>
      </c>
      <c r="C3016" t="s">
        <v>438</v>
      </c>
      <c r="D3016" t="s">
        <v>439</v>
      </c>
      <c r="E3016">
        <v>2013</v>
      </c>
      <c r="F3016">
        <v>10.199999999999999</v>
      </c>
      <c r="G3016">
        <v>10.4</v>
      </c>
      <c r="H3016">
        <v>6284.79</v>
      </c>
      <c r="I3016" s="1">
        <v>209000000000</v>
      </c>
      <c r="J3016">
        <v>19916</v>
      </c>
      <c r="K3016">
        <v>74.110399999999998</v>
      </c>
      <c r="L3016">
        <v>2.5</v>
      </c>
      <c r="M3016">
        <v>78.175600000000003</v>
      </c>
      <c r="N3016">
        <v>136.16</v>
      </c>
      <c r="O3016">
        <v>6.9530000000000003</v>
      </c>
    </row>
    <row r="3017" spans="1:15" x14ac:dyDescent="0.3">
      <c r="A3017" t="s">
        <v>110</v>
      </c>
      <c r="B3017" t="s">
        <v>111</v>
      </c>
      <c r="C3017" t="s">
        <v>438</v>
      </c>
      <c r="D3017" t="s">
        <v>439</v>
      </c>
      <c r="E3017">
        <v>2012</v>
      </c>
      <c r="F3017">
        <v>10.3</v>
      </c>
      <c r="G3017">
        <v>10.3</v>
      </c>
      <c r="H3017">
        <v>6304.57</v>
      </c>
      <c r="I3017" s="1">
        <v>207000000000</v>
      </c>
      <c r="J3017">
        <v>19729.900000000001</v>
      </c>
      <c r="K3017">
        <v>73.430000000000007</v>
      </c>
      <c r="L3017">
        <v>2.5</v>
      </c>
      <c r="M3017">
        <v>78.075599999999994</v>
      </c>
      <c r="N3017">
        <v>136.09700000000001</v>
      </c>
      <c r="O3017">
        <v>6.9779999999999998</v>
      </c>
    </row>
    <row r="3018" spans="1:15" x14ac:dyDescent="0.3">
      <c r="A3018" t="s">
        <v>110</v>
      </c>
      <c r="B3018" t="s">
        <v>111</v>
      </c>
      <c r="C3018" t="s">
        <v>438</v>
      </c>
      <c r="D3018" t="s">
        <v>439</v>
      </c>
      <c r="E3018">
        <v>2011</v>
      </c>
      <c r="F3018">
        <v>10.4</v>
      </c>
      <c r="G3018">
        <v>10.199999999999999</v>
      </c>
      <c r="H3018">
        <v>6298.73</v>
      </c>
      <c r="I3018" s="1">
        <v>228000000000</v>
      </c>
      <c r="J3018">
        <v>21717.5</v>
      </c>
      <c r="K3018">
        <v>70.489999999999995</v>
      </c>
      <c r="L3018">
        <v>2.6</v>
      </c>
      <c r="M3018">
        <v>77.873199999999997</v>
      </c>
      <c r="N3018">
        <v>135.88900000000001</v>
      </c>
      <c r="O3018">
        <v>6.7110000000000003</v>
      </c>
    </row>
    <row r="3019" spans="1:15" x14ac:dyDescent="0.3">
      <c r="A3019" t="s">
        <v>110</v>
      </c>
      <c r="B3019" t="s">
        <v>111</v>
      </c>
      <c r="C3019" t="s">
        <v>438</v>
      </c>
      <c r="D3019" t="s">
        <v>439</v>
      </c>
      <c r="E3019">
        <v>2010</v>
      </c>
      <c r="F3019">
        <v>11.2</v>
      </c>
      <c r="G3019">
        <v>10.199999999999999</v>
      </c>
      <c r="H3019">
        <v>6348.42</v>
      </c>
      <c r="I3019" s="1">
        <v>207000000000</v>
      </c>
      <c r="J3019">
        <v>19808.099999999999</v>
      </c>
      <c r="K3019">
        <v>68.819999999999993</v>
      </c>
      <c r="L3019">
        <v>2.7</v>
      </c>
      <c r="M3019">
        <v>77.424400000000006</v>
      </c>
      <c r="N3019">
        <v>135.60900000000001</v>
      </c>
      <c r="O3019">
        <v>7.2789999999999999</v>
      </c>
    </row>
    <row r="3020" spans="1:15" x14ac:dyDescent="0.3">
      <c r="A3020" t="s">
        <v>110</v>
      </c>
      <c r="B3020" t="s">
        <v>111</v>
      </c>
      <c r="C3020" t="s">
        <v>438</v>
      </c>
      <c r="D3020" t="s">
        <v>439</v>
      </c>
      <c r="E3020">
        <v>2009</v>
      </c>
      <c r="F3020">
        <v>11.3</v>
      </c>
      <c r="G3020">
        <v>10.3</v>
      </c>
      <c r="H3020">
        <v>6139.35</v>
      </c>
      <c r="I3020" s="1">
        <v>206000000000</v>
      </c>
      <c r="J3020">
        <v>19741.599999999999</v>
      </c>
      <c r="K3020">
        <v>64.430000000000007</v>
      </c>
      <c r="L3020">
        <v>2.8</v>
      </c>
      <c r="M3020">
        <v>77.078000000000003</v>
      </c>
      <c r="N3020">
        <v>135.197</v>
      </c>
      <c r="O3020">
        <v>6.6619999999999999</v>
      </c>
    </row>
    <row r="3021" spans="1:15" x14ac:dyDescent="0.3">
      <c r="A3021" t="s">
        <v>110</v>
      </c>
      <c r="B3021" t="s">
        <v>111</v>
      </c>
      <c r="C3021" t="s">
        <v>438</v>
      </c>
      <c r="D3021" t="s">
        <v>439</v>
      </c>
      <c r="E3021">
        <v>2008</v>
      </c>
      <c r="F3021">
        <v>11.5</v>
      </c>
      <c r="G3021">
        <v>10.1</v>
      </c>
      <c r="H3021">
        <v>6489.13</v>
      </c>
      <c r="I3021" s="1">
        <v>236000000000</v>
      </c>
      <c r="J3021">
        <v>22698.9</v>
      </c>
      <c r="K3021">
        <v>62.97</v>
      </c>
      <c r="L3021">
        <v>3</v>
      </c>
      <c r="M3021">
        <v>76.9756</v>
      </c>
      <c r="N3021">
        <v>134.429</v>
      </c>
      <c r="O3021">
        <v>4.3920000000000003</v>
      </c>
    </row>
    <row r="3022" spans="1:15" x14ac:dyDescent="0.3">
      <c r="A3022" t="s">
        <v>110</v>
      </c>
      <c r="B3022" t="s">
        <v>111</v>
      </c>
      <c r="C3022" t="s">
        <v>438</v>
      </c>
      <c r="D3022" t="s">
        <v>439</v>
      </c>
      <c r="E3022">
        <v>2007</v>
      </c>
      <c r="F3022">
        <v>11.1</v>
      </c>
      <c r="G3022">
        <v>10.199999999999999</v>
      </c>
      <c r="H3022">
        <v>6518.22</v>
      </c>
      <c r="I3022" s="1">
        <v>189000000000</v>
      </c>
      <c r="J3022">
        <v>18373.599999999999</v>
      </c>
      <c r="K3022">
        <v>51.93</v>
      </c>
      <c r="L3022">
        <v>3.2</v>
      </c>
      <c r="M3022">
        <v>76.724400000000003</v>
      </c>
      <c r="N3022">
        <v>133.31800000000001</v>
      </c>
      <c r="O3022">
        <v>5.32</v>
      </c>
    </row>
    <row r="3023" spans="1:15" x14ac:dyDescent="0.3">
      <c r="A3023" t="s">
        <v>110</v>
      </c>
      <c r="B3023" t="s">
        <v>111</v>
      </c>
      <c r="C3023" t="s">
        <v>438</v>
      </c>
      <c r="D3023" t="s">
        <v>439</v>
      </c>
      <c r="E3023">
        <v>2006</v>
      </c>
      <c r="F3023">
        <v>10.3</v>
      </c>
      <c r="G3023">
        <v>10.199999999999999</v>
      </c>
      <c r="H3023">
        <v>6528.53</v>
      </c>
      <c r="I3023" s="1">
        <v>155000000000</v>
      </c>
      <c r="J3023">
        <v>15183.6</v>
      </c>
      <c r="K3023">
        <v>47.93</v>
      </c>
      <c r="L3023">
        <v>3.4</v>
      </c>
      <c r="M3023">
        <v>76.5244</v>
      </c>
      <c r="N3023">
        <v>132.542</v>
      </c>
      <c r="O3023">
        <v>7.1479999999999997</v>
      </c>
    </row>
    <row r="3024" spans="1:15" x14ac:dyDescent="0.3">
      <c r="A3024" t="s">
        <v>110</v>
      </c>
      <c r="B3024" t="s">
        <v>111</v>
      </c>
      <c r="C3024" t="s">
        <v>438</v>
      </c>
      <c r="D3024" t="s">
        <v>439</v>
      </c>
      <c r="E3024">
        <v>2005</v>
      </c>
      <c r="F3024">
        <v>10</v>
      </c>
      <c r="G3024">
        <v>10.6</v>
      </c>
      <c r="H3024">
        <v>6357.42</v>
      </c>
      <c r="I3024" s="1">
        <v>136000000000</v>
      </c>
      <c r="J3024">
        <v>13346.2</v>
      </c>
      <c r="K3024">
        <v>35.270000000000003</v>
      </c>
      <c r="L3024">
        <v>3.5</v>
      </c>
      <c r="M3024">
        <v>75.924400000000006</v>
      </c>
      <c r="N3024">
        <v>132.167</v>
      </c>
      <c r="O3024">
        <v>7.9269999999999996</v>
      </c>
    </row>
    <row r="3025" spans="1:15" x14ac:dyDescent="0.3">
      <c r="A3025" t="s">
        <v>110</v>
      </c>
      <c r="B3025" t="s">
        <v>111</v>
      </c>
      <c r="C3025" t="s">
        <v>438</v>
      </c>
      <c r="D3025" t="s">
        <v>439</v>
      </c>
      <c r="E3025">
        <v>2004</v>
      </c>
      <c r="F3025">
        <v>9.6</v>
      </c>
      <c r="G3025">
        <v>10.5</v>
      </c>
      <c r="H3025">
        <v>6230.4</v>
      </c>
      <c r="I3025" s="1">
        <v>119000000000</v>
      </c>
      <c r="J3025">
        <v>11685.9</v>
      </c>
      <c r="K3025">
        <v>35.5</v>
      </c>
      <c r="L3025">
        <v>3.7</v>
      </c>
      <c r="M3025">
        <v>75.721999999999994</v>
      </c>
      <c r="N3025">
        <v>131.98400000000001</v>
      </c>
      <c r="O3025">
        <v>8.2100000000000009</v>
      </c>
    </row>
    <row r="3026" spans="1:15" x14ac:dyDescent="0.3">
      <c r="A3026" t="s">
        <v>110</v>
      </c>
      <c r="B3026" t="s">
        <v>111</v>
      </c>
      <c r="C3026" t="s">
        <v>438</v>
      </c>
      <c r="D3026" t="s">
        <v>439</v>
      </c>
      <c r="E3026">
        <v>2003</v>
      </c>
      <c r="F3026">
        <v>9.1999999999999993</v>
      </c>
      <c r="G3026">
        <v>10.9</v>
      </c>
      <c r="H3026">
        <v>6074.85</v>
      </c>
      <c r="I3026">
        <v>99627100000</v>
      </c>
      <c r="J3026">
        <v>9773.1200000000008</v>
      </c>
      <c r="K3026">
        <v>34.299999999999997</v>
      </c>
      <c r="L3026">
        <v>3.9</v>
      </c>
      <c r="M3026">
        <v>75.170699999999997</v>
      </c>
      <c r="N3026">
        <v>131.92699999999999</v>
      </c>
      <c r="O3026">
        <v>7.5439999999999996</v>
      </c>
    </row>
    <row r="3027" spans="1:15" x14ac:dyDescent="0.3">
      <c r="A3027" t="s">
        <v>110</v>
      </c>
      <c r="B3027" t="s">
        <v>111</v>
      </c>
      <c r="C3027" t="s">
        <v>438</v>
      </c>
      <c r="D3027" t="s">
        <v>439</v>
      </c>
      <c r="E3027">
        <v>2002</v>
      </c>
      <c r="F3027">
        <v>9.1</v>
      </c>
      <c r="G3027">
        <v>10.6</v>
      </c>
      <c r="H3027">
        <v>5894.23</v>
      </c>
      <c r="I3027">
        <v>81910800000</v>
      </c>
      <c r="J3027">
        <v>8032.9</v>
      </c>
      <c r="K3027">
        <v>23.93</v>
      </c>
      <c r="L3027">
        <v>4.0999999999999996</v>
      </c>
      <c r="M3027">
        <v>75.221999999999994</v>
      </c>
      <c r="N3027">
        <v>131.965</v>
      </c>
      <c r="O3027">
        <v>7.0190000000000001</v>
      </c>
    </row>
    <row r="3028" spans="1:15" x14ac:dyDescent="0.3">
      <c r="A3028" t="s">
        <v>110</v>
      </c>
      <c r="B3028" t="s">
        <v>111</v>
      </c>
      <c r="C3028" t="s">
        <v>438</v>
      </c>
      <c r="D3028" t="s">
        <v>439</v>
      </c>
      <c r="E3028">
        <v>2001</v>
      </c>
      <c r="F3028">
        <v>8.9</v>
      </c>
      <c r="G3028">
        <v>10.5</v>
      </c>
      <c r="H3028">
        <v>5892.17</v>
      </c>
      <c r="I3028">
        <v>67523600000</v>
      </c>
      <c r="J3028">
        <v>6609.21</v>
      </c>
      <c r="K3028">
        <v>14.6972</v>
      </c>
      <c r="L3028">
        <v>4.3</v>
      </c>
      <c r="M3028">
        <v>75.173199999999994</v>
      </c>
      <c r="N3028">
        <v>132.22</v>
      </c>
      <c r="O3028">
        <v>7.9909999999999997</v>
      </c>
    </row>
    <row r="3029" spans="1:15" x14ac:dyDescent="0.3">
      <c r="A3029" t="s">
        <v>110</v>
      </c>
      <c r="B3029" t="s">
        <v>111</v>
      </c>
      <c r="C3029" t="s">
        <v>438</v>
      </c>
      <c r="D3029" t="s">
        <v>439</v>
      </c>
      <c r="E3029">
        <v>2000</v>
      </c>
      <c r="F3029">
        <v>8.9</v>
      </c>
      <c r="G3029">
        <v>10.6</v>
      </c>
      <c r="H3029">
        <v>5703.82</v>
      </c>
      <c r="I3029">
        <v>61649500000</v>
      </c>
      <c r="J3029">
        <v>6011.62</v>
      </c>
      <c r="K3029">
        <v>9.7805300000000006</v>
      </c>
      <c r="L3029">
        <v>4.5</v>
      </c>
      <c r="M3029">
        <v>74.968299999999999</v>
      </c>
      <c r="N3029">
        <v>132.71700000000001</v>
      </c>
      <c r="O3029">
        <v>8.7620000000000005</v>
      </c>
    </row>
    <row r="3030" spans="1:15" x14ac:dyDescent="0.3">
      <c r="A3030" t="s">
        <v>110</v>
      </c>
      <c r="B3030" t="s">
        <v>111</v>
      </c>
      <c r="C3030" t="s">
        <v>438</v>
      </c>
      <c r="D3030" t="s">
        <v>439</v>
      </c>
      <c r="E3030">
        <v>1999</v>
      </c>
      <c r="F3030">
        <v>8.6999999999999993</v>
      </c>
      <c r="G3030">
        <v>10.7</v>
      </c>
      <c r="H3030">
        <v>5493.85</v>
      </c>
      <c r="I3030">
        <v>64867500000</v>
      </c>
      <c r="J3030">
        <v>6307.7</v>
      </c>
      <c r="K3030">
        <v>6.8327999999999998</v>
      </c>
      <c r="L3030">
        <v>4.8</v>
      </c>
      <c r="M3030">
        <v>74.668300000000002</v>
      </c>
      <c r="N3030">
        <v>133.09</v>
      </c>
      <c r="O3030">
        <v>8.4890000000000008</v>
      </c>
    </row>
    <row r="3031" spans="1:15" x14ac:dyDescent="0.3">
      <c r="A3031" t="s">
        <v>110</v>
      </c>
      <c r="B3031" t="s">
        <v>111</v>
      </c>
      <c r="C3031" t="s">
        <v>438</v>
      </c>
      <c r="D3031" t="s">
        <v>439</v>
      </c>
      <c r="E3031">
        <v>1998</v>
      </c>
      <c r="F3031">
        <v>8.8000000000000007</v>
      </c>
      <c r="G3031">
        <v>10.6</v>
      </c>
      <c r="H3031">
        <v>5604.81</v>
      </c>
      <c r="I3031">
        <v>66490400000</v>
      </c>
      <c r="J3031">
        <v>6458.9</v>
      </c>
      <c r="K3031">
        <v>3.8959100000000002</v>
      </c>
      <c r="L3031">
        <v>5.2</v>
      </c>
      <c r="M3031">
        <v>74.514600000000002</v>
      </c>
      <c r="N3031">
        <v>133.226</v>
      </c>
      <c r="O3031">
        <v>5.9039999999999999</v>
      </c>
    </row>
    <row r="3032" spans="1:15" x14ac:dyDescent="0.3">
      <c r="A3032" t="s">
        <v>110</v>
      </c>
      <c r="B3032" t="s">
        <v>111</v>
      </c>
      <c r="C3032" t="s">
        <v>438</v>
      </c>
      <c r="D3032" t="s">
        <v>439</v>
      </c>
      <c r="E3032">
        <v>1997</v>
      </c>
      <c r="F3032">
        <v>8.8000000000000007</v>
      </c>
      <c r="G3032">
        <v>10.9</v>
      </c>
      <c r="H3032">
        <v>5660.06</v>
      </c>
      <c r="I3032">
        <v>61792200000</v>
      </c>
      <c r="J3032">
        <v>5996.83</v>
      </c>
      <c r="K3032">
        <v>2.9157000000000002</v>
      </c>
      <c r="L3032">
        <v>5.8</v>
      </c>
      <c r="M3032">
        <v>73.8249</v>
      </c>
      <c r="N3032">
        <v>133.352</v>
      </c>
      <c r="O3032">
        <v>4.2709999999999999</v>
      </c>
    </row>
    <row r="3033" spans="1:15" x14ac:dyDescent="0.3">
      <c r="A3033" t="s">
        <v>110</v>
      </c>
      <c r="B3033" t="s">
        <v>111</v>
      </c>
      <c r="C3033" t="s">
        <v>438</v>
      </c>
      <c r="D3033" t="s">
        <v>439</v>
      </c>
      <c r="E3033">
        <v>1996</v>
      </c>
      <c r="F3033">
        <v>8.8000000000000007</v>
      </c>
      <c r="G3033">
        <v>10.9</v>
      </c>
      <c r="H3033">
        <v>5729.39</v>
      </c>
      <c r="I3033">
        <v>66985800000</v>
      </c>
      <c r="J3033">
        <v>6493.86</v>
      </c>
      <c r="K3033">
        <v>1.94038</v>
      </c>
      <c r="L3033">
        <v>6.4</v>
      </c>
      <c r="M3033">
        <v>73.714600000000004</v>
      </c>
      <c r="N3033">
        <v>133.49600000000001</v>
      </c>
      <c r="O3033">
        <v>3.8940000000000001</v>
      </c>
    </row>
    <row r="3034" spans="1:15" x14ac:dyDescent="0.3">
      <c r="A3034" t="s">
        <v>110</v>
      </c>
      <c r="B3034" t="s">
        <v>111</v>
      </c>
      <c r="C3034" t="s">
        <v>438</v>
      </c>
      <c r="D3034" t="s">
        <v>439</v>
      </c>
      <c r="E3034">
        <v>1995</v>
      </c>
      <c r="F3034">
        <v>9.3000000000000007</v>
      </c>
      <c r="G3034">
        <v>11.4</v>
      </c>
      <c r="H3034">
        <v>5470.67</v>
      </c>
      <c r="I3034">
        <v>59775700000</v>
      </c>
      <c r="J3034">
        <v>5788.15</v>
      </c>
      <c r="K3034">
        <v>1.4535800000000001</v>
      </c>
      <c r="L3034">
        <v>7.1</v>
      </c>
      <c r="M3034">
        <v>73.0749</v>
      </c>
      <c r="N3034">
        <v>133.65199999999999</v>
      </c>
      <c r="O3034">
        <v>4.024</v>
      </c>
    </row>
    <row r="3035" spans="1:15" x14ac:dyDescent="0.3">
      <c r="A3035" t="s">
        <v>110</v>
      </c>
      <c r="B3035" t="s">
        <v>111</v>
      </c>
      <c r="C3035" t="s">
        <v>438</v>
      </c>
      <c r="D3035" t="s">
        <v>439</v>
      </c>
      <c r="E3035">
        <v>1994</v>
      </c>
      <c r="F3035">
        <v>10.3</v>
      </c>
      <c r="G3035">
        <v>11.4</v>
      </c>
      <c r="H3035">
        <v>5186.97</v>
      </c>
      <c r="I3035">
        <v>47554700000</v>
      </c>
      <c r="J3035">
        <v>4601.95</v>
      </c>
      <c r="K3035">
        <v>1.25922</v>
      </c>
      <c r="L3035">
        <v>7.9</v>
      </c>
      <c r="M3035">
        <v>72.972700000000003</v>
      </c>
      <c r="N3035">
        <v>133.733</v>
      </c>
      <c r="O3035">
        <v>4.2960000000000003</v>
      </c>
    </row>
    <row r="3036" spans="1:15" x14ac:dyDescent="0.3">
      <c r="A3036" t="s">
        <v>110</v>
      </c>
      <c r="B3036" t="s">
        <v>111</v>
      </c>
      <c r="C3036" t="s">
        <v>438</v>
      </c>
      <c r="D3036" t="s">
        <v>439</v>
      </c>
      <c r="E3036">
        <v>1993</v>
      </c>
      <c r="F3036">
        <v>11.7</v>
      </c>
      <c r="G3036">
        <v>11.4</v>
      </c>
      <c r="H3036">
        <v>5032.3999999999996</v>
      </c>
      <c r="I3036">
        <v>40614400000</v>
      </c>
      <c r="J3036">
        <v>3931.74</v>
      </c>
      <c r="K3036">
        <v>0.58131999999999995</v>
      </c>
      <c r="L3036">
        <v>8.6</v>
      </c>
      <c r="M3036">
        <v>72.767799999999994</v>
      </c>
      <c r="N3036">
        <v>133.685</v>
      </c>
      <c r="O3036">
        <v>4.32</v>
      </c>
    </row>
    <row r="3037" spans="1:15" x14ac:dyDescent="0.3">
      <c r="A3037" t="s">
        <v>110</v>
      </c>
      <c r="B3037" t="s">
        <v>111</v>
      </c>
      <c r="C3037" t="s">
        <v>438</v>
      </c>
      <c r="D3037" t="s">
        <v>439</v>
      </c>
      <c r="E3037">
        <v>1992</v>
      </c>
      <c r="F3037">
        <v>11.8</v>
      </c>
      <c r="G3037">
        <v>11.7</v>
      </c>
      <c r="H3037">
        <v>5077.66</v>
      </c>
      <c r="I3037">
        <v>34590100000</v>
      </c>
      <c r="J3037">
        <v>3352.03</v>
      </c>
      <c r="L3037">
        <v>9.3000000000000007</v>
      </c>
      <c r="M3037">
        <v>72.271699999999996</v>
      </c>
      <c r="N3037">
        <v>133.54599999999999</v>
      </c>
      <c r="O3037">
        <v>3.1819999999999999</v>
      </c>
    </row>
    <row r="3038" spans="1:15" x14ac:dyDescent="0.3">
      <c r="A3038" t="s">
        <v>110</v>
      </c>
      <c r="B3038" t="s">
        <v>111</v>
      </c>
      <c r="C3038" t="s">
        <v>438</v>
      </c>
      <c r="D3038" t="s">
        <v>439</v>
      </c>
      <c r="E3038">
        <v>1991</v>
      </c>
      <c r="F3038">
        <v>12.5</v>
      </c>
      <c r="G3038">
        <v>12.1</v>
      </c>
      <c r="H3038">
        <v>5256.3</v>
      </c>
      <c r="I3038">
        <v>29675500000</v>
      </c>
      <c r="J3038">
        <v>2878.72</v>
      </c>
      <c r="L3038">
        <v>9.9</v>
      </c>
      <c r="M3038">
        <v>71.898300000000006</v>
      </c>
      <c r="N3038">
        <v>133.41</v>
      </c>
      <c r="O3038">
        <v>2.27</v>
      </c>
    </row>
    <row r="3039" spans="1:15" x14ac:dyDescent="0.3">
      <c r="A3039" t="s">
        <v>110</v>
      </c>
      <c r="B3039" t="s">
        <v>111</v>
      </c>
      <c r="C3039" t="s">
        <v>438</v>
      </c>
      <c r="D3039" t="s">
        <v>439</v>
      </c>
      <c r="E3039">
        <v>1990</v>
      </c>
      <c r="F3039">
        <v>12.6</v>
      </c>
      <c r="G3039">
        <v>12.5</v>
      </c>
      <c r="H3039">
        <v>5600.41</v>
      </c>
      <c r="I3039">
        <v>40477400000</v>
      </c>
      <c r="J3039">
        <v>3917.16</v>
      </c>
      <c r="K3039">
        <v>0</v>
      </c>
      <c r="L3039">
        <v>10.4</v>
      </c>
      <c r="M3039">
        <v>71.383899999999997</v>
      </c>
      <c r="N3039">
        <v>133.72999999999999</v>
      </c>
    </row>
    <row r="3040" spans="1:15" x14ac:dyDescent="0.3">
      <c r="A3040" t="s">
        <v>110</v>
      </c>
      <c r="B3040" t="s">
        <v>111</v>
      </c>
      <c r="C3040" t="s">
        <v>438</v>
      </c>
      <c r="D3040" t="s">
        <v>439</v>
      </c>
      <c r="E3040">
        <v>1989</v>
      </c>
      <c r="F3040">
        <v>12.4</v>
      </c>
      <c r="G3040">
        <v>12.3</v>
      </c>
      <c r="H3040">
        <v>5576.93</v>
      </c>
      <c r="L3040">
        <v>10.7</v>
      </c>
      <c r="M3040">
        <v>71.675600000000003</v>
      </c>
      <c r="N3040">
        <v>134.089</v>
      </c>
    </row>
    <row r="3041" spans="1:14" x14ac:dyDescent="0.3">
      <c r="A3041" t="s">
        <v>110</v>
      </c>
      <c r="B3041" t="s">
        <v>111</v>
      </c>
      <c r="C3041" t="s">
        <v>438</v>
      </c>
      <c r="D3041" t="s">
        <v>439</v>
      </c>
      <c r="E3041">
        <v>1988</v>
      </c>
      <c r="F3041">
        <v>12.8</v>
      </c>
      <c r="G3041">
        <v>12.1</v>
      </c>
      <c r="H3041">
        <v>5504.92</v>
      </c>
      <c r="L3041">
        <v>11.1</v>
      </c>
      <c r="M3041">
        <v>71.641499999999994</v>
      </c>
      <c r="N3041">
        <v>134.01400000000001</v>
      </c>
    </row>
    <row r="3042" spans="1:14" x14ac:dyDescent="0.3">
      <c r="A3042" t="s">
        <v>110</v>
      </c>
      <c r="B3042" t="s">
        <v>111</v>
      </c>
      <c r="C3042" t="s">
        <v>438</v>
      </c>
      <c r="D3042" t="s">
        <v>439</v>
      </c>
      <c r="E3042">
        <v>1987</v>
      </c>
      <c r="F3042">
        <v>12.7</v>
      </c>
      <c r="G3042">
        <v>12.3</v>
      </c>
      <c r="H3042">
        <v>5447.31</v>
      </c>
      <c r="L3042">
        <v>11.5</v>
      </c>
      <c r="M3042">
        <v>71.445599999999999</v>
      </c>
      <c r="N3042">
        <v>133.911</v>
      </c>
    </row>
    <row r="3043" spans="1:14" x14ac:dyDescent="0.3">
      <c r="A3043" t="s">
        <v>110</v>
      </c>
      <c r="B3043" t="s">
        <v>111</v>
      </c>
      <c r="C3043" t="s">
        <v>438</v>
      </c>
      <c r="D3043" t="s">
        <v>439</v>
      </c>
      <c r="E3043">
        <v>1986</v>
      </c>
      <c r="F3043">
        <v>12.9</v>
      </c>
      <c r="G3043">
        <v>12.8</v>
      </c>
      <c r="H3043">
        <v>5259.31</v>
      </c>
      <c r="L3043">
        <v>12</v>
      </c>
      <c r="M3043">
        <v>70.997299999999996</v>
      </c>
      <c r="N3043">
        <v>133.845</v>
      </c>
    </row>
    <row r="3044" spans="1:14" x14ac:dyDescent="0.3">
      <c r="A3044" t="s">
        <v>110</v>
      </c>
      <c r="B3044" t="s">
        <v>111</v>
      </c>
      <c r="C3044" t="s">
        <v>438</v>
      </c>
      <c r="D3044" t="s">
        <v>439</v>
      </c>
      <c r="E3044">
        <v>1985</v>
      </c>
      <c r="F3044">
        <v>13.1</v>
      </c>
      <c r="G3044">
        <v>12.7</v>
      </c>
      <c r="H3044">
        <v>5141.67</v>
      </c>
      <c r="L3044">
        <v>12.3</v>
      </c>
      <c r="M3044">
        <v>71.046300000000002</v>
      </c>
      <c r="N3044">
        <v>133.779</v>
      </c>
    </row>
    <row r="3045" spans="1:14" x14ac:dyDescent="0.3">
      <c r="A3045" t="s">
        <v>110</v>
      </c>
      <c r="B3045" t="s">
        <v>111</v>
      </c>
      <c r="C3045" t="s">
        <v>438</v>
      </c>
      <c r="D3045" t="s">
        <v>439</v>
      </c>
      <c r="E3045">
        <v>1984</v>
      </c>
      <c r="F3045">
        <v>13.3</v>
      </c>
      <c r="G3045">
        <v>12.8</v>
      </c>
      <c r="H3045">
        <v>4959.82</v>
      </c>
      <c r="L3045">
        <v>12.4</v>
      </c>
      <c r="M3045">
        <v>70.837599999999995</v>
      </c>
      <c r="N3045">
        <v>133.69</v>
      </c>
    </row>
    <row r="3046" spans="1:14" x14ac:dyDescent="0.3">
      <c r="A3046" t="s">
        <v>110</v>
      </c>
      <c r="B3046" t="s">
        <v>111</v>
      </c>
      <c r="C3046" t="s">
        <v>438</v>
      </c>
      <c r="D3046" t="s">
        <v>439</v>
      </c>
      <c r="E3046">
        <v>1983</v>
      </c>
      <c r="F3046">
        <v>13.3</v>
      </c>
      <c r="G3046">
        <v>13</v>
      </c>
      <c r="H3046">
        <v>4812.16</v>
      </c>
      <c r="L3046">
        <v>12.7</v>
      </c>
      <c r="M3046">
        <v>70.591499999999996</v>
      </c>
      <c r="N3046">
        <v>133.608</v>
      </c>
    </row>
    <row r="3047" spans="1:14" x14ac:dyDescent="0.3">
      <c r="A3047" t="s">
        <v>110</v>
      </c>
      <c r="B3047" t="s">
        <v>111</v>
      </c>
      <c r="C3047" t="s">
        <v>438</v>
      </c>
      <c r="D3047" t="s">
        <v>439</v>
      </c>
      <c r="E3047">
        <v>1982</v>
      </c>
      <c r="F3047">
        <v>13.7</v>
      </c>
      <c r="G3047">
        <v>12.7</v>
      </c>
      <c r="H3047">
        <v>4675.6000000000004</v>
      </c>
      <c r="L3047">
        <v>13</v>
      </c>
      <c r="M3047">
        <v>70.8078</v>
      </c>
      <c r="N3047">
        <v>133.49100000000001</v>
      </c>
    </row>
    <row r="3048" spans="1:14" x14ac:dyDescent="0.3">
      <c r="A3048" t="s">
        <v>110</v>
      </c>
      <c r="B3048" t="s">
        <v>111</v>
      </c>
      <c r="C3048" t="s">
        <v>438</v>
      </c>
      <c r="D3048" t="s">
        <v>439</v>
      </c>
      <c r="E3048">
        <v>1981</v>
      </c>
      <c r="F3048">
        <v>14</v>
      </c>
      <c r="G3048">
        <v>12.7</v>
      </c>
      <c r="H3048">
        <v>4639.7299999999996</v>
      </c>
      <c r="L3048">
        <v>13.4</v>
      </c>
      <c r="M3048">
        <v>70.722200000000001</v>
      </c>
      <c r="N3048">
        <v>133.30600000000001</v>
      </c>
    </row>
    <row r="3049" spans="1:14" x14ac:dyDescent="0.3">
      <c r="A3049" t="s">
        <v>110</v>
      </c>
      <c r="B3049" t="s">
        <v>111</v>
      </c>
      <c r="C3049" t="s">
        <v>438</v>
      </c>
      <c r="D3049" t="s">
        <v>439</v>
      </c>
      <c r="E3049">
        <v>1980</v>
      </c>
      <c r="F3049">
        <v>14.9</v>
      </c>
      <c r="G3049">
        <v>13.2</v>
      </c>
      <c r="H3049">
        <v>4585.12</v>
      </c>
      <c r="M3049">
        <v>70.278000000000006</v>
      </c>
      <c r="N3049">
        <v>133.35300000000001</v>
      </c>
    </row>
    <row r="3050" spans="1:14" x14ac:dyDescent="0.3">
      <c r="A3050" t="s">
        <v>110</v>
      </c>
      <c r="B3050" t="s">
        <v>111</v>
      </c>
      <c r="C3050" t="s">
        <v>438</v>
      </c>
      <c r="D3050" t="s">
        <v>439</v>
      </c>
      <c r="E3050">
        <v>1979</v>
      </c>
      <c r="F3050">
        <v>16.7</v>
      </c>
      <c r="G3050">
        <v>12.4</v>
      </c>
      <c r="H3050">
        <v>4392.3900000000003</v>
      </c>
      <c r="M3050">
        <v>70.749499999999998</v>
      </c>
      <c r="N3050">
        <v>133.19999999999999</v>
      </c>
    </row>
    <row r="3051" spans="1:14" x14ac:dyDescent="0.3">
      <c r="A3051" t="s">
        <v>110</v>
      </c>
      <c r="B3051" t="s">
        <v>111</v>
      </c>
      <c r="C3051" t="s">
        <v>438</v>
      </c>
      <c r="D3051" t="s">
        <v>439</v>
      </c>
      <c r="E3051">
        <v>1978</v>
      </c>
      <c r="F3051">
        <v>17.5</v>
      </c>
      <c r="G3051">
        <v>12.4</v>
      </c>
      <c r="H3051">
        <v>4499.96</v>
      </c>
      <c r="M3051">
        <v>70.643900000000002</v>
      </c>
      <c r="N3051">
        <v>132.54900000000001</v>
      </c>
    </row>
    <row r="3052" spans="1:14" x14ac:dyDescent="0.3">
      <c r="A3052" t="s">
        <v>110</v>
      </c>
      <c r="B3052" t="s">
        <v>111</v>
      </c>
      <c r="C3052" t="s">
        <v>438</v>
      </c>
      <c r="D3052" t="s">
        <v>439</v>
      </c>
      <c r="E3052">
        <v>1977</v>
      </c>
      <c r="F3052">
        <v>17.8</v>
      </c>
      <c r="G3052">
        <v>12.4</v>
      </c>
      <c r="H3052">
        <v>4292.93</v>
      </c>
      <c r="M3052">
        <v>70.573400000000007</v>
      </c>
      <c r="N3052">
        <v>131.833</v>
      </c>
    </row>
    <row r="3053" spans="1:14" x14ac:dyDescent="0.3">
      <c r="A3053" t="s">
        <v>110</v>
      </c>
      <c r="B3053" t="s">
        <v>111</v>
      </c>
      <c r="C3053" t="s">
        <v>438</v>
      </c>
      <c r="D3053" t="s">
        <v>439</v>
      </c>
      <c r="E3053">
        <v>1976</v>
      </c>
      <c r="F3053">
        <v>18.5</v>
      </c>
      <c r="G3053">
        <v>12.4</v>
      </c>
      <c r="H3053">
        <v>4173.4399999999996</v>
      </c>
      <c r="M3053">
        <v>70.532700000000006</v>
      </c>
      <c r="N3053">
        <v>131.04599999999999</v>
      </c>
    </row>
    <row r="3054" spans="1:14" x14ac:dyDescent="0.3">
      <c r="A3054" t="s">
        <v>110</v>
      </c>
      <c r="B3054" t="s">
        <v>111</v>
      </c>
      <c r="C3054" t="s">
        <v>438</v>
      </c>
      <c r="D3054" t="s">
        <v>439</v>
      </c>
      <c r="E3054">
        <v>1975</v>
      </c>
      <c r="F3054">
        <v>19.100000000000001</v>
      </c>
      <c r="G3054">
        <v>12.4</v>
      </c>
      <c r="H3054">
        <v>4031.27</v>
      </c>
      <c r="M3054">
        <v>70.414599999999993</v>
      </c>
      <c r="N3054">
        <v>130.17500000000001</v>
      </c>
    </row>
    <row r="3055" spans="1:14" x14ac:dyDescent="0.3">
      <c r="A3055" t="s">
        <v>110</v>
      </c>
      <c r="B3055" t="s">
        <v>111</v>
      </c>
      <c r="C3055" t="s">
        <v>438</v>
      </c>
      <c r="D3055" t="s">
        <v>439</v>
      </c>
      <c r="E3055">
        <v>1974</v>
      </c>
      <c r="F3055">
        <v>19.399999999999999</v>
      </c>
      <c r="G3055">
        <v>12.7</v>
      </c>
      <c r="H3055">
        <v>3860.36</v>
      </c>
      <c r="M3055">
        <v>70.086600000000004</v>
      </c>
      <c r="N3055">
        <v>129.267</v>
      </c>
    </row>
    <row r="3056" spans="1:14" x14ac:dyDescent="0.3">
      <c r="A3056" t="s">
        <v>110</v>
      </c>
      <c r="B3056" t="s">
        <v>111</v>
      </c>
      <c r="C3056" t="s">
        <v>438</v>
      </c>
      <c r="D3056" t="s">
        <v>439</v>
      </c>
      <c r="E3056">
        <v>1973</v>
      </c>
      <c r="F3056">
        <v>18.3</v>
      </c>
      <c r="G3056">
        <v>12.5</v>
      </c>
      <c r="H3056">
        <v>3729.99</v>
      </c>
      <c r="M3056">
        <v>70.0227</v>
      </c>
      <c r="N3056">
        <v>128.41</v>
      </c>
    </row>
    <row r="3057" spans="1:15" x14ac:dyDescent="0.3">
      <c r="A3057" t="s">
        <v>110</v>
      </c>
      <c r="B3057" t="s">
        <v>111</v>
      </c>
      <c r="C3057" t="s">
        <v>438</v>
      </c>
      <c r="D3057" t="s">
        <v>439</v>
      </c>
      <c r="E3057">
        <v>1972</v>
      </c>
      <c r="F3057">
        <v>16.600000000000001</v>
      </c>
      <c r="G3057">
        <v>12.1</v>
      </c>
      <c r="H3057">
        <v>3595.8</v>
      </c>
      <c r="M3057">
        <v>70.176599999999993</v>
      </c>
      <c r="N3057">
        <v>127.703</v>
      </c>
    </row>
    <row r="3058" spans="1:15" x14ac:dyDescent="0.3">
      <c r="A3058" t="s">
        <v>110</v>
      </c>
      <c r="B3058" t="s">
        <v>111</v>
      </c>
      <c r="C3058" t="s">
        <v>438</v>
      </c>
      <c r="D3058" t="s">
        <v>439</v>
      </c>
      <c r="E3058">
        <v>1971</v>
      </c>
      <c r="F3058">
        <v>15.7</v>
      </c>
      <c r="G3058">
        <v>12.5</v>
      </c>
      <c r="H3058">
        <v>3424.2</v>
      </c>
      <c r="M3058">
        <v>69.677099999999996</v>
      </c>
      <c r="N3058">
        <v>127.175</v>
      </c>
    </row>
    <row r="3059" spans="1:15" x14ac:dyDescent="0.3">
      <c r="A3059" t="s">
        <v>110</v>
      </c>
      <c r="B3059" t="s">
        <v>111</v>
      </c>
      <c r="C3059" t="s">
        <v>438</v>
      </c>
      <c r="D3059" t="s">
        <v>439</v>
      </c>
      <c r="E3059">
        <v>1970</v>
      </c>
      <c r="F3059">
        <v>15</v>
      </c>
      <c r="G3059">
        <v>12.5</v>
      </c>
      <c r="M3059">
        <v>69.440200000000004</v>
      </c>
      <c r="N3059">
        <v>127.58</v>
      </c>
    </row>
    <row r="3060" spans="1:15" x14ac:dyDescent="0.3">
      <c r="A3060" t="s">
        <v>110</v>
      </c>
      <c r="B3060" t="s">
        <v>111</v>
      </c>
      <c r="C3060" t="s">
        <v>438</v>
      </c>
      <c r="D3060" t="s">
        <v>439</v>
      </c>
      <c r="E3060">
        <v>1969</v>
      </c>
      <c r="F3060">
        <v>14.5</v>
      </c>
      <c r="G3060">
        <v>12.2</v>
      </c>
      <c r="M3060">
        <v>69.367099999999994</v>
      </c>
      <c r="N3060">
        <v>128.078</v>
      </c>
    </row>
    <row r="3061" spans="1:15" x14ac:dyDescent="0.3">
      <c r="A3061" t="s">
        <v>110</v>
      </c>
      <c r="B3061" t="s">
        <v>111</v>
      </c>
      <c r="C3061" t="s">
        <v>438</v>
      </c>
      <c r="D3061" t="s">
        <v>439</v>
      </c>
      <c r="E3061">
        <v>1968</v>
      </c>
      <c r="F3061">
        <v>13.9</v>
      </c>
      <c r="G3061">
        <v>11.7</v>
      </c>
      <c r="M3061">
        <v>69.840699999999998</v>
      </c>
      <c r="N3061">
        <v>127.816</v>
      </c>
    </row>
    <row r="3062" spans="1:15" x14ac:dyDescent="0.3">
      <c r="A3062" t="s">
        <v>110</v>
      </c>
      <c r="B3062" t="s">
        <v>111</v>
      </c>
      <c r="C3062" t="s">
        <v>438</v>
      </c>
      <c r="D3062" t="s">
        <v>439</v>
      </c>
      <c r="E3062">
        <v>1967</v>
      </c>
      <c r="F3062">
        <v>14.1</v>
      </c>
      <c r="G3062">
        <v>11.1</v>
      </c>
      <c r="M3062">
        <v>70.264099999999999</v>
      </c>
      <c r="N3062">
        <v>127.51300000000001</v>
      </c>
    </row>
    <row r="3063" spans="1:15" x14ac:dyDescent="0.3">
      <c r="A3063" t="s">
        <v>110</v>
      </c>
      <c r="B3063" t="s">
        <v>111</v>
      </c>
      <c r="C3063" t="s">
        <v>438</v>
      </c>
      <c r="D3063" t="s">
        <v>439</v>
      </c>
      <c r="E3063">
        <v>1966</v>
      </c>
      <c r="F3063">
        <v>14.4</v>
      </c>
      <c r="G3063">
        <v>10.8</v>
      </c>
      <c r="M3063">
        <v>70.384900000000002</v>
      </c>
      <c r="N3063">
        <v>127.1</v>
      </c>
    </row>
    <row r="3064" spans="1:15" x14ac:dyDescent="0.3">
      <c r="A3064" t="s">
        <v>110</v>
      </c>
      <c r="B3064" t="s">
        <v>111</v>
      </c>
      <c r="C3064" t="s">
        <v>438</v>
      </c>
      <c r="D3064" t="s">
        <v>439</v>
      </c>
      <c r="E3064">
        <v>1965</v>
      </c>
      <c r="F3064">
        <v>15.1</v>
      </c>
      <c r="G3064">
        <v>10.7</v>
      </c>
      <c r="M3064">
        <v>70.163200000000003</v>
      </c>
      <c r="N3064">
        <v>126.56100000000001</v>
      </c>
    </row>
    <row r="3065" spans="1:15" x14ac:dyDescent="0.3">
      <c r="A3065" t="s">
        <v>110</v>
      </c>
      <c r="B3065" t="s">
        <v>111</v>
      </c>
      <c r="C3065" t="s">
        <v>438</v>
      </c>
      <c r="D3065" t="s">
        <v>439</v>
      </c>
      <c r="E3065">
        <v>1964</v>
      </c>
      <c r="F3065">
        <v>15.9</v>
      </c>
      <c r="G3065">
        <v>10.5</v>
      </c>
      <c r="M3065">
        <v>70.459500000000006</v>
      </c>
      <c r="N3065">
        <v>125.89400000000001</v>
      </c>
    </row>
    <row r="3066" spans="1:15" x14ac:dyDescent="0.3">
      <c r="A3066" t="s">
        <v>110</v>
      </c>
      <c r="B3066" t="s">
        <v>111</v>
      </c>
      <c r="C3066" t="s">
        <v>438</v>
      </c>
      <c r="D3066" t="s">
        <v>439</v>
      </c>
      <c r="E3066">
        <v>1963</v>
      </c>
      <c r="F3066">
        <v>15.4</v>
      </c>
      <c r="G3066">
        <v>10.4</v>
      </c>
      <c r="M3066">
        <v>70.304400000000001</v>
      </c>
      <c r="N3066">
        <v>125.154</v>
      </c>
    </row>
    <row r="3067" spans="1:15" x14ac:dyDescent="0.3">
      <c r="A3067" t="s">
        <v>110</v>
      </c>
      <c r="B3067" t="s">
        <v>111</v>
      </c>
      <c r="C3067" t="s">
        <v>438</v>
      </c>
      <c r="D3067" t="s">
        <v>439</v>
      </c>
      <c r="E3067">
        <v>1962</v>
      </c>
      <c r="F3067">
        <v>13.9</v>
      </c>
      <c r="G3067">
        <v>10.8</v>
      </c>
      <c r="M3067">
        <v>69.786799999999999</v>
      </c>
      <c r="N3067">
        <v>124.559</v>
      </c>
    </row>
    <row r="3068" spans="1:15" x14ac:dyDescent="0.3">
      <c r="A3068" t="s">
        <v>110</v>
      </c>
      <c r="B3068" t="s">
        <v>111</v>
      </c>
      <c r="C3068" t="s">
        <v>438</v>
      </c>
      <c r="D3068" t="s">
        <v>439</v>
      </c>
      <c r="E3068">
        <v>1961</v>
      </c>
      <c r="F3068">
        <v>13.7</v>
      </c>
      <c r="G3068">
        <v>9.9</v>
      </c>
      <c r="M3068">
        <v>70.512699999999995</v>
      </c>
      <c r="N3068">
        <v>124.06699999999999</v>
      </c>
    </row>
    <row r="3069" spans="1:15" x14ac:dyDescent="0.3">
      <c r="A3069" t="s">
        <v>110</v>
      </c>
      <c r="B3069" t="s">
        <v>111</v>
      </c>
      <c r="C3069" t="s">
        <v>438</v>
      </c>
      <c r="D3069" t="s">
        <v>439</v>
      </c>
      <c r="E3069">
        <v>1960</v>
      </c>
      <c r="F3069">
        <v>13.4</v>
      </c>
      <c r="G3069">
        <v>9.8000000000000007</v>
      </c>
      <c r="M3069">
        <v>70.348799999999997</v>
      </c>
    </row>
    <row r="3070" spans="1:15" x14ac:dyDescent="0.3">
      <c r="A3070" t="s">
        <v>112</v>
      </c>
      <c r="B3070" t="s">
        <v>113</v>
      </c>
      <c r="C3070" t="s">
        <v>438</v>
      </c>
      <c r="D3070" t="s">
        <v>439</v>
      </c>
      <c r="E3070">
        <v>2018</v>
      </c>
      <c r="I3070" s="1">
        <v>352000000000</v>
      </c>
      <c r="J3070">
        <v>60726.5</v>
      </c>
      <c r="K3070">
        <v>97.644300000000001</v>
      </c>
      <c r="L3070">
        <v>3.6</v>
      </c>
      <c r="N3070">
        <v>138.06700000000001</v>
      </c>
      <c r="O3070">
        <v>4.9749999999999996</v>
      </c>
    </row>
    <row r="3071" spans="1:15" x14ac:dyDescent="0.3">
      <c r="A3071" t="s">
        <v>112</v>
      </c>
      <c r="B3071" t="s">
        <v>113</v>
      </c>
      <c r="C3071" t="s">
        <v>438</v>
      </c>
      <c r="D3071" t="s">
        <v>439</v>
      </c>
      <c r="E3071">
        <v>2017</v>
      </c>
      <c r="F3071">
        <v>10.6</v>
      </c>
      <c r="G3071">
        <v>8.1999999999999993</v>
      </c>
      <c r="I3071" s="1">
        <v>330000000000</v>
      </c>
      <c r="J3071">
        <v>57218.9</v>
      </c>
      <c r="K3071">
        <v>97.099400000000003</v>
      </c>
      <c r="L3071">
        <v>3.6</v>
      </c>
      <c r="M3071">
        <v>81.004900000000006</v>
      </c>
      <c r="N3071">
        <v>137.29400000000001</v>
      </c>
      <c r="O3071">
        <v>5.7430000000000003</v>
      </c>
    </row>
    <row r="3072" spans="1:15" x14ac:dyDescent="0.3">
      <c r="A3072" t="s">
        <v>112</v>
      </c>
      <c r="B3072" t="s">
        <v>113</v>
      </c>
      <c r="C3072" t="s">
        <v>438</v>
      </c>
      <c r="D3072" t="s">
        <v>439</v>
      </c>
      <c r="E3072">
        <v>2016</v>
      </c>
      <c r="F3072">
        <v>10.8</v>
      </c>
      <c r="G3072">
        <v>9.1999999999999993</v>
      </c>
      <c r="I3072" s="1">
        <v>312000000000</v>
      </c>
      <c r="J3072">
        <v>54467.1</v>
      </c>
      <c r="K3072">
        <v>96.967799999999997</v>
      </c>
      <c r="L3072">
        <v>3.6</v>
      </c>
      <c r="M3072">
        <v>80.853700000000003</v>
      </c>
      <c r="N3072">
        <v>136.41399999999999</v>
      </c>
      <c r="O3072">
        <v>6.181</v>
      </c>
    </row>
    <row r="3073" spans="1:15" x14ac:dyDescent="0.3">
      <c r="A3073" t="s">
        <v>112</v>
      </c>
      <c r="B3073" t="s">
        <v>113</v>
      </c>
      <c r="C3073" t="s">
        <v>438</v>
      </c>
      <c r="D3073" t="s">
        <v>439</v>
      </c>
      <c r="E3073">
        <v>2015</v>
      </c>
      <c r="F3073">
        <v>10.199999999999999</v>
      </c>
      <c r="G3073">
        <v>9.1999999999999993</v>
      </c>
      <c r="I3073" s="1">
        <v>303000000000</v>
      </c>
      <c r="J3073">
        <v>53254.9</v>
      </c>
      <c r="K3073">
        <v>96.330500000000001</v>
      </c>
      <c r="L3073">
        <v>3.6</v>
      </c>
      <c r="M3073">
        <v>80.702399999999997</v>
      </c>
      <c r="N3073">
        <v>135.35300000000001</v>
      </c>
      <c r="O3073">
        <v>6.1680000000000001</v>
      </c>
    </row>
    <row r="3074" spans="1:15" x14ac:dyDescent="0.3">
      <c r="A3074" t="s">
        <v>112</v>
      </c>
      <c r="B3074" t="s">
        <v>113</v>
      </c>
      <c r="C3074" t="s">
        <v>438</v>
      </c>
      <c r="D3074" t="s">
        <v>439</v>
      </c>
      <c r="E3074">
        <v>2014</v>
      </c>
      <c r="F3074">
        <v>10.1</v>
      </c>
      <c r="G3074">
        <v>9.1</v>
      </c>
      <c r="H3074">
        <v>5858.8</v>
      </c>
      <c r="I3074" s="1">
        <v>353000000000</v>
      </c>
      <c r="J3074">
        <v>62549</v>
      </c>
      <c r="K3074">
        <v>95.99</v>
      </c>
      <c r="L3074">
        <v>3.5</v>
      </c>
      <c r="M3074">
        <v>80.7</v>
      </c>
      <c r="N3074">
        <v>134.4</v>
      </c>
      <c r="O3074">
        <v>6.5890000000000004</v>
      </c>
    </row>
    <row r="3075" spans="1:15" x14ac:dyDescent="0.3">
      <c r="A3075" t="s">
        <v>112</v>
      </c>
      <c r="B3075" t="s">
        <v>113</v>
      </c>
      <c r="C3075" t="s">
        <v>438</v>
      </c>
      <c r="D3075" t="s">
        <v>439</v>
      </c>
      <c r="E3075">
        <v>2013</v>
      </c>
      <c r="F3075">
        <v>10</v>
      </c>
      <c r="G3075">
        <v>9.3000000000000007</v>
      </c>
      <c r="H3075">
        <v>6039.43</v>
      </c>
      <c r="I3075" s="1">
        <v>344000000000</v>
      </c>
      <c r="J3075">
        <v>61191.199999999997</v>
      </c>
      <c r="K3075">
        <v>94.6297</v>
      </c>
      <c r="L3075">
        <v>3.5</v>
      </c>
      <c r="M3075">
        <v>80.3</v>
      </c>
      <c r="N3075">
        <v>133.721</v>
      </c>
      <c r="O3075">
        <v>6.9969999999999999</v>
      </c>
    </row>
    <row r="3076" spans="1:15" x14ac:dyDescent="0.3">
      <c r="A3076" t="s">
        <v>112</v>
      </c>
      <c r="B3076" t="s">
        <v>113</v>
      </c>
      <c r="C3076" t="s">
        <v>438</v>
      </c>
      <c r="D3076" t="s">
        <v>439</v>
      </c>
      <c r="E3076">
        <v>2012</v>
      </c>
      <c r="F3076">
        <v>10.4</v>
      </c>
      <c r="G3076">
        <v>9.4</v>
      </c>
      <c r="H3076">
        <v>6038.55</v>
      </c>
      <c r="I3076" s="1">
        <v>327000000000</v>
      </c>
      <c r="J3076">
        <v>58507.5</v>
      </c>
      <c r="K3076">
        <v>92.26</v>
      </c>
      <c r="L3076">
        <v>3.4</v>
      </c>
      <c r="M3076">
        <v>80.051199999999994</v>
      </c>
      <c r="N3076">
        <v>133.16399999999999</v>
      </c>
      <c r="O3076">
        <v>7.5259999999999998</v>
      </c>
    </row>
    <row r="3077" spans="1:15" x14ac:dyDescent="0.3">
      <c r="A3077" t="s">
        <v>112</v>
      </c>
      <c r="B3077" t="s">
        <v>113</v>
      </c>
      <c r="C3077" t="s">
        <v>438</v>
      </c>
      <c r="D3077" t="s">
        <v>439</v>
      </c>
      <c r="E3077">
        <v>2011</v>
      </c>
      <c r="F3077">
        <v>10.6</v>
      </c>
      <c r="G3077">
        <v>9.4</v>
      </c>
      <c r="H3077">
        <v>6165.97</v>
      </c>
      <c r="I3077" s="1">
        <v>344000000000</v>
      </c>
      <c r="J3077">
        <v>61753.599999999999</v>
      </c>
      <c r="K3077">
        <v>89.81</v>
      </c>
      <c r="L3077">
        <v>3.4</v>
      </c>
      <c r="M3077">
        <v>79.8</v>
      </c>
      <c r="N3077">
        <v>131.28899999999999</v>
      </c>
      <c r="O3077">
        <v>7.5730000000000004</v>
      </c>
    </row>
    <row r="3078" spans="1:15" x14ac:dyDescent="0.3">
      <c r="A3078" t="s">
        <v>112</v>
      </c>
      <c r="B3078" t="s">
        <v>113</v>
      </c>
      <c r="C3078" t="s">
        <v>438</v>
      </c>
      <c r="D3078" t="s">
        <v>439</v>
      </c>
      <c r="E3078">
        <v>2010</v>
      </c>
      <c r="F3078">
        <v>11.4</v>
      </c>
      <c r="G3078">
        <v>9.8000000000000007</v>
      </c>
      <c r="H3078">
        <v>6327.51</v>
      </c>
      <c r="I3078" s="1">
        <v>322000000000</v>
      </c>
      <c r="J3078">
        <v>58041.4</v>
      </c>
      <c r="K3078">
        <v>88.72</v>
      </c>
      <c r="L3078">
        <v>3.5</v>
      </c>
      <c r="M3078">
        <v>79.099999999999994</v>
      </c>
      <c r="N3078">
        <v>130.749</v>
      </c>
      <c r="O3078">
        <v>7.4640000000000004</v>
      </c>
    </row>
    <row r="3079" spans="1:15" x14ac:dyDescent="0.3">
      <c r="A3079" t="s">
        <v>112</v>
      </c>
      <c r="B3079" t="s">
        <v>113</v>
      </c>
      <c r="C3079" t="s">
        <v>438</v>
      </c>
      <c r="D3079" t="s">
        <v>439</v>
      </c>
      <c r="E3079">
        <v>2009</v>
      </c>
      <c r="F3079">
        <v>11.4</v>
      </c>
      <c r="G3079">
        <v>9.9</v>
      </c>
      <c r="H3079">
        <v>6219.7</v>
      </c>
      <c r="I3079" s="1">
        <v>321000000000</v>
      </c>
      <c r="J3079">
        <v>58163.3</v>
      </c>
      <c r="K3079">
        <v>86.84</v>
      </c>
      <c r="L3079">
        <v>3.5</v>
      </c>
      <c r="M3079">
        <v>78.5976</v>
      </c>
      <c r="N3079">
        <v>130.16999999999999</v>
      </c>
      <c r="O3079">
        <v>6.0069999999999997</v>
      </c>
    </row>
    <row r="3080" spans="1:15" x14ac:dyDescent="0.3">
      <c r="A3080" t="s">
        <v>112</v>
      </c>
      <c r="B3080" t="s">
        <v>113</v>
      </c>
      <c r="C3080" t="s">
        <v>438</v>
      </c>
      <c r="D3080" t="s">
        <v>439</v>
      </c>
      <c r="E3080">
        <v>2008</v>
      </c>
      <c r="F3080">
        <v>11.8</v>
      </c>
      <c r="G3080">
        <v>9.9</v>
      </c>
      <c r="H3080">
        <v>6534.12</v>
      </c>
      <c r="I3080" s="1">
        <v>353000000000</v>
      </c>
      <c r="J3080">
        <v>64322.1</v>
      </c>
      <c r="K3080">
        <v>85.02</v>
      </c>
      <c r="L3080">
        <v>3.6</v>
      </c>
      <c r="M3080">
        <v>78.446299999999994</v>
      </c>
      <c r="N3080">
        <v>129.47499999999999</v>
      </c>
      <c r="O3080">
        <v>3.4340000000000002</v>
      </c>
    </row>
    <row r="3081" spans="1:15" x14ac:dyDescent="0.3">
      <c r="A3081" t="s">
        <v>112</v>
      </c>
      <c r="B3081" t="s">
        <v>113</v>
      </c>
      <c r="C3081" t="s">
        <v>438</v>
      </c>
      <c r="D3081" t="s">
        <v>439</v>
      </c>
      <c r="E3081">
        <v>2007</v>
      </c>
      <c r="F3081">
        <v>11.7</v>
      </c>
      <c r="G3081">
        <v>10.199999999999999</v>
      </c>
      <c r="H3081">
        <v>6668.39</v>
      </c>
      <c r="I3081" s="1">
        <v>319000000000</v>
      </c>
      <c r="J3081">
        <v>58487.1</v>
      </c>
      <c r="K3081">
        <v>85.03</v>
      </c>
      <c r="L3081">
        <v>3.7</v>
      </c>
      <c r="M3081">
        <v>78.195099999999996</v>
      </c>
      <c r="N3081">
        <v>128.71600000000001</v>
      </c>
      <c r="O3081">
        <v>3.8010000000000002</v>
      </c>
    </row>
    <row r="3082" spans="1:15" x14ac:dyDescent="0.3">
      <c r="A3082" t="s">
        <v>112</v>
      </c>
      <c r="B3082" t="s">
        <v>113</v>
      </c>
      <c r="C3082" t="s">
        <v>438</v>
      </c>
      <c r="D3082" t="s">
        <v>439</v>
      </c>
      <c r="E3082">
        <v>2006</v>
      </c>
      <c r="F3082">
        <v>12</v>
      </c>
      <c r="G3082">
        <v>10.199999999999999</v>
      </c>
      <c r="H3082">
        <v>6824.75</v>
      </c>
      <c r="I3082" s="1">
        <v>283000000000</v>
      </c>
      <c r="J3082">
        <v>52027</v>
      </c>
      <c r="K3082">
        <v>86.65</v>
      </c>
      <c r="L3082">
        <v>3.9</v>
      </c>
      <c r="M3082">
        <v>78.095100000000002</v>
      </c>
      <c r="N3082">
        <v>128.14699999999999</v>
      </c>
      <c r="O3082">
        <v>3.8969999999999998</v>
      </c>
    </row>
    <row r="3083" spans="1:15" x14ac:dyDescent="0.3">
      <c r="A3083" t="s">
        <v>112</v>
      </c>
      <c r="B3083" t="s">
        <v>113</v>
      </c>
      <c r="C3083" t="s">
        <v>438</v>
      </c>
      <c r="D3083" t="s">
        <v>439</v>
      </c>
      <c r="E3083">
        <v>2005</v>
      </c>
      <c r="F3083">
        <v>11.9</v>
      </c>
      <c r="G3083">
        <v>10.1</v>
      </c>
      <c r="H3083">
        <v>6659</v>
      </c>
      <c r="I3083" s="1">
        <v>264000000000</v>
      </c>
      <c r="J3083">
        <v>48799.8</v>
      </c>
      <c r="K3083">
        <v>82.74</v>
      </c>
      <c r="L3083">
        <v>4</v>
      </c>
      <c r="M3083">
        <v>77.843900000000005</v>
      </c>
      <c r="N3083">
        <v>127.726</v>
      </c>
      <c r="O3083">
        <v>4.83</v>
      </c>
    </row>
    <row r="3084" spans="1:15" x14ac:dyDescent="0.3">
      <c r="A3084" t="s">
        <v>112</v>
      </c>
      <c r="B3084" t="s">
        <v>113</v>
      </c>
      <c r="C3084" t="s">
        <v>438</v>
      </c>
      <c r="D3084" t="s">
        <v>439</v>
      </c>
      <c r="E3084">
        <v>2004</v>
      </c>
      <c r="F3084">
        <v>12</v>
      </c>
      <c r="G3084">
        <v>10.3</v>
      </c>
      <c r="H3084">
        <v>6615.57</v>
      </c>
      <c r="I3084" s="1">
        <v>251000000000</v>
      </c>
      <c r="J3084">
        <v>46511.6</v>
      </c>
      <c r="K3084">
        <v>80.930000000000007</v>
      </c>
      <c r="L3084">
        <v>4.2</v>
      </c>
      <c r="M3084">
        <v>77.492699999999999</v>
      </c>
      <c r="N3084">
        <v>127.375</v>
      </c>
      <c r="O3084">
        <v>5.2039999999999997</v>
      </c>
    </row>
    <row r="3085" spans="1:15" x14ac:dyDescent="0.3">
      <c r="A3085" t="s">
        <v>112</v>
      </c>
      <c r="B3085" t="s">
        <v>113</v>
      </c>
      <c r="C3085" t="s">
        <v>438</v>
      </c>
      <c r="D3085" t="s">
        <v>439</v>
      </c>
      <c r="E3085">
        <v>2003</v>
      </c>
      <c r="F3085">
        <v>12</v>
      </c>
      <c r="G3085">
        <v>10.7</v>
      </c>
      <c r="H3085">
        <v>6602.64</v>
      </c>
      <c r="I3085" s="1">
        <v>218000000000</v>
      </c>
      <c r="J3085">
        <v>40458.800000000003</v>
      </c>
      <c r="K3085">
        <v>76.260000000000005</v>
      </c>
      <c r="L3085">
        <v>4.3</v>
      </c>
      <c r="M3085">
        <v>77.143900000000002</v>
      </c>
      <c r="N3085">
        <v>127.04600000000001</v>
      </c>
      <c r="O3085">
        <v>5.3979999999999997</v>
      </c>
    </row>
    <row r="3086" spans="1:15" x14ac:dyDescent="0.3">
      <c r="A3086" t="s">
        <v>112</v>
      </c>
      <c r="B3086" t="s">
        <v>113</v>
      </c>
      <c r="C3086" t="s">
        <v>438</v>
      </c>
      <c r="D3086" t="s">
        <v>439</v>
      </c>
      <c r="E3086">
        <v>2002</v>
      </c>
      <c r="F3086">
        <v>11.9</v>
      </c>
      <c r="G3086">
        <v>10.9</v>
      </c>
      <c r="H3086">
        <v>6533.75</v>
      </c>
      <c r="I3086" s="1">
        <v>179000000000</v>
      </c>
      <c r="J3086">
        <v>33228.699999999997</v>
      </c>
      <c r="K3086">
        <v>64.25</v>
      </c>
      <c r="L3086">
        <v>4.4000000000000004</v>
      </c>
      <c r="M3086">
        <v>76.895099999999999</v>
      </c>
      <c r="N3086">
        <v>126.70099999999999</v>
      </c>
      <c r="O3086">
        <v>4.274</v>
      </c>
    </row>
    <row r="3087" spans="1:15" x14ac:dyDescent="0.3">
      <c r="A3087" t="s">
        <v>112</v>
      </c>
      <c r="B3087" t="s">
        <v>113</v>
      </c>
      <c r="C3087" t="s">
        <v>438</v>
      </c>
      <c r="D3087" t="s">
        <v>439</v>
      </c>
      <c r="E3087">
        <v>2001</v>
      </c>
      <c r="F3087">
        <v>12.2</v>
      </c>
      <c r="G3087">
        <v>10.9</v>
      </c>
      <c r="H3087">
        <v>6490.09</v>
      </c>
      <c r="I3087" s="1">
        <v>165000000000</v>
      </c>
      <c r="J3087">
        <v>30751.7</v>
      </c>
      <c r="K3087">
        <v>42.957500000000003</v>
      </c>
      <c r="L3087">
        <v>4.5</v>
      </c>
      <c r="M3087">
        <v>76.792699999999996</v>
      </c>
      <c r="N3087">
        <v>126.297</v>
      </c>
      <c r="O3087">
        <v>4.1639999999999997</v>
      </c>
    </row>
    <row r="3088" spans="1:15" x14ac:dyDescent="0.3">
      <c r="A3088" t="s">
        <v>112</v>
      </c>
      <c r="B3088" t="s">
        <v>113</v>
      </c>
      <c r="C3088" t="s">
        <v>438</v>
      </c>
      <c r="D3088" t="s">
        <v>439</v>
      </c>
      <c r="E3088">
        <v>2000</v>
      </c>
      <c r="F3088">
        <v>12.6</v>
      </c>
      <c r="G3088">
        <v>10.9</v>
      </c>
      <c r="H3088">
        <v>6482.49</v>
      </c>
      <c r="I3088" s="1">
        <v>164000000000</v>
      </c>
      <c r="J3088">
        <v>30743.5</v>
      </c>
      <c r="K3088">
        <v>39.172400000000003</v>
      </c>
      <c r="L3088">
        <v>4.5999999999999996</v>
      </c>
      <c r="M3088">
        <v>76.592699999999994</v>
      </c>
      <c r="N3088">
        <v>125.845</v>
      </c>
      <c r="O3088">
        <v>4.476</v>
      </c>
    </row>
    <row r="3089" spans="1:15" x14ac:dyDescent="0.3">
      <c r="A3089" t="s">
        <v>112</v>
      </c>
      <c r="B3089" t="s">
        <v>113</v>
      </c>
      <c r="C3089" t="s">
        <v>438</v>
      </c>
      <c r="D3089" t="s">
        <v>439</v>
      </c>
      <c r="E3089">
        <v>1999</v>
      </c>
      <c r="F3089">
        <v>12.4</v>
      </c>
      <c r="G3089">
        <v>11.1</v>
      </c>
      <c r="H3089">
        <v>6508.51</v>
      </c>
      <c r="I3089" s="1">
        <v>178000000000</v>
      </c>
      <c r="J3089">
        <v>33440.800000000003</v>
      </c>
      <c r="K3089">
        <v>30.591999999999999</v>
      </c>
      <c r="L3089">
        <v>4.7</v>
      </c>
      <c r="M3089">
        <v>76.341499999999996</v>
      </c>
      <c r="N3089">
        <v>125.425</v>
      </c>
      <c r="O3089">
        <v>5.141</v>
      </c>
    </row>
    <row r="3090" spans="1:15" x14ac:dyDescent="0.3">
      <c r="A3090" t="s">
        <v>112</v>
      </c>
      <c r="B3090" t="s">
        <v>113</v>
      </c>
      <c r="C3090" t="s">
        <v>438</v>
      </c>
      <c r="D3090" t="s">
        <v>439</v>
      </c>
      <c r="E3090">
        <v>1998</v>
      </c>
      <c r="F3090">
        <v>12.5</v>
      </c>
      <c r="G3090">
        <v>11</v>
      </c>
      <c r="H3090">
        <v>6504.26</v>
      </c>
      <c r="I3090" s="1">
        <v>177000000000</v>
      </c>
      <c r="J3090">
        <v>33368.1</v>
      </c>
      <c r="K3090">
        <v>22.668700000000001</v>
      </c>
      <c r="L3090">
        <v>4.8</v>
      </c>
      <c r="M3090">
        <v>76.138999999999996</v>
      </c>
      <c r="N3090">
        <v>125.011</v>
      </c>
      <c r="O3090">
        <v>5.0389999999999997</v>
      </c>
    </row>
    <row r="3091" spans="1:15" x14ac:dyDescent="0.3">
      <c r="A3091" t="s">
        <v>112</v>
      </c>
      <c r="B3091" t="s">
        <v>113</v>
      </c>
      <c r="C3091" t="s">
        <v>438</v>
      </c>
      <c r="D3091" t="s">
        <v>439</v>
      </c>
      <c r="E3091">
        <v>1997</v>
      </c>
      <c r="F3091">
        <v>12.8</v>
      </c>
      <c r="G3091">
        <v>11.3</v>
      </c>
      <c r="H3091">
        <v>6607.2</v>
      </c>
      <c r="I3091" s="1">
        <v>174000000000</v>
      </c>
      <c r="J3091">
        <v>32835.9</v>
      </c>
      <c r="K3091">
        <v>11.382</v>
      </c>
      <c r="L3091">
        <v>5</v>
      </c>
      <c r="M3091">
        <v>75.945099999999996</v>
      </c>
      <c r="N3091">
        <v>124.55800000000001</v>
      </c>
      <c r="O3091">
        <v>5.4</v>
      </c>
    </row>
    <row r="3092" spans="1:15" x14ac:dyDescent="0.3">
      <c r="A3092" t="s">
        <v>112</v>
      </c>
      <c r="B3092" t="s">
        <v>113</v>
      </c>
      <c r="C3092" t="s">
        <v>438</v>
      </c>
      <c r="D3092" t="s">
        <v>439</v>
      </c>
      <c r="E3092">
        <v>1996</v>
      </c>
      <c r="F3092">
        <v>12.9</v>
      </c>
      <c r="G3092">
        <v>11.6</v>
      </c>
      <c r="H3092">
        <v>6646.69</v>
      </c>
      <c r="I3092" s="1">
        <v>188000000000</v>
      </c>
      <c r="J3092">
        <v>35650.699999999997</v>
      </c>
      <c r="K3092">
        <v>5.7149900000000002</v>
      </c>
      <c r="L3092">
        <v>5.2</v>
      </c>
      <c r="M3092">
        <v>75.591499999999996</v>
      </c>
      <c r="N3092">
        <v>124.041</v>
      </c>
      <c r="O3092">
        <v>6.8440000000000003</v>
      </c>
    </row>
    <row r="3093" spans="1:15" x14ac:dyDescent="0.3">
      <c r="A3093" t="s">
        <v>112</v>
      </c>
      <c r="B3093" t="s">
        <v>113</v>
      </c>
      <c r="C3093" t="s">
        <v>438</v>
      </c>
      <c r="D3093" t="s">
        <v>439</v>
      </c>
      <c r="E3093">
        <v>1995</v>
      </c>
      <c r="F3093">
        <v>13.3</v>
      </c>
      <c r="G3093">
        <v>12.1</v>
      </c>
      <c r="H3093">
        <v>6424.54</v>
      </c>
      <c r="I3093" s="1">
        <v>185000000000</v>
      </c>
      <c r="J3093">
        <v>35351.4</v>
      </c>
      <c r="K3093">
        <v>3.8256600000000001</v>
      </c>
      <c r="L3093">
        <v>5.4</v>
      </c>
      <c r="M3093">
        <v>75.212699999999998</v>
      </c>
      <c r="N3093">
        <v>123.34099999999999</v>
      </c>
      <c r="O3093">
        <v>6.992</v>
      </c>
    </row>
    <row r="3094" spans="1:15" x14ac:dyDescent="0.3">
      <c r="A3094" t="s">
        <v>112</v>
      </c>
      <c r="B3094" t="s">
        <v>113</v>
      </c>
      <c r="C3094" t="s">
        <v>438</v>
      </c>
      <c r="D3094" t="s">
        <v>439</v>
      </c>
      <c r="E3094">
        <v>1994</v>
      </c>
      <c r="F3094">
        <v>13.4</v>
      </c>
      <c r="G3094">
        <v>11.7</v>
      </c>
      <c r="H3094">
        <v>6539.54</v>
      </c>
      <c r="I3094" s="1">
        <v>156000000000</v>
      </c>
      <c r="J3094">
        <v>29995.599999999999</v>
      </c>
      <c r="K3094">
        <v>1.3443099999999999</v>
      </c>
      <c r="L3094">
        <v>5.7</v>
      </c>
      <c r="M3094">
        <v>75.375100000000003</v>
      </c>
      <c r="N3094">
        <v>122.7</v>
      </c>
      <c r="O3094">
        <v>8.0359999999999996</v>
      </c>
    </row>
    <row r="3095" spans="1:15" x14ac:dyDescent="0.3">
      <c r="A3095" t="s">
        <v>112</v>
      </c>
      <c r="B3095" t="s">
        <v>113</v>
      </c>
      <c r="C3095" t="s">
        <v>438</v>
      </c>
      <c r="D3095" t="s">
        <v>439</v>
      </c>
      <c r="E3095">
        <v>1993</v>
      </c>
      <c r="F3095">
        <v>13</v>
      </c>
      <c r="G3095">
        <v>12.1</v>
      </c>
      <c r="H3095">
        <v>6306.87</v>
      </c>
      <c r="I3095" s="1">
        <v>143000000000</v>
      </c>
      <c r="J3095">
        <v>27598</v>
      </c>
      <c r="K3095">
        <v>0.57833000000000001</v>
      </c>
      <c r="L3095">
        <v>6.1</v>
      </c>
      <c r="M3095">
        <v>75.116799999999998</v>
      </c>
      <c r="N3095">
        <v>122.28700000000001</v>
      </c>
      <c r="O3095">
        <v>10.718999999999999</v>
      </c>
    </row>
    <row r="3096" spans="1:15" x14ac:dyDescent="0.3">
      <c r="A3096" t="s">
        <v>112</v>
      </c>
      <c r="B3096" t="s">
        <v>113</v>
      </c>
      <c r="C3096" t="s">
        <v>438</v>
      </c>
      <c r="D3096" t="s">
        <v>439</v>
      </c>
      <c r="E3096">
        <v>1992</v>
      </c>
      <c r="F3096">
        <v>13.1</v>
      </c>
      <c r="G3096">
        <v>11.8</v>
      </c>
      <c r="H3096">
        <v>6236.26</v>
      </c>
      <c r="I3096" s="1">
        <v>153000000000</v>
      </c>
      <c r="J3096">
        <v>29569.7</v>
      </c>
      <c r="K3096">
        <v>0.38691399999999998</v>
      </c>
      <c r="L3096">
        <v>6.5</v>
      </c>
      <c r="M3096">
        <v>75.194100000000006</v>
      </c>
      <c r="N3096">
        <v>121.88</v>
      </c>
      <c r="O3096">
        <v>9.0269999999999992</v>
      </c>
    </row>
    <row r="3097" spans="1:15" x14ac:dyDescent="0.3">
      <c r="A3097" t="s">
        <v>112</v>
      </c>
      <c r="B3097" t="s">
        <v>113</v>
      </c>
      <c r="C3097" t="s">
        <v>438</v>
      </c>
      <c r="D3097" t="s">
        <v>439</v>
      </c>
      <c r="E3097">
        <v>1991</v>
      </c>
      <c r="F3097">
        <v>12.5</v>
      </c>
      <c r="G3097">
        <v>11.6</v>
      </c>
      <c r="H3097">
        <v>6217.34</v>
      </c>
      <c r="I3097" s="1">
        <v>139000000000</v>
      </c>
      <c r="J3097">
        <v>27011.4</v>
      </c>
      <c r="K3097">
        <v>0.19405700000000001</v>
      </c>
      <c r="L3097">
        <v>7</v>
      </c>
      <c r="M3097">
        <v>75.157799999999995</v>
      </c>
      <c r="N3097">
        <v>121.592</v>
      </c>
      <c r="O3097">
        <v>9.0990000000000002</v>
      </c>
    </row>
    <row r="3098" spans="1:15" x14ac:dyDescent="0.3">
      <c r="A3098" t="s">
        <v>112</v>
      </c>
      <c r="B3098" t="s">
        <v>113</v>
      </c>
      <c r="C3098" t="s">
        <v>438</v>
      </c>
      <c r="D3098" t="s">
        <v>439</v>
      </c>
      <c r="E3098">
        <v>1990</v>
      </c>
      <c r="F3098">
        <v>12.3</v>
      </c>
      <c r="G3098">
        <v>11.9</v>
      </c>
      <c r="H3098">
        <v>5944.83</v>
      </c>
      <c r="I3098" s="1">
        <v>138000000000</v>
      </c>
      <c r="J3098">
        <v>26891.4</v>
      </c>
      <c r="K3098">
        <v>9.7277299999999997E-2</v>
      </c>
      <c r="L3098">
        <v>7.4</v>
      </c>
      <c r="M3098">
        <v>74.805400000000006</v>
      </c>
      <c r="N3098">
        <v>121.277</v>
      </c>
    </row>
    <row r="3099" spans="1:15" x14ac:dyDescent="0.3">
      <c r="A3099" t="s">
        <v>112</v>
      </c>
      <c r="B3099" t="s">
        <v>113</v>
      </c>
      <c r="C3099" t="s">
        <v>438</v>
      </c>
      <c r="D3099" t="s">
        <v>439</v>
      </c>
      <c r="E3099">
        <v>1989</v>
      </c>
      <c r="F3099">
        <v>12</v>
      </c>
      <c r="G3099">
        <v>11.6</v>
      </c>
      <c r="H3099">
        <v>5853.96</v>
      </c>
      <c r="I3099" s="1">
        <v>112000000000</v>
      </c>
      <c r="J3099">
        <v>21901.1</v>
      </c>
      <c r="L3099">
        <v>7.7</v>
      </c>
      <c r="M3099">
        <v>74.799800000000005</v>
      </c>
      <c r="N3099">
        <v>121.08</v>
      </c>
    </row>
    <row r="3100" spans="1:15" x14ac:dyDescent="0.3">
      <c r="A3100" t="s">
        <v>112</v>
      </c>
      <c r="B3100" t="s">
        <v>113</v>
      </c>
      <c r="C3100" t="s">
        <v>438</v>
      </c>
      <c r="D3100" t="s">
        <v>439</v>
      </c>
      <c r="E3100">
        <v>1988</v>
      </c>
      <c r="F3100">
        <v>11.5</v>
      </c>
      <c r="G3100">
        <v>11.5</v>
      </c>
      <c r="H3100">
        <v>5858.06</v>
      </c>
      <c r="I3100" s="1">
        <v>116000000000</v>
      </c>
      <c r="J3100">
        <v>22527</v>
      </c>
      <c r="L3100">
        <v>7.9</v>
      </c>
      <c r="M3100">
        <v>74.771699999999996</v>
      </c>
      <c r="N3100">
        <v>121.008</v>
      </c>
    </row>
    <row r="3101" spans="1:15" x14ac:dyDescent="0.3">
      <c r="A3101" t="s">
        <v>112</v>
      </c>
      <c r="B3101" t="s">
        <v>113</v>
      </c>
      <c r="C3101" t="s">
        <v>438</v>
      </c>
      <c r="D3101" t="s">
        <v>439</v>
      </c>
      <c r="E3101">
        <v>1987</v>
      </c>
      <c r="F3101">
        <v>11</v>
      </c>
      <c r="G3101">
        <v>11.3</v>
      </c>
      <c r="H3101">
        <v>5794.39</v>
      </c>
      <c r="I3101" s="1">
        <v>109000000000</v>
      </c>
      <c r="J3101">
        <v>21340.7</v>
      </c>
      <c r="L3101">
        <v>8</v>
      </c>
      <c r="M3101">
        <v>74.691199999999995</v>
      </c>
      <c r="N3101">
        <v>120.949</v>
      </c>
    </row>
    <row r="3102" spans="1:15" x14ac:dyDescent="0.3">
      <c r="A3102" t="s">
        <v>112</v>
      </c>
      <c r="B3102" t="s">
        <v>113</v>
      </c>
      <c r="C3102" t="s">
        <v>438</v>
      </c>
      <c r="D3102" t="s">
        <v>439</v>
      </c>
      <c r="E3102">
        <v>1986</v>
      </c>
      <c r="F3102">
        <v>10.8</v>
      </c>
      <c r="G3102">
        <v>11.3</v>
      </c>
      <c r="H3102">
        <v>5618.55</v>
      </c>
      <c r="I3102">
        <v>88078800000</v>
      </c>
      <c r="J3102">
        <v>17201.099999999999</v>
      </c>
      <c r="L3102">
        <v>8</v>
      </c>
      <c r="M3102">
        <v>74.579800000000006</v>
      </c>
      <c r="N3102">
        <v>120.824</v>
      </c>
    </row>
    <row r="3103" spans="1:15" x14ac:dyDescent="0.3">
      <c r="A3103" t="s">
        <v>112</v>
      </c>
      <c r="B3103" t="s">
        <v>113</v>
      </c>
      <c r="C3103" t="s">
        <v>438</v>
      </c>
      <c r="D3103" t="s">
        <v>439</v>
      </c>
      <c r="E3103">
        <v>1985</v>
      </c>
      <c r="F3103">
        <v>10.5</v>
      </c>
      <c r="G3103">
        <v>11.4</v>
      </c>
      <c r="H3103">
        <v>5351.13</v>
      </c>
      <c r="I3103">
        <v>62658600000</v>
      </c>
      <c r="J3103">
        <v>12253.1</v>
      </c>
      <c r="L3103">
        <v>8</v>
      </c>
      <c r="M3103">
        <v>74.427599999999998</v>
      </c>
      <c r="N3103">
        <v>120.663</v>
      </c>
    </row>
    <row r="3104" spans="1:15" x14ac:dyDescent="0.3">
      <c r="A3104" t="s">
        <v>112</v>
      </c>
      <c r="B3104" t="s">
        <v>113</v>
      </c>
      <c r="C3104" t="s">
        <v>438</v>
      </c>
      <c r="D3104" t="s">
        <v>439</v>
      </c>
      <c r="E3104">
        <v>1984</v>
      </c>
      <c r="F3104">
        <v>10.1</v>
      </c>
      <c r="G3104">
        <v>11.2</v>
      </c>
      <c r="H3104">
        <v>4979.6400000000003</v>
      </c>
      <c r="I3104">
        <v>59105200000</v>
      </c>
      <c r="J3104">
        <v>11562.9</v>
      </c>
      <c r="L3104">
        <v>7.9</v>
      </c>
      <c r="M3104">
        <v>74.562200000000004</v>
      </c>
      <c r="N3104">
        <v>120.614</v>
      </c>
    </row>
    <row r="3105" spans="1:14" x14ac:dyDescent="0.3">
      <c r="A3105" t="s">
        <v>112</v>
      </c>
      <c r="B3105" t="s">
        <v>113</v>
      </c>
      <c r="C3105" t="s">
        <v>438</v>
      </c>
      <c r="D3105" t="s">
        <v>439</v>
      </c>
      <c r="E3105">
        <v>1983</v>
      </c>
      <c r="F3105">
        <v>9.9</v>
      </c>
      <c r="G3105">
        <v>11.2</v>
      </c>
      <c r="H3105">
        <v>4739.6499999999996</v>
      </c>
      <c r="I3105">
        <v>60644800000</v>
      </c>
      <c r="J3105">
        <v>11857.9</v>
      </c>
      <c r="L3105">
        <v>7.9</v>
      </c>
      <c r="M3105">
        <v>74.420500000000004</v>
      </c>
      <c r="N3105">
        <v>120.67700000000001</v>
      </c>
    </row>
    <row r="3106" spans="1:14" x14ac:dyDescent="0.3">
      <c r="A3106" t="s">
        <v>112</v>
      </c>
      <c r="B3106" t="s">
        <v>113</v>
      </c>
      <c r="C3106" t="s">
        <v>438</v>
      </c>
      <c r="D3106" t="s">
        <v>439</v>
      </c>
      <c r="E3106">
        <v>1982</v>
      </c>
      <c r="F3106">
        <v>10.3</v>
      </c>
      <c r="G3106">
        <v>10.8</v>
      </c>
      <c r="H3106">
        <v>4678.95</v>
      </c>
      <c r="I3106">
        <v>60412800000</v>
      </c>
      <c r="J3106">
        <v>11804.4</v>
      </c>
      <c r="L3106">
        <v>8</v>
      </c>
      <c r="M3106">
        <v>74.551199999999994</v>
      </c>
      <c r="N3106">
        <v>120.76</v>
      </c>
    </row>
    <row r="3107" spans="1:14" x14ac:dyDescent="0.3">
      <c r="A3107" t="s">
        <v>112</v>
      </c>
      <c r="B3107" t="s">
        <v>113</v>
      </c>
      <c r="C3107" t="s">
        <v>438</v>
      </c>
      <c r="D3107" t="s">
        <v>439</v>
      </c>
      <c r="E3107">
        <v>1981</v>
      </c>
      <c r="F3107">
        <v>10.4</v>
      </c>
      <c r="G3107">
        <v>11</v>
      </c>
      <c r="H3107">
        <v>4590</v>
      </c>
      <c r="I3107">
        <v>61877800000</v>
      </c>
      <c r="J3107">
        <v>12081.8</v>
      </c>
      <c r="L3107">
        <v>8.1</v>
      </c>
      <c r="M3107">
        <v>74.230500000000006</v>
      </c>
      <c r="N3107">
        <v>120.849</v>
      </c>
    </row>
    <row r="3108" spans="1:14" x14ac:dyDescent="0.3">
      <c r="A3108" t="s">
        <v>112</v>
      </c>
      <c r="B3108" t="s">
        <v>113</v>
      </c>
      <c r="C3108" t="s">
        <v>438</v>
      </c>
      <c r="D3108" t="s">
        <v>439</v>
      </c>
      <c r="E3108">
        <v>1980</v>
      </c>
      <c r="F3108">
        <v>11.2</v>
      </c>
      <c r="G3108">
        <v>10.9</v>
      </c>
      <c r="H3108">
        <v>4599.2299999999996</v>
      </c>
      <c r="I3108">
        <v>71127500000</v>
      </c>
      <c r="J3108">
        <v>13883.9</v>
      </c>
      <c r="L3108">
        <v>8.3000000000000007</v>
      </c>
      <c r="M3108">
        <v>74.101699999999994</v>
      </c>
      <c r="N3108">
        <v>120.883</v>
      </c>
    </row>
    <row r="3109" spans="1:14" x14ac:dyDescent="0.3">
      <c r="A3109" t="s">
        <v>112</v>
      </c>
      <c r="B3109" t="s">
        <v>113</v>
      </c>
      <c r="C3109" t="s">
        <v>438</v>
      </c>
      <c r="D3109" t="s">
        <v>439</v>
      </c>
      <c r="E3109">
        <v>1979</v>
      </c>
      <c r="F3109">
        <v>11.6</v>
      </c>
      <c r="G3109">
        <v>10.7</v>
      </c>
      <c r="H3109">
        <v>4541.8999999999996</v>
      </c>
      <c r="I3109">
        <v>70366200000</v>
      </c>
      <c r="J3109">
        <v>13752</v>
      </c>
      <c r="L3109">
        <v>8.5</v>
      </c>
      <c r="M3109">
        <v>74.219300000000004</v>
      </c>
      <c r="N3109">
        <v>120.736</v>
      </c>
    </row>
    <row r="3110" spans="1:14" x14ac:dyDescent="0.3">
      <c r="A3110" t="s">
        <v>112</v>
      </c>
      <c r="B3110" t="s">
        <v>113</v>
      </c>
      <c r="C3110" t="s">
        <v>438</v>
      </c>
      <c r="D3110" t="s">
        <v>439</v>
      </c>
      <c r="E3110">
        <v>1978</v>
      </c>
      <c r="F3110">
        <v>12.2</v>
      </c>
      <c r="G3110">
        <v>10.4</v>
      </c>
      <c r="H3110">
        <v>4314.45</v>
      </c>
      <c r="I3110">
        <v>60362900000</v>
      </c>
      <c r="J3110">
        <v>11826</v>
      </c>
      <c r="L3110">
        <v>8.8000000000000007</v>
      </c>
      <c r="M3110">
        <v>74.392899999999997</v>
      </c>
      <c r="N3110">
        <v>120.468</v>
      </c>
    </row>
    <row r="3111" spans="1:14" x14ac:dyDescent="0.3">
      <c r="A3111" t="s">
        <v>112</v>
      </c>
      <c r="B3111" t="s">
        <v>113</v>
      </c>
      <c r="C3111" t="s">
        <v>438</v>
      </c>
      <c r="D3111" t="s">
        <v>439</v>
      </c>
      <c r="E3111">
        <v>1977</v>
      </c>
      <c r="F3111">
        <v>12.2</v>
      </c>
      <c r="G3111">
        <v>9.9</v>
      </c>
      <c r="H3111">
        <v>3999.67</v>
      </c>
      <c r="I3111">
        <v>49784300000</v>
      </c>
      <c r="J3111">
        <v>9783.85</v>
      </c>
      <c r="L3111">
        <v>9.1999999999999993</v>
      </c>
      <c r="M3111">
        <v>74.632400000000004</v>
      </c>
      <c r="N3111">
        <v>120.095</v>
      </c>
    </row>
    <row r="3112" spans="1:14" x14ac:dyDescent="0.3">
      <c r="A3112" t="s">
        <v>112</v>
      </c>
      <c r="B3112" t="s">
        <v>113</v>
      </c>
      <c r="C3112" t="s">
        <v>438</v>
      </c>
      <c r="D3112" t="s">
        <v>439</v>
      </c>
      <c r="E3112">
        <v>1976</v>
      </c>
      <c r="F3112">
        <v>12.9</v>
      </c>
      <c r="G3112">
        <v>10.6</v>
      </c>
      <c r="H3112">
        <v>3793.72</v>
      </c>
      <c r="I3112">
        <v>44575900000</v>
      </c>
      <c r="J3112">
        <v>8787.59</v>
      </c>
      <c r="L3112">
        <v>9.6999999999999993</v>
      </c>
      <c r="M3112">
        <v>73.739800000000002</v>
      </c>
      <c r="N3112">
        <v>119.721</v>
      </c>
    </row>
    <row r="3113" spans="1:14" x14ac:dyDescent="0.3">
      <c r="A3113" t="s">
        <v>112</v>
      </c>
      <c r="B3113" t="s">
        <v>113</v>
      </c>
      <c r="C3113" t="s">
        <v>438</v>
      </c>
      <c r="D3113" t="s">
        <v>439</v>
      </c>
      <c r="E3113">
        <v>1975</v>
      </c>
      <c r="F3113">
        <v>14.2</v>
      </c>
      <c r="G3113">
        <v>10.1</v>
      </c>
      <c r="H3113">
        <v>3414.52</v>
      </c>
      <c r="I3113">
        <v>40474400000</v>
      </c>
      <c r="J3113">
        <v>7999.11</v>
      </c>
      <c r="L3113">
        <v>10.199999999999999</v>
      </c>
      <c r="M3113">
        <v>74.075100000000006</v>
      </c>
      <c r="N3113">
        <v>119.42100000000001</v>
      </c>
    </row>
    <row r="3114" spans="1:14" x14ac:dyDescent="0.3">
      <c r="A3114" t="s">
        <v>112</v>
      </c>
      <c r="B3114" t="s">
        <v>113</v>
      </c>
      <c r="C3114" t="s">
        <v>438</v>
      </c>
      <c r="D3114" t="s">
        <v>439</v>
      </c>
      <c r="E3114">
        <v>1974</v>
      </c>
      <c r="F3114">
        <v>14.1</v>
      </c>
      <c r="G3114">
        <v>10.199999999999999</v>
      </c>
      <c r="H3114">
        <v>3245.99</v>
      </c>
      <c r="I3114">
        <v>34160400000</v>
      </c>
      <c r="J3114">
        <v>6770.75</v>
      </c>
      <c r="L3114">
        <v>10.9</v>
      </c>
      <c r="M3114">
        <v>73.808300000000003</v>
      </c>
      <c r="N3114">
        <v>119.077</v>
      </c>
    </row>
    <row r="3115" spans="1:14" x14ac:dyDescent="0.3">
      <c r="A3115" t="s">
        <v>112</v>
      </c>
      <c r="B3115" t="s">
        <v>113</v>
      </c>
      <c r="C3115" t="s">
        <v>438</v>
      </c>
      <c r="D3115" t="s">
        <v>439</v>
      </c>
      <c r="E3115">
        <v>1973</v>
      </c>
      <c r="F3115">
        <v>14.3</v>
      </c>
      <c r="G3115">
        <v>10.1</v>
      </c>
      <c r="H3115">
        <v>3428.21</v>
      </c>
      <c r="I3115">
        <v>30730600000</v>
      </c>
      <c r="J3115">
        <v>6119.37</v>
      </c>
      <c r="L3115">
        <v>11.6</v>
      </c>
      <c r="M3115">
        <v>73.682199999999995</v>
      </c>
      <c r="N3115">
        <v>118.524</v>
      </c>
    </row>
    <row r="3116" spans="1:14" x14ac:dyDescent="0.3">
      <c r="A3116" t="s">
        <v>112</v>
      </c>
      <c r="B3116" t="s">
        <v>113</v>
      </c>
      <c r="C3116" t="s">
        <v>438</v>
      </c>
      <c r="D3116" t="s">
        <v>439</v>
      </c>
      <c r="E3116">
        <v>1972</v>
      </c>
      <c r="F3116">
        <v>15.1</v>
      </c>
      <c r="G3116">
        <v>10.1</v>
      </c>
      <c r="H3116">
        <v>3346.83</v>
      </c>
      <c r="I3116">
        <v>23232400000</v>
      </c>
      <c r="J3116">
        <v>4654.3</v>
      </c>
      <c r="L3116">
        <v>12.5</v>
      </c>
      <c r="M3116">
        <v>73.438999999999993</v>
      </c>
      <c r="N3116">
        <v>117.81</v>
      </c>
    </row>
    <row r="3117" spans="1:14" x14ac:dyDescent="0.3">
      <c r="A3117" t="s">
        <v>112</v>
      </c>
      <c r="B3117" t="s">
        <v>113</v>
      </c>
      <c r="C3117" t="s">
        <v>438</v>
      </c>
      <c r="D3117" t="s">
        <v>439</v>
      </c>
      <c r="E3117">
        <v>1971</v>
      </c>
      <c r="F3117">
        <v>15.2</v>
      </c>
      <c r="G3117">
        <v>9.8000000000000007</v>
      </c>
      <c r="H3117">
        <v>3059.36</v>
      </c>
      <c r="I3117">
        <v>19085700000</v>
      </c>
      <c r="J3117">
        <v>3845.51</v>
      </c>
      <c r="L3117">
        <v>13.2</v>
      </c>
      <c r="M3117">
        <v>73.414599999999993</v>
      </c>
      <c r="N3117">
        <v>117.13800000000001</v>
      </c>
    </row>
    <row r="3118" spans="1:14" x14ac:dyDescent="0.3">
      <c r="A3118" t="s">
        <v>112</v>
      </c>
      <c r="B3118" t="s">
        <v>113</v>
      </c>
      <c r="C3118" t="s">
        <v>438</v>
      </c>
      <c r="D3118" t="s">
        <v>439</v>
      </c>
      <c r="E3118">
        <v>1970</v>
      </c>
      <c r="F3118">
        <v>14.4</v>
      </c>
      <c r="G3118">
        <v>9.8000000000000007</v>
      </c>
      <c r="H3118">
        <v>2893.22</v>
      </c>
      <c r="I3118">
        <v>17075500000</v>
      </c>
      <c r="J3118">
        <v>3464.46</v>
      </c>
      <c r="L3118">
        <v>13.9</v>
      </c>
      <c r="M3118">
        <v>73.343400000000003</v>
      </c>
      <c r="N3118">
        <v>116.327</v>
      </c>
    </row>
    <row r="3119" spans="1:14" x14ac:dyDescent="0.3">
      <c r="A3119" t="s">
        <v>112</v>
      </c>
      <c r="B3119" t="s">
        <v>113</v>
      </c>
      <c r="C3119" t="s">
        <v>438</v>
      </c>
      <c r="D3119" t="s">
        <v>439</v>
      </c>
      <c r="E3119">
        <v>1969</v>
      </c>
      <c r="F3119">
        <v>14.6</v>
      </c>
      <c r="G3119">
        <v>9.8000000000000007</v>
      </c>
      <c r="H3119">
        <v>2620.48</v>
      </c>
      <c r="I3119">
        <v>15009400000</v>
      </c>
      <c r="J3119">
        <v>3068.24</v>
      </c>
      <c r="L3119">
        <v>14.6</v>
      </c>
      <c r="M3119">
        <v>73.221000000000004</v>
      </c>
      <c r="N3119">
        <v>115.456</v>
      </c>
    </row>
    <row r="3120" spans="1:14" x14ac:dyDescent="0.3">
      <c r="A3120" t="s">
        <v>112</v>
      </c>
      <c r="B3120" t="s">
        <v>113</v>
      </c>
      <c r="C3120" t="s">
        <v>438</v>
      </c>
      <c r="D3120" t="s">
        <v>439</v>
      </c>
      <c r="E3120">
        <v>1968</v>
      </c>
      <c r="F3120">
        <v>15.3</v>
      </c>
      <c r="G3120">
        <v>9.6999999999999993</v>
      </c>
      <c r="H3120">
        <v>2339.21</v>
      </c>
      <c r="I3120">
        <v>13196500000</v>
      </c>
      <c r="J3120">
        <v>2712.61</v>
      </c>
      <c r="L3120">
        <v>15.3</v>
      </c>
      <c r="M3120">
        <v>73.121499999999997</v>
      </c>
      <c r="N3120">
        <v>114.819</v>
      </c>
    </row>
    <row r="3121" spans="1:15" x14ac:dyDescent="0.3">
      <c r="A3121" t="s">
        <v>112</v>
      </c>
      <c r="B3121" t="s">
        <v>113</v>
      </c>
      <c r="C3121" t="s">
        <v>438</v>
      </c>
      <c r="D3121" t="s">
        <v>439</v>
      </c>
      <c r="E3121">
        <v>1967</v>
      </c>
      <c r="F3121">
        <v>16.8</v>
      </c>
      <c r="G3121">
        <v>9.9</v>
      </c>
      <c r="H3121">
        <v>2128.4899999999998</v>
      </c>
      <c r="I3121">
        <v>12788500000</v>
      </c>
      <c r="J3121">
        <v>2644.79</v>
      </c>
      <c r="L3121">
        <v>16.100000000000001</v>
      </c>
      <c r="M3121">
        <v>72.922200000000004</v>
      </c>
      <c r="N3121">
        <v>114.122</v>
      </c>
    </row>
    <row r="3122" spans="1:15" x14ac:dyDescent="0.3">
      <c r="A3122" t="s">
        <v>112</v>
      </c>
      <c r="B3122" t="s">
        <v>113</v>
      </c>
      <c r="C3122" t="s">
        <v>438</v>
      </c>
      <c r="D3122" t="s">
        <v>439</v>
      </c>
      <c r="E3122">
        <v>1966</v>
      </c>
      <c r="F3122">
        <v>18.399999999999999</v>
      </c>
      <c r="G3122">
        <v>10.3</v>
      </c>
      <c r="H3122">
        <v>1984.42</v>
      </c>
      <c r="I3122">
        <v>11721200000</v>
      </c>
      <c r="J3122">
        <v>2443.2600000000002</v>
      </c>
      <c r="L3122">
        <v>16.899999999999999</v>
      </c>
      <c r="M3122">
        <v>72.444100000000006</v>
      </c>
      <c r="N3122">
        <v>113.226</v>
      </c>
    </row>
    <row r="3123" spans="1:15" x14ac:dyDescent="0.3">
      <c r="A3123" t="s">
        <v>112</v>
      </c>
      <c r="B3123" t="s">
        <v>113</v>
      </c>
      <c r="C3123" t="s">
        <v>438</v>
      </c>
      <c r="D3123" t="s">
        <v>439</v>
      </c>
      <c r="E3123">
        <v>1965</v>
      </c>
      <c r="F3123">
        <v>18</v>
      </c>
      <c r="G3123">
        <v>10.1</v>
      </c>
      <c r="H3123">
        <v>1818.65</v>
      </c>
      <c r="I3123">
        <v>10678900000</v>
      </c>
      <c r="J3123">
        <v>2243.9299999999998</v>
      </c>
      <c r="L3123">
        <v>17.8</v>
      </c>
      <c r="M3123">
        <v>72.370699999999999</v>
      </c>
      <c r="N3123">
        <v>112.32</v>
      </c>
    </row>
    <row r="3124" spans="1:15" x14ac:dyDescent="0.3">
      <c r="A3124" t="s">
        <v>112</v>
      </c>
      <c r="B3124" t="s">
        <v>113</v>
      </c>
      <c r="C3124" t="s">
        <v>438</v>
      </c>
      <c r="D3124" t="s">
        <v>439</v>
      </c>
      <c r="E3124">
        <v>1964</v>
      </c>
      <c r="F3124">
        <v>17.7</v>
      </c>
      <c r="G3124">
        <v>9.9</v>
      </c>
      <c r="H3124">
        <v>1624.5</v>
      </c>
      <c r="I3124">
        <v>9506680000</v>
      </c>
      <c r="J3124">
        <v>2013.24</v>
      </c>
      <c r="L3124">
        <v>18.7</v>
      </c>
      <c r="M3124">
        <v>72.485100000000003</v>
      </c>
      <c r="N3124">
        <v>111.44799999999999</v>
      </c>
    </row>
    <row r="3125" spans="1:15" x14ac:dyDescent="0.3">
      <c r="A3125" t="s">
        <v>112</v>
      </c>
      <c r="B3125" t="s">
        <v>113</v>
      </c>
      <c r="C3125" t="s">
        <v>438</v>
      </c>
      <c r="D3125" t="s">
        <v>439</v>
      </c>
      <c r="E3125">
        <v>1963</v>
      </c>
      <c r="F3125">
        <v>17.600000000000001</v>
      </c>
      <c r="G3125">
        <v>9.8000000000000007</v>
      </c>
      <c r="H3125">
        <v>1497.92</v>
      </c>
      <c r="I3125">
        <v>8316690000</v>
      </c>
      <c r="J3125">
        <v>1775.37</v>
      </c>
      <c r="L3125">
        <v>19.5</v>
      </c>
      <c r="M3125">
        <v>72.400499999999994</v>
      </c>
      <c r="N3125">
        <v>110.56100000000001</v>
      </c>
    </row>
    <row r="3126" spans="1:15" x14ac:dyDescent="0.3">
      <c r="A3126" t="s">
        <v>112</v>
      </c>
      <c r="B3126" t="s">
        <v>113</v>
      </c>
      <c r="C3126" t="s">
        <v>438</v>
      </c>
      <c r="D3126" t="s">
        <v>439</v>
      </c>
      <c r="E3126">
        <v>1962</v>
      </c>
      <c r="F3126">
        <v>16.7</v>
      </c>
      <c r="G3126">
        <v>9.8000000000000007</v>
      </c>
      <c r="H3126">
        <v>1355.93</v>
      </c>
      <c r="I3126">
        <v>7812970000</v>
      </c>
      <c r="J3126">
        <v>1681.03</v>
      </c>
      <c r="L3126">
        <v>20.2</v>
      </c>
      <c r="M3126">
        <v>72.319800000000001</v>
      </c>
      <c r="N3126">
        <v>109.694</v>
      </c>
    </row>
    <row r="3127" spans="1:15" x14ac:dyDescent="0.3">
      <c r="A3127" t="s">
        <v>112</v>
      </c>
      <c r="B3127" t="s">
        <v>113</v>
      </c>
      <c r="C3127" t="s">
        <v>438</v>
      </c>
      <c r="D3127" t="s">
        <v>439</v>
      </c>
      <c r="E3127">
        <v>1961</v>
      </c>
      <c r="F3127">
        <v>16.600000000000001</v>
      </c>
      <c r="G3127">
        <v>9.4</v>
      </c>
      <c r="H3127">
        <v>1192.4100000000001</v>
      </c>
      <c r="I3127">
        <v>6933840000</v>
      </c>
      <c r="J3127">
        <v>1503.54</v>
      </c>
      <c r="L3127">
        <v>20.8</v>
      </c>
      <c r="M3127">
        <v>72.438299999999998</v>
      </c>
      <c r="N3127">
        <v>108.843</v>
      </c>
    </row>
    <row r="3128" spans="1:15" x14ac:dyDescent="0.3">
      <c r="A3128" t="s">
        <v>112</v>
      </c>
      <c r="B3128" t="s">
        <v>113</v>
      </c>
      <c r="C3128" t="s">
        <v>438</v>
      </c>
      <c r="D3128" t="s">
        <v>439</v>
      </c>
      <c r="E3128">
        <v>1960</v>
      </c>
      <c r="F3128">
        <v>16.600000000000001</v>
      </c>
      <c r="G3128">
        <v>9.5</v>
      </c>
      <c r="H3128">
        <v>1089.6099999999999</v>
      </c>
      <c r="I3128">
        <v>6248950000</v>
      </c>
      <c r="J3128">
        <v>1364.52</v>
      </c>
      <c r="L3128">
        <v>21.3</v>
      </c>
      <c r="M3128">
        <v>72.176599999999993</v>
      </c>
    </row>
    <row r="3129" spans="1:15" x14ac:dyDescent="0.3">
      <c r="A3129" t="s">
        <v>114</v>
      </c>
      <c r="B3129" t="s">
        <v>115</v>
      </c>
      <c r="C3129" t="s">
        <v>434</v>
      </c>
      <c r="D3129" t="s">
        <v>432</v>
      </c>
      <c r="E3129">
        <v>2018</v>
      </c>
      <c r="I3129">
        <v>1965980000</v>
      </c>
      <c r="J3129">
        <v>2050.1999999999998</v>
      </c>
      <c r="L3129">
        <v>49.8</v>
      </c>
      <c r="N3129">
        <v>41.368400000000001</v>
      </c>
      <c r="O3129">
        <v>11.122</v>
      </c>
    </row>
    <row r="3130" spans="1:15" x14ac:dyDescent="0.3">
      <c r="A3130" t="s">
        <v>114</v>
      </c>
      <c r="B3130" t="s">
        <v>115</v>
      </c>
      <c r="C3130" t="s">
        <v>434</v>
      </c>
      <c r="D3130" t="s">
        <v>432</v>
      </c>
      <c r="E3130">
        <v>2017</v>
      </c>
      <c r="F3130">
        <v>21.943999999999999</v>
      </c>
      <c r="G3130">
        <v>7.2930000000000001</v>
      </c>
      <c r="I3130">
        <v>1844670000</v>
      </c>
      <c r="J3130">
        <v>1953.9</v>
      </c>
      <c r="K3130">
        <v>55.681399999999996</v>
      </c>
      <c r="L3130">
        <v>51.2</v>
      </c>
      <c r="M3130">
        <v>65.893000000000001</v>
      </c>
      <c r="N3130">
        <v>40.728900000000003</v>
      </c>
      <c r="O3130">
        <v>11.164</v>
      </c>
    </row>
    <row r="3131" spans="1:15" x14ac:dyDescent="0.3">
      <c r="A3131" t="s">
        <v>114</v>
      </c>
      <c r="B3131" t="s">
        <v>115</v>
      </c>
      <c r="C3131" t="s">
        <v>434</v>
      </c>
      <c r="D3131" t="s">
        <v>432</v>
      </c>
      <c r="E3131">
        <v>2016</v>
      </c>
      <c r="F3131">
        <v>22.431999999999999</v>
      </c>
      <c r="G3131">
        <v>7.5449999999999999</v>
      </c>
      <c r="I3131">
        <v>1764270000</v>
      </c>
      <c r="J3131">
        <v>1898.88</v>
      </c>
      <c r="K3131">
        <v>13.1349</v>
      </c>
      <c r="L3131">
        <v>52.6</v>
      </c>
      <c r="M3131">
        <v>65.063999999999993</v>
      </c>
      <c r="N3131">
        <v>40.082500000000003</v>
      </c>
      <c r="O3131">
        <v>11.045999999999999</v>
      </c>
    </row>
    <row r="3132" spans="1:15" x14ac:dyDescent="0.3">
      <c r="A3132" t="s">
        <v>114</v>
      </c>
      <c r="B3132" t="s">
        <v>115</v>
      </c>
      <c r="C3132" t="s">
        <v>434</v>
      </c>
      <c r="D3132" t="s">
        <v>432</v>
      </c>
      <c r="E3132">
        <v>2015</v>
      </c>
      <c r="F3132">
        <v>22.920999999999999</v>
      </c>
      <c r="G3132">
        <v>7.8419999999999996</v>
      </c>
      <c r="I3132">
        <v>1633740000</v>
      </c>
      <c r="J3132">
        <v>1787.48</v>
      </c>
      <c r="K3132">
        <v>11.9224</v>
      </c>
      <c r="L3132">
        <v>54.2</v>
      </c>
      <c r="M3132">
        <v>64.135999999999996</v>
      </c>
      <c r="N3132">
        <v>39.430199999999999</v>
      </c>
      <c r="O3132">
        <v>11.093999999999999</v>
      </c>
    </row>
    <row r="3133" spans="1:15" x14ac:dyDescent="0.3">
      <c r="A3133" t="s">
        <v>114</v>
      </c>
      <c r="B3133" t="s">
        <v>115</v>
      </c>
      <c r="C3133" t="s">
        <v>434</v>
      </c>
      <c r="D3133" t="s">
        <v>432</v>
      </c>
      <c r="E3133">
        <v>2014</v>
      </c>
      <c r="F3133">
        <v>23.402000000000001</v>
      </c>
      <c r="G3133">
        <v>8.157</v>
      </c>
      <c r="I3133">
        <v>1455040000</v>
      </c>
      <c r="J3133">
        <v>1619.05</v>
      </c>
      <c r="K3133">
        <v>10.71</v>
      </c>
      <c r="L3133">
        <v>55.8</v>
      </c>
      <c r="M3133">
        <v>63.170999999999999</v>
      </c>
      <c r="N3133">
        <v>38.770299999999999</v>
      </c>
      <c r="O3133">
        <v>11.744999999999999</v>
      </c>
    </row>
    <row r="3134" spans="1:15" x14ac:dyDescent="0.3">
      <c r="A3134" t="s">
        <v>114</v>
      </c>
      <c r="B3134" t="s">
        <v>115</v>
      </c>
      <c r="C3134" t="s">
        <v>434</v>
      </c>
      <c r="D3134" t="s">
        <v>432</v>
      </c>
      <c r="E3134">
        <v>2013</v>
      </c>
      <c r="F3134">
        <v>23.870999999999999</v>
      </c>
      <c r="G3134">
        <v>8.4619999999999997</v>
      </c>
      <c r="I3134">
        <v>1324730000</v>
      </c>
      <c r="J3134">
        <v>1499.77</v>
      </c>
      <c r="K3134">
        <v>9.5</v>
      </c>
      <c r="L3134">
        <v>57.4</v>
      </c>
      <c r="M3134">
        <v>62.238999999999997</v>
      </c>
      <c r="N3134">
        <v>38.105800000000002</v>
      </c>
      <c r="O3134">
        <v>11.726000000000001</v>
      </c>
    </row>
    <row r="3135" spans="1:15" x14ac:dyDescent="0.3">
      <c r="A3135" t="s">
        <v>114</v>
      </c>
      <c r="B3135" t="s">
        <v>115</v>
      </c>
      <c r="C3135" t="s">
        <v>434</v>
      </c>
      <c r="D3135" t="s">
        <v>432</v>
      </c>
      <c r="E3135">
        <v>2012</v>
      </c>
      <c r="F3135">
        <v>24.331</v>
      </c>
      <c r="G3135">
        <v>8.7349999999999994</v>
      </c>
      <c r="I3135">
        <v>1353630000</v>
      </c>
      <c r="J3135">
        <v>1559.24</v>
      </c>
      <c r="K3135">
        <v>8.2672299999999996</v>
      </c>
      <c r="L3135">
        <v>59</v>
      </c>
      <c r="M3135">
        <v>61.395000000000003</v>
      </c>
      <c r="N3135">
        <v>37.451900000000002</v>
      </c>
      <c r="O3135">
        <v>12.289</v>
      </c>
    </row>
    <row r="3136" spans="1:15" x14ac:dyDescent="0.3">
      <c r="A3136" t="s">
        <v>114</v>
      </c>
      <c r="B3136" t="s">
        <v>115</v>
      </c>
      <c r="C3136" t="s">
        <v>434</v>
      </c>
      <c r="D3136" t="s">
        <v>432</v>
      </c>
      <c r="E3136">
        <v>2011</v>
      </c>
      <c r="F3136">
        <v>24.786999999999999</v>
      </c>
      <c r="G3136">
        <v>8.9659999999999993</v>
      </c>
      <c r="I3136">
        <v>1239140000</v>
      </c>
      <c r="J3136">
        <v>1451.54</v>
      </c>
      <c r="K3136">
        <v>7</v>
      </c>
      <c r="L3136">
        <v>60.7</v>
      </c>
      <c r="M3136">
        <v>60.667000000000002</v>
      </c>
      <c r="N3136">
        <v>36.828000000000003</v>
      </c>
      <c r="O3136">
        <v>12.417999999999999</v>
      </c>
    </row>
    <row r="3137" spans="1:15" x14ac:dyDescent="0.3">
      <c r="A3137" t="s">
        <v>114</v>
      </c>
      <c r="B3137" t="s">
        <v>115</v>
      </c>
      <c r="C3137" t="s">
        <v>434</v>
      </c>
      <c r="D3137" t="s">
        <v>432</v>
      </c>
      <c r="E3137">
        <v>2010</v>
      </c>
      <c r="F3137">
        <v>25.254999999999999</v>
      </c>
      <c r="G3137">
        <v>9.1560000000000006</v>
      </c>
      <c r="I3137">
        <v>1128610000</v>
      </c>
      <c r="J3137">
        <v>1343.27</v>
      </c>
      <c r="K3137">
        <v>6.5</v>
      </c>
      <c r="L3137">
        <v>62.4</v>
      </c>
      <c r="M3137">
        <v>60.061999999999998</v>
      </c>
      <c r="N3137">
        <v>36.246699999999997</v>
      </c>
      <c r="O3137">
        <v>12.477</v>
      </c>
    </row>
    <row r="3138" spans="1:15" x14ac:dyDescent="0.3">
      <c r="A3138" t="s">
        <v>114</v>
      </c>
      <c r="B3138" t="s">
        <v>115</v>
      </c>
      <c r="C3138" t="s">
        <v>434</v>
      </c>
      <c r="D3138" t="s">
        <v>432</v>
      </c>
      <c r="E3138">
        <v>2009</v>
      </c>
      <c r="F3138">
        <v>25.756</v>
      </c>
      <c r="G3138">
        <v>9.3140000000000001</v>
      </c>
      <c r="I3138">
        <v>1049110000</v>
      </c>
      <c r="J3138">
        <v>1267.31</v>
      </c>
      <c r="K3138">
        <v>4</v>
      </c>
      <c r="L3138">
        <v>64</v>
      </c>
      <c r="M3138">
        <v>59.561</v>
      </c>
      <c r="N3138">
        <v>35.712800000000001</v>
      </c>
      <c r="O3138">
        <v>11.717000000000001</v>
      </c>
    </row>
    <row r="3139" spans="1:15" x14ac:dyDescent="0.3">
      <c r="A3139" t="s">
        <v>114</v>
      </c>
      <c r="B3139" t="s">
        <v>115</v>
      </c>
      <c r="C3139" t="s">
        <v>434</v>
      </c>
      <c r="D3139" t="s">
        <v>432</v>
      </c>
      <c r="E3139">
        <v>2008</v>
      </c>
      <c r="F3139">
        <v>26.303999999999998</v>
      </c>
      <c r="G3139">
        <v>9.4580000000000002</v>
      </c>
      <c r="I3139">
        <v>999105000</v>
      </c>
      <c r="J3139">
        <v>1223.8599999999999</v>
      </c>
      <c r="K3139">
        <v>2.2599999999999998</v>
      </c>
      <c r="L3139">
        <v>65.900000000000006</v>
      </c>
      <c r="M3139">
        <v>59.124000000000002</v>
      </c>
      <c r="N3139">
        <v>35.218200000000003</v>
      </c>
      <c r="O3139">
        <v>10.779</v>
      </c>
    </row>
    <row r="3140" spans="1:15" x14ac:dyDescent="0.3">
      <c r="A3140" t="s">
        <v>114</v>
      </c>
      <c r="B3140" t="s">
        <v>115</v>
      </c>
      <c r="C3140" t="s">
        <v>434</v>
      </c>
      <c r="D3140" t="s">
        <v>432</v>
      </c>
      <c r="E3140">
        <v>2007</v>
      </c>
      <c r="F3140">
        <v>26.902999999999999</v>
      </c>
      <c r="G3140">
        <v>9.6010000000000009</v>
      </c>
      <c r="I3140">
        <v>847919000</v>
      </c>
      <c r="J3140">
        <v>1052.73</v>
      </c>
      <c r="K3140">
        <v>1.62</v>
      </c>
      <c r="L3140">
        <v>67.7</v>
      </c>
      <c r="M3140">
        <v>58.719000000000001</v>
      </c>
      <c r="N3140">
        <v>34.747700000000002</v>
      </c>
      <c r="O3140">
        <v>11.029</v>
      </c>
    </row>
    <row r="3141" spans="1:15" x14ac:dyDescent="0.3">
      <c r="A3141" t="s">
        <v>114</v>
      </c>
      <c r="B3141" t="s">
        <v>115</v>
      </c>
      <c r="C3141" t="s">
        <v>434</v>
      </c>
      <c r="D3141" t="s">
        <v>432</v>
      </c>
      <c r="E3141">
        <v>2006</v>
      </c>
      <c r="F3141">
        <v>27.553000000000001</v>
      </c>
      <c r="G3141">
        <v>9.7439999999999998</v>
      </c>
      <c r="I3141">
        <v>768874000</v>
      </c>
      <c r="J3141">
        <v>967.66899999999998</v>
      </c>
      <c r="K3141">
        <v>1.2700400000000001</v>
      </c>
      <c r="L3141">
        <v>69.599999999999994</v>
      </c>
      <c r="M3141">
        <v>58.34</v>
      </c>
      <c r="N3141">
        <v>34.277999999999999</v>
      </c>
      <c r="O3141">
        <v>11.784000000000001</v>
      </c>
    </row>
    <row r="3142" spans="1:15" x14ac:dyDescent="0.3">
      <c r="A3142" t="s">
        <v>114</v>
      </c>
      <c r="B3142" t="s">
        <v>115</v>
      </c>
      <c r="C3142" t="s">
        <v>434</v>
      </c>
      <c r="D3142" t="s">
        <v>432</v>
      </c>
      <c r="E3142">
        <v>2005</v>
      </c>
      <c r="F3142">
        <v>28.234000000000002</v>
      </c>
      <c r="G3142">
        <v>9.8810000000000002</v>
      </c>
      <c r="I3142">
        <v>708633000</v>
      </c>
      <c r="J3142">
        <v>904.73</v>
      </c>
      <c r="K3142">
        <v>0.95361099999999999</v>
      </c>
      <c r="L3142">
        <v>71.400000000000006</v>
      </c>
      <c r="M3142">
        <v>57.991</v>
      </c>
      <c r="N3142">
        <v>33.790100000000002</v>
      </c>
      <c r="O3142">
        <v>12.696999999999999</v>
      </c>
    </row>
    <row r="3143" spans="1:15" x14ac:dyDescent="0.3">
      <c r="A3143" t="s">
        <v>114</v>
      </c>
      <c r="B3143" t="s">
        <v>115</v>
      </c>
      <c r="C3143" t="s">
        <v>434</v>
      </c>
      <c r="D3143" t="s">
        <v>432</v>
      </c>
      <c r="E3143">
        <v>2004</v>
      </c>
      <c r="F3143">
        <v>28.917000000000002</v>
      </c>
      <c r="G3143">
        <v>10.000999999999999</v>
      </c>
      <c r="I3143">
        <v>666072000</v>
      </c>
      <c r="J3143">
        <v>863.23199999999997</v>
      </c>
      <c r="K3143">
        <v>0.78131700000000004</v>
      </c>
      <c r="L3143">
        <v>73.2</v>
      </c>
      <c r="M3143">
        <v>57.682000000000002</v>
      </c>
      <c r="N3143">
        <v>33.287399999999998</v>
      </c>
      <c r="O3143">
        <v>13.002000000000001</v>
      </c>
    </row>
    <row r="3144" spans="1:15" x14ac:dyDescent="0.3">
      <c r="A3144" t="s">
        <v>114</v>
      </c>
      <c r="B3144" t="s">
        <v>115</v>
      </c>
      <c r="C3144" t="s">
        <v>434</v>
      </c>
      <c r="D3144" t="s">
        <v>432</v>
      </c>
      <c r="E3144">
        <v>2003</v>
      </c>
      <c r="F3144">
        <v>29.58</v>
      </c>
      <c r="G3144">
        <v>10.093999999999999</v>
      </c>
      <c r="I3144">
        <v>622045000</v>
      </c>
      <c r="J3144">
        <v>818.86699999999996</v>
      </c>
      <c r="K3144">
        <v>0.62594000000000005</v>
      </c>
      <c r="L3144">
        <v>75</v>
      </c>
      <c r="M3144">
        <v>57.427</v>
      </c>
      <c r="N3144">
        <v>32.7714</v>
      </c>
      <c r="O3144">
        <v>13.294</v>
      </c>
    </row>
    <row r="3145" spans="1:15" x14ac:dyDescent="0.3">
      <c r="A3145" t="s">
        <v>114</v>
      </c>
      <c r="B3145" t="s">
        <v>115</v>
      </c>
      <c r="C3145" t="s">
        <v>434</v>
      </c>
      <c r="D3145" t="s">
        <v>432</v>
      </c>
      <c r="E3145">
        <v>2002</v>
      </c>
      <c r="F3145">
        <v>30.216999999999999</v>
      </c>
      <c r="G3145">
        <v>10.157999999999999</v>
      </c>
      <c r="I3145">
        <v>591122000</v>
      </c>
      <c r="J3145">
        <v>791.38900000000001</v>
      </c>
      <c r="K3145">
        <v>0.48697200000000002</v>
      </c>
      <c r="L3145">
        <v>76.8</v>
      </c>
      <c r="M3145">
        <v>57.234999999999999</v>
      </c>
      <c r="N3145">
        <v>32.223599999999998</v>
      </c>
      <c r="O3145">
        <v>13.608000000000001</v>
      </c>
    </row>
    <row r="3146" spans="1:15" x14ac:dyDescent="0.3">
      <c r="A3146" t="s">
        <v>114</v>
      </c>
      <c r="B3146" t="s">
        <v>115</v>
      </c>
      <c r="C3146" t="s">
        <v>434</v>
      </c>
      <c r="D3146" t="s">
        <v>432</v>
      </c>
      <c r="E3146">
        <v>2001</v>
      </c>
      <c r="F3146">
        <v>30.835999999999999</v>
      </c>
      <c r="G3146">
        <v>10.198</v>
      </c>
      <c r="I3146">
        <v>572417000</v>
      </c>
      <c r="J3146">
        <v>780.90800000000002</v>
      </c>
      <c r="K3146">
        <v>0.343526</v>
      </c>
      <c r="L3146">
        <v>78.5</v>
      </c>
      <c r="M3146">
        <v>57.1</v>
      </c>
      <c r="N3146">
        <v>31.622699999999998</v>
      </c>
      <c r="O3146">
        <v>13.613</v>
      </c>
    </row>
    <row r="3147" spans="1:15" x14ac:dyDescent="0.3">
      <c r="A3147" t="s">
        <v>114</v>
      </c>
      <c r="B3147" t="s">
        <v>115</v>
      </c>
      <c r="C3147" t="s">
        <v>434</v>
      </c>
      <c r="D3147" t="s">
        <v>432</v>
      </c>
      <c r="E3147">
        <v>2000</v>
      </c>
      <c r="F3147">
        <v>31.48</v>
      </c>
      <c r="G3147">
        <v>10.227</v>
      </c>
      <c r="I3147">
        <v>551231000</v>
      </c>
      <c r="J3147">
        <v>768.17600000000004</v>
      </c>
      <c r="K3147">
        <v>0.19450100000000001</v>
      </c>
      <c r="L3147">
        <v>80.099999999999994</v>
      </c>
      <c r="M3147">
        <v>57.021999999999998</v>
      </c>
      <c r="N3147">
        <v>30.957000000000001</v>
      </c>
      <c r="O3147">
        <v>13.635999999999999</v>
      </c>
    </row>
    <row r="3148" spans="1:15" x14ac:dyDescent="0.3">
      <c r="A3148" t="s">
        <v>114</v>
      </c>
      <c r="B3148" t="s">
        <v>115</v>
      </c>
      <c r="C3148" t="s">
        <v>434</v>
      </c>
      <c r="D3148" t="s">
        <v>432</v>
      </c>
      <c r="E3148">
        <v>1999</v>
      </c>
      <c r="F3148">
        <v>32.206000000000003</v>
      </c>
      <c r="G3148">
        <v>10.266</v>
      </c>
      <c r="I3148">
        <v>536080000</v>
      </c>
      <c r="J3148">
        <v>765.85599999999999</v>
      </c>
      <c r="K3148">
        <v>0.10576199999999999</v>
      </c>
      <c r="L3148">
        <v>81.599999999999994</v>
      </c>
      <c r="M3148">
        <v>56.991999999999997</v>
      </c>
      <c r="N3148">
        <v>30.197399999999998</v>
      </c>
      <c r="O3148">
        <v>13.813000000000001</v>
      </c>
    </row>
    <row r="3149" spans="1:15" x14ac:dyDescent="0.3">
      <c r="A3149" t="s">
        <v>114</v>
      </c>
      <c r="B3149" t="s">
        <v>115</v>
      </c>
      <c r="C3149" t="s">
        <v>434</v>
      </c>
      <c r="D3149" t="s">
        <v>432</v>
      </c>
      <c r="E3149">
        <v>1998</v>
      </c>
      <c r="F3149">
        <v>33.048000000000002</v>
      </c>
      <c r="G3149">
        <v>10.33</v>
      </c>
      <c r="I3149">
        <v>514268000</v>
      </c>
      <c r="J3149">
        <v>755.76199999999994</v>
      </c>
      <c r="K3149">
        <v>9.4696000000000002E-2</v>
      </c>
      <c r="L3149">
        <v>82.9</v>
      </c>
      <c r="M3149">
        <v>56.997999999999998</v>
      </c>
      <c r="N3149">
        <v>29.355599999999999</v>
      </c>
      <c r="O3149">
        <v>13.432</v>
      </c>
    </row>
    <row r="3150" spans="1:15" x14ac:dyDescent="0.3">
      <c r="A3150" t="s">
        <v>114</v>
      </c>
      <c r="B3150" t="s">
        <v>115</v>
      </c>
      <c r="C3150" t="s">
        <v>434</v>
      </c>
      <c r="D3150" t="s">
        <v>432</v>
      </c>
      <c r="E3150">
        <v>1997</v>
      </c>
      <c r="F3150">
        <v>34.012</v>
      </c>
      <c r="G3150">
        <v>10.423</v>
      </c>
      <c r="I3150">
        <v>502676000</v>
      </c>
      <c r="J3150">
        <v>760.63499999999999</v>
      </c>
      <c r="K3150">
        <v>8.2941500000000001E-2</v>
      </c>
      <c r="L3150">
        <v>84.1</v>
      </c>
      <c r="M3150">
        <v>57.021999999999998</v>
      </c>
      <c r="N3150">
        <v>28.510100000000001</v>
      </c>
      <c r="O3150">
        <v>13.544</v>
      </c>
    </row>
    <row r="3151" spans="1:15" x14ac:dyDescent="0.3">
      <c r="A3151" t="s">
        <v>114</v>
      </c>
      <c r="B3151" t="s">
        <v>115</v>
      </c>
      <c r="C3151" t="s">
        <v>434</v>
      </c>
      <c r="D3151" t="s">
        <v>432</v>
      </c>
      <c r="E3151">
        <v>1996</v>
      </c>
      <c r="F3151">
        <v>35.070999999999998</v>
      </c>
      <c r="G3151">
        <v>10.544</v>
      </c>
      <c r="I3151">
        <v>494005000</v>
      </c>
      <c r="J3151">
        <v>767.5</v>
      </c>
      <c r="K3151">
        <v>3.1166200000000002E-2</v>
      </c>
      <c r="L3151">
        <v>85.1</v>
      </c>
      <c r="M3151">
        <v>57.05</v>
      </c>
      <c r="N3151">
        <v>27.767600000000002</v>
      </c>
      <c r="O3151">
        <v>13.513</v>
      </c>
    </row>
    <row r="3152" spans="1:15" x14ac:dyDescent="0.3">
      <c r="A3152" t="s">
        <v>114</v>
      </c>
      <c r="B3152" t="s">
        <v>115</v>
      </c>
      <c r="C3152" t="s">
        <v>434</v>
      </c>
      <c r="D3152" t="s">
        <v>432</v>
      </c>
      <c r="E3152">
        <v>1995</v>
      </c>
      <c r="F3152">
        <v>36.164000000000001</v>
      </c>
      <c r="G3152">
        <v>10.67</v>
      </c>
      <c r="I3152">
        <v>497724000</v>
      </c>
      <c r="J3152">
        <v>789.55200000000002</v>
      </c>
      <c r="K3152">
        <v>1.6030800000000001E-2</v>
      </c>
      <c r="L3152">
        <v>86.1</v>
      </c>
      <c r="M3152">
        <v>57.064999999999998</v>
      </c>
      <c r="N3152">
        <v>27.1953</v>
      </c>
      <c r="O3152">
        <v>13.515000000000001</v>
      </c>
    </row>
    <row r="3153" spans="1:15" x14ac:dyDescent="0.3">
      <c r="A3153" t="s">
        <v>114</v>
      </c>
      <c r="B3153" t="s">
        <v>115</v>
      </c>
      <c r="C3153" t="s">
        <v>434</v>
      </c>
      <c r="D3153" t="s">
        <v>432</v>
      </c>
      <c r="E3153">
        <v>1994</v>
      </c>
      <c r="F3153">
        <v>37.21</v>
      </c>
      <c r="G3153">
        <v>10.773</v>
      </c>
      <c r="I3153">
        <v>491689000</v>
      </c>
      <c r="J3153">
        <v>790.03200000000004</v>
      </c>
      <c r="L3153">
        <v>87</v>
      </c>
      <c r="M3153">
        <v>57.055999999999997</v>
      </c>
      <c r="N3153">
        <v>26.849299999999999</v>
      </c>
      <c r="O3153">
        <v>13.21</v>
      </c>
    </row>
    <row r="3154" spans="1:15" x14ac:dyDescent="0.3">
      <c r="A3154" t="s">
        <v>114</v>
      </c>
      <c r="B3154" t="s">
        <v>115</v>
      </c>
      <c r="C3154" t="s">
        <v>434</v>
      </c>
      <c r="D3154" t="s">
        <v>432</v>
      </c>
      <c r="E3154">
        <v>1993</v>
      </c>
      <c r="F3154">
        <v>38.131</v>
      </c>
      <c r="G3154">
        <v>10.829000000000001</v>
      </c>
      <c r="I3154">
        <v>466048000</v>
      </c>
      <c r="J3154">
        <v>753.52</v>
      </c>
      <c r="L3154">
        <v>88</v>
      </c>
      <c r="M3154">
        <v>57.017000000000003</v>
      </c>
      <c r="N3154">
        <v>26.682300000000001</v>
      </c>
      <c r="O3154">
        <v>12.831</v>
      </c>
    </row>
    <row r="3155" spans="1:15" x14ac:dyDescent="0.3">
      <c r="A3155" t="s">
        <v>114</v>
      </c>
      <c r="B3155" t="s">
        <v>115</v>
      </c>
      <c r="C3155" t="s">
        <v>434</v>
      </c>
      <c r="D3155" t="s">
        <v>432</v>
      </c>
      <c r="E3155">
        <v>1992</v>
      </c>
      <c r="F3155">
        <v>38.872999999999998</v>
      </c>
      <c r="G3155">
        <v>10.83</v>
      </c>
      <c r="I3155">
        <v>478058000</v>
      </c>
      <c r="J3155">
        <v>777.26199999999994</v>
      </c>
      <c r="L3155">
        <v>89.1</v>
      </c>
      <c r="M3155">
        <v>56.942999999999998</v>
      </c>
      <c r="N3155">
        <v>26.533799999999999</v>
      </c>
      <c r="O3155">
        <v>12.459</v>
      </c>
    </row>
    <row r="3156" spans="1:15" x14ac:dyDescent="0.3">
      <c r="A3156" t="s">
        <v>114</v>
      </c>
      <c r="B3156" t="s">
        <v>115</v>
      </c>
      <c r="C3156" t="s">
        <v>434</v>
      </c>
      <c r="D3156" t="s">
        <v>432</v>
      </c>
      <c r="E3156">
        <v>1991</v>
      </c>
      <c r="F3156">
        <v>39.42</v>
      </c>
      <c r="G3156">
        <v>10.784000000000001</v>
      </c>
      <c r="I3156">
        <v>462422000</v>
      </c>
      <c r="J3156">
        <v>762.01099999999997</v>
      </c>
      <c r="L3156">
        <v>90.4</v>
      </c>
      <c r="M3156">
        <v>56.831000000000003</v>
      </c>
      <c r="N3156">
        <v>26.179600000000001</v>
      </c>
      <c r="O3156">
        <v>12.231999999999999</v>
      </c>
    </row>
    <row r="3157" spans="1:15" x14ac:dyDescent="0.3">
      <c r="A3157" t="s">
        <v>114</v>
      </c>
      <c r="B3157" t="s">
        <v>115</v>
      </c>
      <c r="C3157" t="s">
        <v>434</v>
      </c>
      <c r="D3157" t="s">
        <v>432</v>
      </c>
      <c r="E3157">
        <v>1990</v>
      </c>
      <c r="F3157">
        <v>39.777000000000001</v>
      </c>
      <c r="G3157">
        <v>10.72</v>
      </c>
      <c r="I3157">
        <v>452328000</v>
      </c>
      <c r="J3157">
        <v>766.14099999999996</v>
      </c>
      <c r="K3157">
        <v>0</v>
      </c>
      <c r="L3157">
        <v>91.9</v>
      </c>
      <c r="M3157">
        <v>56.677999999999997</v>
      </c>
      <c r="N3157">
        <v>25.470099999999999</v>
      </c>
    </row>
    <row r="3158" spans="1:15" x14ac:dyDescent="0.3">
      <c r="A3158" t="s">
        <v>114</v>
      </c>
      <c r="B3158" t="s">
        <v>115</v>
      </c>
      <c r="C3158" t="s">
        <v>434</v>
      </c>
      <c r="D3158" t="s">
        <v>432</v>
      </c>
      <c r="E3158">
        <v>1989</v>
      </c>
      <c r="F3158">
        <v>39.978999999999999</v>
      </c>
      <c r="G3158">
        <v>10.677</v>
      </c>
      <c r="I3158">
        <v>409220000</v>
      </c>
      <c r="J3158">
        <v>725.74300000000005</v>
      </c>
      <c r="L3158">
        <v>93.7</v>
      </c>
      <c r="M3158">
        <v>56.488</v>
      </c>
      <c r="N3158">
        <v>24.325500000000002</v>
      </c>
    </row>
    <row r="3159" spans="1:15" x14ac:dyDescent="0.3">
      <c r="A3159" t="s">
        <v>114</v>
      </c>
      <c r="B3159" t="s">
        <v>115</v>
      </c>
      <c r="C3159" t="s">
        <v>434</v>
      </c>
      <c r="D3159" t="s">
        <v>432</v>
      </c>
      <c r="E3159">
        <v>1988</v>
      </c>
      <c r="F3159">
        <v>40.093000000000004</v>
      </c>
      <c r="G3159">
        <v>10.692</v>
      </c>
      <c r="I3159">
        <v>395795000</v>
      </c>
      <c r="J3159">
        <v>748.19500000000005</v>
      </c>
      <c r="L3159">
        <v>95.7</v>
      </c>
      <c r="M3159">
        <v>56.271000000000001</v>
      </c>
      <c r="N3159">
        <v>22.821400000000001</v>
      </c>
    </row>
    <row r="3160" spans="1:15" x14ac:dyDescent="0.3">
      <c r="A3160" t="s">
        <v>114</v>
      </c>
      <c r="B3160" t="s">
        <v>115</v>
      </c>
      <c r="C3160" t="s">
        <v>434</v>
      </c>
      <c r="D3160" t="s">
        <v>432</v>
      </c>
      <c r="E3160">
        <v>1987</v>
      </c>
      <c r="F3160">
        <v>40.183</v>
      </c>
      <c r="G3160">
        <v>10.784000000000001</v>
      </c>
      <c r="I3160">
        <v>373372000</v>
      </c>
      <c r="J3160">
        <v>761.47</v>
      </c>
      <c r="L3160">
        <v>97.8</v>
      </c>
      <c r="M3160">
        <v>56.031999999999996</v>
      </c>
      <c r="N3160">
        <v>21.153099999999998</v>
      </c>
    </row>
    <row r="3161" spans="1:15" x14ac:dyDescent="0.3">
      <c r="A3161" t="s">
        <v>114</v>
      </c>
      <c r="B3161" t="s">
        <v>115</v>
      </c>
      <c r="C3161" t="s">
        <v>434</v>
      </c>
      <c r="D3161" t="s">
        <v>432</v>
      </c>
      <c r="E3161">
        <v>1986</v>
      </c>
      <c r="F3161">
        <v>40.277000000000001</v>
      </c>
      <c r="G3161">
        <v>10.952999999999999</v>
      </c>
      <c r="L3161">
        <v>100.2</v>
      </c>
      <c r="M3161">
        <v>55.771999999999998</v>
      </c>
      <c r="N3161">
        <v>19.601400000000002</v>
      </c>
    </row>
    <row r="3162" spans="1:15" x14ac:dyDescent="0.3">
      <c r="A3162" t="s">
        <v>114</v>
      </c>
      <c r="B3162" t="s">
        <v>115</v>
      </c>
      <c r="C3162" t="s">
        <v>434</v>
      </c>
      <c r="D3162" t="s">
        <v>432</v>
      </c>
      <c r="E3162">
        <v>1985</v>
      </c>
      <c r="F3162">
        <v>40.395000000000003</v>
      </c>
      <c r="G3162">
        <v>11.176</v>
      </c>
      <c r="I3162">
        <v>340990000</v>
      </c>
      <c r="J3162">
        <v>801.173</v>
      </c>
      <c r="L3162">
        <v>102.8</v>
      </c>
      <c r="M3162">
        <v>55.488</v>
      </c>
      <c r="N3162">
        <v>18.3612</v>
      </c>
    </row>
    <row r="3163" spans="1:15" x14ac:dyDescent="0.3">
      <c r="A3163" t="s">
        <v>114</v>
      </c>
      <c r="B3163" t="s">
        <v>115</v>
      </c>
      <c r="C3163" t="s">
        <v>434</v>
      </c>
      <c r="D3163" t="s">
        <v>432</v>
      </c>
      <c r="E3163">
        <v>1984</v>
      </c>
      <c r="F3163">
        <v>40.537999999999997</v>
      </c>
      <c r="G3163">
        <v>11.414</v>
      </c>
      <c r="L3163">
        <v>105.4</v>
      </c>
      <c r="M3163">
        <v>55.173999999999999</v>
      </c>
      <c r="N3163">
        <v>17.515799999999999</v>
      </c>
    </row>
    <row r="3164" spans="1:15" x14ac:dyDescent="0.3">
      <c r="A3164" t="s">
        <v>114</v>
      </c>
      <c r="B3164" t="s">
        <v>115</v>
      </c>
      <c r="C3164" t="s">
        <v>434</v>
      </c>
      <c r="D3164" t="s">
        <v>432</v>
      </c>
      <c r="E3164">
        <v>1983</v>
      </c>
      <c r="F3164">
        <v>40.692999999999998</v>
      </c>
      <c r="G3164">
        <v>11.625999999999999</v>
      </c>
      <c r="L3164">
        <v>108.2</v>
      </c>
      <c r="M3164">
        <v>54.828000000000003</v>
      </c>
      <c r="N3164">
        <v>16.988900000000001</v>
      </c>
    </row>
    <row r="3165" spans="1:15" x14ac:dyDescent="0.3">
      <c r="A3165" t="s">
        <v>114</v>
      </c>
      <c r="B3165" t="s">
        <v>115</v>
      </c>
      <c r="C3165" t="s">
        <v>434</v>
      </c>
      <c r="D3165" t="s">
        <v>432</v>
      </c>
      <c r="E3165">
        <v>1982</v>
      </c>
      <c r="F3165">
        <v>40.856999999999999</v>
      </c>
      <c r="G3165">
        <v>11.788</v>
      </c>
      <c r="L3165">
        <v>111.1</v>
      </c>
      <c r="M3165">
        <v>54.451000000000001</v>
      </c>
      <c r="N3165">
        <v>16.620799999999999</v>
      </c>
    </row>
    <row r="3166" spans="1:15" x14ac:dyDescent="0.3">
      <c r="A3166" t="s">
        <v>114</v>
      </c>
      <c r="B3166" t="s">
        <v>115</v>
      </c>
      <c r="C3166" t="s">
        <v>434</v>
      </c>
      <c r="D3166" t="s">
        <v>432</v>
      </c>
      <c r="E3166">
        <v>1981</v>
      </c>
      <c r="F3166">
        <v>41.040999999999997</v>
      </c>
      <c r="G3166">
        <v>11.898999999999999</v>
      </c>
      <c r="L3166">
        <v>114.1</v>
      </c>
      <c r="M3166">
        <v>54.048999999999999</v>
      </c>
      <c r="N3166">
        <v>16.175000000000001</v>
      </c>
    </row>
    <row r="3167" spans="1:15" x14ac:dyDescent="0.3">
      <c r="A3167" t="s">
        <v>114</v>
      </c>
      <c r="B3167" t="s">
        <v>115</v>
      </c>
      <c r="C3167" t="s">
        <v>434</v>
      </c>
      <c r="D3167" t="s">
        <v>432</v>
      </c>
      <c r="E3167">
        <v>1980</v>
      </c>
      <c r="F3167">
        <v>41.27</v>
      </c>
      <c r="G3167">
        <v>11.974</v>
      </c>
      <c r="L3167">
        <v>116.9</v>
      </c>
      <c r="M3167">
        <v>53.639000000000003</v>
      </c>
      <c r="N3167">
        <v>15.485799999999999</v>
      </c>
    </row>
    <row r="3168" spans="1:15" x14ac:dyDescent="0.3">
      <c r="A3168" t="s">
        <v>114</v>
      </c>
      <c r="B3168" t="s">
        <v>115</v>
      </c>
      <c r="C3168" t="s">
        <v>434</v>
      </c>
      <c r="D3168" t="s">
        <v>432</v>
      </c>
      <c r="E3168">
        <v>1979</v>
      </c>
      <c r="F3168">
        <v>41.573999999999998</v>
      </c>
      <c r="G3168">
        <v>12.047000000000001</v>
      </c>
      <c r="L3168">
        <v>120</v>
      </c>
      <c r="M3168">
        <v>53.241</v>
      </c>
      <c r="N3168">
        <v>14.498900000000001</v>
      </c>
    </row>
    <row r="3169" spans="1:14" x14ac:dyDescent="0.3">
      <c r="A3169" t="s">
        <v>114</v>
      </c>
      <c r="B3169" t="s">
        <v>115</v>
      </c>
      <c r="C3169" t="s">
        <v>434</v>
      </c>
      <c r="D3169" t="s">
        <v>432</v>
      </c>
      <c r="E3169">
        <v>1978</v>
      </c>
      <c r="F3169">
        <v>41.959000000000003</v>
      </c>
      <c r="G3169">
        <v>12.154999999999999</v>
      </c>
      <c r="L3169">
        <v>123.3</v>
      </c>
      <c r="M3169">
        <v>52.865000000000002</v>
      </c>
      <c r="N3169">
        <v>13.287699999999999</v>
      </c>
    </row>
    <row r="3170" spans="1:14" x14ac:dyDescent="0.3">
      <c r="A3170" t="s">
        <v>114</v>
      </c>
      <c r="B3170" t="s">
        <v>115</v>
      </c>
      <c r="C3170" t="s">
        <v>434</v>
      </c>
      <c r="D3170" t="s">
        <v>432</v>
      </c>
      <c r="E3170">
        <v>1977</v>
      </c>
      <c r="F3170">
        <v>42.415999999999997</v>
      </c>
      <c r="G3170">
        <v>12.327999999999999</v>
      </c>
      <c r="L3170">
        <v>126.5</v>
      </c>
      <c r="M3170">
        <v>52.512999999999998</v>
      </c>
      <c r="N3170">
        <v>11.970599999999999</v>
      </c>
    </row>
    <row r="3171" spans="1:14" x14ac:dyDescent="0.3">
      <c r="A3171" t="s">
        <v>114</v>
      </c>
      <c r="B3171" t="s">
        <v>115</v>
      </c>
      <c r="C3171" t="s">
        <v>434</v>
      </c>
      <c r="D3171" t="s">
        <v>432</v>
      </c>
      <c r="E3171">
        <v>1976</v>
      </c>
      <c r="F3171">
        <v>42.929000000000002</v>
      </c>
      <c r="G3171">
        <v>12.574999999999999</v>
      </c>
      <c r="L3171">
        <v>129.80000000000001</v>
      </c>
      <c r="M3171">
        <v>52.177</v>
      </c>
      <c r="N3171">
        <v>10.722899999999999</v>
      </c>
    </row>
    <row r="3172" spans="1:14" x14ac:dyDescent="0.3">
      <c r="A3172" t="s">
        <v>114</v>
      </c>
      <c r="B3172" t="s">
        <v>115</v>
      </c>
      <c r="C3172" t="s">
        <v>434</v>
      </c>
      <c r="D3172" t="s">
        <v>432</v>
      </c>
      <c r="E3172">
        <v>1975</v>
      </c>
      <c r="F3172">
        <v>43.460999999999999</v>
      </c>
      <c r="G3172">
        <v>12.901999999999999</v>
      </c>
      <c r="M3172">
        <v>51.832000000000001</v>
      </c>
      <c r="N3172">
        <v>9.6714000000000002</v>
      </c>
    </row>
    <row r="3173" spans="1:14" x14ac:dyDescent="0.3">
      <c r="A3173" t="s">
        <v>114</v>
      </c>
      <c r="B3173" t="s">
        <v>115</v>
      </c>
      <c r="C3173" t="s">
        <v>434</v>
      </c>
      <c r="D3173" t="s">
        <v>432</v>
      </c>
      <c r="E3173">
        <v>1974</v>
      </c>
      <c r="F3173">
        <v>43.969000000000001</v>
      </c>
      <c r="G3173">
        <v>13.303000000000001</v>
      </c>
      <c r="M3173">
        <v>51.442</v>
      </c>
      <c r="N3173">
        <v>8.8516399999999997</v>
      </c>
    </row>
    <row r="3174" spans="1:14" x14ac:dyDescent="0.3">
      <c r="A3174" t="s">
        <v>114</v>
      </c>
      <c r="B3174" t="s">
        <v>115</v>
      </c>
      <c r="C3174" t="s">
        <v>434</v>
      </c>
      <c r="D3174" t="s">
        <v>432</v>
      </c>
      <c r="E3174">
        <v>1973</v>
      </c>
      <c r="F3174">
        <v>44.411000000000001</v>
      </c>
      <c r="G3174">
        <v>13.752000000000001</v>
      </c>
      <c r="M3174">
        <v>50.981999999999999</v>
      </c>
      <c r="N3174">
        <v>8.2212300000000003</v>
      </c>
    </row>
    <row r="3175" spans="1:14" x14ac:dyDescent="0.3">
      <c r="A3175" t="s">
        <v>114</v>
      </c>
      <c r="B3175" t="s">
        <v>115</v>
      </c>
      <c r="C3175" t="s">
        <v>434</v>
      </c>
      <c r="D3175" t="s">
        <v>432</v>
      </c>
      <c r="E3175">
        <v>1972</v>
      </c>
      <c r="F3175">
        <v>44.756</v>
      </c>
      <c r="G3175">
        <v>14.225</v>
      </c>
      <c r="M3175">
        <v>50.442</v>
      </c>
      <c r="N3175">
        <v>7.73184</v>
      </c>
    </row>
    <row r="3176" spans="1:14" x14ac:dyDescent="0.3">
      <c r="A3176" t="s">
        <v>114</v>
      </c>
      <c r="B3176" t="s">
        <v>115</v>
      </c>
      <c r="C3176" t="s">
        <v>434</v>
      </c>
      <c r="D3176" t="s">
        <v>432</v>
      </c>
      <c r="E3176">
        <v>1971</v>
      </c>
      <c r="F3176">
        <v>44.988999999999997</v>
      </c>
      <c r="G3176">
        <v>14.702999999999999</v>
      </c>
      <c r="M3176">
        <v>49.826999999999998</v>
      </c>
      <c r="N3176">
        <v>7.3068200000000001</v>
      </c>
    </row>
    <row r="3177" spans="1:14" x14ac:dyDescent="0.3">
      <c r="A3177" t="s">
        <v>114</v>
      </c>
      <c r="B3177" t="s">
        <v>115</v>
      </c>
      <c r="C3177" t="s">
        <v>434</v>
      </c>
      <c r="D3177" t="s">
        <v>432</v>
      </c>
      <c r="E3177">
        <v>1970</v>
      </c>
      <c r="F3177">
        <v>45.106000000000002</v>
      </c>
      <c r="G3177">
        <v>15.163</v>
      </c>
      <c r="M3177">
        <v>49.16</v>
      </c>
      <c r="N3177">
        <v>6.8877899999999999</v>
      </c>
    </row>
    <row r="3178" spans="1:14" x14ac:dyDescent="0.3">
      <c r="A3178" t="s">
        <v>114</v>
      </c>
      <c r="B3178" t="s">
        <v>115</v>
      </c>
      <c r="C3178" t="s">
        <v>434</v>
      </c>
      <c r="D3178" t="s">
        <v>432</v>
      </c>
      <c r="E3178">
        <v>1969</v>
      </c>
      <c r="F3178">
        <v>45.122999999999998</v>
      </c>
      <c r="G3178">
        <v>15.586</v>
      </c>
      <c r="M3178">
        <v>48.475999999999999</v>
      </c>
      <c r="N3178">
        <v>6.4662199999999999</v>
      </c>
    </row>
    <row r="3179" spans="1:14" x14ac:dyDescent="0.3">
      <c r="A3179" t="s">
        <v>114</v>
      </c>
      <c r="B3179" t="s">
        <v>115</v>
      </c>
      <c r="C3179" t="s">
        <v>434</v>
      </c>
      <c r="D3179" t="s">
        <v>432</v>
      </c>
      <c r="E3179">
        <v>1968</v>
      </c>
      <c r="F3179">
        <v>45.070999999999998</v>
      </c>
      <c r="G3179">
        <v>15.964</v>
      </c>
      <c r="M3179">
        <v>47.814</v>
      </c>
      <c r="N3179">
        <v>6.0596199999999998</v>
      </c>
    </row>
    <row r="3180" spans="1:14" x14ac:dyDescent="0.3">
      <c r="A3180" t="s">
        <v>114</v>
      </c>
      <c r="B3180" t="s">
        <v>115</v>
      </c>
      <c r="C3180" t="s">
        <v>434</v>
      </c>
      <c r="D3180" t="s">
        <v>432</v>
      </c>
      <c r="E3180">
        <v>1967</v>
      </c>
      <c r="F3180">
        <v>44.978999999999999</v>
      </c>
      <c r="G3180">
        <v>16.297000000000001</v>
      </c>
      <c r="M3180">
        <v>47.203000000000003</v>
      </c>
      <c r="N3180">
        <v>5.6685499999999998</v>
      </c>
    </row>
    <row r="3181" spans="1:14" x14ac:dyDescent="0.3">
      <c r="A3181" t="s">
        <v>114</v>
      </c>
      <c r="B3181" t="s">
        <v>115</v>
      </c>
      <c r="C3181" t="s">
        <v>434</v>
      </c>
      <c r="D3181" t="s">
        <v>432</v>
      </c>
      <c r="E3181">
        <v>1966</v>
      </c>
      <c r="F3181">
        <v>44.856999999999999</v>
      </c>
      <c r="G3181">
        <v>16.585000000000001</v>
      </c>
      <c r="M3181">
        <v>46.654000000000003</v>
      </c>
      <c r="N3181">
        <v>5.3005199999999997</v>
      </c>
    </row>
    <row r="3182" spans="1:14" x14ac:dyDescent="0.3">
      <c r="A3182" t="s">
        <v>114</v>
      </c>
      <c r="B3182" t="s">
        <v>115</v>
      </c>
      <c r="C3182" t="s">
        <v>434</v>
      </c>
      <c r="D3182" t="s">
        <v>432</v>
      </c>
      <c r="E3182">
        <v>1965</v>
      </c>
      <c r="F3182">
        <v>44.713000000000001</v>
      </c>
      <c r="G3182">
        <v>16.841000000000001</v>
      </c>
      <c r="M3182">
        <v>46.165999999999997</v>
      </c>
      <c r="N3182">
        <v>4.9595799999999999</v>
      </c>
    </row>
    <row r="3183" spans="1:14" x14ac:dyDescent="0.3">
      <c r="A3183" t="s">
        <v>114</v>
      </c>
      <c r="B3183" t="s">
        <v>115</v>
      </c>
      <c r="C3183" t="s">
        <v>434</v>
      </c>
      <c r="D3183" t="s">
        <v>432</v>
      </c>
      <c r="E3183">
        <v>1964</v>
      </c>
      <c r="F3183">
        <v>44.545999999999999</v>
      </c>
      <c r="G3183">
        <v>17.082999999999998</v>
      </c>
      <c r="M3183">
        <v>45.726999999999997</v>
      </c>
      <c r="N3183">
        <v>4.6412000000000004</v>
      </c>
    </row>
    <row r="3184" spans="1:14" x14ac:dyDescent="0.3">
      <c r="A3184" t="s">
        <v>114</v>
      </c>
      <c r="B3184" t="s">
        <v>115</v>
      </c>
      <c r="C3184" t="s">
        <v>434</v>
      </c>
      <c r="D3184" t="s">
        <v>432</v>
      </c>
      <c r="E3184">
        <v>1963</v>
      </c>
      <c r="F3184">
        <v>44.350999999999999</v>
      </c>
      <c r="G3184">
        <v>17.332000000000001</v>
      </c>
      <c r="M3184">
        <v>45.308999999999997</v>
      </c>
      <c r="N3184">
        <v>4.3411600000000004</v>
      </c>
    </row>
    <row r="3185" spans="1:14" x14ac:dyDescent="0.3">
      <c r="A3185" t="s">
        <v>114</v>
      </c>
      <c r="B3185" t="s">
        <v>115</v>
      </c>
      <c r="C3185" t="s">
        <v>434</v>
      </c>
      <c r="D3185" t="s">
        <v>432</v>
      </c>
      <c r="E3185">
        <v>1962</v>
      </c>
      <c r="F3185">
        <v>44.125</v>
      </c>
      <c r="G3185">
        <v>17.603999999999999</v>
      </c>
      <c r="M3185">
        <v>44.892000000000003</v>
      </c>
      <c r="N3185">
        <v>4.0640200000000002</v>
      </c>
    </row>
    <row r="3186" spans="1:14" x14ac:dyDescent="0.3">
      <c r="A3186" t="s">
        <v>114</v>
      </c>
      <c r="B3186" t="s">
        <v>115</v>
      </c>
      <c r="C3186" t="s">
        <v>434</v>
      </c>
      <c r="D3186" t="s">
        <v>432</v>
      </c>
      <c r="E3186">
        <v>1961</v>
      </c>
      <c r="F3186">
        <v>43.872</v>
      </c>
      <c r="G3186">
        <v>17.907</v>
      </c>
      <c r="M3186">
        <v>44.469000000000001</v>
      </c>
      <c r="N3186">
        <v>3.81786</v>
      </c>
    </row>
    <row r="3187" spans="1:14" x14ac:dyDescent="0.3">
      <c r="A3187" t="s">
        <v>114</v>
      </c>
      <c r="B3187" t="s">
        <v>115</v>
      </c>
      <c r="C3187" t="s">
        <v>434</v>
      </c>
      <c r="D3187" t="s">
        <v>432</v>
      </c>
      <c r="E3187">
        <v>1960</v>
      </c>
      <c r="F3187">
        <v>43.594999999999999</v>
      </c>
      <c r="G3187">
        <v>18.239999999999998</v>
      </c>
      <c r="M3187">
        <v>44.037999999999997</v>
      </c>
    </row>
    <row r="3188" spans="1:14" x14ac:dyDescent="0.3">
      <c r="A3188" t="s">
        <v>116</v>
      </c>
      <c r="B3188" t="s">
        <v>117</v>
      </c>
      <c r="C3188" t="s">
        <v>437</v>
      </c>
      <c r="D3188" t="s">
        <v>433</v>
      </c>
      <c r="E3188">
        <v>2018</v>
      </c>
      <c r="I3188">
        <v>503646000</v>
      </c>
      <c r="J3188">
        <v>7031.71</v>
      </c>
      <c r="L3188">
        <v>32.9</v>
      </c>
      <c r="N3188">
        <v>95.5</v>
      </c>
    </row>
    <row r="3189" spans="1:14" x14ac:dyDescent="0.3">
      <c r="A3189" t="s">
        <v>116</v>
      </c>
      <c r="B3189" t="s">
        <v>117</v>
      </c>
      <c r="C3189" t="s">
        <v>437</v>
      </c>
      <c r="D3189" t="s">
        <v>433</v>
      </c>
      <c r="E3189">
        <v>2017</v>
      </c>
      <c r="I3189">
        <v>496726000</v>
      </c>
      <c r="J3189">
        <v>6951.3</v>
      </c>
      <c r="K3189">
        <v>69.619699999999995</v>
      </c>
      <c r="L3189">
        <v>32.200000000000003</v>
      </c>
      <c r="N3189">
        <v>95.277299999999997</v>
      </c>
    </row>
    <row r="3190" spans="1:14" x14ac:dyDescent="0.3">
      <c r="A3190" t="s">
        <v>116</v>
      </c>
      <c r="B3190" t="s">
        <v>117</v>
      </c>
      <c r="C3190" t="s">
        <v>437</v>
      </c>
      <c r="D3190" t="s">
        <v>433</v>
      </c>
      <c r="E3190">
        <v>2016</v>
      </c>
      <c r="I3190">
        <v>575468000</v>
      </c>
      <c r="J3190">
        <v>8070.29</v>
      </c>
      <c r="K3190">
        <v>67.03</v>
      </c>
      <c r="L3190">
        <v>31.1</v>
      </c>
      <c r="N3190">
        <v>95.075999999999993</v>
      </c>
    </row>
    <row r="3191" spans="1:14" x14ac:dyDescent="0.3">
      <c r="A3191" t="s">
        <v>116</v>
      </c>
      <c r="B3191" t="s">
        <v>117</v>
      </c>
      <c r="C3191" t="s">
        <v>437</v>
      </c>
      <c r="D3191" t="s">
        <v>433</v>
      </c>
      <c r="E3191">
        <v>2015</v>
      </c>
      <c r="I3191">
        <v>540830670</v>
      </c>
      <c r="J3191">
        <v>7597.75</v>
      </c>
      <c r="K3191">
        <v>65</v>
      </c>
      <c r="L3191">
        <v>29.4</v>
      </c>
      <c r="N3191">
        <v>94.910700000000006</v>
      </c>
    </row>
    <row r="3192" spans="1:14" x14ac:dyDescent="0.3">
      <c r="A3192" t="s">
        <v>116</v>
      </c>
      <c r="B3192" t="s">
        <v>117</v>
      </c>
      <c r="C3192" t="s">
        <v>437</v>
      </c>
      <c r="D3192" t="s">
        <v>433</v>
      </c>
      <c r="E3192">
        <v>2014</v>
      </c>
      <c r="F3192">
        <v>12</v>
      </c>
      <c r="G3192">
        <v>8.1999999999999993</v>
      </c>
      <c r="I3192">
        <v>523541000</v>
      </c>
      <c r="J3192">
        <v>7365</v>
      </c>
      <c r="K3192">
        <v>57.5</v>
      </c>
      <c r="L3192">
        <v>27.2</v>
      </c>
      <c r="N3192">
        <v>94.78</v>
      </c>
    </row>
    <row r="3193" spans="1:14" x14ac:dyDescent="0.3">
      <c r="A3193" t="s">
        <v>116</v>
      </c>
      <c r="B3193" t="s">
        <v>117</v>
      </c>
      <c r="C3193" t="s">
        <v>437</v>
      </c>
      <c r="D3193" t="s">
        <v>433</v>
      </c>
      <c r="E3193">
        <v>2013</v>
      </c>
      <c r="I3193">
        <v>501979000</v>
      </c>
      <c r="J3193">
        <v>7068.54</v>
      </c>
      <c r="K3193">
        <v>51</v>
      </c>
      <c r="L3193">
        <v>24.9</v>
      </c>
      <c r="N3193">
        <v>94.688000000000002</v>
      </c>
    </row>
    <row r="3194" spans="1:14" x14ac:dyDescent="0.3">
      <c r="A3194" t="s">
        <v>116</v>
      </c>
      <c r="B3194" t="s">
        <v>117</v>
      </c>
      <c r="C3194" t="s">
        <v>437</v>
      </c>
      <c r="D3194" t="s">
        <v>433</v>
      </c>
      <c r="E3194">
        <v>2012</v>
      </c>
      <c r="I3194">
        <v>485998000</v>
      </c>
      <c r="J3194">
        <v>6848.42</v>
      </c>
      <c r="K3194">
        <v>49.8</v>
      </c>
      <c r="L3194">
        <v>22.7</v>
      </c>
      <c r="N3194">
        <v>94.62</v>
      </c>
    </row>
    <row r="3195" spans="1:14" x14ac:dyDescent="0.3">
      <c r="A3195" t="s">
        <v>116</v>
      </c>
      <c r="B3195" t="s">
        <v>117</v>
      </c>
      <c r="C3195" t="s">
        <v>437</v>
      </c>
      <c r="D3195" t="s">
        <v>433</v>
      </c>
      <c r="E3195">
        <v>2011</v>
      </c>
      <c r="I3195">
        <v>501025000</v>
      </c>
      <c r="J3195">
        <v>7065.05</v>
      </c>
      <c r="K3195">
        <v>48.6</v>
      </c>
      <c r="L3195">
        <v>20.8</v>
      </c>
      <c r="N3195">
        <v>94.554699999999997</v>
      </c>
    </row>
    <row r="3196" spans="1:14" x14ac:dyDescent="0.3">
      <c r="A3196" t="s">
        <v>116</v>
      </c>
      <c r="B3196" t="s">
        <v>117</v>
      </c>
      <c r="C3196" t="s">
        <v>437</v>
      </c>
      <c r="D3196" t="s">
        <v>433</v>
      </c>
      <c r="E3196">
        <v>2010</v>
      </c>
      <c r="F3196">
        <v>13.163500000000001</v>
      </c>
      <c r="G3196">
        <v>8.2959499999999995</v>
      </c>
      <c r="I3196">
        <v>493824000</v>
      </c>
      <c r="J3196">
        <v>6967.25</v>
      </c>
      <c r="K3196">
        <v>47.45</v>
      </c>
      <c r="L3196">
        <v>19.100000000000001</v>
      </c>
      <c r="N3196">
        <v>94.504000000000005</v>
      </c>
    </row>
    <row r="3197" spans="1:14" x14ac:dyDescent="0.3">
      <c r="A3197" t="s">
        <v>116</v>
      </c>
      <c r="B3197" t="s">
        <v>117</v>
      </c>
      <c r="C3197" t="s">
        <v>437</v>
      </c>
      <c r="D3197" t="s">
        <v>433</v>
      </c>
      <c r="E3197">
        <v>2009</v>
      </c>
      <c r="I3197">
        <v>489074000</v>
      </c>
      <c r="J3197">
        <v>6902.86</v>
      </c>
      <c r="K3197">
        <v>42.02</v>
      </c>
      <c r="L3197">
        <v>17.600000000000001</v>
      </c>
      <c r="N3197">
        <v>94.468000000000004</v>
      </c>
    </row>
    <row r="3198" spans="1:14" x14ac:dyDescent="0.3">
      <c r="A3198" t="s">
        <v>116</v>
      </c>
      <c r="B3198" t="s">
        <v>117</v>
      </c>
      <c r="C3198" t="s">
        <v>437</v>
      </c>
      <c r="D3198" t="s">
        <v>433</v>
      </c>
      <c r="E3198">
        <v>2008</v>
      </c>
      <c r="I3198">
        <v>458190000</v>
      </c>
      <c r="J3198">
        <v>6469.15</v>
      </c>
      <c r="K3198">
        <v>41.16</v>
      </c>
      <c r="L3198">
        <v>16.399999999999999</v>
      </c>
      <c r="N3198">
        <v>94.436000000000007</v>
      </c>
    </row>
    <row r="3199" spans="1:14" x14ac:dyDescent="0.3">
      <c r="A3199" t="s">
        <v>116</v>
      </c>
      <c r="B3199" t="s">
        <v>117</v>
      </c>
      <c r="C3199" t="s">
        <v>437</v>
      </c>
      <c r="D3199" t="s">
        <v>433</v>
      </c>
      <c r="E3199">
        <v>2007</v>
      </c>
      <c r="I3199">
        <v>421376000</v>
      </c>
      <c r="J3199">
        <v>5952.06</v>
      </c>
      <c r="K3199">
        <v>40.274500000000003</v>
      </c>
      <c r="L3199">
        <v>15.3</v>
      </c>
      <c r="N3199">
        <v>94.393299999999996</v>
      </c>
    </row>
    <row r="3200" spans="1:14" x14ac:dyDescent="0.3">
      <c r="A3200" t="s">
        <v>116</v>
      </c>
      <c r="B3200" t="s">
        <v>117</v>
      </c>
      <c r="C3200" t="s">
        <v>437</v>
      </c>
      <c r="D3200" t="s">
        <v>433</v>
      </c>
      <c r="E3200">
        <v>2006</v>
      </c>
      <c r="F3200">
        <v>14.9</v>
      </c>
      <c r="G3200">
        <v>7.5</v>
      </c>
      <c r="I3200">
        <v>390250000</v>
      </c>
      <c r="J3200">
        <v>5518.4</v>
      </c>
      <c r="K3200">
        <v>39.398200000000003</v>
      </c>
      <c r="L3200">
        <v>14.5</v>
      </c>
      <c r="N3200">
        <v>94.290700000000001</v>
      </c>
    </row>
    <row r="3201" spans="1:14" x14ac:dyDescent="0.3">
      <c r="A3201" t="s">
        <v>116</v>
      </c>
      <c r="B3201" t="s">
        <v>117</v>
      </c>
      <c r="C3201" t="s">
        <v>437</v>
      </c>
      <c r="D3201" t="s">
        <v>433</v>
      </c>
      <c r="E3201">
        <v>2005</v>
      </c>
      <c r="I3201">
        <v>364255000</v>
      </c>
      <c r="J3201">
        <v>5160.22</v>
      </c>
      <c r="K3201">
        <v>38.543599999999998</v>
      </c>
      <c r="L3201">
        <v>13.8</v>
      </c>
      <c r="N3201">
        <v>94.118700000000004</v>
      </c>
    </row>
    <row r="3202" spans="1:14" x14ac:dyDescent="0.3">
      <c r="A3202" t="s">
        <v>116</v>
      </c>
      <c r="B3202" t="s">
        <v>117</v>
      </c>
      <c r="C3202" t="s">
        <v>437</v>
      </c>
      <c r="D3202" t="s">
        <v>433</v>
      </c>
      <c r="E3202">
        <v>2004</v>
      </c>
      <c r="I3202">
        <v>367199000</v>
      </c>
      <c r="J3202">
        <v>5217.2299999999996</v>
      </c>
      <c r="K3202">
        <v>30.319600000000001</v>
      </c>
      <c r="L3202">
        <v>13.3</v>
      </c>
      <c r="N3202">
        <v>93.842699999999994</v>
      </c>
    </row>
    <row r="3203" spans="1:14" x14ac:dyDescent="0.3">
      <c r="A3203" t="s">
        <v>116</v>
      </c>
      <c r="B3203" t="s">
        <v>117</v>
      </c>
      <c r="C3203" t="s">
        <v>437</v>
      </c>
      <c r="D3203" t="s">
        <v>433</v>
      </c>
      <c r="E3203">
        <v>2003</v>
      </c>
      <c r="I3203">
        <v>343311000</v>
      </c>
      <c r="J3203">
        <v>4897.4399999999996</v>
      </c>
      <c r="K3203">
        <v>23.6204</v>
      </c>
      <c r="L3203">
        <v>13</v>
      </c>
      <c r="N3203">
        <v>93.466700000000003</v>
      </c>
    </row>
    <row r="3204" spans="1:14" x14ac:dyDescent="0.3">
      <c r="A3204" t="s">
        <v>116</v>
      </c>
      <c r="B3204" t="s">
        <v>117</v>
      </c>
      <c r="C3204" t="s">
        <v>437</v>
      </c>
      <c r="D3204" t="s">
        <v>433</v>
      </c>
      <c r="E3204">
        <v>2002</v>
      </c>
      <c r="F3204">
        <v>15.4</v>
      </c>
      <c r="G3204">
        <v>7.2</v>
      </c>
      <c r="I3204">
        <v>333195000</v>
      </c>
      <c r="J3204">
        <v>4771.04</v>
      </c>
      <c r="K3204">
        <v>18.424900000000001</v>
      </c>
      <c r="L3204">
        <v>12.8</v>
      </c>
      <c r="M3204">
        <v>76.5976</v>
      </c>
      <c r="N3204">
        <v>93.116</v>
      </c>
    </row>
    <row r="3205" spans="1:14" x14ac:dyDescent="0.3">
      <c r="A3205" t="s">
        <v>116</v>
      </c>
      <c r="B3205" t="s">
        <v>117</v>
      </c>
      <c r="C3205" t="s">
        <v>437</v>
      </c>
      <c r="D3205" t="s">
        <v>433</v>
      </c>
      <c r="E3205">
        <v>2001</v>
      </c>
      <c r="I3205">
        <v>340205000</v>
      </c>
      <c r="J3205">
        <v>4883.72</v>
      </c>
      <c r="K3205">
        <v>13.245200000000001</v>
      </c>
      <c r="L3205">
        <v>12.7</v>
      </c>
      <c r="N3205">
        <v>92.881299999999996</v>
      </c>
    </row>
    <row r="3206" spans="1:14" x14ac:dyDescent="0.3">
      <c r="A3206" t="s">
        <v>116</v>
      </c>
      <c r="B3206" t="s">
        <v>117</v>
      </c>
      <c r="C3206" t="s">
        <v>437</v>
      </c>
      <c r="D3206" t="s">
        <v>433</v>
      </c>
      <c r="E3206">
        <v>2000</v>
      </c>
      <c r="I3206">
        <v>333469000</v>
      </c>
      <c r="J3206">
        <v>4787.78</v>
      </c>
      <c r="K3206">
        <v>8.8148400000000002</v>
      </c>
      <c r="L3206">
        <v>12.7</v>
      </c>
      <c r="N3206">
        <v>92.866699999999994</v>
      </c>
    </row>
    <row r="3207" spans="1:14" x14ac:dyDescent="0.3">
      <c r="A3207" t="s">
        <v>116</v>
      </c>
      <c r="B3207" t="s">
        <v>117</v>
      </c>
      <c r="C3207" t="s">
        <v>437</v>
      </c>
      <c r="D3207" t="s">
        <v>433</v>
      </c>
      <c r="E3207">
        <v>1999</v>
      </c>
      <c r="I3207">
        <v>331758999</v>
      </c>
      <c r="J3207">
        <v>4750.6099999999997</v>
      </c>
      <c r="K3207">
        <v>2.9321600000000001</v>
      </c>
      <c r="L3207">
        <v>12.8</v>
      </c>
      <c r="N3207">
        <v>93.113299999999995</v>
      </c>
    </row>
    <row r="3208" spans="1:14" x14ac:dyDescent="0.3">
      <c r="A3208" t="s">
        <v>116</v>
      </c>
      <c r="B3208" t="s">
        <v>117</v>
      </c>
      <c r="C3208" t="s">
        <v>437</v>
      </c>
      <c r="D3208" t="s">
        <v>433</v>
      </c>
      <c r="E3208">
        <v>1998</v>
      </c>
      <c r="F3208">
        <v>16.2</v>
      </c>
      <c r="G3208">
        <v>7.8</v>
      </c>
      <c r="I3208">
        <v>322410000</v>
      </c>
      <c r="J3208">
        <v>4593.71</v>
      </c>
      <c r="K3208">
        <v>2.9253499999999999</v>
      </c>
      <c r="L3208">
        <v>12.9</v>
      </c>
      <c r="N3208">
        <v>93.58</v>
      </c>
    </row>
    <row r="3209" spans="1:14" x14ac:dyDescent="0.3">
      <c r="A3209" t="s">
        <v>116</v>
      </c>
      <c r="B3209" t="s">
        <v>117</v>
      </c>
      <c r="C3209" t="s">
        <v>437</v>
      </c>
      <c r="D3209" t="s">
        <v>433</v>
      </c>
      <c r="E3209">
        <v>1997</v>
      </c>
      <c r="F3209">
        <v>21.5</v>
      </c>
      <c r="G3209">
        <v>6.2</v>
      </c>
      <c r="I3209">
        <v>302989000</v>
      </c>
      <c r="J3209">
        <v>4291.6899999999996</v>
      </c>
      <c r="L3209">
        <v>13.1</v>
      </c>
      <c r="M3209">
        <v>75.9512</v>
      </c>
      <c r="N3209">
        <v>94.132000000000005</v>
      </c>
    </row>
    <row r="3210" spans="1:14" x14ac:dyDescent="0.3">
      <c r="A3210" t="s">
        <v>116</v>
      </c>
      <c r="B3210" t="s">
        <v>117</v>
      </c>
      <c r="C3210" t="s">
        <v>437</v>
      </c>
      <c r="D3210" t="s">
        <v>433</v>
      </c>
      <c r="E3210">
        <v>1996</v>
      </c>
      <c r="F3210">
        <v>19.100000000000001</v>
      </c>
      <c r="G3210">
        <v>7.7</v>
      </c>
      <c r="I3210">
        <v>292286000</v>
      </c>
      <c r="J3210">
        <v>4120.42</v>
      </c>
      <c r="K3210">
        <v>1.1655199999999999</v>
      </c>
      <c r="L3210">
        <v>13.2</v>
      </c>
      <c r="N3210">
        <v>94.581299999999999</v>
      </c>
    </row>
    <row r="3211" spans="1:14" x14ac:dyDescent="0.3">
      <c r="A3211" t="s">
        <v>116</v>
      </c>
      <c r="B3211" t="s">
        <v>117</v>
      </c>
      <c r="C3211" t="s">
        <v>437</v>
      </c>
      <c r="D3211" t="s">
        <v>433</v>
      </c>
      <c r="E3211">
        <v>1995</v>
      </c>
      <c r="I3211">
        <v>274522000</v>
      </c>
      <c r="J3211">
        <v>3861.18</v>
      </c>
      <c r="K3211">
        <v>0.548763</v>
      </c>
      <c r="L3211">
        <v>13.3</v>
      </c>
      <c r="N3211">
        <v>94.797300000000007</v>
      </c>
    </row>
    <row r="3212" spans="1:14" x14ac:dyDescent="0.3">
      <c r="A3212" t="s">
        <v>116</v>
      </c>
      <c r="B3212" t="s">
        <v>117</v>
      </c>
      <c r="C3212" t="s">
        <v>437</v>
      </c>
      <c r="D3212" t="s">
        <v>433</v>
      </c>
      <c r="E3212">
        <v>1994</v>
      </c>
      <c r="F3212">
        <v>21.6</v>
      </c>
      <c r="G3212">
        <v>7.2</v>
      </c>
      <c r="I3212">
        <v>264376000</v>
      </c>
      <c r="J3212">
        <v>3721.35</v>
      </c>
      <c r="L3212">
        <v>13.4</v>
      </c>
      <c r="N3212">
        <v>94.724000000000004</v>
      </c>
    </row>
    <row r="3213" spans="1:14" x14ac:dyDescent="0.3">
      <c r="A3213" t="s">
        <v>116</v>
      </c>
      <c r="B3213" t="s">
        <v>117</v>
      </c>
      <c r="C3213" t="s">
        <v>437</v>
      </c>
      <c r="D3213" t="s">
        <v>433</v>
      </c>
      <c r="E3213">
        <v>1993</v>
      </c>
      <c r="I3213">
        <v>245528000</v>
      </c>
      <c r="J3213">
        <v>3466.39</v>
      </c>
      <c r="L3213">
        <v>13.4</v>
      </c>
      <c r="N3213">
        <v>94.441299999999998</v>
      </c>
    </row>
    <row r="3214" spans="1:14" x14ac:dyDescent="0.3">
      <c r="A3214" t="s">
        <v>116</v>
      </c>
      <c r="B3214" t="s">
        <v>117</v>
      </c>
      <c r="C3214" t="s">
        <v>437</v>
      </c>
      <c r="D3214" t="s">
        <v>433</v>
      </c>
      <c r="E3214">
        <v>1992</v>
      </c>
      <c r="F3214">
        <v>24</v>
      </c>
      <c r="G3214">
        <v>5.7</v>
      </c>
      <c r="I3214">
        <v>234058000</v>
      </c>
      <c r="J3214">
        <v>3317.9</v>
      </c>
      <c r="L3214">
        <v>13.4</v>
      </c>
      <c r="M3214">
        <v>73.9512</v>
      </c>
      <c r="N3214">
        <v>94.058700000000002</v>
      </c>
    </row>
    <row r="3215" spans="1:14" x14ac:dyDescent="0.3">
      <c r="A3215" t="s">
        <v>116</v>
      </c>
      <c r="B3215" t="s">
        <v>117</v>
      </c>
      <c r="C3215" t="s">
        <v>437</v>
      </c>
      <c r="D3215" t="s">
        <v>433</v>
      </c>
      <c r="E3215">
        <v>1991</v>
      </c>
      <c r="I3215">
        <v>219763000</v>
      </c>
      <c r="J3215">
        <v>3122.79</v>
      </c>
      <c r="L3215">
        <v>13.3</v>
      </c>
      <c r="N3215">
        <v>93.831999999999994</v>
      </c>
    </row>
    <row r="3216" spans="1:14" x14ac:dyDescent="0.3">
      <c r="A3216" t="s">
        <v>116</v>
      </c>
      <c r="B3216" t="s">
        <v>117</v>
      </c>
      <c r="C3216" t="s">
        <v>437</v>
      </c>
      <c r="D3216" t="s">
        <v>433</v>
      </c>
      <c r="E3216">
        <v>1990</v>
      </c>
      <c r="F3216">
        <v>23</v>
      </c>
      <c r="G3216">
        <v>8.6</v>
      </c>
      <c r="I3216">
        <v>201428730</v>
      </c>
      <c r="J3216">
        <v>2860.43</v>
      </c>
      <c r="K3216">
        <v>0</v>
      </c>
      <c r="L3216">
        <v>13.2</v>
      </c>
      <c r="N3216">
        <v>93.891999999999996</v>
      </c>
    </row>
    <row r="3217" spans="1:14" x14ac:dyDescent="0.3">
      <c r="A3217" t="s">
        <v>116</v>
      </c>
      <c r="B3217" t="s">
        <v>117</v>
      </c>
      <c r="C3217" t="s">
        <v>437</v>
      </c>
      <c r="D3217" t="s">
        <v>433</v>
      </c>
      <c r="E3217">
        <v>1989</v>
      </c>
      <c r="I3217">
        <v>185137000</v>
      </c>
      <c r="J3217">
        <v>2617.7800000000002</v>
      </c>
      <c r="L3217">
        <v>13.1</v>
      </c>
      <c r="N3217">
        <v>94.297300000000007</v>
      </c>
    </row>
    <row r="3218" spans="1:14" x14ac:dyDescent="0.3">
      <c r="A3218" t="s">
        <v>116</v>
      </c>
      <c r="B3218" t="s">
        <v>117</v>
      </c>
      <c r="C3218" t="s">
        <v>437</v>
      </c>
      <c r="D3218" t="s">
        <v>433</v>
      </c>
      <c r="E3218">
        <v>1988</v>
      </c>
      <c r="I3218">
        <v>171106000</v>
      </c>
      <c r="J3218">
        <v>2402.91</v>
      </c>
      <c r="L3218">
        <v>12.9</v>
      </c>
      <c r="N3218">
        <v>94.944000000000003</v>
      </c>
    </row>
    <row r="3219" spans="1:14" x14ac:dyDescent="0.3">
      <c r="A3219" t="s">
        <v>116</v>
      </c>
      <c r="B3219" t="s">
        <v>117</v>
      </c>
      <c r="C3219" t="s">
        <v>437</v>
      </c>
      <c r="D3219" t="s">
        <v>433</v>
      </c>
      <c r="E3219">
        <v>1987</v>
      </c>
      <c r="F3219">
        <v>23.6</v>
      </c>
      <c r="G3219">
        <v>6.3</v>
      </c>
      <c r="I3219">
        <v>151869000</v>
      </c>
      <c r="J3219">
        <v>2113.9299999999998</v>
      </c>
      <c r="L3219">
        <v>12.8</v>
      </c>
      <c r="M3219">
        <v>71.963399999999993</v>
      </c>
      <c r="N3219">
        <v>95.789299999999997</v>
      </c>
    </row>
    <row r="3220" spans="1:14" x14ac:dyDescent="0.3">
      <c r="A3220" t="s">
        <v>116</v>
      </c>
      <c r="B3220" t="s">
        <v>117</v>
      </c>
      <c r="C3220" t="s">
        <v>437</v>
      </c>
      <c r="D3220" t="s">
        <v>433</v>
      </c>
      <c r="E3220">
        <v>1986</v>
      </c>
      <c r="I3220">
        <v>135162000</v>
      </c>
      <c r="J3220">
        <v>1863.45</v>
      </c>
      <c r="L3220">
        <v>12.6</v>
      </c>
      <c r="N3220">
        <v>96.710700000000003</v>
      </c>
    </row>
    <row r="3221" spans="1:14" x14ac:dyDescent="0.3">
      <c r="A3221" t="s">
        <v>116</v>
      </c>
      <c r="B3221" t="s">
        <v>117</v>
      </c>
      <c r="C3221" t="s">
        <v>437</v>
      </c>
      <c r="D3221" t="s">
        <v>433</v>
      </c>
      <c r="E3221">
        <v>1985</v>
      </c>
      <c r="I3221">
        <v>119492000</v>
      </c>
      <c r="J3221">
        <v>1632.38</v>
      </c>
      <c r="L3221">
        <v>12.5</v>
      </c>
      <c r="N3221">
        <v>97.601299999999995</v>
      </c>
    </row>
    <row r="3222" spans="1:14" x14ac:dyDescent="0.3">
      <c r="A3222" t="s">
        <v>116</v>
      </c>
      <c r="B3222" t="s">
        <v>117</v>
      </c>
      <c r="C3222" t="s">
        <v>437</v>
      </c>
      <c r="D3222" t="s">
        <v>433</v>
      </c>
      <c r="E3222">
        <v>1984</v>
      </c>
      <c r="F3222">
        <v>20.8</v>
      </c>
      <c r="G3222">
        <v>5.2</v>
      </c>
      <c r="I3222">
        <v>109157000</v>
      </c>
      <c r="J3222">
        <v>1478.07</v>
      </c>
      <c r="L3222">
        <v>12.4</v>
      </c>
      <c r="N3222">
        <v>98.468000000000004</v>
      </c>
    </row>
    <row r="3223" spans="1:14" x14ac:dyDescent="0.3">
      <c r="A3223" t="s">
        <v>116</v>
      </c>
      <c r="B3223" t="s">
        <v>117</v>
      </c>
      <c r="C3223" t="s">
        <v>437</v>
      </c>
      <c r="D3223" t="s">
        <v>433</v>
      </c>
      <c r="E3223">
        <v>1983</v>
      </c>
      <c r="F3223">
        <v>24.3</v>
      </c>
      <c r="G3223">
        <v>5.0999999999999996</v>
      </c>
      <c r="I3223">
        <v>98665200</v>
      </c>
      <c r="J3223">
        <v>1324.67</v>
      </c>
      <c r="L3223">
        <v>12.5</v>
      </c>
      <c r="N3223">
        <v>99.310699999999997</v>
      </c>
    </row>
    <row r="3224" spans="1:14" x14ac:dyDescent="0.3">
      <c r="A3224" t="s">
        <v>116</v>
      </c>
      <c r="B3224" t="s">
        <v>117</v>
      </c>
      <c r="C3224" t="s">
        <v>437</v>
      </c>
      <c r="D3224" t="s">
        <v>433</v>
      </c>
      <c r="E3224">
        <v>1982</v>
      </c>
      <c r="F3224">
        <v>23.3</v>
      </c>
      <c r="G3224">
        <v>5.4</v>
      </c>
      <c r="I3224">
        <v>89527600</v>
      </c>
      <c r="J3224">
        <v>1193.6500000000001</v>
      </c>
      <c r="L3224">
        <v>12.7</v>
      </c>
      <c r="M3224">
        <v>71.463399999999993</v>
      </c>
      <c r="N3224">
        <v>100.004</v>
      </c>
    </row>
    <row r="3225" spans="1:14" x14ac:dyDescent="0.3">
      <c r="A3225" t="s">
        <v>116</v>
      </c>
      <c r="B3225" t="s">
        <v>117</v>
      </c>
      <c r="C3225" t="s">
        <v>437</v>
      </c>
      <c r="D3225" t="s">
        <v>433</v>
      </c>
      <c r="E3225">
        <v>1981</v>
      </c>
      <c r="F3225">
        <v>22.5</v>
      </c>
      <c r="G3225">
        <v>4.5999999999999996</v>
      </c>
      <c r="I3225">
        <v>82107400</v>
      </c>
      <c r="J3225">
        <v>1090.27</v>
      </c>
      <c r="L3225">
        <v>13.2</v>
      </c>
      <c r="N3225">
        <v>100.41200000000001</v>
      </c>
    </row>
    <row r="3226" spans="1:14" x14ac:dyDescent="0.3">
      <c r="A3226" t="s">
        <v>116</v>
      </c>
      <c r="B3226" t="s">
        <v>117</v>
      </c>
      <c r="C3226" t="s">
        <v>437</v>
      </c>
      <c r="D3226" t="s">
        <v>433</v>
      </c>
      <c r="E3226">
        <v>1980</v>
      </c>
      <c r="F3226">
        <v>24.8</v>
      </c>
      <c r="G3226">
        <v>5.3</v>
      </c>
      <c r="I3226">
        <v>72804700</v>
      </c>
      <c r="J3226">
        <v>966.68200000000002</v>
      </c>
      <c r="L3226">
        <v>13.9</v>
      </c>
      <c r="N3226">
        <v>100.419</v>
      </c>
    </row>
    <row r="3227" spans="1:14" x14ac:dyDescent="0.3">
      <c r="A3227" t="s">
        <v>116</v>
      </c>
      <c r="B3227" t="s">
        <v>117</v>
      </c>
      <c r="C3227" t="s">
        <v>437</v>
      </c>
      <c r="D3227" t="s">
        <v>433</v>
      </c>
      <c r="E3227">
        <v>1979</v>
      </c>
      <c r="F3227">
        <v>21</v>
      </c>
      <c r="G3227">
        <v>4.2</v>
      </c>
      <c r="I3227">
        <v>55017800</v>
      </c>
      <c r="J3227">
        <v>734.01099999999997</v>
      </c>
      <c r="L3227">
        <v>14.9</v>
      </c>
      <c r="N3227">
        <v>99.94</v>
      </c>
    </row>
    <row r="3228" spans="1:14" x14ac:dyDescent="0.3">
      <c r="A3228" t="s">
        <v>116</v>
      </c>
      <c r="B3228" t="s">
        <v>117</v>
      </c>
      <c r="C3228" t="s">
        <v>437</v>
      </c>
      <c r="D3228" t="s">
        <v>433</v>
      </c>
      <c r="E3228">
        <v>1978</v>
      </c>
      <c r="F3228">
        <v>24</v>
      </c>
      <c r="G3228">
        <v>5.8</v>
      </c>
      <c r="I3228">
        <v>57130200</v>
      </c>
      <c r="J3228">
        <v>769.07799999999997</v>
      </c>
      <c r="L3228">
        <v>16.2</v>
      </c>
      <c r="N3228">
        <v>99.045299999999997</v>
      </c>
    </row>
    <row r="3229" spans="1:14" x14ac:dyDescent="0.3">
      <c r="A3229" t="s">
        <v>116</v>
      </c>
      <c r="B3229" t="s">
        <v>117</v>
      </c>
      <c r="C3229" t="s">
        <v>437</v>
      </c>
      <c r="D3229" t="s">
        <v>433</v>
      </c>
      <c r="E3229">
        <v>1977</v>
      </c>
      <c r="F3229">
        <v>24</v>
      </c>
      <c r="G3229">
        <v>7.3</v>
      </c>
      <c r="I3229">
        <v>45872900</v>
      </c>
      <c r="J3229">
        <v>624.63199999999995</v>
      </c>
      <c r="L3229">
        <v>18</v>
      </c>
      <c r="N3229">
        <v>97.92</v>
      </c>
    </row>
    <row r="3230" spans="1:14" x14ac:dyDescent="0.3">
      <c r="A3230" t="s">
        <v>116</v>
      </c>
      <c r="B3230" t="s">
        <v>117</v>
      </c>
      <c r="C3230" t="s">
        <v>437</v>
      </c>
      <c r="D3230" t="s">
        <v>433</v>
      </c>
      <c r="E3230">
        <v>1976</v>
      </c>
      <c r="F3230">
        <v>24.7</v>
      </c>
      <c r="G3230">
        <v>7.5</v>
      </c>
      <c r="L3230">
        <v>20.2</v>
      </c>
      <c r="N3230">
        <v>96.872</v>
      </c>
    </row>
    <row r="3231" spans="1:14" x14ac:dyDescent="0.3">
      <c r="A3231" t="s">
        <v>116</v>
      </c>
      <c r="B3231" t="s">
        <v>117</v>
      </c>
      <c r="C3231" t="s">
        <v>437</v>
      </c>
      <c r="D3231" t="s">
        <v>433</v>
      </c>
      <c r="E3231">
        <v>1975</v>
      </c>
      <c r="F3231">
        <v>25.1</v>
      </c>
      <c r="L3231">
        <v>22.9</v>
      </c>
      <c r="N3231">
        <v>96.125299999999996</v>
      </c>
    </row>
    <row r="3232" spans="1:14" x14ac:dyDescent="0.3">
      <c r="A3232" t="s">
        <v>116</v>
      </c>
      <c r="B3232" t="s">
        <v>117</v>
      </c>
      <c r="C3232" t="s">
        <v>437</v>
      </c>
      <c r="D3232" t="s">
        <v>433</v>
      </c>
      <c r="E3232">
        <v>1974</v>
      </c>
      <c r="F3232">
        <v>29.2</v>
      </c>
      <c r="L3232">
        <v>26.1</v>
      </c>
      <c r="N3232">
        <v>95.736000000000004</v>
      </c>
    </row>
    <row r="3233" spans="1:15" x14ac:dyDescent="0.3">
      <c r="A3233" t="s">
        <v>116</v>
      </c>
      <c r="B3233" t="s">
        <v>117</v>
      </c>
      <c r="C3233" t="s">
        <v>437</v>
      </c>
      <c r="D3233" t="s">
        <v>433</v>
      </c>
      <c r="E3233">
        <v>1973</v>
      </c>
      <c r="F3233">
        <v>32.700000000000003</v>
      </c>
      <c r="L3233">
        <v>29.6</v>
      </c>
      <c r="N3233">
        <v>95.650700000000001</v>
      </c>
    </row>
    <row r="3234" spans="1:15" x14ac:dyDescent="0.3">
      <c r="A3234" t="s">
        <v>116</v>
      </c>
      <c r="B3234" t="s">
        <v>117</v>
      </c>
      <c r="C3234" t="s">
        <v>437</v>
      </c>
      <c r="D3234" t="s">
        <v>433</v>
      </c>
      <c r="E3234">
        <v>1972</v>
      </c>
      <c r="F3234">
        <v>37</v>
      </c>
      <c r="L3234">
        <v>33.299999999999997</v>
      </c>
      <c r="N3234">
        <v>95.641300000000001</v>
      </c>
    </row>
    <row r="3235" spans="1:15" x14ac:dyDescent="0.3">
      <c r="A3235" t="s">
        <v>116</v>
      </c>
      <c r="B3235" t="s">
        <v>117</v>
      </c>
      <c r="C3235" t="s">
        <v>437</v>
      </c>
      <c r="D3235" t="s">
        <v>433</v>
      </c>
      <c r="E3235">
        <v>1971</v>
      </c>
      <c r="L3235">
        <v>36.9</v>
      </c>
      <c r="N3235">
        <v>95.424000000000007</v>
      </c>
    </row>
    <row r="3236" spans="1:15" x14ac:dyDescent="0.3">
      <c r="A3236" t="s">
        <v>116</v>
      </c>
      <c r="B3236" t="s">
        <v>117</v>
      </c>
      <c r="C3236" t="s">
        <v>437</v>
      </c>
      <c r="D3236" t="s">
        <v>433</v>
      </c>
      <c r="E3236">
        <v>1970</v>
      </c>
      <c r="F3236">
        <v>25.8</v>
      </c>
      <c r="G3236">
        <v>10.9</v>
      </c>
      <c r="L3236">
        <v>40.4</v>
      </c>
      <c r="N3236">
        <v>94.763999999999996</v>
      </c>
    </row>
    <row r="3237" spans="1:15" x14ac:dyDescent="0.3">
      <c r="A3237" t="s">
        <v>116</v>
      </c>
      <c r="B3237" t="s">
        <v>117</v>
      </c>
      <c r="C3237" t="s">
        <v>437</v>
      </c>
      <c r="D3237" t="s">
        <v>433</v>
      </c>
      <c r="E3237">
        <v>1969</v>
      </c>
      <c r="L3237">
        <v>43.5</v>
      </c>
      <c r="N3237">
        <v>93.6173</v>
      </c>
    </row>
    <row r="3238" spans="1:15" x14ac:dyDescent="0.3">
      <c r="A3238" t="s">
        <v>116</v>
      </c>
      <c r="B3238" t="s">
        <v>117</v>
      </c>
      <c r="C3238" t="s">
        <v>437</v>
      </c>
      <c r="D3238" t="s">
        <v>433</v>
      </c>
      <c r="E3238">
        <v>1968</v>
      </c>
      <c r="L3238">
        <v>46.3</v>
      </c>
      <c r="N3238">
        <v>92.053299999999993</v>
      </c>
    </row>
    <row r="3239" spans="1:15" x14ac:dyDescent="0.3">
      <c r="A3239" t="s">
        <v>116</v>
      </c>
      <c r="B3239" t="s">
        <v>117</v>
      </c>
      <c r="C3239" t="s">
        <v>437</v>
      </c>
      <c r="D3239" t="s">
        <v>433</v>
      </c>
      <c r="E3239">
        <v>1967</v>
      </c>
      <c r="L3239">
        <v>49.3</v>
      </c>
      <c r="N3239">
        <v>90.248000000000005</v>
      </c>
    </row>
    <row r="3240" spans="1:15" x14ac:dyDescent="0.3">
      <c r="A3240" t="s">
        <v>116</v>
      </c>
      <c r="B3240" t="s">
        <v>117</v>
      </c>
      <c r="C3240" t="s">
        <v>437</v>
      </c>
      <c r="D3240" t="s">
        <v>433</v>
      </c>
      <c r="E3240">
        <v>1966</v>
      </c>
      <c r="L3240">
        <v>52.4</v>
      </c>
      <c r="N3240">
        <v>88.414699999999996</v>
      </c>
    </row>
    <row r="3241" spans="1:15" x14ac:dyDescent="0.3">
      <c r="A3241" t="s">
        <v>116</v>
      </c>
      <c r="B3241" t="s">
        <v>117</v>
      </c>
      <c r="C3241" t="s">
        <v>437</v>
      </c>
      <c r="D3241" t="s">
        <v>433</v>
      </c>
      <c r="E3241">
        <v>1965</v>
      </c>
      <c r="L3241">
        <v>56</v>
      </c>
      <c r="N3241">
        <v>86.717299999999994</v>
      </c>
    </row>
    <row r="3242" spans="1:15" x14ac:dyDescent="0.3">
      <c r="A3242" t="s">
        <v>116</v>
      </c>
      <c r="B3242" t="s">
        <v>117</v>
      </c>
      <c r="C3242" t="s">
        <v>437</v>
      </c>
      <c r="D3242" t="s">
        <v>433</v>
      </c>
      <c r="E3242">
        <v>1964</v>
      </c>
      <c r="L3242">
        <v>60.2</v>
      </c>
      <c r="N3242">
        <v>85.234700000000004</v>
      </c>
    </row>
    <row r="3243" spans="1:15" x14ac:dyDescent="0.3">
      <c r="A3243" t="s">
        <v>116</v>
      </c>
      <c r="B3243" t="s">
        <v>117</v>
      </c>
      <c r="C3243" t="s">
        <v>437</v>
      </c>
      <c r="D3243" t="s">
        <v>433</v>
      </c>
      <c r="E3243">
        <v>1963</v>
      </c>
      <c r="L3243">
        <v>65</v>
      </c>
      <c r="N3243">
        <v>83.890699999999995</v>
      </c>
    </row>
    <row r="3244" spans="1:15" x14ac:dyDescent="0.3">
      <c r="A3244" t="s">
        <v>116</v>
      </c>
      <c r="B3244" t="s">
        <v>117</v>
      </c>
      <c r="C3244" t="s">
        <v>437</v>
      </c>
      <c r="D3244" t="s">
        <v>433</v>
      </c>
      <c r="E3244">
        <v>1962</v>
      </c>
      <c r="L3244">
        <v>70.5</v>
      </c>
      <c r="N3244">
        <v>82.642700000000005</v>
      </c>
    </row>
    <row r="3245" spans="1:15" x14ac:dyDescent="0.3">
      <c r="A3245" t="s">
        <v>116</v>
      </c>
      <c r="B3245" t="s">
        <v>117</v>
      </c>
      <c r="C3245" t="s">
        <v>437</v>
      </c>
      <c r="D3245" t="s">
        <v>433</v>
      </c>
      <c r="E3245">
        <v>1961</v>
      </c>
      <c r="L3245">
        <v>76.7</v>
      </c>
      <c r="N3245">
        <v>81.376000000000005</v>
      </c>
    </row>
    <row r="3246" spans="1:15" x14ac:dyDescent="0.3">
      <c r="A3246" t="s">
        <v>116</v>
      </c>
      <c r="B3246" t="s">
        <v>117</v>
      </c>
      <c r="C3246" t="s">
        <v>437</v>
      </c>
      <c r="D3246" t="s">
        <v>433</v>
      </c>
      <c r="E3246">
        <v>1960</v>
      </c>
      <c r="L3246">
        <v>83.7</v>
      </c>
    </row>
    <row r="3247" spans="1:15" x14ac:dyDescent="0.3">
      <c r="A3247" t="s">
        <v>118</v>
      </c>
      <c r="B3247" t="s">
        <v>119</v>
      </c>
      <c r="C3247" t="s">
        <v>437</v>
      </c>
      <c r="D3247" t="s">
        <v>433</v>
      </c>
      <c r="E3247">
        <v>2018</v>
      </c>
      <c r="I3247">
        <v>81298600000</v>
      </c>
      <c r="J3247">
        <v>7650.07</v>
      </c>
      <c r="K3247">
        <v>74.824299999999994</v>
      </c>
      <c r="L3247">
        <v>24.1</v>
      </c>
      <c r="N3247">
        <v>219.97900000000001</v>
      </c>
      <c r="O3247">
        <v>5.8289999999999997</v>
      </c>
    </row>
    <row r="3248" spans="1:15" x14ac:dyDescent="0.3">
      <c r="A3248" t="s">
        <v>118</v>
      </c>
      <c r="B3248" t="s">
        <v>119</v>
      </c>
      <c r="C3248" t="s">
        <v>437</v>
      </c>
      <c r="D3248" t="s">
        <v>433</v>
      </c>
      <c r="E3248">
        <v>2017</v>
      </c>
      <c r="F3248">
        <v>19.798999999999999</v>
      </c>
      <c r="G3248">
        <v>6.12</v>
      </c>
      <c r="I3248">
        <v>75931700000</v>
      </c>
      <c r="J3248">
        <v>7222.55</v>
      </c>
      <c r="K3248">
        <v>67.571200000000005</v>
      </c>
      <c r="L3248">
        <v>24.8</v>
      </c>
      <c r="M3248">
        <v>73.688999999999993</v>
      </c>
      <c r="N3248">
        <v>217.61799999999999</v>
      </c>
      <c r="O3248">
        <v>5.8319999999999999</v>
      </c>
    </row>
    <row r="3249" spans="1:15" x14ac:dyDescent="0.3">
      <c r="A3249" t="s">
        <v>118</v>
      </c>
      <c r="B3249" t="s">
        <v>119</v>
      </c>
      <c r="C3249" t="s">
        <v>437</v>
      </c>
      <c r="D3249" t="s">
        <v>433</v>
      </c>
      <c r="E3249">
        <v>2016</v>
      </c>
      <c r="F3249">
        <v>20.07</v>
      </c>
      <c r="G3249">
        <v>6.0970000000000004</v>
      </c>
      <c r="I3249">
        <v>72343000000</v>
      </c>
      <c r="J3249">
        <v>6957.56</v>
      </c>
      <c r="K3249">
        <v>63.870899999999999</v>
      </c>
      <c r="L3249">
        <v>25.4</v>
      </c>
      <c r="M3249">
        <v>73.471000000000004</v>
      </c>
      <c r="N3249">
        <v>215.23</v>
      </c>
      <c r="O3249">
        <v>7.2839999999999998</v>
      </c>
    </row>
    <row r="3250" spans="1:15" x14ac:dyDescent="0.3">
      <c r="A3250" t="s">
        <v>118</v>
      </c>
      <c r="B3250" t="s">
        <v>119</v>
      </c>
      <c r="C3250" t="s">
        <v>437</v>
      </c>
      <c r="D3250" t="s">
        <v>433</v>
      </c>
      <c r="E3250">
        <v>2015</v>
      </c>
      <c r="F3250">
        <v>20.32</v>
      </c>
      <c r="G3250">
        <v>6.0810000000000004</v>
      </c>
      <c r="I3250">
        <v>68802100000</v>
      </c>
      <c r="J3250">
        <v>6691.72</v>
      </c>
      <c r="K3250">
        <v>54.215800000000002</v>
      </c>
      <c r="L3250">
        <v>26</v>
      </c>
      <c r="M3250">
        <v>73.241</v>
      </c>
      <c r="N3250">
        <v>212.827</v>
      </c>
      <c r="O3250">
        <v>7.6050000000000004</v>
      </c>
    </row>
    <row r="3251" spans="1:15" x14ac:dyDescent="0.3">
      <c r="A3251" t="s">
        <v>118</v>
      </c>
      <c r="B3251" t="s">
        <v>119</v>
      </c>
      <c r="C3251" t="s">
        <v>437</v>
      </c>
      <c r="D3251" t="s">
        <v>433</v>
      </c>
      <c r="E3251">
        <v>2014</v>
      </c>
      <c r="F3251">
        <v>20.547000000000001</v>
      </c>
      <c r="G3251">
        <v>6.0679999999999996</v>
      </c>
      <c r="H3251">
        <v>1615.52</v>
      </c>
      <c r="I3251">
        <v>66065000000</v>
      </c>
      <c r="J3251">
        <v>6499.15</v>
      </c>
      <c r="K3251">
        <v>49.58</v>
      </c>
      <c r="L3251">
        <v>26.6</v>
      </c>
      <c r="M3251">
        <v>73.003</v>
      </c>
      <c r="N3251">
        <v>210.416</v>
      </c>
      <c r="O3251">
        <v>6.7190000000000003</v>
      </c>
    </row>
    <row r="3252" spans="1:15" x14ac:dyDescent="0.3">
      <c r="A3252" t="s">
        <v>118</v>
      </c>
      <c r="B3252" t="s">
        <v>119</v>
      </c>
      <c r="C3252" t="s">
        <v>437</v>
      </c>
      <c r="D3252" t="s">
        <v>433</v>
      </c>
      <c r="E3252">
        <v>2013</v>
      </c>
      <c r="F3252">
        <v>20.760999999999999</v>
      </c>
      <c r="G3252">
        <v>6.0579999999999998</v>
      </c>
      <c r="H3252">
        <v>1551.72</v>
      </c>
      <c r="I3252">
        <v>62661800000</v>
      </c>
      <c r="J3252">
        <v>6236.1</v>
      </c>
      <c r="K3252">
        <v>45.9</v>
      </c>
      <c r="L3252">
        <v>27.1</v>
      </c>
      <c r="M3252">
        <v>72.763000000000005</v>
      </c>
      <c r="N3252">
        <v>207.995</v>
      </c>
      <c r="O3252">
        <v>7.3520000000000003</v>
      </c>
    </row>
    <row r="3253" spans="1:15" x14ac:dyDescent="0.3">
      <c r="A3253" t="s">
        <v>118</v>
      </c>
      <c r="B3253" t="s">
        <v>119</v>
      </c>
      <c r="C3253" t="s">
        <v>437</v>
      </c>
      <c r="D3253" t="s">
        <v>433</v>
      </c>
      <c r="E3253">
        <v>2012</v>
      </c>
      <c r="F3253">
        <v>20.969000000000001</v>
      </c>
      <c r="G3253">
        <v>6.048</v>
      </c>
      <c r="H3253">
        <v>1499.36</v>
      </c>
      <c r="I3253">
        <v>60657800000</v>
      </c>
      <c r="J3253">
        <v>6107.98</v>
      </c>
      <c r="K3253">
        <v>42.32</v>
      </c>
      <c r="L3253">
        <v>27.5</v>
      </c>
      <c r="M3253">
        <v>72.522999999999996</v>
      </c>
      <c r="N3253">
        <v>205.566</v>
      </c>
      <c r="O3253">
        <v>6.7220000000000004</v>
      </c>
    </row>
    <row r="3254" spans="1:15" x14ac:dyDescent="0.3">
      <c r="A3254" t="s">
        <v>118</v>
      </c>
      <c r="B3254" t="s">
        <v>119</v>
      </c>
      <c r="C3254" t="s">
        <v>437</v>
      </c>
      <c r="D3254" t="s">
        <v>433</v>
      </c>
      <c r="E3254">
        <v>2011</v>
      </c>
      <c r="F3254">
        <v>21.178000000000001</v>
      </c>
      <c r="G3254">
        <v>6.0389999999999997</v>
      </c>
      <c r="H3254">
        <v>1428.08</v>
      </c>
      <c r="I3254">
        <v>57811200000</v>
      </c>
      <c r="J3254">
        <v>5891.16</v>
      </c>
      <c r="K3254">
        <v>38</v>
      </c>
      <c r="L3254">
        <v>27.9</v>
      </c>
      <c r="M3254">
        <v>72.284000000000006</v>
      </c>
      <c r="N3254">
        <v>203.13</v>
      </c>
      <c r="O3254">
        <v>6.0869999999999997</v>
      </c>
    </row>
    <row r="3255" spans="1:15" x14ac:dyDescent="0.3">
      <c r="A3255" t="s">
        <v>118</v>
      </c>
      <c r="B3255" t="s">
        <v>119</v>
      </c>
      <c r="C3255" t="s">
        <v>437</v>
      </c>
      <c r="D3255" t="s">
        <v>433</v>
      </c>
      <c r="E3255">
        <v>2010</v>
      </c>
      <c r="F3255">
        <v>21.398</v>
      </c>
      <c r="G3255">
        <v>6.03</v>
      </c>
      <c r="H3255">
        <v>1394.83</v>
      </c>
      <c r="I3255">
        <v>53982900000</v>
      </c>
      <c r="J3255">
        <v>5568.05</v>
      </c>
      <c r="K3255">
        <v>31.4</v>
      </c>
      <c r="L3255">
        <v>28.2</v>
      </c>
      <c r="M3255">
        <v>72.046000000000006</v>
      </c>
      <c r="N3255">
        <v>200.68600000000001</v>
      </c>
      <c r="O3255">
        <v>5.2119999999999997</v>
      </c>
    </row>
    <row r="3256" spans="1:15" x14ac:dyDescent="0.3">
      <c r="A3256" t="s">
        <v>118</v>
      </c>
      <c r="B3256" t="s">
        <v>119</v>
      </c>
      <c r="C3256" t="s">
        <v>437</v>
      </c>
      <c r="D3256" t="s">
        <v>433</v>
      </c>
      <c r="E3256">
        <v>2009</v>
      </c>
      <c r="F3256">
        <v>21.635999999999999</v>
      </c>
      <c r="G3256">
        <v>6.0220000000000002</v>
      </c>
      <c r="H3256">
        <v>1325.71</v>
      </c>
      <c r="I3256">
        <v>48376600000</v>
      </c>
      <c r="J3256">
        <v>5051.47</v>
      </c>
      <c r="K3256">
        <v>27.72</v>
      </c>
      <c r="L3256">
        <v>28.5</v>
      </c>
      <c r="M3256">
        <v>71.805999999999997</v>
      </c>
      <c r="N3256">
        <v>198.23500000000001</v>
      </c>
      <c r="O3256">
        <v>5.4669999999999996</v>
      </c>
    </row>
    <row r="3257" spans="1:15" x14ac:dyDescent="0.3">
      <c r="A3257" t="s">
        <v>118</v>
      </c>
      <c r="B3257" t="s">
        <v>119</v>
      </c>
      <c r="C3257" t="s">
        <v>437</v>
      </c>
      <c r="D3257" t="s">
        <v>433</v>
      </c>
      <c r="E3257">
        <v>2008</v>
      </c>
      <c r="F3257">
        <v>21.896000000000001</v>
      </c>
      <c r="G3257">
        <v>6.0179999999999998</v>
      </c>
      <c r="H3257">
        <v>1377.87</v>
      </c>
      <c r="I3257">
        <v>48289000000</v>
      </c>
      <c r="J3257">
        <v>5105.58</v>
      </c>
      <c r="K3257">
        <v>20.82</v>
      </c>
      <c r="L3257">
        <v>28.9</v>
      </c>
      <c r="M3257">
        <v>71.558999999999997</v>
      </c>
      <c r="N3257">
        <v>195.779</v>
      </c>
      <c r="O3257">
        <v>4.7640000000000002</v>
      </c>
    </row>
    <row r="3258" spans="1:15" x14ac:dyDescent="0.3">
      <c r="A3258" t="s">
        <v>118</v>
      </c>
      <c r="B3258" t="s">
        <v>119</v>
      </c>
      <c r="C3258" t="s">
        <v>437</v>
      </c>
      <c r="D3258" t="s">
        <v>433</v>
      </c>
      <c r="E3258">
        <v>2007</v>
      </c>
      <c r="F3258">
        <v>22.181999999999999</v>
      </c>
      <c r="G3258">
        <v>6.0190000000000001</v>
      </c>
      <c r="H3258">
        <v>1359.05</v>
      </c>
      <c r="I3258">
        <v>44169700000</v>
      </c>
      <c r="J3258">
        <v>4729.66</v>
      </c>
      <c r="K3258">
        <v>17.66</v>
      </c>
      <c r="L3258">
        <v>29.2</v>
      </c>
      <c r="M3258">
        <v>71.304000000000002</v>
      </c>
      <c r="N3258">
        <v>193.31100000000001</v>
      </c>
      <c r="O3258">
        <v>5.1580000000000004</v>
      </c>
    </row>
    <row r="3259" spans="1:15" x14ac:dyDescent="0.3">
      <c r="A3259" t="s">
        <v>118</v>
      </c>
      <c r="B3259" t="s">
        <v>119</v>
      </c>
      <c r="C3259" t="s">
        <v>437</v>
      </c>
      <c r="D3259" t="s">
        <v>433</v>
      </c>
      <c r="E3259">
        <v>2006</v>
      </c>
      <c r="F3259">
        <v>22.495999999999999</v>
      </c>
      <c r="G3259">
        <v>6.0250000000000004</v>
      </c>
      <c r="H3259">
        <v>1330.23</v>
      </c>
      <c r="I3259">
        <v>38116400000</v>
      </c>
      <c r="J3259">
        <v>4134.68</v>
      </c>
      <c r="K3259">
        <v>14.844900000000001</v>
      </c>
      <c r="L3259">
        <v>29.6</v>
      </c>
      <c r="M3259">
        <v>71.040999999999997</v>
      </c>
      <c r="N3259">
        <v>190.82400000000001</v>
      </c>
      <c r="O3259">
        <v>5.6550000000000002</v>
      </c>
    </row>
    <row r="3260" spans="1:15" x14ac:dyDescent="0.3">
      <c r="A3260" t="s">
        <v>118</v>
      </c>
      <c r="B3260" t="s">
        <v>119</v>
      </c>
      <c r="C3260" t="s">
        <v>437</v>
      </c>
      <c r="D3260" t="s">
        <v>433</v>
      </c>
      <c r="E3260">
        <v>2005</v>
      </c>
      <c r="F3260">
        <v>22.835999999999999</v>
      </c>
      <c r="G3260">
        <v>6.0350000000000001</v>
      </c>
      <c r="H3260">
        <v>1234.6600000000001</v>
      </c>
      <c r="I3260">
        <v>36119000000</v>
      </c>
      <c r="J3260">
        <v>3970.32</v>
      </c>
      <c r="K3260">
        <v>11.4832</v>
      </c>
      <c r="L3260">
        <v>30</v>
      </c>
      <c r="M3260">
        <v>70.771000000000001</v>
      </c>
      <c r="N3260">
        <v>188.31</v>
      </c>
      <c r="O3260">
        <v>6.5869999999999997</v>
      </c>
    </row>
    <row r="3261" spans="1:15" x14ac:dyDescent="0.3">
      <c r="A3261" t="s">
        <v>118</v>
      </c>
      <c r="B3261" t="s">
        <v>119</v>
      </c>
      <c r="C3261" t="s">
        <v>437</v>
      </c>
      <c r="D3261" t="s">
        <v>433</v>
      </c>
      <c r="E3261">
        <v>2004</v>
      </c>
      <c r="F3261">
        <v>23.196000000000002</v>
      </c>
      <c r="G3261">
        <v>6.048</v>
      </c>
      <c r="H3261">
        <v>1128.54</v>
      </c>
      <c r="I3261">
        <v>22692600000</v>
      </c>
      <c r="J3261">
        <v>2528.58</v>
      </c>
      <c r="K3261">
        <v>8.8655500000000007</v>
      </c>
      <c r="L3261">
        <v>30.5</v>
      </c>
      <c r="M3261">
        <v>70.498999999999995</v>
      </c>
      <c r="N3261">
        <v>185.768</v>
      </c>
      <c r="O3261">
        <v>6.3029999999999999</v>
      </c>
    </row>
    <row r="3262" spans="1:15" x14ac:dyDescent="0.3">
      <c r="A3262" t="s">
        <v>118</v>
      </c>
      <c r="B3262" t="s">
        <v>119</v>
      </c>
      <c r="C3262" t="s">
        <v>437</v>
      </c>
      <c r="D3262" t="s">
        <v>433</v>
      </c>
      <c r="E3262">
        <v>2003</v>
      </c>
      <c r="F3262">
        <v>23.571999999999999</v>
      </c>
      <c r="G3262">
        <v>6.0640000000000001</v>
      </c>
      <c r="H3262">
        <v>1365.26</v>
      </c>
      <c r="I3262">
        <v>21642900000</v>
      </c>
      <c r="J3262">
        <v>2445.44</v>
      </c>
      <c r="K3262">
        <v>7.89839</v>
      </c>
      <c r="L3262">
        <v>31</v>
      </c>
      <c r="M3262">
        <v>70.227000000000004</v>
      </c>
      <c r="N3262">
        <v>183.19800000000001</v>
      </c>
      <c r="O3262">
        <v>6.9379999999999997</v>
      </c>
    </row>
    <row r="3263" spans="1:15" x14ac:dyDescent="0.3">
      <c r="A3263" t="s">
        <v>118</v>
      </c>
      <c r="B3263" t="s">
        <v>119</v>
      </c>
      <c r="C3263" t="s">
        <v>437</v>
      </c>
      <c r="D3263" t="s">
        <v>433</v>
      </c>
      <c r="E3263">
        <v>2002</v>
      </c>
      <c r="F3263">
        <v>23.959</v>
      </c>
      <c r="G3263">
        <v>6.08</v>
      </c>
      <c r="H3263">
        <v>1390.38</v>
      </c>
      <c r="I3263">
        <v>27362900000</v>
      </c>
      <c r="J3263">
        <v>3136.16</v>
      </c>
      <c r="K3263">
        <v>6.8237300000000003</v>
      </c>
      <c r="L3263">
        <v>31.6</v>
      </c>
      <c r="M3263">
        <v>69.956999999999994</v>
      </c>
      <c r="N3263">
        <v>180.60400000000001</v>
      </c>
      <c r="O3263">
        <v>6.7789999999999999</v>
      </c>
    </row>
    <row r="3264" spans="1:15" x14ac:dyDescent="0.3">
      <c r="A3264" t="s">
        <v>118</v>
      </c>
      <c r="B3264" t="s">
        <v>119</v>
      </c>
      <c r="C3264" t="s">
        <v>437</v>
      </c>
      <c r="D3264" t="s">
        <v>433</v>
      </c>
      <c r="E3264">
        <v>2001</v>
      </c>
      <c r="F3264">
        <v>24.356000000000002</v>
      </c>
      <c r="G3264">
        <v>6.0979999999999999</v>
      </c>
      <c r="H3264">
        <v>1288.23</v>
      </c>
      <c r="I3264">
        <v>25599300000</v>
      </c>
      <c r="J3264">
        <v>2977.15</v>
      </c>
      <c r="K3264">
        <v>4.4293899999999997</v>
      </c>
      <c r="L3264">
        <v>32.299999999999997</v>
      </c>
      <c r="M3264">
        <v>69.69</v>
      </c>
      <c r="N3264">
        <v>177.988</v>
      </c>
      <c r="O3264">
        <v>7.2619999999999996</v>
      </c>
    </row>
    <row r="3265" spans="1:15" x14ac:dyDescent="0.3">
      <c r="A3265" t="s">
        <v>118</v>
      </c>
      <c r="B3265" t="s">
        <v>119</v>
      </c>
      <c r="C3265" t="s">
        <v>437</v>
      </c>
      <c r="D3265" t="s">
        <v>433</v>
      </c>
      <c r="E3265">
        <v>2000</v>
      </c>
      <c r="F3265">
        <v>24.771000000000001</v>
      </c>
      <c r="G3265">
        <v>6.117</v>
      </c>
      <c r="H3265">
        <v>1327.77</v>
      </c>
      <c r="I3265">
        <v>24305100000</v>
      </c>
      <c r="J3265">
        <v>2869.11</v>
      </c>
      <c r="K3265">
        <v>3.7046899999999998</v>
      </c>
      <c r="L3265">
        <v>33.1</v>
      </c>
      <c r="M3265">
        <v>69.429000000000002</v>
      </c>
      <c r="N3265">
        <v>175.35300000000001</v>
      </c>
      <c r="O3265">
        <v>6.4320000000000004</v>
      </c>
    </row>
    <row r="3266" spans="1:15" x14ac:dyDescent="0.3">
      <c r="A3266" t="s">
        <v>118</v>
      </c>
      <c r="B3266" t="s">
        <v>119</v>
      </c>
      <c r="C3266" t="s">
        <v>437</v>
      </c>
      <c r="D3266" t="s">
        <v>433</v>
      </c>
      <c r="E3266">
        <v>1999</v>
      </c>
      <c r="F3266">
        <v>25.210999999999999</v>
      </c>
      <c r="G3266">
        <v>6.1369999999999996</v>
      </c>
      <c r="H3266">
        <v>1280.79</v>
      </c>
      <c r="I3266">
        <v>22137600000</v>
      </c>
      <c r="J3266">
        <v>2653.34</v>
      </c>
      <c r="K3266">
        <v>1.1047400000000001</v>
      </c>
      <c r="L3266">
        <v>34</v>
      </c>
      <c r="M3266">
        <v>69.174999999999997</v>
      </c>
      <c r="N3266">
        <v>172.703</v>
      </c>
      <c r="O3266">
        <v>6.4580000000000002</v>
      </c>
    </row>
    <row r="3267" spans="1:15" x14ac:dyDescent="0.3">
      <c r="A3267" t="s">
        <v>118</v>
      </c>
      <c r="B3267" t="s">
        <v>119</v>
      </c>
      <c r="C3267" t="s">
        <v>437</v>
      </c>
      <c r="D3267" t="s">
        <v>433</v>
      </c>
      <c r="E3267">
        <v>1998</v>
      </c>
      <c r="F3267">
        <v>25.683</v>
      </c>
      <c r="G3267">
        <v>6.1580000000000004</v>
      </c>
      <c r="H3267">
        <v>1101.23</v>
      </c>
      <c r="I3267">
        <v>21672500000</v>
      </c>
      <c r="J3267">
        <v>2638.35</v>
      </c>
      <c r="K3267">
        <v>0.23391400000000001</v>
      </c>
      <c r="L3267">
        <v>35</v>
      </c>
      <c r="M3267">
        <v>68.924999999999997</v>
      </c>
      <c r="N3267">
        <v>170.036</v>
      </c>
      <c r="O3267">
        <v>6.3</v>
      </c>
    </row>
    <row r="3268" spans="1:15" x14ac:dyDescent="0.3">
      <c r="A3268" t="s">
        <v>118</v>
      </c>
      <c r="B3268" t="s">
        <v>119</v>
      </c>
      <c r="C3268" t="s">
        <v>437</v>
      </c>
      <c r="D3268" t="s">
        <v>433</v>
      </c>
      <c r="E3268">
        <v>1997</v>
      </c>
      <c r="F3268">
        <v>26.184000000000001</v>
      </c>
      <c r="G3268">
        <v>6.1840000000000002</v>
      </c>
      <c r="H3268">
        <v>643.21400000000006</v>
      </c>
      <c r="I3268">
        <v>20017900000</v>
      </c>
      <c r="J3268">
        <v>2476.11</v>
      </c>
      <c r="K3268">
        <v>0.14268800000000001</v>
      </c>
      <c r="L3268">
        <v>36.200000000000003</v>
      </c>
      <c r="M3268">
        <v>68.677000000000007</v>
      </c>
      <c r="N3268">
        <v>167.34399999999999</v>
      </c>
      <c r="O3268">
        <v>6.524</v>
      </c>
    </row>
    <row r="3269" spans="1:15" x14ac:dyDescent="0.3">
      <c r="A3269" t="s">
        <v>118</v>
      </c>
      <c r="B3269" t="s">
        <v>119</v>
      </c>
      <c r="C3269" t="s">
        <v>437</v>
      </c>
      <c r="D3269" t="s">
        <v>433</v>
      </c>
      <c r="E3269">
        <v>1996</v>
      </c>
      <c r="F3269">
        <v>26.707000000000001</v>
      </c>
      <c r="G3269">
        <v>6.2140000000000004</v>
      </c>
      <c r="H3269">
        <v>639.52599999999995</v>
      </c>
      <c r="I3269">
        <v>18241700000</v>
      </c>
      <c r="J3269">
        <v>2293.7600000000002</v>
      </c>
      <c r="K3269">
        <v>7.4987100000000001E-2</v>
      </c>
      <c r="L3269">
        <v>37.4</v>
      </c>
      <c r="M3269">
        <v>68.424999999999997</v>
      </c>
      <c r="N3269">
        <v>164.619</v>
      </c>
      <c r="O3269">
        <v>6.5039999999999996</v>
      </c>
    </row>
    <row r="3270" spans="1:15" x14ac:dyDescent="0.3">
      <c r="A3270" t="s">
        <v>118</v>
      </c>
      <c r="B3270" t="s">
        <v>119</v>
      </c>
      <c r="C3270" t="s">
        <v>437</v>
      </c>
      <c r="D3270" t="s">
        <v>433</v>
      </c>
      <c r="E3270">
        <v>1995</v>
      </c>
      <c r="F3270">
        <v>27.239000000000001</v>
      </c>
      <c r="G3270">
        <v>6.2510000000000003</v>
      </c>
      <c r="H3270">
        <v>501.71100000000001</v>
      </c>
      <c r="I3270">
        <v>16598700000</v>
      </c>
      <c r="J3270">
        <v>2122.8000000000002</v>
      </c>
      <c r="K3270">
        <v>1.7233600000000002E-2</v>
      </c>
      <c r="L3270">
        <v>38.799999999999997</v>
      </c>
      <c r="M3270">
        <v>68.164000000000001</v>
      </c>
      <c r="N3270">
        <v>161.85599999999999</v>
      </c>
      <c r="O3270">
        <v>6.4909999999999997</v>
      </c>
    </row>
    <row r="3271" spans="1:15" x14ac:dyDescent="0.3">
      <c r="A3271" t="s">
        <v>118</v>
      </c>
      <c r="B3271" t="s">
        <v>119</v>
      </c>
      <c r="C3271" t="s">
        <v>437</v>
      </c>
      <c r="D3271" t="s">
        <v>433</v>
      </c>
      <c r="E3271">
        <v>1994</v>
      </c>
      <c r="F3271">
        <v>27.762</v>
      </c>
      <c r="G3271">
        <v>6.298</v>
      </c>
      <c r="H3271">
        <v>531.12400000000002</v>
      </c>
      <c r="I3271">
        <v>14664200000</v>
      </c>
      <c r="J3271">
        <v>1908.48</v>
      </c>
      <c r="L3271">
        <v>40.200000000000003</v>
      </c>
      <c r="M3271">
        <v>67.887</v>
      </c>
      <c r="N3271">
        <v>159.05000000000001</v>
      </c>
      <c r="O3271">
        <v>6.38</v>
      </c>
    </row>
    <row r="3272" spans="1:15" x14ac:dyDescent="0.3">
      <c r="A3272" t="s">
        <v>118</v>
      </c>
      <c r="B3272" t="s">
        <v>119</v>
      </c>
      <c r="C3272" t="s">
        <v>437</v>
      </c>
      <c r="D3272" t="s">
        <v>433</v>
      </c>
      <c r="E3272">
        <v>1993</v>
      </c>
      <c r="F3272">
        <v>28.260999999999999</v>
      </c>
      <c r="G3272">
        <v>6.3550000000000004</v>
      </c>
      <c r="H3272">
        <v>512.82299999999998</v>
      </c>
      <c r="I3272">
        <v>13081000000</v>
      </c>
      <c r="J3272">
        <v>1733.4</v>
      </c>
      <c r="L3272">
        <v>41.7</v>
      </c>
      <c r="M3272">
        <v>67.590999999999994</v>
      </c>
      <c r="N3272">
        <v>156.209</v>
      </c>
      <c r="O3272">
        <v>6.3579999999999997</v>
      </c>
    </row>
    <row r="3273" spans="1:15" x14ac:dyDescent="0.3">
      <c r="A3273" t="s">
        <v>118</v>
      </c>
      <c r="B3273" t="s">
        <v>119</v>
      </c>
      <c r="C3273" t="s">
        <v>437</v>
      </c>
      <c r="D3273" t="s">
        <v>433</v>
      </c>
      <c r="E3273">
        <v>1992</v>
      </c>
      <c r="F3273">
        <v>28.728000000000002</v>
      </c>
      <c r="G3273">
        <v>6.423</v>
      </c>
      <c r="H3273">
        <v>544.65599999999995</v>
      </c>
      <c r="I3273">
        <v>11356300000</v>
      </c>
      <c r="J3273">
        <v>1532.9</v>
      </c>
      <c r="L3273">
        <v>43.3</v>
      </c>
      <c r="M3273">
        <v>67.272000000000006</v>
      </c>
      <c r="N3273">
        <v>153.35</v>
      </c>
      <c r="O3273">
        <v>6.1609999999999996</v>
      </c>
    </row>
    <row r="3274" spans="1:15" x14ac:dyDescent="0.3">
      <c r="A3274" t="s">
        <v>118</v>
      </c>
      <c r="B3274" t="s">
        <v>119</v>
      </c>
      <c r="C3274" t="s">
        <v>437</v>
      </c>
      <c r="D3274" t="s">
        <v>433</v>
      </c>
      <c r="E3274">
        <v>1991</v>
      </c>
      <c r="F3274">
        <v>29.161999999999999</v>
      </c>
      <c r="G3274">
        <v>6.5010000000000003</v>
      </c>
      <c r="H3274">
        <v>401.35300000000001</v>
      </c>
      <c r="I3274">
        <v>9734320000</v>
      </c>
      <c r="J3274">
        <v>1338.9</v>
      </c>
      <c r="L3274">
        <v>44.9</v>
      </c>
      <c r="M3274">
        <v>66.932000000000002</v>
      </c>
      <c r="N3274">
        <v>150.495</v>
      </c>
      <c r="O3274">
        <v>6.0570000000000004</v>
      </c>
    </row>
    <row r="3275" spans="1:15" x14ac:dyDescent="0.3">
      <c r="A3275" t="s">
        <v>118</v>
      </c>
      <c r="B3275" t="s">
        <v>119</v>
      </c>
      <c r="C3275" t="s">
        <v>437</v>
      </c>
      <c r="D3275" t="s">
        <v>433</v>
      </c>
      <c r="E3275">
        <v>1990</v>
      </c>
      <c r="F3275">
        <v>29.568000000000001</v>
      </c>
      <c r="G3275">
        <v>6.59</v>
      </c>
      <c r="H3275">
        <v>391.25299999999999</v>
      </c>
      <c r="I3275">
        <v>7073680000</v>
      </c>
      <c r="J3275">
        <v>991.61400000000003</v>
      </c>
      <c r="K3275">
        <v>0</v>
      </c>
      <c r="L3275">
        <v>46.5</v>
      </c>
      <c r="M3275">
        <v>66.573999999999998</v>
      </c>
      <c r="N3275">
        <v>147.661</v>
      </c>
    </row>
    <row r="3276" spans="1:15" x14ac:dyDescent="0.3">
      <c r="A3276" t="s">
        <v>118</v>
      </c>
      <c r="B3276" t="s">
        <v>119</v>
      </c>
      <c r="C3276" t="s">
        <v>437</v>
      </c>
      <c r="D3276" t="s">
        <v>433</v>
      </c>
      <c r="E3276">
        <v>1989</v>
      </c>
      <c r="F3276">
        <v>29.956</v>
      </c>
      <c r="G3276">
        <v>6.6870000000000003</v>
      </c>
      <c r="H3276">
        <v>335.53</v>
      </c>
      <c r="I3276">
        <v>6686590000</v>
      </c>
      <c r="J3276">
        <v>955.51599999999996</v>
      </c>
      <c r="L3276">
        <v>48.1</v>
      </c>
      <c r="M3276">
        <v>66.200999999999993</v>
      </c>
      <c r="N3276">
        <v>144.85400000000001</v>
      </c>
    </row>
    <row r="3277" spans="1:15" x14ac:dyDescent="0.3">
      <c r="A3277" t="s">
        <v>118</v>
      </c>
      <c r="B3277" t="s">
        <v>119</v>
      </c>
      <c r="C3277" t="s">
        <v>437</v>
      </c>
      <c r="D3277" t="s">
        <v>433</v>
      </c>
      <c r="E3277">
        <v>1988</v>
      </c>
      <c r="F3277">
        <v>30.344000000000001</v>
      </c>
      <c r="G3277">
        <v>6.7910000000000004</v>
      </c>
      <c r="H3277">
        <v>381.29599999999999</v>
      </c>
      <c r="I3277">
        <v>5374310000</v>
      </c>
      <c r="J3277">
        <v>783.03499999999997</v>
      </c>
      <c r="L3277">
        <v>49.7</v>
      </c>
      <c r="M3277">
        <v>65.822000000000003</v>
      </c>
      <c r="N3277">
        <v>142.071</v>
      </c>
    </row>
    <row r="3278" spans="1:15" x14ac:dyDescent="0.3">
      <c r="A3278" t="s">
        <v>118</v>
      </c>
      <c r="B3278" t="s">
        <v>119</v>
      </c>
      <c r="C3278" t="s">
        <v>437</v>
      </c>
      <c r="D3278" t="s">
        <v>433</v>
      </c>
      <c r="E3278">
        <v>1987</v>
      </c>
      <c r="F3278">
        <v>30.745000000000001</v>
      </c>
      <c r="G3278">
        <v>6.9009999999999998</v>
      </c>
      <c r="H3278">
        <v>478.75700000000001</v>
      </c>
      <c r="I3278">
        <v>5826990000</v>
      </c>
      <c r="J3278">
        <v>865.83100000000002</v>
      </c>
      <c r="L3278">
        <v>51.3</v>
      </c>
      <c r="M3278">
        <v>65.442999999999998</v>
      </c>
      <c r="N3278">
        <v>139.30699999999999</v>
      </c>
    </row>
    <row r="3279" spans="1:15" x14ac:dyDescent="0.3">
      <c r="A3279" t="s">
        <v>118</v>
      </c>
      <c r="B3279" t="s">
        <v>119</v>
      </c>
      <c r="C3279" t="s">
        <v>437</v>
      </c>
      <c r="D3279" t="s">
        <v>433</v>
      </c>
      <c r="E3279">
        <v>1986</v>
      </c>
      <c r="F3279">
        <v>31.167000000000002</v>
      </c>
      <c r="G3279">
        <v>7.0149999999999997</v>
      </c>
      <c r="H3279">
        <v>484.92</v>
      </c>
      <c r="I3279">
        <v>6122200000</v>
      </c>
      <c r="J3279">
        <v>928.03300000000002</v>
      </c>
      <c r="L3279">
        <v>52.9</v>
      </c>
      <c r="M3279">
        <v>65.064999999999998</v>
      </c>
      <c r="N3279">
        <v>136.55500000000001</v>
      </c>
    </row>
    <row r="3280" spans="1:15" x14ac:dyDescent="0.3">
      <c r="A3280" t="s">
        <v>118</v>
      </c>
      <c r="B3280" t="s">
        <v>119</v>
      </c>
      <c r="C3280" t="s">
        <v>437</v>
      </c>
      <c r="D3280" t="s">
        <v>433</v>
      </c>
      <c r="E3280">
        <v>1985</v>
      </c>
      <c r="F3280">
        <v>31.611999999999998</v>
      </c>
      <c r="G3280">
        <v>7.1340000000000003</v>
      </c>
      <c r="H3280">
        <v>476.77800000000002</v>
      </c>
      <c r="I3280">
        <v>5044590000</v>
      </c>
      <c r="J3280">
        <v>780.38599999999997</v>
      </c>
      <c r="L3280">
        <v>54.6</v>
      </c>
      <c r="M3280">
        <v>64.691999999999993</v>
      </c>
      <c r="N3280">
        <v>133.80699999999999</v>
      </c>
    </row>
    <row r="3281" spans="1:14" x14ac:dyDescent="0.3">
      <c r="A3281" t="s">
        <v>118</v>
      </c>
      <c r="B3281" t="s">
        <v>119</v>
      </c>
      <c r="C3281" t="s">
        <v>437</v>
      </c>
      <c r="D3281" t="s">
        <v>433</v>
      </c>
      <c r="E3281">
        <v>1984</v>
      </c>
      <c r="F3281">
        <v>32.076999999999998</v>
      </c>
      <c r="G3281">
        <v>7.2549999999999999</v>
      </c>
      <c r="H3281">
        <v>444.584</v>
      </c>
      <c r="I3281">
        <v>11594000000</v>
      </c>
      <c r="J3281">
        <v>1831.09</v>
      </c>
      <c r="L3281">
        <v>56.3</v>
      </c>
      <c r="M3281">
        <v>64.325999999999993</v>
      </c>
      <c r="N3281">
        <v>131.065</v>
      </c>
    </row>
    <row r="3282" spans="1:14" x14ac:dyDescent="0.3">
      <c r="A3282" t="s">
        <v>118</v>
      </c>
      <c r="B3282" t="s">
        <v>119</v>
      </c>
      <c r="C3282" t="s">
        <v>437</v>
      </c>
      <c r="D3282" t="s">
        <v>433</v>
      </c>
      <c r="E3282">
        <v>1983</v>
      </c>
      <c r="F3282">
        <v>32.555999999999997</v>
      </c>
      <c r="G3282">
        <v>7.3819999999999997</v>
      </c>
      <c r="H3282">
        <v>366.149</v>
      </c>
      <c r="I3282">
        <v>9220600000</v>
      </c>
      <c r="J3282">
        <v>1487.27</v>
      </c>
      <c r="L3282">
        <v>58.1</v>
      </c>
      <c r="M3282">
        <v>63.963999999999999</v>
      </c>
      <c r="N3282">
        <v>128.33099999999999</v>
      </c>
    </row>
    <row r="3283" spans="1:14" x14ac:dyDescent="0.3">
      <c r="A3283" t="s">
        <v>118</v>
      </c>
      <c r="B3283" t="s">
        <v>119</v>
      </c>
      <c r="C3283" t="s">
        <v>437</v>
      </c>
      <c r="D3283" t="s">
        <v>433</v>
      </c>
      <c r="E3283">
        <v>1982</v>
      </c>
      <c r="F3283">
        <v>33.046999999999997</v>
      </c>
      <c r="G3283">
        <v>7.516</v>
      </c>
      <c r="H3283">
        <v>328.12700000000001</v>
      </c>
      <c r="I3283">
        <v>8267400000</v>
      </c>
      <c r="J3283">
        <v>1362.51</v>
      </c>
      <c r="L3283">
        <v>59.9</v>
      </c>
      <c r="M3283">
        <v>63.600999999999999</v>
      </c>
      <c r="N3283">
        <v>125.601</v>
      </c>
    </row>
    <row r="3284" spans="1:14" x14ac:dyDescent="0.3">
      <c r="A3284" t="s">
        <v>118</v>
      </c>
      <c r="B3284" t="s">
        <v>119</v>
      </c>
      <c r="C3284" t="s">
        <v>437</v>
      </c>
      <c r="D3284" t="s">
        <v>433</v>
      </c>
      <c r="E3284">
        <v>1981</v>
      </c>
      <c r="F3284">
        <v>33.555999999999997</v>
      </c>
      <c r="G3284">
        <v>7.66</v>
      </c>
      <c r="H3284">
        <v>443.06599999999997</v>
      </c>
      <c r="I3284">
        <v>7561300000</v>
      </c>
      <c r="J3284">
        <v>1273.82</v>
      </c>
      <c r="L3284">
        <v>61.8</v>
      </c>
      <c r="M3284">
        <v>63.234000000000002</v>
      </c>
      <c r="N3284">
        <v>122.871</v>
      </c>
    </row>
    <row r="3285" spans="1:14" x14ac:dyDescent="0.3">
      <c r="A3285" t="s">
        <v>118</v>
      </c>
      <c r="B3285" t="s">
        <v>119</v>
      </c>
      <c r="C3285" t="s">
        <v>437</v>
      </c>
      <c r="D3285" t="s">
        <v>433</v>
      </c>
      <c r="E3285">
        <v>1980</v>
      </c>
      <c r="F3285">
        <v>34.088000000000001</v>
      </c>
      <c r="G3285">
        <v>7.8179999999999996</v>
      </c>
      <c r="H3285">
        <v>441.25299999999999</v>
      </c>
      <c r="I3285">
        <v>6761300000</v>
      </c>
      <c r="J3285">
        <v>1164.95</v>
      </c>
      <c r="L3285">
        <v>63.8</v>
      </c>
      <c r="M3285">
        <v>62.860999999999997</v>
      </c>
      <c r="N3285">
        <v>120.139</v>
      </c>
    </row>
    <row r="3286" spans="1:14" x14ac:dyDescent="0.3">
      <c r="A3286" t="s">
        <v>118</v>
      </c>
      <c r="B3286" t="s">
        <v>119</v>
      </c>
      <c r="C3286" t="s">
        <v>437</v>
      </c>
      <c r="D3286" t="s">
        <v>433</v>
      </c>
      <c r="E3286">
        <v>1979</v>
      </c>
      <c r="F3286">
        <v>34.65</v>
      </c>
      <c r="G3286">
        <v>7.992</v>
      </c>
      <c r="H3286">
        <v>471.63200000000001</v>
      </c>
      <c r="I3286">
        <v>5498800000</v>
      </c>
      <c r="J3286">
        <v>969.49900000000002</v>
      </c>
      <c r="L3286">
        <v>65.900000000000006</v>
      </c>
      <c r="M3286">
        <v>62.476999999999997</v>
      </c>
      <c r="N3286">
        <v>117.404</v>
      </c>
    </row>
    <row r="3287" spans="1:14" x14ac:dyDescent="0.3">
      <c r="A3287" t="s">
        <v>118</v>
      </c>
      <c r="B3287" t="s">
        <v>119</v>
      </c>
      <c r="C3287" t="s">
        <v>437</v>
      </c>
      <c r="D3287" t="s">
        <v>433</v>
      </c>
      <c r="E3287">
        <v>1978</v>
      </c>
      <c r="F3287">
        <v>35.250999999999998</v>
      </c>
      <c r="G3287">
        <v>8.1850000000000005</v>
      </c>
      <c r="H3287">
        <v>409.59699999999998</v>
      </c>
      <c r="I3287">
        <v>4734400000</v>
      </c>
      <c r="J3287">
        <v>854.64800000000002</v>
      </c>
      <c r="L3287">
        <v>68</v>
      </c>
      <c r="M3287">
        <v>62.079000000000001</v>
      </c>
      <c r="N3287">
        <v>114.66800000000001</v>
      </c>
    </row>
    <row r="3288" spans="1:14" x14ac:dyDescent="0.3">
      <c r="A3288" t="s">
        <v>118</v>
      </c>
      <c r="B3288" t="s">
        <v>119</v>
      </c>
      <c r="C3288" t="s">
        <v>437</v>
      </c>
      <c r="D3288" t="s">
        <v>433</v>
      </c>
      <c r="E3288">
        <v>1977</v>
      </c>
      <c r="F3288">
        <v>35.895000000000003</v>
      </c>
      <c r="G3288">
        <v>8.4009999999999998</v>
      </c>
      <c r="H3288">
        <v>421.637</v>
      </c>
      <c r="I3288">
        <v>4587100000</v>
      </c>
      <c r="J3288">
        <v>848.28499999999997</v>
      </c>
      <c r="L3288">
        <v>70.3</v>
      </c>
      <c r="M3288">
        <v>61.662999999999997</v>
      </c>
      <c r="N3288">
        <v>111.93300000000001</v>
      </c>
    </row>
    <row r="3289" spans="1:14" x14ac:dyDescent="0.3">
      <c r="A3289" t="s">
        <v>118</v>
      </c>
      <c r="B3289" t="s">
        <v>119</v>
      </c>
      <c r="C3289" t="s">
        <v>437</v>
      </c>
      <c r="D3289" t="s">
        <v>433</v>
      </c>
      <c r="E3289">
        <v>1976</v>
      </c>
      <c r="F3289">
        <v>36.587000000000003</v>
      </c>
      <c r="G3289">
        <v>8.6440000000000001</v>
      </c>
      <c r="H3289">
        <v>381.55599999999998</v>
      </c>
      <c r="I3289">
        <v>3951500000</v>
      </c>
      <c r="J3289">
        <v>748.99</v>
      </c>
      <c r="L3289">
        <v>72.599999999999994</v>
      </c>
      <c r="M3289">
        <v>61.225999999999999</v>
      </c>
      <c r="N3289">
        <v>109.20699999999999</v>
      </c>
    </row>
    <row r="3290" spans="1:14" x14ac:dyDescent="0.3">
      <c r="A3290" t="s">
        <v>118</v>
      </c>
      <c r="B3290" t="s">
        <v>119</v>
      </c>
      <c r="C3290" t="s">
        <v>437</v>
      </c>
      <c r="D3290" t="s">
        <v>433</v>
      </c>
      <c r="E3290">
        <v>1975</v>
      </c>
      <c r="F3290">
        <v>37.331000000000003</v>
      </c>
      <c r="G3290">
        <v>8.9149999999999991</v>
      </c>
      <c r="H3290">
        <v>402.75</v>
      </c>
      <c r="I3290">
        <v>3599200000</v>
      </c>
      <c r="J3290">
        <v>699.60199999999998</v>
      </c>
      <c r="L3290">
        <v>75.099999999999994</v>
      </c>
      <c r="M3290">
        <v>60.764000000000003</v>
      </c>
      <c r="N3290">
        <v>106.492</v>
      </c>
    </row>
    <row r="3291" spans="1:14" x14ac:dyDescent="0.3">
      <c r="A3291" t="s">
        <v>118</v>
      </c>
      <c r="B3291" t="s">
        <v>119</v>
      </c>
      <c r="C3291" t="s">
        <v>437</v>
      </c>
      <c r="D3291" t="s">
        <v>433</v>
      </c>
      <c r="E3291">
        <v>1974</v>
      </c>
      <c r="F3291">
        <v>38.127000000000002</v>
      </c>
      <c r="G3291">
        <v>9.2189999999999994</v>
      </c>
      <c r="H3291">
        <v>364.76499999999999</v>
      </c>
      <c r="I3291">
        <v>2925700000</v>
      </c>
      <c r="J3291">
        <v>583.48400000000004</v>
      </c>
      <c r="L3291">
        <v>77.599999999999994</v>
      </c>
      <c r="M3291">
        <v>60.277000000000001</v>
      </c>
      <c r="N3291">
        <v>103.792</v>
      </c>
    </row>
    <row r="3292" spans="1:14" x14ac:dyDescent="0.3">
      <c r="A3292" t="s">
        <v>118</v>
      </c>
      <c r="B3292" t="s">
        <v>119</v>
      </c>
      <c r="C3292" t="s">
        <v>437</v>
      </c>
      <c r="D3292" t="s">
        <v>433</v>
      </c>
      <c r="E3292">
        <v>1973</v>
      </c>
      <c r="F3292">
        <v>38.972999999999999</v>
      </c>
      <c r="G3292">
        <v>9.5530000000000008</v>
      </c>
      <c r="H3292">
        <v>400.24900000000002</v>
      </c>
      <c r="I3292">
        <v>2344800000</v>
      </c>
      <c r="J3292">
        <v>480.053</v>
      </c>
      <c r="L3292">
        <v>80.099999999999994</v>
      </c>
      <c r="M3292">
        <v>59.764000000000003</v>
      </c>
      <c r="N3292">
        <v>101.107</v>
      </c>
    </row>
    <row r="3293" spans="1:14" x14ac:dyDescent="0.3">
      <c r="A3293" t="s">
        <v>118</v>
      </c>
      <c r="B3293" t="s">
        <v>119</v>
      </c>
      <c r="C3293" t="s">
        <v>437</v>
      </c>
      <c r="D3293" t="s">
        <v>433</v>
      </c>
      <c r="E3293">
        <v>1972</v>
      </c>
      <c r="F3293">
        <v>39.862000000000002</v>
      </c>
      <c r="G3293">
        <v>9.9179999999999993</v>
      </c>
      <c r="H3293">
        <v>308.69799999999998</v>
      </c>
      <c r="I3293">
        <v>1987400000</v>
      </c>
      <c r="J3293">
        <v>417.92</v>
      </c>
      <c r="L3293">
        <v>82.6</v>
      </c>
      <c r="M3293">
        <v>59.228999999999999</v>
      </c>
      <c r="N3293">
        <v>98.436300000000003</v>
      </c>
    </row>
    <row r="3294" spans="1:14" x14ac:dyDescent="0.3">
      <c r="A3294" t="s">
        <v>118</v>
      </c>
      <c r="B3294" t="s">
        <v>119</v>
      </c>
      <c r="C3294" t="s">
        <v>437</v>
      </c>
      <c r="D3294" t="s">
        <v>433</v>
      </c>
      <c r="E3294">
        <v>1971</v>
      </c>
      <c r="F3294">
        <v>40.79</v>
      </c>
      <c r="G3294">
        <v>10.311999999999999</v>
      </c>
      <c r="H3294">
        <v>327.84300000000002</v>
      </c>
      <c r="I3294">
        <v>1666500000</v>
      </c>
      <c r="J3294">
        <v>360.15199999999999</v>
      </c>
      <c r="L3294">
        <v>84.8</v>
      </c>
      <c r="M3294">
        <v>58.670999999999999</v>
      </c>
      <c r="N3294">
        <v>95.781599999999997</v>
      </c>
    </row>
    <row r="3295" spans="1:14" x14ac:dyDescent="0.3">
      <c r="A3295" t="s">
        <v>118</v>
      </c>
      <c r="B3295" t="s">
        <v>119</v>
      </c>
      <c r="C3295" t="s">
        <v>437</v>
      </c>
      <c r="D3295" t="s">
        <v>433</v>
      </c>
      <c r="E3295">
        <v>1970</v>
      </c>
      <c r="F3295">
        <v>41.756999999999998</v>
      </c>
      <c r="G3295">
        <v>10.734999999999999</v>
      </c>
      <c r="I3295">
        <v>1485500000</v>
      </c>
      <c r="J3295">
        <v>330.13200000000001</v>
      </c>
      <c r="L3295">
        <v>86.9</v>
      </c>
      <c r="M3295">
        <v>58.093000000000004</v>
      </c>
      <c r="N3295">
        <v>93.142600000000002</v>
      </c>
    </row>
    <row r="3296" spans="1:14" x14ac:dyDescent="0.3">
      <c r="A3296" t="s">
        <v>118</v>
      </c>
      <c r="B3296" t="s">
        <v>119</v>
      </c>
      <c r="C3296" t="s">
        <v>437</v>
      </c>
      <c r="D3296" t="s">
        <v>433</v>
      </c>
      <c r="E3296">
        <v>1969</v>
      </c>
      <c r="F3296">
        <v>42.765000000000001</v>
      </c>
      <c r="G3296">
        <v>11.186</v>
      </c>
      <c r="I3296">
        <v>1230500000</v>
      </c>
      <c r="J3296">
        <v>281.37799999999999</v>
      </c>
      <c r="L3296">
        <v>88.8</v>
      </c>
      <c r="M3296">
        <v>57.497999999999998</v>
      </c>
      <c r="N3296">
        <v>90.522099999999995</v>
      </c>
    </row>
    <row r="3297" spans="1:15" x14ac:dyDescent="0.3">
      <c r="A3297" t="s">
        <v>118</v>
      </c>
      <c r="B3297" t="s">
        <v>119</v>
      </c>
      <c r="C3297" t="s">
        <v>437</v>
      </c>
      <c r="D3297" t="s">
        <v>433</v>
      </c>
      <c r="E3297">
        <v>1968</v>
      </c>
      <c r="F3297">
        <v>43.808999999999997</v>
      </c>
      <c r="G3297">
        <v>11.661</v>
      </c>
      <c r="I3297">
        <v>1079099999</v>
      </c>
      <c r="J3297">
        <v>254.05199999999999</v>
      </c>
      <c r="L3297">
        <v>90.7</v>
      </c>
      <c r="M3297">
        <v>56.889000000000003</v>
      </c>
      <c r="N3297">
        <v>87.923000000000002</v>
      </c>
    </row>
    <row r="3298" spans="1:15" x14ac:dyDescent="0.3">
      <c r="A3298" t="s">
        <v>118</v>
      </c>
      <c r="B3298" t="s">
        <v>119</v>
      </c>
      <c r="C3298" t="s">
        <v>437</v>
      </c>
      <c r="D3298" t="s">
        <v>433</v>
      </c>
      <c r="E3298">
        <v>1967</v>
      </c>
      <c r="F3298">
        <v>44.877000000000002</v>
      </c>
      <c r="G3298">
        <v>12.157999999999999</v>
      </c>
      <c r="I3298">
        <v>1034800000</v>
      </c>
      <c r="J3298">
        <v>250.977</v>
      </c>
      <c r="L3298">
        <v>92.4</v>
      </c>
      <c r="M3298">
        <v>56.267000000000003</v>
      </c>
      <c r="N3298">
        <v>85.346599999999995</v>
      </c>
    </row>
    <row r="3299" spans="1:15" x14ac:dyDescent="0.3">
      <c r="A3299" t="s">
        <v>118</v>
      </c>
      <c r="B3299" t="s">
        <v>119</v>
      </c>
      <c r="C3299" t="s">
        <v>437</v>
      </c>
      <c r="D3299" t="s">
        <v>433</v>
      </c>
      <c r="E3299">
        <v>1966</v>
      </c>
      <c r="F3299">
        <v>45.954999999999998</v>
      </c>
      <c r="G3299">
        <v>12.673999999999999</v>
      </c>
      <c r="I3299">
        <v>983900000</v>
      </c>
      <c r="J3299">
        <v>245.988</v>
      </c>
      <c r="L3299">
        <v>94.2</v>
      </c>
      <c r="M3299">
        <v>55.634999999999998</v>
      </c>
      <c r="N3299">
        <v>82.794399999999996</v>
      </c>
    </row>
    <row r="3300" spans="1:15" x14ac:dyDescent="0.3">
      <c r="A3300" t="s">
        <v>118</v>
      </c>
      <c r="B3300" t="s">
        <v>119</v>
      </c>
      <c r="C3300" t="s">
        <v>437</v>
      </c>
      <c r="D3300" t="s">
        <v>433</v>
      </c>
      <c r="E3300">
        <v>1965</v>
      </c>
      <c r="F3300">
        <v>47.029000000000003</v>
      </c>
      <c r="G3300">
        <v>13.207000000000001</v>
      </c>
      <c r="I3300">
        <v>888100000</v>
      </c>
      <c r="J3300">
        <v>229.024</v>
      </c>
      <c r="L3300">
        <v>95.8</v>
      </c>
      <c r="M3300">
        <v>54.993000000000002</v>
      </c>
      <c r="N3300">
        <v>80.2684</v>
      </c>
    </row>
    <row r="3301" spans="1:15" x14ac:dyDescent="0.3">
      <c r="A3301" t="s">
        <v>118</v>
      </c>
      <c r="B3301" t="s">
        <v>119</v>
      </c>
      <c r="C3301" t="s">
        <v>437</v>
      </c>
      <c r="D3301" t="s">
        <v>433</v>
      </c>
      <c r="E3301">
        <v>1964</v>
      </c>
      <c r="F3301">
        <v>48.091999999999999</v>
      </c>
      <c r="G3301">
        <v>13.76</v>
      </c>
      <c r="I3301">
        <v>1025599899</v>
      </c>
      <c r="J3301">
        <v>272.97399999999999</v>
      </c>
      <c r="L3301">
        <v>97.5</v>
      </c>
      <c r="M3301">
        <v>54.34</v>
      </c>
      <c r="N3301">
        <v>77.771299999999997</v>
      </c>
    </row>
    <row r="3302" spans="1:15" x14ac:dyDescent="0.3">
      <c r="A3302" t="s">
        <v>118</v>
      </c>
      <c r="B3302" t="s">
        <v>119</v>
      </c>
      <c r="C3302" t="s">
        <v>437</v>
      </c>
      <c r="D3302" t="s">
        <v>433</v>
      </c>
      <c r="E3302">
        <v>1963</v>
      </c>
      <c r="F3302">
        <v>49.128999999999998</v>
      </c>
      <c r="G3302">
        <v>14.329000000000001</v>
      </c>
      <c r="I3302">
        <v>940799900</v>
      </c>
      <c r="J3302">
        <v>258.596</v>
      </c>
      <c r="L3302">
        <v>98.9</v>
      </c>
      <c r="M3302">
        <v>53.674999999999997</v>
      </c>
      <c r="N3302">
        <v>75.307599999999994</v>
      </c>
    </row>
    <row r="3303" spans="1:15" x14ac:dyDescent="0.3">
      <c r="A3303" t="s">
        <v>118</v>
      </c>
      <c r="B3303" t="s">
        <v>119</v>
      </c>
      <c r="C3303" t="s">
        <v>437</v>
      </c>
      <c r="D3303" t="s">
        <v>433</v>
      </c>
      <c r="E3303">
        <v>1962</v>
      </c>
      <c r="F3303">
        <v>50.121000000000002</v>
      </c>
      <c r="G3303">
        <v>14.914</v>
      </c>
      <c r="I3303">
        <v>824100000</v>
      </c>
      <c r="J3303">
        <v>234.05199999999999</v>
      </c>
      <c r="L3303">
        <v>100.2</v>
      </c>
      <c r="M3303">
        <v>52.997</v>
      </c>
      <c r="N3303">
        <v>72.883799999999994</v>
      </c>
    </row>
    <row r="3304" spans="1:15" x14ac:dyDescent="0.3">
      <c r="A3304" t="s">
        <v>118</v>
      </c>
      <c r="B3304" t="s">
        <v>119</v>
      </c>
      <c r="C3304" t="s">
        <v>437</v>
      </c>
      <c r="D3304" t="s">
        <v>433</v>
      </c>
      <c r="E3304">
        <v>1961</v>
      </c>
      <c r="F3304">
        <v>51.046999999999997</v>
      </c>
      <c r="G3304">
        <v>15.51</v>
      </c>
      <c r="I3304">
        <v>654100200</v>
      </c>
      <c r="J3304">
        <v>192.02799999999999</v>
      </c>
      <c r="L3304">
        <v>101.2</v>
      </c>
      <c r="M3304">
        <v>52.305999999999997</v>
      </c>
      <c r="N3304">
        <v>70.508799999999994</v>
      </c>
    </row>
    <row r="3305" spans="1:15" x14ac:dyDescent="0.3">
      <c r="A3305" t="s">
        <v>118</v>
      </c>
      <c r="B3305" t="s">
        <v>119</v>
      </c>
      <c r="C3305" t="s">
        <v>437</v>
      </c>
      <c r="D3305" t="s">
        <v>433</v>
      </c>
      <c r="E3305">
        <v>1960</v>
      </c>
      <c r="F3305">
        <v>51.887</v>
      </c>
      <c r="G3305">
        <v>16.111999999999998</v>
      </c>
      <c r="I3305">
        <v>672399700</v>
      </c>
      <c r="J3305">
        <v>204.11500000000001</v>
      </c>
      <c r="L3305">
        <v>101.9</v>
      </c>
      <c r="M3305">
        <v>51.601999999999997</v>
      </c>
    </row>
    <row r="3306" spans="1:15" x14ac:dyDescent="0.3">
      <c r="A3306" t="s">
        <v>120</v>
      </c>
      <c r="B3306" t="s">
        <v>121</v>
      </c>
      <c r="C3306" t="s">
        <v>437</v>
      </c>
      <c r="D3306" t="s">
        <v>433</v>
      </c>
      <c r="E3306">
        <v>2018</v>
      </c>
      <c r="I3306" s="1">
        <v>108000000000</v>
      </c>
      <c r="J3306">
        <v>6344.87</v>
      </c>
      <c r="L3306">
        <v>12.2</v>
      </c>
      <c r="N3306">
        <v>68.788700000000006</v>
      </c>
      <c r="O3306">
        <v>3.91</v>
      </c>
    </row>
    <row r="3307" spans="1:15" x14ac:dyDescent="0.3">
      <c r="A3307" t="s">
        <v>120</v>
      </c>
      <c r="B3307" t="s">
        <v>121</v>
      </c>
      <c r="C3307" t="s">
        <v>437</v>
      </c>
      <c r="D3307" t="s">
        <v>433</v>
      </c>
      <c r="E3307">
        <v>2017</v>
      </c>
      <c r="F3307">
        <v>19.968</v>
      </c>
      <c r="G3307">
        <v>5.101</v>
      </c>
      <c r="I3307" s="1">
        <v>104000000000</v>
      </c>
      <c r="J3307">
        <v>6213.5</v>
      </c>
      <c r="K3307">
        <v>57.272199999999998</v>
      </c>
      <c r="L3307">
        <v>12.5</v>
      </c>
      <c r="M3307">
        <v>76.584000000000003</v>
      </c>
      <c r="N3307">
        <v>67.584800000000001</v>
      </c>
      <c r="O3307">
        <v>3.8359999999999999</v>
      </c>
    </row>
    <row r="3308" spans="1:15" x14ac:dyDescent="0.3">
      <c r="A3308" t="s">
        <v>120</v>
      </c>
      <c r="B3308" t="s">
        <v>121</v>
      </c>
      <c r="C3308" t="s">
        <v>437</v>
      </c>
      <c r="D3308" t="s">
        <v>433</v>
      </c>
      <c r="E3308">
        <v>2016</v>
      </c>
      <c r="F3308">
        <v>20.204999999999998</v>
      </c>
      <c r="G3308">
        <v>5.0979999999999999</v>
      </c>
      <c r="I3308">
        <v>99937700000</v>
      </c>
      <c r="J3308">
        <v>6060.09</v>
      </c>
      <c r="K3308">
        <v>54.062899999999999</v>
      </c>
      <c r="L3308">
        <v>12.7</v>
      </c>
      <c r="M3308">
        <v>76.364999999999995</v>
      </c>
      <c r="N3308">
        <v>66.400000000000006</v>
      </c>
      <c r="O3308">
        <v>4.5970000000000004</v>
      </c>
    </row>
    <row r="3309" spans="1:15" x14ac:dyDescent="0.3">
      <c r="A3309" t="s">
        <v>120</v>
      </c>
      <c r="B3309" t="s">
        <v>121</v>
      </c>
      <c r="C3309" t="s">
        <v>437</v>
      </c>
      <c r="D3309" t="s">
        <v>433</v>
      </c>
      <c r="E3309">
        <v>2015</v>
      </c>
      <c r="F3309">
        <v>20.431999999999999</v>
      </c>
      <c r="G3309">
        <v>5.0960000000000001</v>
      </c>
      <c r="I3309">
        <v>99290400000</v>
      </c>
      <c r="J3309">
        <v>6124.49</v>
      </c>
      <c r="K3309">
        <v>48.940399999999997</v>
      </c>
      <c r="L3309">
        <v>13</v>
      </c>
      <c r="M3309">
        <v>76.143000000000001</v>
      </c>
      <c r="N3309">
        <v>65.276300000000006</v>
      </c>
      <c r="O3309">
        <v>3.6160000000000001</v>
      </c>
    </row>
    <row r="3310" spans="1:15" x14ac:dyDescent="0.3">
      <c r="A3310" t="s">
        <v>120</v>
      </c>
      <c r="B3310" t="s">
        <v>121</v>
      </c>
      <c r="C3310" t="s">
        <v>437</v>
      </c>
      <c r="D3310" t="s">
        <v>433</v>
      </c>
      <c r="E3310">
        <v>2014</v>
      </c>
      <c r="F3310">
        <v>20.645</v>
      </c>
      <c r="G3310">
        <v>5.0960000000000001</v>
      </c>
      <c r="H3310">
        <v>1376.39</v>
      </c>
      <c r="I3310" s="1">
        <v>102000000000</v>
      </c>
      <c r="J3310">
        <v>6377.09</v>
      </c>
      <c r="K3310">
        <v>45.590400000000002</v>
      </c>
      <c r="L3310">
        <v>13.4</v>
      </c>
      <c r="M3310">
        <v>75.923000000000002</v>
      </c>
      <c r="N3310">
        <v>64.228700000000003</v>
      </c>
      <c r="O3310">
        <v>3.48</v>
      </c>
    </row>
    <row r="3311" spans="1:15" x14ac:dyDescent="0.3">
      <c r="A3311" t="s">
        <v>120</v>
      </c>
      <c r="B3311" t="s">
        <v>121</v>
      </c>
      <c r="C3311" t="s">
        <v>437</v>
      </c>
      <c r="D3311" t="s">
        <v>433</v>
      </c>
      <c r="E3311">
        <v>2013</v>
      </c>
      <c r="F3311">
        <v>20.847999999999999</v>
      </c>
      <c r="G3311">
        <v>5.0940000000000003</v>
      </c>
      <c r="H3311">
        <v>1329.37</v>
      </c>
      <c r="I3311">
        <v>95129700000</v>
      </c>
      <c r="J3311">
        <v>6056.33</v>
      </c>
      <c r="K3311">
        <v>40.2791</v>
      </c>
      <c r="L3311">
        <v>13.8</v>
      </c>
      <c r="M3311">
        <v>75.706999999999994</v>
      </c>
      <c r="N3311">
        <v>63.244799999999998</v>
      </c>
      <c r="O3311">
        <v>3.0830000000000002</v>
      </c>
    </row>
    <row r="3312" spans="1:15" x14ac:dyDescent="0.3">
      <c r="A3312" t="s">
        <v>120</v>
      </c>
      <c r="B3312" t="s">
        <v>121</v>
      </c>
      <c r="C3312" t="s">
        <v>437</v>
      </c>
      <c r="D3312" t="s">
        <v>433</v>
      </c>
      <c r="E3312">
        <v>2012</v>
      </c>
      <c r="F3312">
        <v>21.048999999999999</v>
      </c>
      <c r="G3312">
        <v>5.0890000000000004</v>
      </c>
      <c r="H3312">
        <v>1277.04</v>
      </c>
      <c r="I3312">
        <v>87924500000</v>
      </c>
      <c r="J3312">
        <v>5682.05</v>
      </c>
      <c r="K3312">
        <v>35.135100000000001</v>
      </c>
      <c r="L3312">
        <v>14.4</v>
      </c>
      <c r="M3312">
        <v>75.495000000000005</v>
      </c>
      <c r="N3312">
        <v>62.305100000000003</v>
      </c>
      <c r="O3312">
        <v>3.2349999999999999</v>
      </c>
    </row>
    <row r="3313" spans="1:15" x14ac:dyDescent="0.3">
      <c r="A3313" t="s">
        <v>120</v>
      </c>
      <c r="B3313" t="s">
        <v>121</v>
      </c>
      <c r="C3313" t="s">
        <v>437</v>
      </c>
      <c r="D3313" t="s">
        <v>433</v>
      </c>
      <c r="E3313">
        <v>2011</v>
      </c>
      <c r="F3313">
        <v>21.253</v>
      </c>
      <c r="G3313">
        <v>5.0819999999999999</v>
      </c>
      <c r="H3313">
        <v>1212.03</v>
      </c>
      <c r="I3313">
        <v>79276700000</v>
      </c>
      <c r="J3313">
        <v>5200.5600000000004</v>
      </c>
      <c r="K3313">
        <v>31.366800000000001</v>
      </c>
      <c r="L3313">
        <v>15</v>
      </c>
      <c r="M3313">
        <v>75.289000000000001</v>
      </c>
      <c r="N3313">
        <v>61.3782</v>
      </c>
      <c r="O3313">
        <v>3.4580000000000002</v>
      </c>
    </row>
    <row r="3314" spans="1:15" x14ac:dyDescent="0.3">
      <c r="A3314" t="s">
        <v>120</v>
      </c>
      <c r="B3314" t="s">
        <v>121</v>
      </c>
      <c r="C3314" t="s">
        <v>437</v>
      </c>
      <c r="D3314" t="s">
        <v>433</v>
      </c>
      <c r="E3314">
        <v>2010</v>
      </c>
      <c r="F3314">
        <v>21.471</v>
      </c>
      <c r="G3314">
        <v>5.0720000000000001</v>
      </c>
      <c r="H3314">
        <v>1137.96</v>
      </c>
      <c r="I3314">
        <v>69555400000</v>
      </c>
      <c r="J3314">
        <v>4633.59</v>
      </c>
      <c r="K3314">
        <v>29.03</v>
      </c>
      <c r="L3314">
        <v>15.7</v>
      </c>
      <c r="M3314">
        <v>75.088999999999999</v>
      </c>
      <c r="N3314">
        <v>60.441000000000003</v>
      </c>
      <c r="O3314">
        <v>4.0880000000000001</v>
      </c>
    </row>
    <row r="3315" spans="1:15" x14ac:dyDescent="0.3">
      <c r="A3315" t="s">
        <v>120</v>
      </c>
      <c r="B3315" t="s">
        <v>121</v>
      </c>
      <c r="C3315" t="s">
        <v>437</v>
      </c>
      <c r="D3315" t="s">
        <v>433</v>
      </c>
      <c r="E3315">
        <v>2009</v>
      </c>
      <c r="F3315">
        <v>21.712</v>
      </c>
      <c r="G3315">
        <v>5.0590000000000002</v>
      </c>
      <c r="H3315">
        <v>1104.95</v>
      </c>
      <c r="I3315">
        <v>62519700000</v>
      </c>
      <c r="J3315">
        <v>4231.62</v>
      </c>
      <c r="K3315">
        <v>24.6</v>
      </c>
      <c r="L3315">
        <v>16.399999999999999</v>
      </c>
      <c r="M3315">
        <v>74.894999999999996</v>
      </c>
      <c r="N3315">
        <v>59.487900000000003</v>
      </c>
      <c r="O3315">
        <v>4.6079999999999997</v>
      </c>
    </row>
    <row r="3316" spans="1:15" x14ac:dyDescent="0.3">
      <c r="A3316" t="s">
        <v>120</v>
      </c>
      <c r="B3316" t="s">
        <v>121</v>
      </c>
      <c r="C3316" t="s">
        <v>437</v>
      </c>
      <c r="D3316" t="s">
        <v>433</v>
      </c>
      <c r="E3316">
        <v>2008</v>
      </c>
      <c r="F3316">
        <v>21.981999999999999</v>
      </c>
      <c r="G3316">
        <v>5.0469999999999997</v>
      </c>
      <c r="H3316">
        <v>1077.4100000000001</v>
      </c>
      <c r="I3316">
        <v>61762600000</v>
      </c>
      <c r="J3316">
        <v>4249.0200000000004</v>
      </c>
      <c r="K3316">
        <v>18.8</v>
      </c>
      <c r="L3316">
        <v>17.100000000000001</v>
      </c>
      <c r="M3316">
        <v>74.704999999999998</v>
      </c>
      <c r="N3316">
        <v>58.526899999999998</v>
      </c>
      <c r="O3316">
        <v>3.9169999999999998</v>
      </c>
    </row>
    <row r="3317" spans="1:15" x14ac:dyDescent="0.3">
      <c r="A3317" t="s">
        <v>120</v>
      </c>
      <c r="B3317" t="s">
        <v>121</v>
      </c>
      <c r="C3317" t="s">
        <v>437</v>
      </c>
      <c r="D3317" t="s">
        <v>433</v>
      </c>
      <c r="E3317">
        <v>2007</v>
      </c>
      <c r="F3317">
        <v>22.286999999999999</v>
      </c>
      <c r="G3317">
        <v>5.0369999999999999</v>
      </c>
      <c r="H3317">
        <v>952.81700000000001</v>
      </c>
      <c r="I3317">
        <v>51007800000</v>
      </c>
      <c r="J3317">
        <v>3567.84</v>
      </c>
      <c r="K3317">
        <v>10.8</v>
      </c>
      <c r="L3317">
        <v>17.899999999999999</v>
      </c>
      <c r="M3317">
        <v>74.513999999999996</v>
      </c>
      <c r="N3317">
        <v>57.563800000000001</v>
      </c>
      <c r="O3317">
        <v>3.1419999999999999</v>
      </c>
    </row>
    <row r="3318" spans="1:15" x14ac:dyDescent="0.3">
      <c r="A3318" t="s">
        <v>120</v>
      </c>
      <c r="B3318" t="s">
        <v>121</v>
      </c>
      <c r="C3318" t="s">
        <v>437</v>
      </c>
      <c r="D3318" t="s">
        <v>433</v>
      </c>
      <c r="E3318">
        <v>2006</v>
      </c>
      <c r="F3318">
        <v>22.631</v>
      </c>
      <c r="G3318">
        <v>5.032</v>
      </c>
      <c r="H3318">
        <v>862.48400000000004</v>
      </c>
      <c r="I3318">
        <v>46802000000</v>
      </c>
      <c r="J3318">
        <v>3328.88</v>
      </c>
      <c r="K3318">
        <v>7.2</v>
      </c>
      <c r="L3318">
        <v>18.600000000000001</v>
      </c>
      <c r="M3318">
        <v>74.319000000000003</v>
      </c>
      <c r="N3318">
        <v>56.608899999999998</v>
      </c>
      <c r="O3318">
        <v>3.55</v>
      </c>
    </row>
    <row r="3319" spans="1:15" x14ac:dyDescent="0.3">
      <c r="A3319" t="s">
        <v>120</v>
      </c>
      <c r="B3319" t="s">
        <v>121</v>
      </c>
      <c r="C3319" t="s">
        <v>437</v>
      </c>
      <c r="D3319" t="s">
        <v>433</v>
      </c>
      <c r="E3319">
        <v>2005</v>
      </c>
      <c r="F3319">
        <v>23.018999999999998</v>
      </c>
      <c r="G3319">
        <v>5.0330000000000004</v>
      </c>
      <c r="H3319">
        <v>794.52599999999995</v>
      </c>
      <c r="I3319">
        <v>41507100000</v>
      </c>
      <c r="J3319">
        <v>3002.14</v>
      </c>
      <c r="K3319">
        <v>5.9942599999999997</v>
      </c>
      <c r="L3319">
        <v>19.399999999999999</v>
      </c>
      <c r="M3319">
        <v>74.111999999999995</v>
      </c>
      <c r="N3319">
        <v>55.668599999999998</v>
      </c>
      <c r="O3319">
        <v>3.7789999999999999</v>
      </c>
    </row>
    <row r="3320" spans="1:15" x14ac:dyDescent="0.3">
      <c r="A3320" t="s">
        <v>120</v>
      </c>
      <c r="B3320" t="s">
        <v>121</v>
      </c>
      <c r="C3320" t="s">
        <v>437</v>
      </c>
      <c r="D3320" t="s">
        <v>433</v>
      </c>
      <c r="E3320">
        <v>2004</v>
      </c>
      <c r="F3320">
        <v>23.454999999999998</v>
      </c>
      <c r="G3320">
        <v>5.0419999999999998</v>
      </c>
      <c r="H3320">
        <v>823.822</v>
      </c>
      <c r="I3320">
        <v>36591700000</v>
      </c>
      <c r="J3320">
        <v>2691.28</v>
      </c>
      <c r="K3320">
        <v>4.8344399999999998</v>
      </c>
      <c r="L3320">
        <v>20.100000000000001</v>
      </c>
      <c r="M3320">
        <v>73.887</v>
      </c>
      <c r="N3320">
        <v>54.744700000000002</v>
      </c>
      <c r="O3320">
        <v>5.0019999999999998</v>
      </c>
    </row>
    <row r="3321" spans="1:15" x14ac:dyDescent="0.3">
      <c r="A3321" t="s">
        <v>120</v>
      </c>
      <c r="B3321" t="s">
        <v>121</v>
      </c>
      <c r="C3321" t="s">
        <v>437</v>
      </c>
      <c r="D3321" t="s">
        <v>433</v>
      </c>
      <c r="E3321">
        <v>2003</v>
      </c>
      <c r="F3321">
        <v>23.933</v>
      </c>
      <c r="G3321">
        <v>5.0620000000000003</v>
      </c>
      <c r="H3321">
        <v>715.79899999999998</v>
      </c>
      <c r="I3321">
        <v>32432900000</v>
      </c>
      <c r="J3321">
        <v>2425.85</v>
      </c>
      <c r="K3321">
        <v>4.4602300000000001</v>
      </c>
      <c r="L3321">
        <v>21</v>
      </c>
      <c r="M3321">
        <v>73.641000000000005</v>
      </c>
      <c r="N3321">
        <v>53.831800000000001</v>
      </c>
      <c r="O3321">
        <v>5.6619999999999999</v>
      </c>
    </row>
    <row r="3322" spans="1:15" x14ac:dyDescent="0.3">
      <c r="A3322" t="s">
        <v>120</v>
      </c>
      <c r="B3322" t="s">
        <v>121</v>
      </c>
      <c r="C3322" t="s">
        <v>437</v>
      </c>
      <c r="D3322" t="s">
        <v>433</v>
      </c>
      <c r="E3322">
        <v>2002</v>
      </c>
      <c r="F3322">
        <v>24.440999999999999</v>
      </c>
      <c r="G3322">
        <v>5.0910000000000002</v>
      </c>
      <c r="H3322">
        <v>688.47900000000004</v>
      </c>
      <c r="I3322">
        <v>28548900000</v>
      </c>
      <c r="J3322">
        <v>2172.1</v>
      </c>
      <c r="K3322">
        <v>4.2607999999999997</v>
      </c>
      <c r="L3322">
        <v>21.9</v>
      </c>
      <c r="M3322">
        <v>73.370999999999995</v>
      </c>
      <c r="N3322">
        <v>52.920999999999999</v>
      </c>
      <c r="O3322">
        <v>4.9249999999999998</v>
      </c>
    </row>
    <row r="3323" spans="1:15" x14ac:dyDescent="0.3">
      <c r="A3323" t="s">
        <v>120</v>
      </c>
      <c r="B3323" t="s">
        <v>121</v>
      </c>
      <c r="C3323" t="s">
        <v>437</v>
      </c>
      <c r="D3323" t="s">
        <v>433</v>
      </c>
      <c r="E3323">
        <v>2001</v>
      </c>
      <c r="F3323">
        <v>24.97</v>
      </c>
      <c r="G3323">
        <v>5.1310000000000002</v>
      </c>
      <c r="H3323">
        <v>646.86099999999999</v>
      </c>
      <c r="I3323">
        <v>24468300000</v>
      </c>
      <c r="J3323">
        <v>1894.62</v>
      </c>
      <c r="K3323">
        <v>2.6704400000000001</v>
      </c>
      <c r="L3323">
        <v>23</v>
      </c>
      <c r="M3323">
        <v>73.078000000000003</v>
      </c>
      <c r="N3323">
        <v>51.9998</v>
      </c>
      <c r="O3323">
        <v>4.2519999999999998</v>
      </c>
    </row>
    <row r="3324" spans="1:15" x14ac:dyDescent="0.3">
      <c r="A3324" t="s">
        <v>120</v>
      </c>
      <c r="B3324" t="s">
        <v>121</v>
      </c>
      <c r="C3324" t="s">
        <v>437</v>
      </c>
      <c r="D3324" t="s">
        <v>433</v>
      </c>
      <c r="E3324">
        <v>2000</v>
      </c>
      <c r="F3324">
        <v>25.503</v>
      </c>
      <c r="G3324">
        <v>5.1820000000000004</v>
      </c>
      <c r="H3324">
        <v>634.88099999999997</v>
      </c>
      <c r="I3324">
        <v>18327800000</v>
      </c>
      <c r="J3324">
        <v>1445.28</v>
      </c>
      <c r="K3324">
        <v>1.4621900000000001</v>
      </c>
      <c r="L3324">
        <v>24.3</v>
      </c>
      <c r="M3324">
        <v>72.760999999999996</v>
      </c>
      <c r="N3324">
        <v>51.059399999999997</v>
      </c>
      <c r="O3324">
        <v>4.7990000000000004</v>
      </c>
    </row>
    <row r="3325" spans="1:15" x14ac:dyDescent="0.3">
      <c r="A3325" t="s">
        <v>120</v>
      </c>
      <c r="B3325" t="s">
        <v>121</v>
      </c>
      <c r="C3325" t="s">
        <v>437</v>
      </c>
      <c r="D3325" t="s">
        <v>433</v>
      </c>
      <c r="E3325">
        <v>1999</v>
      </c>
      <c r="F3325">
        <v>26.021999999999998</v>
      </c>
      <c r="G3325">
        <v>5.2409999999999997</v>
      </c>
      <c r="H3325">
        <v>634.78</v>
      </c>
      <c r="I3325">
        <v>19645300000</v>
      </c>
      <c r="J3325">
        <v>1578.93</v>
      </c>
      <c r="K3325">
        <v>0.82337199999999999</v>
      </c>
      <c r="L3325">
        <v>25.7</v>
      </c>
      <c r="M3325">
        <v>72.424999999999997</v>
      </c>
      <c r="N3325">
        <v>50.097099999999998</v>
      </c>
      <c r="O3325">
        <v>5.0060000000000002</v>
      </c>
    </row>
    <row r="3326" spans="1:15" x14ac:dyDescent="0.3">
      <c r="A3326" t="s">
        <v>120</v>
      </c>
      <c r="B3326" t="s">
        <v>121</v>
      </c>
      <c r="C3326" t="s">
        <v>437</v>
      </c>
      <c r="D3326" t="s">
        <v>433</v>
      </c>
      <c r="E3326">
        <v>1998</v>
      </c>
      <c r="F3326">
        <v>26.516999999999999</v>
      </c>
      <c r="G3326">
        <v>5.3079999999999998</v>
      </c>
      <c r="H3326">
        <v>686.56299999999999</v>
      </c>
      <c r="I3326">
        <v>27981900000</v>
      </c>
      <c r="J3326">
        <v>2293.89</v>
      </c>
      <c r="K3326">
        <v>0.125273</v>
      </c>
      <c r="L3326">
        <v>27.3</v>
      </c>
      <c r="M3326">
        <v>72.075000000000003</v>
      </c>
      <c r="N3326">
        <v>49.116</v>
      </c>
      <c r="O3326">
        <v>4.8570000000000002</v>
      </c>
    </row>
    <row r="3327" spans="1:15" x14ac:dyDescent="0.3">
      <c r="A3327" t="s">
        <v>120</v>
      </c>
      <c r="B3327" t="s">
        <v>121</v>
      </c>
      <c r="C3327" t="s">
        <v>437</v>
      </c>
      <c r="D3327" t="s">
        <v>433</v>
      </c>
      <c r="E3327">
        <v>1997</v>
      </c>
      <c r="F3327">
        <v>26.981000000000002</v>
      </c>
      <c r="G3327">
        <v>5.3819999999999997</v>
      </c>
      <c r="H3327">
        <v>654.73199999999997</v>
      </c>
      <c r="I3327">
        <v>28162100000</v>
      </c>
      <c r="J3327">
        <v>2356.37</v>
      </c>
      <c r="K3327">
        <v>0.110218</v>
      </c>
      <c r="L3327">
        <v>29</v>
      </c>
      <c r="M3327">
        <v>71.715999999999994</v>
      </c>
      <c r="N3327">
        <v>43.170999999999999</v>
      </c>
      <c r="O3327">
        <v>4.9880000000000004</v>
      </c>
    </row>
    <row r="3328" spans="1:15" x14ac:dyDescent="0.3">
      <c r="A3328" t="s">
        <v>120</v>
      </c>
      <c r="B3328" t="s">
        <v>121</v>
      </c>
      <c r="C3328" t="s">
        <v>437</v>
      </c>
      <c r="D3328" t="s">
        <v>433</v>
      </c>
      <c r="E3328">
        <v>1996</v>
      </c>
      <c r="F3328">
        <v>27.413</v>
      </c>
      <c r="G3328">
        <v>5.4619999999999997</v>
      </c>
      <c r="H3328">
        <v>612.14200000000005</v>
      </c>
      <c r="I3328">
        <v>25226400000</v>
      </c>
      <c r="J3328">
        <v>2155.52</v>
      </c>
      <c r="K3328">
        <v>8.6161299999999996E-2</v>
      </c>
      <c r="L3328">
        <v>30.8</v>
      </c>
      <c r="M3328">
        <v>71.347999999999999</v>
      </c>
      <c r="N3328">
        <v>42.274099999999997</v>
      </c>
      <c r="O3328">
        <v>4.9809999999999999</v>
      </c>
    </row>
    <row r="3329" spans="1:15" x14ac:dyDescent="0.3">
      <c r="A3329" t="s">
        <v>120</v>
      </c>
      <c r="B3329" t="s">
        <v>121</v>
      </c>
      <c r="C3329" t="s">
        <v>437</v>
      </c>
      <c r="D3329" t="s">
        <v>433</v>
      </c>
      <c r="E3329">
        <v>1995</v>
      </c>
      <c r="F3329">
        <v>27.82</v>
      </c>
      <c r="G3329">
        <v>5.5510000000000002</v>
      </c>
      <c r="H3329">
        <v>552.15099999999995</v>
      </c>
      <c r="I3329">
        <v>24432900000</v>
      </c>
      <c r="J3329">
        <v>2132.91</v>
      </c>
      <c r="K3329">
        <v>4.38336E-2</v>
      </c>
      <c r="L3329">
        <v>32.799999999999997</v>
      </c>
      <c r="M3329">
        <v>70.971999999999994</v>
      </c>
      <c r="N3329">
        <v>41.378399999999999</v>
      </c>
      <c r="O3329">
        <v>4.9210000000000003</v>
      </c>
    </row>
    <row r="3330" spans="1:15" x14ac:dyDescent="0.3">
      <c r="A3330" t="s">
        <v>120</v>
      </c>
      <c r="B3330" t="s">
        <v>121</v>
      </c>
      <c r="C3330" t="s">
        <v>437</v>
      </c>
      <c r="D3330" t="s">
        <v>433</v>
      </c>
      <c r="E3330">
        <v>1994</v>
      </c>
      <c r="F3330">
        <v>28.213999999999999</v>
      </c>
      <c r="G3330">
        <v>5.65</v>
      </c>
      <c r="H3330">
        <v>549.875</v>
      </c>
      <c r="I3330">
        <v>22708700000</v>
      </c>
      <c r="J3330">
        <v>2026.11</v>
      </c>
      <c r="K3330">
        <v>3.4833599999999999E-2</v>
      </c>
      <c r="L3330">
        <v>34.700000000000003</v>
      </c>
      <c r="M3330">
        <v>70.587000000000003</v>
      </c>
      <c r="N3330">
        <v>40.485500000000002</v>
      </c>
      <c r="O3330">
        <v>4.8470000000000004</v>
      </c>
    </row>
    <row r="3331" spans="1:15" x14ac:dyDescent="0.3">
      <c r="A3331" t="s">
        <v>120</v>
      </c>
      <c r="B3331" t="s">
        <v>121</v>
      </c>
      <c r="C3331" t="s">
        <v>437</v>
      </c>
      <c r="D3331" t="s">
        <v>433</v>
      </c>
      <c r="E3331">
        <v>1993</v>
      </c>
      <c r="F3331">
        <v>28.611000000000001</v>
      </c>
      <c r="G3331">
        <v>5.7590000000000003</v>
      </c>
      <c r="H3331">
        <v>517.35799999999995</v>
      </c>
      <c r="I3331">
        <v>18938700000</v>
      </c>
      <c r="J3331">
        <v>1727.75</v>
      </c>
      <c r="K3331">
        <v>1.64008E-2</v>
      </c>
      <c r="L3331">
        <v>36.700000000000003</v>
      </c>
      <c r="M3331">
        <v>70.188999999999993</v>
      </c>
      <c r="N3331">
        <v>39.594999999999999</v>
      </c>
      <c r="O3331">
        <v>4.718</v>
      </c>
    </row>
    <row r="3332" spans="1:15" x14ac:dyDescent="0.3">
      <c r="A3332" t="s">
        <v>120</v>
      </c>
      <c r="B3332" t="s">
        <v>121</v>
      </c>
      <c r="C3332" t="s">
        <v>437</v>
      </c>
      <c r="D3332" t="s">
        <v>433</v>
      </c>
      <c r="E3332">
        <v>1992</v>
      </c>
      <c r="F3332">
        <v>29.024999999999999</v>
      </c>
      <c r="G3332">
        <v>5.8810000000000002</v>
      </c>
      <c r="H3332">
        <v>522.48299999999995</v>
      </c>
      <c r="I3332">
        <v>18094200000</v>
      </c>
      <c r="J3332">
        <v>1688.51</v>
      </c>
      <c r="K3332">
        <v>5.11803E-3</v>
      </c>
      <c r="L3332">
        <v>38.5</v>
      </c>
      <c r="M3332">
        <v>69.777000000000001</v>
      </c>
      <c r="N3332">
        <v>38.7087</v>
      </c>
      <c r="O3332">
        <v>4.4649999999999999</v>
      </c>
    </row>
    <row r="3333" spans="1:15" x14ac:dyDescent="0.3">
      <c r="A3333" t="s">
        <v>120</v>
      </c>
      <c r="B3333" t="s">
        <v>121</v>
      </c>
      <c r="C3333" t="s">
        <v>437</v>
      </c>
      <c r="D3333" t="s">
        <v>433</v>
      </c>
      <c r="E3333">
        <v>1991</v>
      </c>
      <c r="F3333">
        <v>29.459</v>
      </c>
      <c r="G3333">
        <v>6.016</v>
      </c>
      <c r="H3333">
        <v>508.95299999999997</v>
      </c>
      <c r="I3333">
        <v>16988500000</v>
      </c>
      <c r="J3333">
        <v>1622.21</v>
      </c>
      <c r="L3333">
        <v>40.4</v>
      </c>
      <c r="M3333">
        <v>69.346999999999994</v>
      </c>
      <c r="N3333">
        <v>37.828600000000002</v>
      </c>
      <c r="O3333">
        <v>4.431</v>
      </c>
    </row>
    <row r="3334" spans="1:15" x14ac:dyDescent="0.3">
      <c r="A3334" t="s">
        <v>120</v>
      </c>
      <c r="B3334" t="s">
        <v>121</v>
      </c>
      <c r="C3334" t="s">
        <v>437</v>
      </c>
      <c r="D3334" t="s">
        <v>433</v>
      </c>
      <c r="E3334">
        <v>1990</v>
      </c>
      <c r="F3334">
        <v>29.911999999999999</v>
      </c>
      <c r="G3334">
        <v>6.1669999999999998</v>
      </c>
      <c r="H3334">
        <v>480.69900000000001</v>
      </c>
      <c r="I3334">
        <v>15239300000</v>
      </c>
      <c r="J3334">
        <v>1489.53</v>
      </c>
      <c r="K3334">
        <v>0</v>
      </c>
      <c r="L3334">
        <v>42.2</v>
      </c>
      <c r="M3334">
        <v>68.899000000000001</v>
      </c>
      <c r="N3334">
        <v>36.956099999999999</v>
      </c>
    </row>
    <row r="3335" spans="1:15" x14ac:dyDescent="0.3">
      <c r="A3335" t="s">
        <v>120</v>
      </c>
      <c r="B3335" t="s">
        <v>121</v>
      </c>
      <c r="C3335" t="s">
        <v>437</v>
      </c>
      <c r="D3335" t="s">
        <v>433</v>
      </c>
      <c r="E3335">
        <v>1989</v>
      </c>
      <c r="F3335">
        <v>30.376999999999999</v>
      </c>
      <c r="G3335">
        <v>6.3330000000000002</v>
      </c>
      <c r="H3335">
        <v>445.86200000000002</v>
      </c>
      <c r="I3335">
        <v>13890800000</v>
      </c>
      <c r="J3335">
        <v>1390.21</v>
      </c>
      <c r="L3335">
        <v>44</v>
      </c>
      <c r="M3335">
        <v>68.430999999999997</v>
      </c>
      <c r="N3335">
        <v>36.092599999999997</v>
      </c>
    </row>
    <row r="3336" spans="1:15" x14ac:dyDescent="0.3">
      <c r="A3336" t="s">
        <v>120</v>
      </c>
      <c r="B3336" t="s">
        <v>121</v>
      </c>
      <c r="C3336" t="s">
        <v>437</v>
      </c>
      <c r="D3336" t="s">
        <v>433</v>
      </c>
      <c r="E3336">
        <v>1988</v>
      </c>
      <c r="F3336">
        <v>30.843</v>
      </c>
      <c r="G3336">
        <v>6.5140000000000002</v>
      </c>
      <c r="H3336">
        <v>451.84399999999999</v>
      </c>
      <c r="I3336">
        <v>13051900000</v>
      </c>
      <c r="J3336">
        <v>1337.89</v>
      </c>
      <c r="L3336">
        <v>46</v>
      </c>
      <c r="M3336">
        <v>67.942999999999998</v>
      </c>
      <c r="N3336">
        <v>35.239100000000001</v>
      </c>
    </row>
    <row r="3337" spans="1:15" x14ac:dyDescent="0.3">
      <c r="A3337" t="s">
        <v>120</v>
      </c>
      <c r="B3337" t="s">
        <v>121</v>
      </c>
      <c r="C3337" t="s">
        <v>437</v>
      </c>
      <c r="D3337" t="s">
        <v>433</v>
      </c>
      <c r="E3337">
        <v>1987</v>
      </c>
      <c r="F3337">
        <v>31.306000000000001</v>
      </c>
      <c r="G3337">
        <v>6.71</v>
      </c>
      <c r="H3337">
        <v>451.88400000000001</v>
      </c>
      <c r="I3337">
        <v>13945400000</v>
      </c>
      <c r="J3337">
        <v>1464.49</v>
      </c>
      <c r="L3337">
        <v>48</v>
      </c>
      <c r="M3337">
        <v>67.436000000000007</v>
      </c>
      <c r="N3337">
        <v>34.396599999999999</v>
      </c>
    </row>
    <row r="3338" spans="1:15" x14ac:dyDescent="0.3">
      <c r="A3338" t="s">
        <v>120</v>
      </c>
      <c r="B3338" t="s">
        <v>121</v>
      </c>
      <c r="C3338" t="s">
        <v>437</v>
      </c>
      <c r="D3338" t="s">
        <v>433</v>
      </c>
      <c r="E3338">
        <v>1986</v>
      </c>
      <c r="F3338">
        <v>31.763000000000002</v>
      </c>
      <c r="G3338">
        <v>6.9210000000000003</v>
      </c>
      <c r="H3338">
        <v>417.97300000000001</v>
      </c>
      <c r="I3338">
        <v>15314100000</v>
      </c>
      <c r="J3338">
        <v>1648.02</v>
      </c>
      <c r="L3338">
        <v>50.2</v>
      </c>
      <c r="M3338">
        <v>66.911000000000001</v>
      </c>
      <c r="N3338">
        <v>33.566200000000002</v>
      </c>
    </row>
    <row r="3339" spans="1:15" x14ac:dyDescent="0.3">
      <c r="A3339" t="s">
        <v>120</v>
      </c>
      <c r="B3339" t="s">
        <v>121</v>
      </c>
      <c r="C3339" t="s">
        <v>437</v>
      </c>
      <c r="D3339" t="s">
        <v>433</v>
      </c>
      <c r="E3339">
        <v>1985</v>
      </c>
      <c r="F3339">
        <v>32.216999999999999</v>
      </c>
      <c r="G3339">
        <v>7.1470000000000002</v>
      </c>
      <c r="H3339">
        <v>397.524</v>
      </c>
      <c r="I3339">
        <v>17149100000</v>
      </c>
      <c r="J3339">
        <v>1891.56</v>
      </c>
      <c r="L3339">
        <v>52.7</v>
      </c>
      <c r="M3339">
        <v>66.370999999999995</v>
      </c>
      <c r="N3339">
        <v>32.748600000000003</v>
      </c>
    </row>
    <row r="3340" spans="1:15" x14ac:dyDescent="0.3">
      <c r="A3340" t="s">
        <v>120</v>
      </c>
      <c r="B3340" t="s">
        <v>121</v>
      </c>
      <c r="C3340" t="s">
        <v>437</v>
      </c>
      <c r="D3340" t="s">
        <v>433</v>
      </c>
      <c r="E3340">
        <v>1984</v>
      </c>
      <c r="F3340">
        <v>32.670999999999999</v>
      </c>
      <c r="G3340">
        <v>7.3890000000000002</v>
      </c>
      <c r="H3340">
        <v>411.71699999999998</v>
      </c>
      <c r="I3340">
        <v>16912500000</v>
      </c>
      <c r="J3340">
        <v>1912.43</v>
      </c>
      <c r="L3340">
        <v>55.3</v>
      </c>
      <c r="M3340">
        <v>65.813999999999993</v>
      </c>
      <c r="N3340">
        <v>31.944299999999998</v>
      </c>
    </row>
    <row r="3341" spans="1:15" x14ac:dyDescent="0.3">
      <c r="A3341" t="s">
        <v>120</v>
      </c>
      <c r="B3341" t="s">
        <v>121</v>
      </c>
      <c r="C3341" t="s">
        <v>437</v>
      </c>
      <c r="D3341" t="s">
        <v>433</v>
      </c>
      <c r="E3341">
        <v>1983</v>
      </c>
      <c r="F3341">
        <v>33.131999999999998</v>
      </c>
      <c r="G3341">
        <v>7.6470000000000002</v>
      </c>
      <c r="H3341">
        <v>408.59899999999999</v>
      </c>
      <c r="I3341">
        <v>17152500000</v>
      </c>
      <c r="J3341">
        <v>1988.79</v>
      </c>
      <c r="L3341">
        <v>58.1</v>
      </c>
      <c r="M3341">
        <v>65.245999999999995</v>
      </c>
      <c r="N3341">
        <v>31.153700000000001</v>
      </c>
    </row>
    <row r="3342" spans="1:15" x14ac:dyDescent="0.3">
      <c r="A3342" t="s">
        <v>120</v>
      </c>
      <c r="B3342" t="s">
        <v>121</v>
      </c>
      <c r="C3342" t="s">
        <v>437</v>
      </c>
      <c r="D3342" t="s">
        <v>433</v>
      </c>
      <c r="E3342">
        <v>1982</v>
      </c>
      <c r="F3342">
        <v>33.606000000000002</v>
      </c>
      <c r="G3342">
        <v>7.9189999999999996</v>
      </c>
      <c r="H3342">
        <v>403.71499999999997</v>
      </c>
      <c r="I3342">
        <v>19929900000</v>
      </c>
      <c r="J3342">
        <v>2369.9499999999998</v>
      </c>
      <c r="L3342">
        <v>61</v>
      </c>
      <c r="M3342">
        <v>64.668999999999997</v>
      </c>
      <c r="N3342">
        <v>30.3764</v>
      </c>
    </row>
    <row r="3343" spans="1:15" x14ac:dyDescent="0.3">
      <c r="A3343" t="s">
        <v>120</v>
      </c>
      <c r="B3343" t="s">
        <v>121</v>
      </c>
      <c r="C3343" t="s">
        <v>437</v>
      </c>
      <c r="D3343" t="s">
        <v>433</v>
      </c>
      <c r="E3343">
        <v>1981</v>
      </c>
      <c r="F3343">
        <v>34.100999999999999</v>
      </c>
      <c r="G3343">
        <v>8.2040000000000006</v>
      </c>
      <c r="H3343">
        <v>384.37799999999999</v>
      </c>
      <c r="I3343">
        <v>21810800000</v>
      </c>
      <c r="J3343">
        <v>2660.61</v>
      </c>
      <c r="L3343">
        <v>63.9</v>
      </c>
      <c r="M3343">
        <v>64.088999999999999</v>
      </c>
      <c r="N3343">
        <v>29.611499999999999</v>
      </c>
    </row>
    <row r="3344" spans="1:15" x14ac:dyDescent="0.3">
      <c r="A3344" t="s">
        <v>120</v>
      </c>
      <c r="B3344" t="s">
        <v>121</v>
      </c>
      <c r="C3344" t="s">
        <v>437</v>
      </c>
      <c r="D3344" t="s">
        <v>433</v>
      </c>
      <c r="E3344">
        <v>1980</v>
      </c>
      <c r="F3344">
        <v>34.624000000000002</v>
      </c>
      <c r="G3344">
        <v>8.5009999999999994</v>
      </c>
      <c r="H3344">
        <v>359.61099999999999</v>
      </c>
      <c r="I3344">
        <v>17881500000</v>
      </c>
      <c r="J3344">
        <v>2238.21</v>
      </c>
      <c r="L3344">
        <v>66.8</v>
      </c>
      <c r="M3344">
        <v>63.512</v>
      </c>
      <c r="N3344">
        <v>28.858499999999999</v>
      </c>
    </row>
    <row r="3345" spans="1:14" x14ac:dyDescent="0.3">
      <c r="A3345" t="s">
        <v>120</v>
      </c>
      <c r="B3345" t="s">
        <v>121</v>
      </c>
      <c r="C3345" t="s">
        <v>437</v>
      </c>
      <c r="D3345" t="s">
        <v>433</v>
      </c>
      <c r="E3345">
        <v>1979</v>
      </c>
      <c r="F3345">
        <v>35.185000000000002</v>
      </c>
      <c r="G3345">
        <v>8.8079999999999998</v>
      </c>
      <c r="H3345">
        <v>327.07799999999997</v>
      </c>
      <c r="I3345">
        <v>14175200000</v>
      </c>
      <c r="J3345">
        <v>1821.05</v>
      </c>
      <c r="L3345">
        <v>69.599999999999994</v>
      </c>
      <c r="M3345">
        <v>62.942</v>
      </c>
      <c r="N3345">
        <v>28.117599999999999</v>
      </c>
    </row>
    <row r="3346" spans="1:14" x14ac:dyDescent="0.3">
      <c r="A3346" t="s">
        <v>120</v>
      </c>
      <c r="B3346" t="s">
        <v>121</v>
      </c>
      <c r="C3346" t="s">
        <v>437</v>
      </c>
      <c r="D3346" t="s">
        <v>433</v>
      </c>
      <c r="E3346">
        <v>1978</v>
      </c>
      <c r="F3346">
        <v>35.783999999999999</v>
      </c>
      <c r="G3346">
        <v>9.1229999999999993</v>
      </c>
      <c r="H3346">
        <v>291.59800000000001</v>
      </c>
      <c r="I3346">
        <v>11922500000</v>
      </c>
      <c r="J3346">
        <v>1572.4</v>
      </c>
      <c r="L3346">
        <v>72.400000000000006</v>
      </c>
      <c r="M3346">
        <v>62.381999999999998</v>
      </c>
      <c r="N3346">
        <v>27.3889</v>
      </c>
    </row>
    <row r="3347" spans="1:14" x14ac:dyDescent="0.3">
      <c r="A3347" t="s">
        <v>120</v>
      </c>
      <c r="B3347" t="s">
        <v>121</v>
      </c>
      <c r="C3347" t="s">
        <v>437</v>
      </c>
      <c r="D3347" t="s">
        <v>433</v>
      </c>
      <c r="E3347">
        <v>1977</v>
      </c>
      <c r="F3347">
        <v>36.415999999999997</v>
      </c>
      <c r="G3347">
        <v>9.4450000000000003</v>
      </c>
      <c r="H3347">
        <v>251.905</v>
      </c>
      <c r="I3347">
        <v>11026300000</v>
      </c>
      <c r="J3347">
        <v>1493.33</v>
      </c>
      <c r="L3347">
        <v>75.400000000000006</v>
      </c>
      <c r="M3347">
        <v>61.834000000000003</v>
      </c>
      <c r="N3347">
        <v>26.671399999999998</v>
      </c>
    </row>
    <row r="3348" spans="1:14" x14ac:dyDescent="0.3">
      <c r="A3348" t="s">
        <v>120</v>
      </c>
      <c r="B3348" t="s">
        <v>121</v>
      </c>
      <c r="C3348" t="s">
        <v>437</v>
      </c>
      <c r="D3348" t="s">
        <v>433</v>
      </c>
      <c r="E3348">
        <v>1976</v>
      </c>
      <c r="F3348">
        <v>37.076000000000001</v>
      </c>
      <c r="G3348">
        <v>9.7739999999999991</v>
      </c>
      <c r="H3348">
        <v>223.29499999999999</v>
      </c>
      <c r="I3348">
        <v>9091920000</v>
      </c>
      <c r="J3348">
        <v>1264.9100000000001</v>
      </c>
      <c r="L3348">
        <v>78.5</v>
      </c>
      <c r="M3348">
        <v>61.298000000000002</v>
      </c>
      <c r="N3348">
        <v>25.963699999999999</v>
      </c>
    </row>
    <row r="3349" spans="1:14" x14ac:dyDescent="0.3">
      <c r="A3349" t="s">
        <v>120</v>
      </c>
      <c r="B3349" t="s">
        <v>121</v>
      </c>
      <c r="C3349" t="s">
        <v>437</v>
      </c>
      <c r="D3349" t="s">
        <v>433</v>
      </c>
      <c r="E3349">
        <v>1975</v>
      </c>
      <c r="F3349">
        <v>37.753999999999998</v>
      </c>
      <c r="G3349">
        <v>10.108000000000001</v>
      </c>
      <c r="H3349">
        <v>196.15899999999999</v>
      </c>
      <c r="I3349">
        <v>7731680000</v>
      </c>
      <c r="J3349">
        <v>1105.42</v>
      </c>
      <c r="L3349">
        <v>81.7</v>
      </c>
      <c r="M3349">
        <v>60.774000000000001</v>
      </c>
      <c r="N3349">
        <v>25.264900000000001</v>
      </c>
    </row>
    <row r="3350" spans="1:14" x14ac:dyDescent="0.3">
      <c r="A3350" t="s">
        <v>120</v>
      </c>
      <c r="B3350" t="s">
        <v>121</v>
      </c>
      <c r="C3350" t="s">
        <v>437</v>
      </c>
      <c r="D3350" t="s">
        <v>433</v>
      </c>
      <c r="E3350">
        <v>1974</v>
      </c>
      <c r="F3350">
        <v>38.44</v>
      </c>
      <c r="G3350">
        <v>10.45</v>
      </c>
      <c r="H3350">
        <v>174.328</v>
      </c>
      <c r="I3350">
        <v>6599260000</v>
      </c>
      <c r="J3350">
        <v>970.01099999999997</v>
      </c>
      <c r="L3350">
        <v>85.1</v>
      </c>
      <c r="M3350">
        <v>60.258000000000003</v>
      </c>
      <c r="N3350">
        <v>24.5748</v>
      </c>
    </row>
    <row r="3351" spans="1:14" x14ac:dyDescent="0.3">
      <c r="A3351" t="s">
        <v>120</v>
      </c>
      <c r="B3351" t="s">
        <v>121</v>
      </c>
      <c r="C3351" t="s">
        <v>437</v>
      </c>
      <c r="D3351" t="s">
        <v>433</v>
      </c>
      <c r="E3351">
        <v>1973</v>
      </c>
      <c r="F3351">
        <v>39.121000000000002</v>
      </c>
      <c r="G3351">
        <v>10.798999999999999</v>
      </c>
      <c r="H3351">
        <v>163.26900000000001</v>
      </c>
      <c r="I3351">
        <v>3891760000</v>
      </c>
      <c r="J3351">
        <v>588.33699999999999</v>
      </c>
      <c r="L3351">
        <v>88.2</v>
      </c>
      <c r="M3351">
        <v>59.744999999999997</v>
      </c>
      <c r="N3351">
        <v>23.894100000000002</v>
      </c>
    </row>
    <row r="3352" spans="1:14" x14ac:dyDescent="0.3">
      <c r="A3352" t="s">
        <v>120</v>
      </c>
      <c r="B3352" t="s">
        <v>121</v>
      </c>
      <c r="C3352" t="s">
        <v>437</v>
      </c>
      <c r="D3352" t="s">
        <v>433</v>
      </c>
      <c r="E3352">
        <v>1972</v>
      </c>
      <c r="F3352">
        <v>39.78</v>
      </c>
      <c r="G3352">
        <v>11.156000000000001</v>
      </c>
      <c r="H3352">
        <v>149.47</v>
      </c>
      <c r="I3352">
        <v>3185990000</v>
      </c>
      <c r="J3352">
        <v>495.536</v>
      </c>
      <c r="L3352">
        <v>91.1</v>
      </c>
      <c r="M3352">
        <v>59.231999999999999</v>
      </c>
      <c r="N3352">
        <v>23.2242</v>
      </c>
    </row>
    <row r="3353" spans="1:14" x14ac:dyDescent="0.3">
      <c r="A3353" t="s">
        <v>120</v>
      </c>
      <c r="B3353" t="s">
        <v>121</v>
      </c>
      <c r="C3353" t="s">
        <v>437</v>
      </c>
      <c r="D3353" t="s">
        <v>433</v>
      </c>
      <c r="E3353">
        <v>1971</v>
      </c>
      <c r="F3353">
        <v>40.405999999999999</v>
      </c>
      <c r="G3353">
        <v>11.52</v>
      </c>
      <c r="H3353">
        <v>144.54</v>
      </c>
      <c r="I3353">
        <v>2754220000</v>
      </c>
      <c r="J3353">
        <v>440.85700000000003</v>
      </c>
      <c r="L3353">
        <v>93.5</v>
      </c>
      <c r="M3353">
        <v>58.718000000000004</v>
      </c>
      <c r="N3353">
        <v>22.5669</v>
      </c>
    </row>
    <row r="3354" spans="1:14" x14ac:dyDescent="0.3">
      <c r="A3354" t="s">
        <v>120</v>
      </c>
      <c r="B3354" t="s">
        <v>121</v>
      </c>
      <c r="C3354" t="s">
        <v>437</v>
      </c>
      <c r="D3354" t="s">
        <v>433</v>
      </c>
      <c r="E3354">
        <v>1970</v>
      </c>
      <c r="F3354">
        <v>40.984999999999999</v>
      </c>
      <c r="G3354">
        <v>11.887</v>
      </c>
      <c r="I3354">
        <v>2862500000</v>
      </c>
      <c r="J3354">
        <v>471.63099999999997</v>
      </c>
      <c r="L3354">
        <v>95.6</v>
      </c>
      <c r="M3354">
        <v>58.203000000000003</v>
      </c>
      <c r="N3354">
        <v>21.9238</v>
      </c>
    </row>
    <row r="3355" spans="1:14" x14ac:dyDescent="0.3">
      <c r="A3355" t="s">
        <v>120</v>
      </c>
      <c r="B3355" t="s">
        <v>121</v>
      </c>
      <c r="C3355" t="s">
        <v>437</v>
      </c>
      <c r="D3355" t="s">
        <v>433</v>
      </c>
      <c r="E3355">
        <v>1969</v>
      </c>
      <c r="F3355">
        <v>41.505000000000003</v>
      </c>
      <c r="G3355">
        <v>12.255000000000001</v>
      </c>
      <c r="I3355">
        <v>3112170000</v>
      </c>
      <c r="J3355">
        <v>527.9</v>
      </c>
      <c r="L3355">
        <v>97.5</v>
      </c>
      <c r="M3355">
        <v>57.69</v>
      </c>
      <c r="N3355">
        <v>21.295200000000001</v>
      </c>
    </row>
    <row r="3356" spans="1:14" x14ac:dyDescent="0.3">
      <c r="A3356" t="s">
        <v>120</v>
      </c>
      <c r="B3356" t="s">
        <v>121</v>
      </c>
      <c r="C3356" t="s">
        <v>437</v>
      </c>
      <c r="D3356" t="s">
        <v>433</v>
      </c>
      <c r="E3356">
        <v>1968</v>
      </c>
      <c r="F3356">
        <v>41.969000000000001</v>
      </c>
      <c r="G3356">
        <v>12.622</v>
      </c>
      <c r="I3356">
        <v>2582180000</v>
      </c>
      <c r="J3356">
        <v>451</v>
      </c>
      <c r="L3356">
        <v>99.3</v>
      </c>
      <c r="M3356">
        <v>57.180999999999997</v>
      </c>
      <c r="N3356">
        <v>20.6815</v>
      </c>
    </row>
    <row r="3357" spans="1:14" x14ac:dyDescent="0.3">
      <c r="A3357" t="s">
        <v>120</v>
      </c>
      <c r="B3357" t="s">
        <v>121</v>
      </c>
      <c r="C3357" t="s">
        <v>437</v>
      </c>
      <c r="D3357" t="s">
        <v>433</v>
      </c>
      <c r="E3357">
        <v>1967</v>
      </c>
      <c r="F3357">
        <v>42.378999999999998</v>
      </c>
      <c r="G3357">
        <v>12.988</v>
      </c>
      <c r="I3357">
        <v>2553600000</v>
      </c>
      <c r="J3357">
        <v>459.279</v>
      </c>
      <c r="L3357">
        <v>101</v>
      </c>
      <c r="M3357">
        <v>56.676000000000002</v>
      </c>
      <c r="N3357">
        <v>20.0838</v>
      </c>
    </row>
    <row r="3358" spans="1:14" x14ac:dyDescent="0.3">
      <c r="A3358" t="s">
        <v>120</v>
      </c>
      <c r="B3358" t="s">
        <v>121</v>
      </c>
      <c r="C3358" t="s">
        <v>437</v>
      </c>
      <c r="D3358" t="s">
        <v>433</v>
      </c>
      <c r="E3358">
        <v>1966</v>
      </c>
      <c r="F3358">
        <v>42.738</v>
      </c>
      <c r="G3358">
        <v>13.353</v>
      </c>
      <c r="I3358">
        <v>2429310000</v>
      </c>
      <c r="J3358">
        <v>449.92</v>
      </c>
      <c r="L3358">
        <v>103</v>
      </c>
      <c r="M3358">
        <v>56.173999999999999</v>
      </c>
      <c r="N3358">
        <v>19.503799999999998</v>
      </c>
    </row>
    <row r="3359" spans="1:14" x14ac:dyDescent="0.3">
      <c r="A3359" t="s">
        <v>120</v>
      </c>
      <c r="B3359" t="s">
        <v>121</v>
      </c>
      <c r="C3359" t="s">
        <v>437</v>
      </c>
      <c r="D3359" t="s">
        <v>433</v>
      </c>
      <c r="E3359">
        <v>1965</v>
      </c>
      <c r="F3359">
        <v>43.052</v>
      </c>
      <c r="G3359">
        <v>13.718999999999999</v>
      </c>
      <c r="I3359">
        <v>2387050000</v>
      </c>
      <c r="J3359">
        <v>455.19799999999998</v>
      </c>
      <c r="L3359">
        <v>105.2</v>
      </c>
      <c r="M3359">
        <v>55.668999999999997</v>
      </c>
      <c r="N3359">
        <v>18.942299999999999</v>
      </c>
    </row>
    <row r="3360" spans="1:14" x14ac:dyDescent="0.3">
      <c r="A3360" t="s">
        <v>120</v>
      </c>
      <c r="B3360" t="s">
        <v>121</v>
      </c>
      <c r="C3360" t="s">
        <v>437</v>
      </c>
      <c r="D3360" t="s">
        <v>433</v>
      </c>
      <c r="E3360">
        <v>1964</v>
      </c>
      <c r="F3360">
        <v>43.329000000000001</v>
      </c>
      <c r="G3360">
        <v>14.089</v>
      </c>
      <c r="I3360">
        <v>2244150000</v>
      </c>
      <c r="J3360">
        <v>440.56</v>
      </c>
      <c r="L3360">
        <v>107.7</v>
      </c>
      <c r="M3360">
        <v>55.158000000000001</v>
      </c>
      <c r="N3360">
        <v>18.399999999999999</v>
      </c>
    </row>
    <row r="3361" spans="1:15" x14ac:dyDescent="0.3">
      <c r="A3361" t="s">
        <v>120</v>
      </c>
      <c r="B3361" t="s">
        <v>121</v>
      </c>
      <c r="C3361" t="s">
        <v>437</v>
      </c>
      <c r="D3361" t="s">
        <v>433</v>
      </c>
      <c r="E3361">
        <v>1963</v>
      </c>
      <c r="F3361">
        <v>43.582999999999998</v>
      </c>
      <c r="G3361">
        <v>14.467000000000001</v>
      </c>
      <c r="I3361">
        <v>1824340000</v>
      </c>
      <c r="J3361">
        <v>368.63</v>
      </c>
      <c r="L3361">
        <v>110.4</v>
      </c>
      <c r="M3361">
        <v>54.634999999999998</v>
      </c>
      <c r="N3361">
        <v>17.8767</v>
      </c>
    </row>
    <row r="3362" spans="1:15" x14ac:dyDescent="0.3">
      <c r="A3362" t="s">
        <v>120</v>
      </c>
      <c r="B3362" t="s">
        <v>121</v>
      </c>
      <c r="C3362" t="s">
        <v>437</v>
      </c>
      <c r="D3362" t="s">
        <v>433</v>
      </c>
      <c r="E3362">
        <v>1962</v>
      </c>
      <c r="F3362">
        <v>43.822000000000003</v>
      </c>
      <c r="G3362">
        <v>14.856</v>
      </c>
      <c r="I3362">
        <v>1518210000</v>
      </c>
      <c r="J3362">
        <v>315.68799999999999</v>
      </c>
      <c r="L3362">
        <v>113.2</v>
      </c>
      <c r="M3362">
        <v>54.097999999999999</v>
      </c>
      <c r="N3362">
        <v>17.3718</v>
      </c>
    </row>
    <row r="3363" spans="1:15" x14ac:dyDescent="0.3">
      <c r="A3363" t="s">
        <v>120</v>
      </c>
      <c r="B3363" t="s">
        <v>121</v>
      </c>
      <c r="C3363" t="s">
        <v>437</v>
      </c>
      <c r="D3363" t="s">
        <v>433</v>
      </c>
      <c r="E3363">
        <v>1961</v>
      </c>
      <c r="F3363">
        <v>44.052</v>
      </c>
      <c r="G3363">
        <v>15.259</v>
      </c>
      <c r="I3363">
        <v>1753850000</v>
      </c>
      <c r="J3363">
        <v>375.22199999999998</v>
      </c>
      <c r="L3363">
        <v>116.3</v>
      </c>
      <c r="M3363">
        <v>53.546999999999997</v>
      </c>
      <c r="N3363">
        <v>16.884</v>
      </c>
    </row>
    <row r="3364" spans="1:15" x14ac:dyDescent="0.3">
      <c r="A3364" t="s">
        <v>120</v>
      </c>
      <c r="B3364" t="s">
        <v>121</v>
      </c>
      <c r="C3364" t="s">
        <v>437</v>
      </c>
      <c r="D3364" t="s">
        <v>433</v>
      </c>
      <c r="E3364">
        <v>1960</v>
      </c>
      <c r="F3364">
        <v>44.277000000000001</v>
      </c>
      <c r="G3364">
        <v>15.676</v>
      </c>
      <c r="I3364">
        <v>2069470000</v>
      </c>
      <c r="J3364">
        <v>455.46199999999999</v>
      </c>
      <c r="L3364">
        <v>119.7</v>
      </c>
      <c r="M3364">
        <v>52.981999999999999</v>
      </c>
    </row>
    <row r="3365" spans="1:15" x14ac:dyDescent="0.3">
      <c r="A3365" t="s">
        <v>122</v>
      </c>
      <c r="B3365" t="s">
        <v>123</v>
      </c>
      <c r="C3365" t="s">
        <v>434</v>
      </c>
      <c r="D3365" t="s">
        <v>432</v>
      </c>
      <c r="E3365">
        <v>2018</v>
      </c>
      <c r="I3365" s="1">
        <v>251000000000</v>
      </c>
      <c r="J3365">
        <v>2549.14</v>
      </c>
      <c r="K3365">
        <v>46.924300000000002</v>
      </c>
      <c r="L3365">
        <v>18.100000000000001</v>
      </c>
      <c r="N3365">
        <v>98.873500000000007</v>
      </c>
      <c r="O3365">
        <v>11.436</v>
      </c>
    </row>
    <row r="3366" spans="1:15" x14ac:dyDescent="0.3">
      <c r="A3366" t="s">
        <v>122</v>
      </c>
      <c r="B3366" t="s">
        <v>123</v>
      </c>
      <c r="C3366" t="s">
        <v>434</v>
      </c>
      <c r="D3366" t="s">
        <v>432</v>
      </c>
      <c r="E3366">
        <v>2017</v>
      </c>
      <c r="F3366">
        <v>27.05</v>
      </c>
      <c r="G3366">
        <v>5.8630000000000004</v>
      </c>
      <c r="I3366" s="1">
        <v>235000000000</v>
      </c>
      <c r="J3366">
        <v>2440.5100000000002</v>
      </c>
      <c r="K3366">
        <v>44.950200000000002</v>
      </c>
      <c r="L3366">
        <v>18.7</v>
      </c>
      <c r="M3366">
        <v>71.656000000000006</v>
      </c>
      <c r="N3366">
        <v>96.883399999999995</v>
      </c>
      <c r="O3366">
        <v>11.77</v>
      </c>
    </row>
    <row r="3367" spans="1:15" x14ac:dyDescent="0.3">
      <c r="A3367" t="s">
        <v>122</v>
      </c>
      <c r="B3367" t="s">
        <v>123</v>
      </c>
      <c r="C3367" t="s">
        <v>434</v>
      </c>
      <c r="D3367" t="s">
        <v>432</v>
      </c>
      <c r="E3367">
        <v>2016</v>
      </c>
      <c r="F3367">
        <v>27.677</v>
      </c>
      <c r="G3367">
        <v>5.915</v>
      </c>
      <c r="I3367" s="1">
        <v>333000000000</v>
      </c>
      <c r="J3367">
        <v>3525.02</v>
      </c>
      <c r="K3367">
        <v>41.248100000000001</v>
      </c>
      <c r="L3367">
        <v>19.399999999999999</v>
      </c>
      <c r="M3367">
        <v>71.481999999999999</v>
      </c>
      <c r="N3367">
        <v>94.878799999999998</v>
      </c>
      <c r="O3367">
        <v>12.407</v>
      </c>
    </row>
    <row r="3368" spans="1:15" x14ac:dyDescent="0.3">
      <c r="A3368" t="s">
        <v>122</v>
      </c>
      <c r="B3368" t="s">
        <v>123</v>
      </c>
      <c r="C3368" t="s">
        <v>434</v>
      </c>
      <c r="D3368" t="s">
        <v>432</v>
      </c>
      <c r="E3368">
        <v>2015</v>
      </c>
      <c r="F3368">
        <v>28.181999999999999</v>
      </c>
      <c r="G3368">
        <v>5.9710000000000001</v>
      </c>
      <c r="I3368" s="1">
        <v>333000000000</v>
      </c>
      <c r="J3368">
        <v>3598.97</v>
      </c>
      <c r="K3368">
        <v>37.819400000000002</v>
      </c>
      <c r="L3368">
        <v>20</v>
      </c>
      <c r="M3368">
        <v>71.302000000000007</v>
      </c>
      <c r="N3368">
        <v>92.865099999999998</v>
      </c>
      <c r="O3368">
        <v>13.052</v>
      </c>
    </row>
    <row r="3369" spans="1:15" x14ac:dyDescent="0.3">
      <c r="A3369" t="s">
        <v>122</v>
      </c>
      <c r="B3369" t="s">
        <v>123</v>
      </c>
      <c r="C3369" t="s">
        <v>434</v>
      </c>
      <c r="D3369" t="s">
        <v>432</v>
      </c>
      <c r="E3369">
        <v>2014</v>
      </c>
      <c r="F3369">
        <v>28.475000000000001</v>
      </c>
      <c r="G3369">
        <v>6.0270000000000001</v>
      </c>
      <c r="H3369">
        <v>1683.21</v>
      </c>
      <c r="I3369" s="1">
        <v>306000000000</v>
      </c>
      <c r="J3369">
        <v>3378.83</v>
      </c>
      <c r="K3369">
        <v>33.894599999999997</v>
      </c>
      <c r="L3369">
        <v>20.8</v>
      </c>
      <c r="M3369">
        <v>71.117000000000004</v>
      </c>
      <c r="N3369">
        <v>90.837999999999994</v>
      </c>
      <c r="O3369">
        <v>13.105</v>
      </c>
    </row>
    <row r="3370" spans="1:15" x14ac:dyDescent="0.3">
      <c r="A3370" t="s">
        <v>122</v>
      </c>
      <c r="B3370" t="s">
        <v>123</v>
      </c>
      <c r="C3370" t="s">
        <v>434</v>
      </c>
      <c r="D3370" t="s">
        <v>432</v>
      </c>
      <c r="E3370">
        <v>2013</v>
      </c>
      <c r="F3370">
        <v>28.518000000000001</v>
      </c>
      <c r="G3370">
        <v>6.0810000000000004</v>
      </c>
      <c r="H3370">
        <v>1684.91</v>
      </c>
      <c r="I3370" s="1">
        <v>289000000000</v>
      </c>
      <c r="J3370">
        <v>3264.38</v>
      </c>
      <c r="K3370">
        <v>29.4</v>
      </c>
      <c r="L3370">
        <v>21.5</v>
      </c>
      <c r="M3370">
        <v>70.927999999999997</v>
      </c>
      <c r="N3370">
        <v>88.808700000000002</v>
      </c>
      <c r="O3370">
        <v>13.154</v>
      </c>
    </row>
    <row r="3371" spans="1:15" x14ac:dyDescent="0.3">
      <c r="A3371" t="s">
        <v>122</v>
      </c>
      <c r="B3371" t="s">
        <v>123</v>
      </c>
      <c r="C3371" t="s">
        <v>434</v>
      </c>
      <c r="D3371" t="s">
        <v>432</v>
      </c>
      <c r="E3371">
        <v>2012</v>
      </c>
      <c r="F3371">
        <v>28.308</v>
      </c>
      <c r="G3371">
        <v>6.1319999999999997</v>
      </c>
      <c r="H3371">
        <v>1685.47</v>
      </c>
      <c r="I3371" s="1">
        <v>279000000000</v>
      </c>
      <c r="J3371">
        <v>3232.65</v>
      </c>
      <c r="K3371">
        <v>26.4</v>
      </c>
      <c r="L3371">
        <v>22.4</v>
      </c>
      <c r="M3371">
        <v>70.736000000000004</v>
      </c>
      <c r="N3371">
        <v>86.817300000000003</v>
      </c>
      <c r="O3371">
        <v>12.597</v>
      </c>
    </row>
    <row r="3372" spans="1:15" x14ac:dyDescent="0.3">
      <c r="A3372" t="s">
        <v>122</v>
      </c>
      <c r="B3372" t="s">
        <v>123</v>
      </c>
      <c r="C3372" t="s">
        <v>434</v>
      </c>
      <c r="D3372" t="s">
        <v>432</v>
      </c>
      <c r="E3372">
        <v>2011</v>
      </c>
      <c r="F3372">
        <v>27.870999999999999</v>
      </c>
      <c r="G3372">
        <v>6.1779999999999999</v>
      </c>
      <c r="H3372">
        <v>1685.82</v>
      </c>
      <c r="I3372" s="1">
        <v>236000000000</v>
      </c>
      <c r="J3372">
        <v>2791.95</v>
      </c>
      <c r="K3372">
        <v>25.6</v>
      </c>
      <c r="L3372">
        <v>23.3</v>
      </c>
      <c r="M3372">
        <v>70.543000000000006</v>
      </c>
      <c r="N3372">
        <v>84.915599999999998</v>
      </c>
      <c r="O3372">
        <v>11.849</v>
      </c>
    </row>
    <row r="3373" spans="1:15" x14ac:dyDescent="0.3">
      <c r="A3373" t="s">
        <v>122</v>
      </c>
      <c r="B3373" t="s">
        <v>123</v>
      </c>
      <c r="C3373" t="s">
        <v>434</v>
      </c>
      <c r="D3373" t="s">
        <v>432</v>
      </c>
      <c r="E3373">
        <v>2010</v>
      </c>
      <c r="F3373">
        <v>27.265999999999998</v>
      </c>
      <c r="G3373">
        <v>6.218</v>
      </c>
      <c r="H3373">
        <v>1576.04</v>
      </c>
      <c r="I3373" s="1">
        <v>219000000000</v>
      </c>
      <c r="J3373">
        <v>2644.82</v>
      </c>
      <c r="K3373">
        <v>21.6</v>
      </c>
      <c r="L3373">
        <v>24.2</v>
      </c>
      <c r="M3373">
        <v>70.349000000000004</v>
      </c>
      <c r="N3373">
        <v>83.139499999999998</v>
      </c>
      <c r="O3373">
        <v>8.7569999999999997</v>
      </c>
    </row>
    <row r="3374" spans="1:15" x14ac:dyDescent="0.3">
      <c r="A3374" t="s">
        <v>122</v>
      </c>
      <c r="B3374" t="s">
        <v>123</v>
      </c>
      <c r="C3374" t="s">
        <v>434</v>
      </c>
      <c r="D3374" t="s">
        <v>432</v>
      </c>
      <c r="E3374">
        <v>2009</v>
      </c>
      <c r="F3374">
        <v>26.584</v>
      </c>
      <c r="G3374">
        <v>6.2519999999999998</v>
      </c>
      <c r="H3374">
        <v>1537.26</v>
      </c>
      <c r="I3374" s="1">
        <v>189000000000</v>
      </c>
      <c r="J3374">
        <v>2329.2399999999998</v>
      </c>
      <c r="K3374">
        <v>20</v>
      </c>
      <c r="L3374">
        <v>25.2</v>
      </c>
      <c r="M3374">
        <v>70.159000000000006</v>
      </c>
      <c r="N3374">
        <v>81.505600000000001</v>
      </c>
      <c r="O3374">
        <v>9.0869999999999997</v>
      </c>
    </row>
    <row r="3375" spans="1:15" x14ac:dyDescent="0.3">
      <c r="A3375" t="s">
        <v>122</v>
      </c>
      <c r="B3375" t="s">
        <v>123</v>
      </c>
      <c r="C3375" t="s">
        <v>434</v>
      </c>
      <c r="D3375" t="s">
        <v>432</v>
      </c>
      <c r="E3375">
        <v>2008</v>
      </c>
      <c r="F3375">
        <v>25.93</v>
      </c>
      <c r="G3375">
        <v>6.2830000000000004</v>
      </c>
      <c r="H3375">
        <v>1470.56</v>
      </c>
      <c r="I3375" s="1">
        <v>163000000000</v>
      </c>
      <c r="J3375">
        <v>2044.53</v>
      </c>
      <c r="K3375">
        <v>18.010000000000002</v>
      </c>
      <c r="L3375">
        <v>26.2</v>
      </c>
      <c r="M3375">
        <v>69.971000000000004</v>
      </c>
      <c r="N3375">
        <v>80.000100000000003</v>
      </c>
      <c r="O3375">
        <v>8.5169999999999995</v>
      </c>
    </row>
    <row r="3376" spans="1:15" x14ac:dyDescent="0.3">
      <c r="A3376" t="s">
        <v>122</v>
      </c>
      <c r="B3376" t="s">
        <v>123</v>
      </c>
      <c r="C3376" t="s">
        <v>434</v>
      </c>
      <c r="D3376" t="s">
        <v>432</v>
      </c>
      <c r="E3376">
        <v>2007</v>
      </c>
      <c r="F3376">
        <v>25.393000000000001</v>
      </c>
      <c r="G3376">
        <v>6.3129999999999997</v>
      </c>
      <c r="H3376">
        <v>1424.57</v>
      </c>
      <c r="I3376" s="1">
        <v>130000000000</v>
      </c>
      <c r="J3376">
        <v>1667.84</v>
      </c>
      <c r="K3376">
        <v>16.03</v>
      </c>
      <c r="L3376">
        <v>27.3</v>
      </c>
      <c r="M3376">
        <v>69.787999999999997</v>
      </c>
      <c r="N3376">
        <v>78.589699999999993</v>
      </c>
      <c r="O3376">
        <v>8.8000000000000007</v>
      </c>
    </row>
    <row r="3377" spans="1:15" x14ac:dyDescent="0.3">
      <c r="A3377" t="s">
        <v>122</v>
      </c>
      <c r="B3377" t="s">
        <v>123</v>
      </c>
      <c r="C3377" t="s">
        <v>434</v>
      </c>
      <c r="D3377" t="s">
        <v>432</v>
      </c>
      <c r="E3377">
        <v>2006</v>
      </c>
      <c r="F3377">
        <v>25.024000000000001</v>
      </c>
      <c r="G3377">
        <v>6.3419999999999996</v>
      </c>
      <c r="H3377">
        <v>1333.29</v>
      </c>
      <c r="I3377" s="1">
        <v>107000000000</v>
      </c>
      <c r="J3377">
        <v>1398.19</v>
      </c>
      <c r="K3377">
        <v>13.66</v>
      </c>
      <c r="L3377">
        <v>28.4</v>
      </c>
      <c r="M3377">
        <v>69.608000000000004</v>
      </c>
      <c r="N3377">
        <v>77.224999999999994</v>
      </c>
      <c r="O3377">
        <v>10.49</v>
      </c>
    </row>
    <row r="3378" spans="1:15" x14ac:dyDescent="0.3">
      <c r="A3378" t="s">
        <v>122</v>
      </c>
      <c r="B3378" t="s">
        <v>123</v>
      </c>
      <c r="C3378" t="s">
        <v>434</v>
      </c>
      <c r="D3378" t="s">
        <v>432</v>
      </c>
      <c r="E3378">
        <v>2005</v>
      </c>
      <c r="F3378">
        <v>24.849</v>
      </c>
      <c r="G3378">
        <v>6.3710000000000004</v>
      </c>
      <c r="H3378">
        <v>1261.96</v>
      </c>
      <c r="I3378">
        <v>89685700000</v>
      </c>
      <c r="J3378">
        <v>1187.52</v>
      </c>
      <c r="K3378">
        <v>12.75</v>
      </c>
      <c r="L3378">
        <v>29.5</v>
      </c>
      <c r="M3378">
        <v>69.433999999999997</v>
      </c>
      <c r="N3378">
        <v>75.868799999999993</v>
      </c>
      <c r="O3378">
        <v>11.2</v>
      </c>
    </row>
    <row r="3379" spans="1:15" x14ac:dyDescent="0.3">
      <c r="A3379" t="s">
        <v>122</v>
      </c>
      <c r="B3379" t="s">
        <v>123</v>
      </c>
      <c r="C3379" t="s">
        <v>434</v>
      </c>
      <c r="D3379" t="s">
        <v>432</v>
      </c>
      <c r="E3379">
        <v>2004</v>
      </c>
      <c r="F3379">
        <v>24.864000000000001</v>
      </c>
      <c r="G3379">
        <v>6.3979999999999997</v>
      </c>
      <c r="H3379">
        <v>1190.27</v>
      </c>
      <c r="I3379">
        <v>78845200000</v>
      </c>
      <c r="J3379">
        <v>1063</v>
      </c>
      <c r="K3379">
        <v>11.92</v>
      </c>
      <c r="L3379">
        <v>30.8</v>
      </c>
      <c r="M3379">
        <v>69.271000000000001</v>
      </c>
      <c r="N3379">
        <v>74.511099999999999</v>
      </c>
      <c r="O3379">
        <v>10.32</v>
      </c>
    </row>
    <row r="3380" spans="1:15" x14ac:dyDescent="0.3">
      <c r="A3380" t="s">
        <v>122</v>
      </c>
      <c r="B3380" t="s">
        <v>123</v>
      </c>
      <c r="C3380" t="s">
        <v>434</v>
      </c>
      <c r="D3380" t="s">
        <v>432</v>
      </c>
      <c r="E3380">
        <v>2003</v>
      </c>
      <c r="F3380">
        <v>25.015000000000001</v>
      </c>
      <c r="G3380">
        <v>6.4249999999999998</v>
      </c>
      <c r="H3380">
        <v>1146.6400000000001</v>
      </c>
      <c r="I3380">
        <v>82924500000</v>
      </c>
      <c r="J3380">
        <v>1138.6600000000001</v>
      </c>
      <c r="K3380">
        <v>4.03789</v>
      </c>
      <c r="L3380">
        <v>32.1</v>
      </c>
      <c r="M3380">
        <v>69.116</v>
      </c>
      <c r="N3380">
        <v>73.159000000000006</v>
      </c>
      <c r="O3380">
        <v>11.01</v>
      </c>
    </row>
    <row r="3381" spans="1:15" x14ac:dyDescent="0.3">
      <c r="A3381" t="s">
        <v>122</v>
      </c>
      <c r="B3381" t="s">
        <v>123</v>
      </c>
      <c r="C3381" t="s">
        <v>434</v>
      </c>
      <c r="D3381" t="s">
        <v>432</v>
      </c>
      <c r="E3381">
        <v>2002</v>
      </c>
      <c r="F3381">
        <v>25.257999999999999</v>
      </c>
      <c r="G3381">
        <v>6.4550000000000001</v>
      </c>
      <c r="H3381">
        <v>1078.95</v>
      </c>
      <c r="I3381">
        <v>87850700000</v>
      </c>
      <c r="J3381">
        <v>1228.94</v>
      </c>
      <c r="K3381">
        <v>2.72</v>
      </c>
      <c r="L3381">
        <v>33.6</v>
      </c>
      <c r="M3381">
        <v>68.960999999999999</v>
      </c>
      <c r="N3381">
        <v>71.811800000000005</v>
      </c>
      <c r="O3381">
        <v>10.01</v>
      </c>
    </row>
    <row r="3382" spans="1:15" x14ac:dyDescent="0.3">
      <c r="A3382" t="s">
        <v>122</v>
      </c>
      <c r="B3382" t="s">
        <v>123</v>
      </c>
      <c r="C3382" t="s">
        <v>434</v>
      </c>
      <c r="D3382" t="s">
        <v>432</v>
      </c>
      <c r="E3382">
        <v>2001</v>
      </c>
      <c r="F3382">
        <v>25.577999999999999</v>
      </c>
      <c r="G3382">
        <v>6.4930000000000003</v>
      </c>
      <c r="H3382">
        <v>1028.77</v>
      </c>
      <c r="I3382">
        <v>97632000000</v>
      </c>
      <c r="J3382">
        <v>1391.71</v>
      </c>
      <c r="K3382">
        <v>0.83894599999999997</v>
      </c>
      <c r="L3382">
        <v>35.299999999999997</v>
      </c>
      <c r="M3382">
        <v>68.796000000000006</v>
      </c>
      <c r="N3382">
        <v>70.473299999999995</v>
      </c>
      <c r="O3382">
        <v>9.26</v>
      </c>
    </row>
    <row r="3383" spans="1:15" x14ac:dyDescent="0.3">
      <c r="A3383" t="s">
        <v>122</v>
      </c>
      <c r="B3383" t="s">
        <v>123</v>
      </c>
      <c r="C3383" t="s">
        <v>434</v>
      </c>
      <c r="D3383" t="s">
        <v>432</v>
      </c>
      <c r="E3383">
        <v>2000</v>
      </c>
      <c r="F3383">
        <v>25.957999999999998</v>
      </c>
      <c r="G3383">
        <v>6.548</v>
      </c>
      <c r="H3383">
        <v>976.96500000000003</v>
      </c>
      <c r="I3383">
        <v>99838500000</v>
      </c>
      <c r="J3383">
        <v>1450.48</v>
      </c>
      <c r="K3383">
        <v>0.64126499999999997</v>
      </c>
      <c r="L3383">
        <v>37.200000000000003</v>
      </c>
      <c r="M3383">
        <v>68.602000000000004</v>
      </c>
      <c r="N3383">
        <v>69.146199999999993</v>
      </c>
      <c r="O3383">
        <v>8.98</v>
      </c>
    </row>
    <row r="3384" spans="1:15" x14ac:dyDescent="0.3">
      <c r="A3384" t="s">
        <v>122</v>
      </c>
      <c r="B3384" t="s">
        <v>123</v>
      </c>
      <c r="C3384" t="s">
        <v>434</v>
      </c>
      <c r="D3384" t="s">
        <v>432</v>
      </c>
      <c r="E3384">
        <v>1999</v>
      </c>
      <c r="F3384">
        <v>26.381</v>
      </c>
      <c r="G3384">
        <v>6.6280000000000001</v>
      </c>
      <c r="H3384">
        <v>941.85699999999997</v>
      </c>
      <c r="I3384">
        <v>90710700000</v>
      </c>
      <c r="J3384">
        <v>1343.55</v>
      </c>
      <c r="K3384">
        <v>0.29044500000000001</v>
      </c>
      <c r="L3384">
        <v>39.299999999999997</v>
      </c>
      <c r="M3384">
        <v>68.356999999999999</v>
      </c>
      <c r="N3384">
        <v>67.824200000000005</v>
      </c>
      <c r="O3384">
        <v>7.95</v>
      </c>
    </row>
    <row r="3385" spans="1:15" x14ac:dyDescent="0.3">
      <c r="A3385" t="s">
        <v>122</v>
      </c>
      <c r="B3385" t="s">
        <v>123</v>
      </c>
      <c r="C3385" t="s">
        <v>434</v>
      </c>
      <c r="D3385" t="s">
        <v>432</v>
      </c>
      <c r="E3385">
        <v>1998</v>
      </c>
      <c r="F3385">
        <v>26.844999999999999</v>
      </c>
      <c r="G3385">
        <v>6.7370000000000001</v>
      </c>
      <c r="H3385">
        <v>885.31399999999996</v>
      </c>
      <c r="I3385">
        <v>84828800000</v>
      </c>
      <c r="J3385">
        <v>1281.4000000000001</v>
      </c>
      <c r="K3385">
        <v>0.14798700000000001</v>
      </c>
      <c r="L3385">
        <v>41.6</v>
      </c>
      <c r="M3385">
        <v>68.051000000000002</v>
      </c>
      <c r="N3385">
        <v>66.502899999999997</v>
      </c>
      <c r="O3385">
        <v>8.0299999999999994</v>
      </c>
    </row>
    <row r="3386" spans="1:15" x14ac:dyDescent="0.3">
      <c r="A3386" t="s">
        <v>122</v>
      </c>
      <c r="B3386" t="s">
        <v>123</v>
      </c>
      <c r="C3386" t="s">
        <v>434</v>
      </c>
      <c r="D3386" t="s">
        <v>432</v>
      </c>
      <c r="E3386">
        <v>1997</v>
      </c>
      <c r="F3386">
        <v>27.352</v>
      </c>
      <c r="G3386">
        <v>6.8789999999999996</v>
      </c>
      <c r="H3386">
        <v>842.15</v>
      </c>
      <c r="I3386">
        <v>78436600000</v>
      </c>
      <c r="J3386">
        <v>1208.72</v>
      </c>
      <c r="K3386">
        <v>9.0480199999999997E-2</v>
      </c>
      <c r="L3386">
        <v>44.1</v>
      </c>
      <c r="M3386">
        <v>67.680000000000007</v>
      </c>
      <c r="N3386">
        <v>65.188900000000004</v>
      </c>
      <c r="O3386">
        <v>8.3699999999999992</v>
      </c>
    </row>
    <row r="3387" spans="1:15" x14ac:dyDescent="0.3">
      <c r="A3387" t="s">
        <v>122</v>
      </c>
      <c r="B3387" t="s">
        <v>123</v>
      </c>
      <c r="C3387" t="s">
        <v>434</v>
      </c>
      <c r="D3387" t="s">
        <v>432</v>
      </c>
      <c r="E3387">
        <v>1996</v>
      </c>
      <c r="F3387">
        <v>27.902999999999999</v>
      </c>
      <c r="G3387">
        <v>7.0540000000000003</v>
      </c>
      <c r="H3387">
        <v>803.43899999999996</v>
      </c>
      <c r="I3387">
        <v>67629700000</v>
      </c>
      <c r="J3387">
        <v>1063.33</v>
      </c>
      <c r="K3387">
        <v>6.1466899999999998E-2</v>
      </c>
      <c r="L3387">
        <v>46.7</v>
      </c>
      <c r="M3387">
        <v>67.248999999999995</v>
      </c>
      <c r="N3387">
        <v>63.892299999999999</v>
      </c>
      <c r="O3387">
        <v>9</v>
      </c>
    </row>
    <row r="3388" spans="1:15" x14ac:dyDescent="0.3">
      <c r="A3388" t="s">
        <v>122</v>
      </c>
      <c r="B3388" t="s">
        <v>123</v>
      </c>
      <c r="C3388" t="s">
        <v>434</v>
      </c>
      <c r="D3388" t="s">
        <v>432</v>
      </c>
      <c r="E3388">
        <v>1995</v>
      </c>
      <c r="F3388">
        <v>28.526</v>
      </c>
      <c r="G3388">
        <v>7.2549999999999999</v>
      </c>
      <c r="H3388">
        <v>745.33900000000006</v>
      </c>
      <c r="I3388">
        <v>60159200000</v>
      </c>
      <c r="J3388">
        <v>965.11099999999999</v>
      </c>
      <c r="K3388">
        <v>3.1319600000000003E-2</v>
      </c>
      <c r="L3388">
        <v>49.5</v>
      </c>
      <c r="M3388">
        <v>66.778999999999996</v>
      </c>
      <c r="N3388">
        <v>62.619</v>
      </c>
      <c r="O3388">
        <v>11.04</v>
      </c>
    </row>
    <row r="3389" spans="1:15" x14ac:dyDescent="0.3">
      <c r="A3389" t="s">
        <v>122</v>
      </c>
      <c r="B3389" t="s">
        <v>123</v>
      </c>
      <c r="C3389" t="s">
        <v>434</v>
      </c>
      <c r="D3389" t="s">
        <v>432</v>
      </c>
      <c r="E3389">
        <v>1994</v>
      </c>
      <c r="F3389">
        <v>29.256</v>
      </c>
      <c r="G3389">
        <v>7.4749999999999996</v>
      </c>
      <c r="H3389">
        <v>726.94</v>
      </c>
      <c r="I3389">
        <v>51898000000</v>
      </c>
      <c r="J3389">
        <v>849.452</v>
      </c>
      <c r="K3389">
        <v>6.3832699999999999E-3</v>
      </c>
      <c r="L3389">
        <v>52.3</v>
      </c>
      <c r="M3389">
        <v>66.298000000000002</v>
      </c>
      <c r="N3389">
        <v>61.375100000000003</v>
      </c>
      <c r="O3389">
        <v>10.93</v>
      </c>
    </row>
    <row r="3390" spans="1:15" x14ac:dyDescent="0.3">
      <c r="A3390" t="s">
        <v>122</v>
      </c>
      <c r="B3390" t="s">
        <v>123</v>
      </c>
      <c r="C3390" t="s">
        <v>434</v>
      </c>
      <c r="D3390" t="s">
        <v>432</v>
      </c>
      <c r="E3390">
        <v>1993</v>
      </c>
      <c r="F3390">
        <v>30.11</v>
      </c>
      <c r="G3390">
        <v>7.7050000000000001</v>
      </c>
      <c r="H3390">
        <v>714.404</v>
      </c>
      <c r="I3390">
        <v>46578600000</v>
      </c>
      <c r="J3390">
        <v>777.85799999999995</v>
      </c>
      <c r="K3390">
        <v>9.7579100000000005E-4</v>
      </c>
      <c r="L3390">
        <v>55</v>
      </c>
      <c r="M3390">
        <v>65.831000000000003</v>
      </c>
      <c r="N3390">
        <v>60.154400000000003</v>
      </c>
      <c r="O3390">
        <v>10.92</v>
      </c>
    </row>
    <row r="3391" spans="1:15" x14ac:dyDescent="0.3">
      <c r="A3391" t="s">
        <v>122</v>
      </c>
      <c r="B3391" t="s">
        <v>123</v>
      </c>
      <c r="C3391" t="s">
        <v>434</v>
      </c>
      <c r="D3391" t="s">
        <v>432</v>
      </c>
      <c r="E3391">
        <v>1992</v>
      </c>
      <c r="F3391">
        <v>31.08</v>
      </c>
      <c r="G3391">
        <v>7.9390000000000001</v>
      </c>
      <c r="H3391">
        <v>698.26499999999999</v>
      </c>
      <c r="I3391">
        <v>41856000000</v>
      </c>
      <c r="J3391">
        <v>713.45299999999997</v>
      </c>
      <c r="L3391">
        <v>57.6</v>
      </c>
      <c r="M3391">
        <v>65.391999999999996</v>
      </c>
      <c r="N3391">
        <v>58.935000000000002</v>
      </c>
      <c r="O3391">
        <v>8.92</v>
      </c>
    </row>
    <row r="3392" spans="1:15" x14ac:dyDescent="0.3">
      <c r="A3392" t="s">
        <v>122</v>
      </c>
      <c r="B3392" t="s">
        <v>123</v>
      </c>
      <c r="C3392" t="s">
        <v>434</v>
      </c>
      <c r="D3392" t="s">
        <v>432</v>
      </c>
      <c r="E3392">
        <v>1991</v>
      </c>
      <c r="F3392">
        <v>32.140999999999998</v>
      </c>
      <c r="G3392">
        <v>8.18</v>
      </c>
      <c r="H3392">
        <v>694.32</v>
      </c>
      <c r="I3392">
        <v>37387800000</v>
      </c>
      <c r="J3392">
        <v>651.07799999999997</v>
      </c>
      <c r="L3392">
        <v>60.2</v>
      </c>
      <c r="M3392">
        <v>64.977999999999994</v>
      </c>
      <c r="N3392">
        <v>57.686999999999998</v>
      </c>
      <c r="O3392">
        <v>9.3800000000000008</v>
      </c>
    </row>
    <row r="3393" spans="1:14" x14ac:dyDescent="0.3">
      <c r="A3393" t="s">
        <v>122</v>
      </c>
      <c r="B3393" t="s">
        <v>123</v>
      </c>
      <c r="C3393" t="s">
        <v>434</v>
      </c>
      <c r="D3393" t="s">
        <v>432</v>
      </c>
      <c r="E3393">
        <v>1990</v>
      </c>
      <c r="F3393">
        <v>33.249000000000002</v>
      </c>
      <c r="G3393">
        <v>8.4339999999999993</v>
      </c>
      <c r="H3393">
        <v>677.81899999999996</v>
      </c>
      <c r="I3393">
        <v>42978900000</v>
      </c>
      <c r="J3393">
        <v>765.64200000000005</v>
      </c>
      <c r="K3393">
        <v>0</v>
      </c>
      <c r="L3393">
        <v>62.9</v>
      </c>
      <c r="M3393">
        <v>64.572000000000003</v>
      </c>
      <c r="N3393">
        <v>56.391100000000002</v>
      </c>
    </row>
    <row r="3394" spans="1:14" x14ac:dyDescent="0.3">
      <c r="A3394" t="s">
        <v>122</v>
      </c>
      <c r="B3394" t="s">
        <v>123</v>
      </c>
      <c r="C3394" t="s">
        <v>434</v>
      </c>
      <c r="D3394" t="s">
        <v>432</v>
      </c>
      <c r="E3394">
        <v>1989</v>
      </c>
      <c r="F3394">
        <v>34.351999999999997</v>
      </c>
      <c r="G3394">
        <v>8.7129999999999992</v>
      </c>
      <c r="H3394">
        <v>657.34400000000005</v>
      </c>
      <c r="I3394">
        <v>39756300000</v>
      </c>
      <c r="J3394">
        <v>725.63</v>
      </c>
      <c r="L3394">
        <v>65.8</v>
      </c>
      <c r="M3394">
        <v>64.143000000000001</v>
      </c>
      <c r="N3394">
        <v>55.039099999999998</v>
      </c>
    </row>
    <row r="3395" spans="1:14" x14ac:dyDescent="0.3">
      <c r="A3395" t="s">
        <v>122</v>
      </c>
      <c r="B3395" t="s">
        <v>123</v>
      </c>
      <c r="C3395" t="s">
        <v>434</v>
      </c>
      <c r="D3395" t="s">
        <v>432</v>
      </c>
      <c r="E3395">
        <v>1988</v>
      </c>
      <c r="F3395">
        <v>35.393000000000001</v>
      </c>
      <c r="G3395">
        <v>9.0269999999999992</v>
      </c>
      <c r="H3395">
        <v>635.10299999999995</v>
      </c>
      <c r="I3395">
        <v>34980100000</v>
      </c>
      <c r="J3395">
        <v>655.06799999999998</v>
      </c>
      <c r="L3395">
        <v>69.2</v>
      </c>
      <c r="M3395">
        <v>63.661999999999999</v>
      </c>
      <c r="N3395">
        <v>53.643300000000004</v>
      </c>
    </row>
    <row r="3396" spans="1:14" x14ac:dyDescent="0.3">
      <c r="A3396" t="s">
        <v>122</v>
      </c>
      <c r="B3396" t="s">
        <v>123</v>
      </c>
      <c r="C3396" t="s">
        <v>434</v>
      </c>
      <c r="D3396" t="s">
        <v>432</v>
      </c>
      <c r="E3396">
        <v>1987</v>
      </c>
      <c r="F3396">
        <v>36.325000000000003</v>
      </c>
      <c r="G3396">
        <v>9.3770000000000007</v>
      </c>
      <c r="H3396">
        <v>620.38699999999994</v>
      </c>
      <c r="I3396">
        <v>40455600000</v>
      </c>
      <c r="J3396">
        <v>778.11699999999996</v>
      </c>
      <c r="L3396">
        <v>73.3</v>
      </c>
      <c r="M3396">
        <v>63.11</v>
      </c>
      <c r="N3396">
        <v>52.229300000000002</v>
      </c>
    </row>
    <row r="3397" spans="1:14" x14ac:dyDescent="0.3">
      <c r="A3397" t="s">
        <v>122</v>
      </c>
      <c r="B3397" t="s">
        <v>123</v>
      </c>
      <c r="C3397" t="s">
        <v>434</v>
      </c>
      <c r="D3397" t="s">
        <v>432</v>
      </c>
      <c r="E3397">
        <v>1986</v>
      </c>
      <c r="F3397">
        <v>37.118000000000002</v>
      </c>
      <c r="G3397">
        <v>9.7620000000000005</v>
      </c>
      <c r="H3397">
        <v>590.22900000000004</v>
      </c>
      <c r="I3397">
        <v>41253500000</v>
      </c>
      <c r="J3397">
        <v>815.24900000000002</v>
      </c>
      <c r="L3397">
        <v>78.2</v>
      </c>
      <c r="M3397">
        <v>62.487000000000002</v>
      </c>
      <c r="N3397">
        <v>50.833599999999997</v>
      </c>
    </row>
    <row r="3398" spans="1:14" x14ac:dyDescent="0.3">
      <c r="A3398" t="s">
        <v>122</v>
      </c>
      <c r="B3398" t="s">
        <v>123</v>
      </c>
      <c r="C3398" t="s">
        <v>434</v>
      </c>
      <c r="D3398" t="s">
        <v>432</v>
      </c>
      <c r="E3398">
        <v>1985</v>
      </c>
      <c r="F3398">
        <v>37.749000000000002</v>
      </c>
      <c r="G3398">
        <v>10.169</v>
      </c>
      <c r="H3398">
        <v>497.11</v>
      </c>
      <c r="I3398">
        <v>39053500000</v>
      </c>
      <c r="J3398">
        <v>792.82399999999996</v>
      </c>
      <c r="L3398">
        <v>83.8</v>
      </c>
      <c r="M3398">
        <v>61.805999999999997</v>
      </c>
      <c r="N3398">
        <v>49.483899999999998</v>
      </c>
    </row>
    <row r="3399" spans="1:14" x14ac:dyDescent="0.3">
      <c r="A3399" t="s">
        <v>122</v>
      </c>
      <c r="B3399" t="s">
        <v>123</v>
      </c>
      <c r="C3399" t="s">
        <v>434</v>
      </c>
      <c r="D3399" t="s">
        <v>432</v>
      </c>
      <c r="E3399">
        <v>1984</v>
      </c>
      <c r="F3399">
        <v>38.210999999999999</v>
      </c>
      <c r="G3399">
        <v>10.583</v>
      </c>
      <c r="H3399">
        <v>521.67399999999998</v>
      </c>
      <c r="I3399">
        <v>33971200000</v>
      </c>
      <c r="J3399">
        <v>708.19600000000003</v>
      </c>
      <c r="L3399">
        <v>89.9</v>
      </c>
      <c r="M3399">
        <v>61.091000000000001</v>
      </c>
      <c r="N3399">
        <v>48.187899999999999</v>
      </c>
    </row>
    <row r="3400" spans="1:14" x14ac:dyDescent="0.3">
      <c r="A3400" t="s">
        <v>122</v>
      </c>
      <c r="B3400" t="s">
        <v>123</v>
      </c>
      <c r="C3400" t="s">
        <v>434</v>
      </c>
      <c r="D3400" t="s">
        <v>432</v>
      </c>
      <c r="E3400">
        <v>1983</v>
      </c>
      <c r="F3400">
        <v>38.536999999999999</v>
      </c>
      <c r="G3400">
        <v>10.988</v>
      </c>
      <c r="H3400">
        <v>503.464</v>
      </c>
      <c r="I3400">
        <v>30966200000</v>
      </c>
      <c r="J3400">
        <v>662.68700000000001</v>
      </c>
      <c r="L3400">
        <v>96.3</v>
      </c>
      <c r="M3400">
        <v>60.372</v>
      </c>
      <c r="N3400">
        <v>46.941899999999997</v>
      </c>
    </row>
    <row r="3401" spans="1:14" x14ac:dyDescent="0.3">
      <c r="A3401" t="s">
        <v>122</v>
      </c>
      <c r="B3401" t="s">
        <v>123</v>
      </c>
      <c r="C3401" t="s">
        <v>434</v>
      </c>
      <c r="D3401" t="s">
        <v>432</v>
      </c>
      <c r="E3401">
        <v>1982</v>
      </c>
      <c r="F3401">
        <v>38.762999999999998</v>
      </c>
      <c r="G3401">
        <v>11.377000000000001</v>
      </c>
      <c r="H3401">
        <v>458.08800000000002</v>
      </c>
      <c r="I3401">
        <v>27655200000</v>
      </c>
      <c r="J3401">
        <v>607.28200000000004</v>
      </c>
      <c r="L3401">
        <v>102.5</v>
      </c>
      <c r="M3401">
        <v>59.670999999999999</v>
      </c>
      <c r="N3401">
        <v>45.747399999999999</v>
      </c>
    </row>
    <row r="3402" spans="1:14" x14ac:dyDescent="0.3">
      <c r="A3402" t="s">
        <v>122</v>
      </c>
      <c r="B3402" t="s">
        <v>123</v>
      </c>
      <c r="C3402" t="s">
        <v>434</v>
      </c>
      <c r="D3402" t="s">
        <v>432</v>
      </c>
      <c r="E3402">
        <v>1981</v>
      </c>
      <c r="F3402">
        <v>38.914000000000001</v>
      </c>
      <c r="G3402">
        <v>11.747</v>
      </c>
      <c r="H3402">
        <v>418.03899999999999</v>
      </c>
      <c r="I3402">
        <v>22136100000</v>
      </c>
      <c r="J3402">
        <v>498.55900000000003</v>
      </c>
      <c r="L3402">
        <v>108.5</v>
      </c>
      <c r="M3402">
        <v>58.994999999999997</v>
      </c>
      <c r="N3402">
        <v>44.603099999999998</v>
      </c>
    </row>
    <row r="3403" spans="1:14" x14ac:dyDescent="0.3">
      <c r="A3403" t="s">
        <v>122</v>
      </c>
      <c r="B3403" t="s">
        <v>123</v>
      </c>
      <c r="C3403" t="s">
        <v>434</v>
      </c>
      <c r="D3403" t="s">
        <v>432</v>
      </c>
      <c r="E3403">
        <v>1980</v>
      </c>
      <c r="F3403">
        <v>39.017000000000003</v>
      </c>
      <c r="G3403">
        <v>12.108000000000001</v>
      </c>
      <c r="H3403">
        <v>381.99900000000002</v>
      </c>
      <c r="I3403">
        <v>21669900000</v>
      </c>
      <c r="J3403">
        <v>500.35500000000002</v>
      </c>
      <c r="L3403">
        <v>114.2</v>
      </c>
      <c r="M3403">
        <v>58.332000000000001</v>
      </c>
      <c r="N3403">
        <v>43.506999999999998</v>
      </c>
    </row>
    <row r="3404" spans="1:14" x14ac:dyDescent="0.3">
      <c r="A3404" t="s">
        <v>122</v>
      </c>
      <c r="B3404" t="s">
        <v>123</v>
      </c>
      <c r="C3404" t="s">
        <v>434</v>
      </c>
      <c r="D3404" t="s">
        <v>432</v>
      </c>
      <c r="E3404">
        <v>1979</v>
      </c>
      <c r="F3404">
        <v>39.097999999999999</v>
      </c>
      <c r="G3404">
        <v>12.478</v>
      </c>
      <c r="H3404">
        <v>347.14699999999999</v>
      </c>
      <c r="I3404">
        <v>18020600000</v>
      </c>
      <c r="J3404">
        <v>426.346</v>
      </c>
      <c r="L3404">
        <v>120</v>
      </c>
      <c r="M3404">
        <v>57.658999999999999</v>
      </c>
      <c r="N3404">
        <v>42.460599999999999</v>
      </c>
    </row>
    <row r="3405" spans="1:14" x14ac:dyDescent="0.3">
      <c r="A3405" t="s">
        <v>122</v>
      </c>
      <c r="B3405" t="s">
        <v>123</v>
      </c>
      <c r="C3405" t="s">
        <v>434</v>
      </c>
      <c r="D3405" t="s">
        <v>432</v>
      </c>
      <c r="E3405">
        <v>1978</v>
      </c>
      <c r="F3405">
        <v>39.179000000000002</v>
      </c>
      <c r="G3405">
        <v>12.872</v>
      </c>
      <c r="H3405">
        <v>322.44099999999997</v>
      </c>
      <c r="I3405">
        <v>14811700000</v>
      </c>
      <c r="J3405">
        <v>358.84800000000001</v>
      </c>
      <c r="L3405">
        <v>126</v>
      </c>
      <c r="M3405">
        <v>56.957999999999998</v>
      </c>
      <c r="N3405">
        <v>41.464399999999998</v>
      </c>
    </row>
    <row r="3406" spans="1:14" x14ac:dyDescent="0.3">
      <c r="A3406" t="s">
        <v>122</v>
      </c>
      <c r="B3406" t="s">
        <v>123</v>
      </c>
      <c r="C3406" t="s">
        <v>434</v>
      </c>
      <c r="D3406" t="s">
        <v>432</v>
      </c>
      <c r="E3406">
        <v>1977</v>
      </c>
      <c r="F3406">
        <v>39.286000000000001</v>
      </c>
      <c r="G3406">
        <v>13.295</v>
      </c>
      <c r="H3406">
        <v>308.40899999999999</v>
      </c>
      <c r="I3406">
        <v>14400800000</v>
      </c>
      <c r="J3406">
        <v>357.07799999999997</v>
      </c>
      <c r="L3406">
        <v>132.19999999999999</v>
      </c>
      <c r="M3406">
        <v>56.222000000000001</v>
      </c>
      <c r="N3406">
        <v>40.5139</v>
      </c>
    </row>
    <row r="3407" spans="1:14" x14ac:dyDescent="0.3">
      <c r="A3407" t="s">
        <v>122</v>
      </c>
      <c r="B3407" t="s">
        <v>123</v>
      </c>
      <c r="C3407" t="s">
        <v>434</v>
      </c>
      <c r="D3407" t="s">
        <v>432</v>
      </c>
      <c r="E3407">
        <v>1976</v>
      </c>
      <c r="F3407">
        <v>39.44</v>
      </c>
      <c r="G3407">
        <v>13.743</v>
      </c>
      <c r="H3407">
        <v>273.928</v>
      </c>
      <c r="I3407">
        <v>13316000000</v>
      </c>
      <c r="J3407">
        <v>337.774</v>
      </c>
      <c r="L3407">
        <v>138.30000000000001</v>
      </c>
      <c r="M3407">
        <v>55.465000000000003</v>
      </c>
      <c r="N3407">
        <v>39.602899999999998</v>
      </c>
    </row>
    <row r="3408" spans="1:14" x14ac:dyDescent="0.3">
      <c r="A3408" t="s">
        <v>122</v>
      </c>
      <c r="B3408" t="s">
        <v>123</v>
      </c>
      <c r="C3408" t="s">
        <v>434</v>
      </c>
      <c r="D3408" t="s">
        <v>432</v>
      </c>
      <c r="E3408">
        <v>1975</v>
      </c>
      <c r="F3408">
        <v>39.661000000000001</v>
      </c>
      <c r="G3408">
        <v>14.199</v>
      </c>
      <c r="H3408">
        <v>240.21299999999999</v>
      </c>
      <c r="I3408">
        <v>11632200000</v>
      </c>
      <c r="J3408">
        <v>301.74900000000002</v>
      </c>
      <c r="L3408">
        <v>144.1</v>
      </c>
      <c r="M3408">
        <v>54.716999999999999</v>
      </c>
      <c r="N3408">
        <v>38.725299999999997</v>
      </c>
    </row>
    <row r="3409" spans="1:15" x14ac:dyDescent="0.3">
      <c r="A3409" t="s">
        <v>122</v>
      </c>
      <c r="B3409" t="s">
        <v>123</v>
      </c>
      <c r="C3409" t="s">
        <v>434</v>
      </c>
      <c r="D3409" t="s">
        <v>432</v>
      </c>
      <c r="E3409">
        <v>1974</v>
      </c>
      <c r="F3409">
        <v>39.962000000000003</v>
      </c>
      <c r="G3409">
        <v>14.638999999999999</v>
      </c>
      <c r="H3409">
        <v>217.751</v>
      </c>
      <c r="I3409">
        <v>9228960000</v>
      </c>
      <c r="J3409">
        <v>244.74700000000001</v>
      </c>
      <c r="L3409">
        <v>149.30000000000001</v>
      </c>
      <c r="M3409">
        <v>54.021000000000001</v>
      </c>
      <c r="N3409">
        <v>37.880499999999998</v>
      </c>
    </row>
    <row r="3410" spans="1:15" x14ac:dyDescent="0.3">
      <c r="A3410" t="s">
        <v>122</v>
      </c>
      <c r="B3410" t="s">
        <v>123</v>
      </c>
      <c r="C3410" t="s">
        <v>434</v>
      </c>
      <c r="D3410" t="s">
        <v>432</v>
      </c>
      <c r="E3410">
        <v>1973</v>
      </c>
      <c r="F3410">
        <v>40.332000000000001</v>
      </c>
      <c r="G3410">
        <v>15.042</v>
      </c>
      <c r="H3410">
        <v>197.363</v>
      </c>
      <c r="I3410">
        <v>10098500000</v>
      </c>
      <c r="J3410">
        <v>273.69900000000001</v>
      </c>
      <c r="L3410">
        <v>154</v>
      </c>
      <c r="M3410">
        <v>53.408000000000001</v>
      </c>
      <c r="N3410">
        <v>37.065199999999997</v>
      </c>
    </row>
    <row r="3411" spans="1:15" x14ac:dyDescent="0.3">
      <c r="A3411" t="s">
        <v>122</v>
      </c>
      <c r="B3411" t="s">
        <v>123</v>
      </c>
      <c r="C3411" t="s">
        <v>434</v>
      </c>
      <c r="D3411" t="s">
        <v>432</v>
      </c>
      <c r="E3411">
        <v>1972</v>
      </c>
      <c r="F3411">
        <v>40.76</v>
      </c>
      <c r="G3411">
        <v>15.397</v>
      </c>
      <c r="H3411">
        <v>200.53899999999999</v>
      </c>
      <c r="I3411">
        <v>9299640000</v>
      </c>
      <c r="J3411">
        <v>257.589</v>
      </c>
      <c r="L3411">
        <v>157.6</v>
      </c>
      <c r="M3411">
        <v>52.893999999999998</v>
      </c>
      <c r="N3411">
        <v>36.267699999999998</v>
      </c>
    </row>
    <row r="3412" spans="1:15" x14ac:dyDescent="0.3">
      <c r="A3412" t="s">
        <v>122</v>
      </c>
      <c r="B3412" t="s">
        <v>123</v>
      </c>
      <c r="C3412" t="s">
        <v>434</v>
      </c>
      <c r="D3412" t="s">
        <v>432</v>
      </c>
      <c r="E3412">
        <v>1971</v>
      </c>
      <c r="F3412">
        <v>41.234999999999999</v>
      </c>
      <c r="G3412">
        <v>15.702999999999999</v>
      </c>
      <c r="H3412">
        <v>204.35</v>
      </c>
      <c r="I3412">
        <v>8609280000</v>
      </c>
      <c r="J3412">
        <v>243.80699999999999</v>
      </c>
      <c r="L3412">
        <v>160.5</v>
      </c>
      <c r="M3412">
        <v>52.478999999999999</v>
      </c>
      <c r="N3412">
        <v>35.473300000000002</v>
      </c>
    </row>
    <row r="3413" spans="1:15" x14ac:dyDescent="0.3">
      <c r="A3413" t="s">
        <v>122</v>
      </c>
      <c r="B3413" t="s">
        <v>123</v>
      </c>
      <c r="C3413" t="s">
        <v>434</v>
      </c>
      <c r="D3413" t="s">
        <v>432</v>
      </c>
      <c r="E3413">
        <v>1970</v>
      </c>
      <c r="F3413">
        <v>41.741</v>
      </c>
      <c r="G3413">
        <v>15.968</v>
      </c>
      <c r="I3413">
        <v>8042200000</v>
      </c>
      <c r="J3413">
        <v>233.01400000000001</v>
      </c>
      <c r="L3413">
        <v>162.80000000000001</v>
      </c>
      <c r="M3413">
        <v>52.146000000000001</v>
      </c>
      <c r="N3413">
        <v>34.671599999999998</v>
      </c>
    </row>
    <row r="3414" spans="1:15" x14ac:dyDescent="0.3">
      <c r="A3414" t="s">
        <v>122</v>
      </c>
      <c r="B3414" t="s">
        <v>123</v>
      </c>
      <c r="C3414" t="s">
        <v>434</v>
      </c>
      <c r="D3414" t="s">
        <v>432</v>
      </c>
      <c r="E3414">
        <v>1969</v>
      </c>
      <c r="F3414">
        <v>42.255000000000003</v>
      </c>
      <c r="G3414">
        <v>16.207999999999998</v>
      </c>
      <c r="I3414">
        <v>6524460000</v>
      </c>
      <c r="J3414">
        <v>193.58600000000001</v>
      </c>
      <c r="L3414">
        <v>164.9</v>
      </c>
      <c r="M3414">
        <v>51.865000000000002</v>
      </c>
      <c r="N3414">
        <v>33.857199999999999</v>
      </c>
    </row>
    <row r="3415" spans="1:15" x14ac:dyDescent="0.3">
      <c r="A3415" t="s">
        <v>122</v>
      </c>
      <c r="B3415" t="s">
        <v>123</v>
      </c>
      <c r="C3415" t="s">
        <v>434</v>
      </c>
      <c r="D3415" t="s">
        <v>432</v>
      </c>
      <c r="E3415">
        <v>1968</v>
      </c>
      <c r="F3415">
        <v>42.759</v>
      </c>
      <c r="G3415">
        <v>16.446000000000002</v>
      </c>
      <c r="I3415">
        <v>5932240000</v>
      </c>
      <c r="J3415">
        <v>180.411</v>
      </c>
      <c r="L3415">
        <v>167.4</v>
      </c>
      <c r="M3415">
        <v>51.591999999999999</v>
      </c>
      <c r="N3415">
        <v>33.0321</v>
      </c>
    </row>
    <row r="3416" spans="1:15" x14ac:dyDescent="0.3">
      <c r="A3416" t="s">
        <v>122</v>
      </c>
      <c r="B3416" t="s">
        <v>123</v>
      </c>
      <c r="C3416" t="s">
        <v>434</v>
      </c>
      <c r="D3416" t="s">
        <v>432</v>
      </c>
      <c r="E3416">
        <v>1967</v>
      </c>
      <c r="F3416">
        <v>43.244999999999997</v>
      </c>
      <c r="G3416">
        <v>16.702999999999999</v>
      </c>
      <c r="I3416">
        <v>5605480000</v>
      </c>
      <c r="J3416">
        <v>174.863</v>
      </c>
      <c r="L3416">
        <v>170.4</v>
      </c>
      <c r="M3416">
        <v>51.292000000000002</v>
      </c>
      <c r="N3416">
        <v>32.203000000000003</v>
      </c>
    </row>
    <row r="3417" spans="1:15" x14ac:dyDescent="0.3">
      <c r="A3417" t="s">
        <v>122</v>
      </c>
      <c r="B3417" t="s">
        <v>123</v>
      </c>
      <c r="C3417" t="s">
        <v>434</v>
      </c>
      <c r="D3417" t="s">
        <v>432</v>
      </c>
      <c r="E3417">
        <v>1966</v>
      </c>
      <c r="F3417">
        <v>43.71</v>
      </c>
      <c r="G3417">
        <v>16.992000000000001</v>
      </c>
      <c r="I3417">
        <v>5278010000</v>
      </c>
      <c r="J3417">
        <v>168.96299999999999</v>
      </c>
      <c r="L3417">
        <v>174.1</v>
      </c>
      <c r="M3417">
        <v>50.945</v>
      </c>
      <c r="N3417">
        <v>31.380400000000002</v>
      </c>
    </row>
    <row r="3418" spans="1:15" x14ac:dyDescent="0.3">
      <c r="A3418" t="s">
        <v>122</v>
      </c>
      <c r="B3418" t="s">
        <v>123</v>
      </c>
      <c r="C3418" t="s">
        <v>434</v>
      </c>
      <c r="D3418" t="s">
        <v>432</v>
      </c>
      <c r="E3418">
        <v>1965</v>
      </c>
      <c r="F3418">
        <v>44.167000000000002</v>
      </c>
      <c r="G3418">
        <v>17.315000000000001</v>
      </c>
      <c r="I3418">
        <v>4948670000</v>
      </c>
      <c r="J3418">
        <v>162.608</v>
      </c>
      <c r="L3418">
        <v>178.6</v>
      </c>
      <c r="M3418">
        <v>50.545000000000002</v>
      </c>
      <c r="N3418">
        <v>30.572099999999999</v>
      </c>
    </row>
    <row r="3419" spans="1:15" x14ac:dyDescent="0.3">
      <c r="A3419" t="s">
        <v>122</v>
      </c>
      <c r="B3419" t="s">
        <v>123</v>
      </c>
      <c r="C3419" t="s">
        <v>434</v>
      </c>
      <c r="D3419" t="s">
        <v>432</v>
      </c>
      <c r="E3419">
        <v>1964</v>
      </c>
      <c r="F3419">
        <v>44.637</v>
      </c>
      <c r="G3419">
        <v>17.667999999999999</v>
      </c>
      <c r="L3419">
        <v>184.1</v>
      </c>
      <c r="M3419">
        <v>50.100999999999999</v>
      </c>
      <c r="N3419">
        <v>29.7804</v>
      </c>
    </row>
    <row r="3420" spans="1:15" x14ac:dyDescent="0.3">
      <c r="A3420" t="s">
        <v>122</v>
      </c>
      <c r="B3420" t="s">
        <v>123</v>
      </c>
      <c r="C3420" t="s">
        <v>434</v>
      </c>
      <c r="D3420" t="s">
        <v>432</v>
      </c>
      <c r="E3420">
        <v>1963</v>
      </c>
      <c r="F3420">
        <v>45.140999999999998</v>
      </c>
      <c r="G3420">
        <v>18.044</v>
      </c>
      <c r="L3420">
        <v>190.4</v>
      </c>
      <c r="M3420">
        <v>49.628</v>
      </c>
      <c r="N3420">
        <v>29.003299999999999</v>
      </c>
    </row>
    <row r="3421" spans="1:15" x14ac:dyDescent="0.3">
      <c r="A3421" t="s">
        <v>122</v>
      </c>
      <c r="B3421" t="s">
        <v>123</v>
      </c>
      <c r="C3421" t="s">
        <v>434</v>
      </c>
      <c r="D3421" t="s">
        <v>432</v>
      </c>
      <c r="E3421">
        <v>1962</v>
      </c>
      <c r="F3421">
        <v>45.691000000000003</v>
      </c>
      <c r="G3421">
        <v>18.445</v>
      </c>
      <c r="L3421">
        <v>197.2</v>
      </c>
      <c r="M3421">
        <v>49.134</v>
      </c>
      <c r="N3421">
        <v>28.2408</v>
      </c>
    </row>
    <row r="3422" spans="1:15" x14ac:dyDescent="0.3">
      <c r="A3422" t="s">
        <v>122</v>
      </c>
      <c r="B3422" t="s">
        <v>123</v>
      </c>
      <c r="C3422" t="s">
        <v>434</v>
      </c>
      <c r="D3422" t="s">
        <v>432</v>
      </c>
      <c r="E3422">
        <v>1961</v>
      </c>
      <c r="F3422">
        <v>46.286999999999999</v>
      </c>
      <c r="G3422">
        <v>18.879000000000001</v>
      </c>
      <c r="L3422">
        <v>204</v>
      </c>
      <c r="M3422">
        <v>48.609000000000002</v>
      </c>
      <c r="N3422">
        <v>27.491299999999999</v>
      </c>
    </row>
    <row r="3423" spans="1:15" x14ac:dyDescent="0.3">
      <c r="A3423" t="s">
        <v>122</v>
      </c>
      <c r="B3423" t="s">
        <v>123</v>
      </c>
      <c r="C3423" t="s">
        <v>434</v>
      </c>
      <c r="D3423" t="s">
        <v>432</v>
      </c>
      <c r="E3423">
        <v>1960</v>
      </c>
      <c r="F3423">
        <v>46.918999999999997</v>
      </c>
      <c r="G3423">
        <v>19.358000000000001</v>
      </c>
      <c r="L3423">
        <v>210.9</v>
      </c>
      <c r="M3423">
        <v>48.042000000000002</v>
      </c>
    </row>
    <row r="3424" spans="1:15" x14ac:dyDescent="0.3">
      <c r="A3424" t="s">
        <v>124</v>
      </c>
      <c r="B3424" t="s">
        <v>125</v>
      </c>
      <c r="C3424" t="s">
        <v>437</v>
      </c>
      <c r="D3424" t="s">
        <v>432</v>
      </c>
      <c r="E3424">
        <v>2018</v>
      </c>
      <c r="I3424">
        <v>26057000000</v>
      </c>
      <c r="J3424">
        <v>4058.24</v>
      </c>
      <c r="L3424">
        <v>11.8</v>
      </c>
      <c r="N3424">
        <v>309.88099999999997</v>
      </c>
      <c r="O3424">
        <v>4.3899999999999997</v>
      </c>
    </row>
    <row r="3425" spans="1:15" x14ac:dyDescent="0.3">
      <c r="A3425" t="s">
        <v>124</v>
      </c>
      <c r="B3425" t="s">
        <v>125</v>
      </c>
      <c r="C3425" t="s">
        <v>437</v>
      </c>
      <c r="D3425" t="s">
        <v>432</v>
      </c>
      <c r="E3425">
        <v>2017</v>
      </c>
      <c r="F3425">
        <v>18.428999999999998</v>
      </c>
      <c r="G3425">
        <v>7.0110000000000001</v>
      </c>
      <c r="I3425">
        <v>24928000000</v>
      </c>
      <c r="J3425">
        <v>3902.24</v>
      </c>
      <c r="K3425">
        <v>33.820700000000002</v>
      </c>
      <c r="L3425">
        <v>12.2</v>
      </c>
      <c r="M3425">
        <v>72.872</v>
      </c>
      <c r="N3425">
        <v>308.30700000000002</v>
      </c>
      <c r="O3425">
        <v>4.3849999999999998</v>
      </c>
    </row>
    <row r="3426" spans="1:15" x14ac:dyDescent="0.3">
      <c r="A3426" t="s">
        <v>124</v>
      </c>
      <c r="B3426" t="s">
        <v>125</v>
      </c>
      <c r="C3426" t="s">
        <v>437</v>
      </c>
      <c r="D3426" t="s">
        <v>432</v>
      </c>
      <c r="E3426">
        <v>2016</v>
      </c>
      <c r="F3426">
        <v>18.587</v>
      </c>
      <c r="G3426">
        <v>6.984</v>
      </c>
      <c r="I3426">
        <v>24154100000</v>
      </c>
      <c r="J3426">
        <v>3800.12</v>
      </c>
      <c r="K3426">
        <v>28.9971</v>
      </c>
      <c r="L3426">
        <v>12.7</v>
      </c>
      <c r="M3426">
        <v>72.644000000000005</v>
      </c>
      <c r="N3426">
        <v>306.76400000000001</v>
      </c>
      <c r="O3426">
        <v>4.4180000000000001</v>
      </c>
    </row>
    <row r="3427" spans="1:15" x14ac:dyDescent="0.3">
      <c r="A3427" t="s">
        <v>124</v>
      </c>
      <c r="B3427" t="s">
        <v>125</v>
      </c>
      <c r="C3427" t="s">
        <v>437</v>
      </c>
      <c r="D3427" t="s">
        <v>432</v>
      </c>
      <c r="E3427">
        <v>2015</v>
      </c>
      <c r="F3427">
        <v>18.734000000000002</v>
      </c>
      <c r="G3427">
        <v>6.9589999999999996</v>
      </c>
      <c r="I3427">
        <v>23438200000</v>
      </c>
      <c r="J3427">
        <v>3705.58</v>
      </c>
      <c r="K3427">
        <v>26.802600000000002</v>
      </c>
      <c r="L3427">
        <v>13.2</v>
      </c>
      <c r="M3427">
        <v>72.412000000000006</v>
      </c>
      <c r="N3427">
        <v>305.267</v>
      </c>
      <c r="O3427">
        <v>4</v>
      </c>
    </row>
    <row r="3428" spans="1:15" x14ac:dyDescent="0.3">
      <c r="A3428" t="s">
        <v>124</v>
      </c>
      <c r="B3428" t="s">
        <v>125</v>
      </c>
      <c r="C3428" t="s">
        <v>437</v>
      </c>
      <c r="D3428" t="s">
        <v>432</v>
      </c>
      <c r="E3428">
        <v>2014</v>
      </c>
      <c r="F3428">
        <v>18.881</v>
      </c>
      <c r="G3428">
        <v>6.9349999999999996</v>
      </c>
      <c r="H3428">
        <v>937.07399999999996</v>
      </c>
      <c r="I3428">
        <v>22593500000</v>
      </c>
      <c r="J3428">
        <v>3589.04</v>
      </c>
      <c r="K3428">
        <v>24.761700000000001</v>
      </c>
      <c r="L3428">
        <v>13.7</v>
      </c>
      <c r="M3428">
        <v>72.174999999999997</v>
      </c>
      <c r="N3428">
        <v>303.81900000000002</v>
      </c>
      <c r="O3428">
        <v>4.1630000000000003</v>
      </c>
    </row>
    <row r="3429" spans="1:15" x14ac:dyDescent="0.3">
      <c r="A3429" t="s">
        <v>124</v>
      </c>
      <c r="B3429" t="s">
        <v>125</v>
      </c>
      <c r="C3429" t="s">
        <v>437</v>
      </c>
      <c r="D3429" t="s">
        <v>432</v>
      </c>
      <c r="E3429">
        <v>2013</v>
      </c>
      <c r="F3429">
        <v>19.036000000000001</v>
      </c>
      <c r="G3429">
        <v>6.9130000000000003</v>
      </c>
      <c r="H3429">
        <v>958.97400000000005</v>
      </c>
      <c r="I3429">
        <v>21991000000</v>
      </c>
      <c r="J3429">
        <v>3509.53</v>
      </c>
      <c r="K3429">
        <v>23.109300000000001</v>
      </c>
      <c r="L3429">
        <v>14.3</v>
      </c>
      <c r="M3429">
        <v>71.935000000000002</v>
      </c>
      <c r="N3429">
        <v>302.41699999999997</v>
      </c>
      <c r="O3429">
        <v>3.6930000000000001</v>
      </c>
    </row>
    <row r="3430" spans="1:15" x14ac:dyDescent="0.3">
      <c r="A3430" t="s">
        <v>124</v>
      </c>
      <c r="B3430" t="s">
        <v>125</v>
      </c>
      <c r="C3430" t="s">
        <v>437</v>
      </c>
      <c r="D3430" t="s">
        <v>432</v>
      </c>
      <c r="E3430">
        <v>2012</v>
      </c>
      <c r="F3430">
        <v>19.213000000000001</v>
      </c>
      <c r="G3430">
        <v>6.891</v>
      </c>
      <c r="H3430">
        <v>915.68899999999996</v>
      </c>
      <c r="I3430">
        <v>21386200000</v>
      </c>
      <c r="J3430">
        <v>3428.41</v>
      </c>
      <c r="K3430">
        <v>20.321400000000001</v>
      </c>
      <c r="L3430">
        <v>15</v>
      </c>
      <c r="M3430">
        <v>71.691999999999993</v>
      </c>
      <c r="N3430">
        <v>301.05799999999999</v>
      </c>
      <c r="O3430">
        <v>3.8460000000000001</v>
      </c>
    </row>
    <row r="3431" spans="1:15" x14ac:dyDescent="0.3">
      <c r="A3431" t="s">
        <v>124</v>
      </c>
      <c r="B3431" t="s">
        <v>125</v>
      </c>
      <c r="C3431" t="s">
        <v>437</v>
      </c>
      <c r="D3431" t="s">
        <v>432</v>
      </c>
      <c r="E3431">
        <v>2011</v>
      </c>
      <c r="F3431">
        <v>19.417999999999999</v>
      </c>
      <c r="G3431">
        <v>6.87</v>
      </c>
      <c r="H3431">
        <v>880.596</v>
      </c>
      <c r="I3431">
        <v>20283800000</v>
      </c>
      <c r="J3431">
        <v>3266.01</v>
      </c>
      <c r="K3431">
        <v>18.899999999999999</v>
      </c>
      <c r="L3431">
        <v>15.7</v>
      </c>
      <c r="M3431">
        <v>71.448999999999998</v>
      </c>
      <c r="N3431">
        <v>299.738</v>
      </c>
      <c r="O3431">
        <v>4.3019999999999996</v>
      </c>
    </row>
    <row r="3432" spans="1:15" x14ac:dyDescent="0.3">
      <c r="A3432" t="s">
        <v>124</v>
      </c>
      <c r="B3432" t="s">
        <v>125</v>
      </c>
      <c r="C3432" t="s">
        <v>437</v>
      </c>
      <c r="D3432" t="s">
        <v>432</v>
      </c>
      <c r="E3432">
        <v>2010</v>
      </c>
      <c r="F3432">
        <v>19.654</v>
      </c>
      <c r="G3432">
        <v>6.8479999999999999</v>
      </c>
      <c r="H3432">
        <v>857.06799999999998</v>
      </c>
      <c r="I3432">
        <v>18447900000</v>
      </c>
      <c r="J3432">
        <v>2983.23</v>
      </c>
      <c r="K3432">
        <v>15.9</v>
      </c>
      <c r="L3432">
        <v>16.5</v>
      </c>
      <c r="M3432">
        <v>71.209999999999994</v>
      </c>
      <c r="N3432">
        <v>298.45</v>
      </c>
      <c r="O3432">
        <v>4.8929999999999998</v>
      </c>
    </row>
    <row r="3433" spans="1:15" x14ac:dyDescent="0.3">
      <c r="A3433" t="s">
        <v>124</v>
      </c>
      <c r="B3433" t="s">
        <v>125</v>
      </c>
      <c r="C3433" t="s">
        <v>437</v>
      </c>
      <c r="D3433" t="s">
        <v>432</v>
      </c>
      <c r="E3433">
        <v>2009</v>
      </c>
      <c r="F3433">
        <v>19.917999999999999</v>
      </c>
      <c r="G3433">
        <v>6.8239999999999998</v>
      </c>
      <c r="H3433">
        <v>846.09699999999998</v>
      </c>
      <c r="I3433">
        <v>17601600000</v>
      </c>
      <c r="J3433">
        <v>2858.48</v>
      </c>
      <c r="K3433">
        <v>12.11</v>
      </c>
      <c r="L3433">
        <v>17.3</v>
      </c>
      <c r="M3433">
        <v>70.977999999999994</v>
      </c>
      <c r="N3433">
        <v>297.18599999999998</v>
      </c>
      <c r="O3433">
        <v>7.33</v>
      </c>
    </row>
    <row r="3434" spans="1:15" x14ac:dyDescent="0.3">
      <c r="A3434" t="s">
        <v>124</v>
      </c>
      <c r="B3434" t="s">
        <v>125</v>
      </c>
      <c r="C3434" t="s">
        <v>437</v>
      </c>
      <c r="D3434" t="s">
        <v>432</v>
      </c>
      <c r="E3434">
        <v>2008</v>
      </c>
      <c r="F3434">
        <v>20.207000000000001</v>
      </c>
      <c r="G3434">
        <v>6.7969999999999997</v>
      </c>
      <c r="H3434">
        <v>855.70799999999997</v>
      </c>
      <c r="I3434">
        <v>17986900000</v>
      </c>
      <c r="J3434">
        <v>2933.4</v>
      </c>
      <c r="K3434">
        <v>10.08</v>
      </c>
      <c r="L3434">
        <v>18.100000000000001</v>
      </c>
      <c r="M3434">
        <v>70.756</v>
      </c>
      <c r="N3434">
        <v>295.935</v>
      </c>
      <c r="O3434">
        <v>5.88</v>
      </c>
    </row>
    <row r="3435" spans="1:15" x14ac:dyDescent="0.3">
      <c r="A3435" t="s">
        <v>124</v>
      </c>
      <c r="B3435" t="s">
        <v>125</v>
      </c>
      <c r="C3435" t="s">
        <v>437</v>
      </c>
      <c r="D3435" t="s">
        <v>432</v>
      </c>
      <c r="E3435">
        <v>2007</v>
      </c>
      <c r="F3435">
        <v>20.524999999999999</v>
      </c>
      <c r="G3435">
        <v>6.7690000000000001</v>
      </c>
      <c r="H3435">
        <v>882.11099999999999</v>
      </c>
      <c r="I3435">
        <v>17011800000</v>
      </c>
      <c r="J3435">
        <v>2786.16</v>
      </c>
      <c r="K3435">
        <v>6.11</v>
      </c>
      <c r="L3435">
        <v>19.100000000000001</v>
      </c>
      <c r="M3435">
        <v>70.542000000000002</v>
      </c>
      <c r="N3435">
        <v>294.68200000000002</v>
      </c>
      <c r="O3435">
        <v>6.41</v>
      </c>
    </row>
    <row r="3436" spans="1:15" x14ac:dyDescent="0.3">
      <c r="A3436" t="s">
        <v>124</v>
      </c>
      <c r="B3436" t="s">
        <v>125</v>
      </c>
      <c r="C3436" t="s">
        <v>437</v>
      </c>
      <c r="D3436" t="s">
        <v>432</v>
      </c>
      <c r="E3436">
        <v>2006</v>
      </c>
      <c r="F3436">
        <v>20.884</v>
      </c>
      <c r="G3436">
        <v>6.742</v>
      </c>
      <c r="H3436">
        <v>817.02200000000005</v>
      </c>
      <c r="I3436">
        <v>15999900000</v>
      </c>
      <c r="J3436">
        <v>2631.82</v>
      </c>
      <c r="K3436">
        <v>5.5</v>
      </c>
      <c r="L3436">
        <v>20</v>
      </c>
      <c r="M3436">
        <v>70.332999999999998</v>
      </c>
      <c r="N3436">
        <v>293.40699999999998</v>
      </c>
      <c r="O3436">
        <v>6.57</v>
      </c>
    </row>
    <row r="3437" spans="1:15" x14ac:dyDescent="0.3">
      <c r="A3437" t="s">
        <v>124</v>
      </c>
      <c r="B3437" t="s">
        <v>125</v>
      </c>
      <c r="C3437" t="s">
        <v>437</v>
      </c>
      <c r="D3437" t="s">
        <v>432</v>
      </c>
      <c r="E3437">
        <v>2005</v>
      </c>
      <c r="F3437">
        <v>21.311</v>
      </c>
      <c r="G3437">
        <v>6.72</v>
      </c>
      <c r="H3437">
        <v>755.43700000000001</v>
      </c>
      <c r="I3437">
        <v>14698000000</v>
      </c>
      <c r="J3437">
        <v>2428.5700000000002</v>
      </c>
      <c r="K3437">
        <v>4.2</v>
      </c>
      <c r="L3437">
        <v>21</v>
      </c>
      <c r="M3437">
        <v>70.123999999999995</v>
      </c>
      <c r="N3437">
        <v>292.09100000000001</v>
      </c>
      <c r="O3437">
        <v>7.22</v>
      </c>
    </row>
    <row r="3438" spans="1:15" x14ac:dyDescent="0.3">
      <c r="A3438" t="s">
        <v>124</v>
      </c>
      <c r="B3438" t="s">
        <v>125</v>
      </c>
      <c r="C3438" t="s">
        <v>437</v>
      </c>
      <c r="D3438" t="s">
        <v>432</v>
      </c>
      <c r="E3438">
        <v>2004</v>
      </c>
      <c r="F3438">
        <v>21.835000000000001</v>
      </c>
      <c r="G3438">
        <v>6.7050000000000001</v>
      </c>
      <c r="H3438">
        <v>690.096</v>
      </c>
      <c r="I3438">
        <v>13724800000</v>
      </c>
      <c r="J3438">
        <v>2278.4299999999998</v>
      </c>
      <c r="K3438">
        <v>3.2</v>
      </c>
      <c r="L3438">
        <v>22.2</v>
      </c>
      <c r="M3438">
        <v>69.908000000000001</v>
      </c>
      <c r="N3438">
        <v>290.72399999999999</v>
      </c>
      <c r="O3438">
        <v>6.05</v>
      </c>
    </row>
    <row r="3439" spans="1:15" x14ac:dyDescent="0.3">
      <c r="A3439" t="s">
        <v>124</v>
      </c>
      <c r="B3439" t="s">
        <v>125</v>
      </c>
      <c r="C3439" t="s">
        <v>437</v>
      </c>
      <c r="D3439" t="s">
        <v>432</v>
      </c>
      <c r="E3439">
        <v>2003</v>
      </c>
      <c r="F3439">
        <v>22.47</v>
      </c>
      <c r="G3439">
        <v>6.7009999999999996</v>
      </c>
      <c r="H3439">
        <v>693.68499999999995</v>
      </c>
      <c r="I3439">
        <v>13243900000</v>
      </c>
      <c r="J3439">
        <v>2209.5</v>
      </c>
      <c r="K3439">
        <v>2.5</v>
      </c>
      <c r="L3439">
        <v>23.3</v>
      </c>
      <c r="M3439">
        <v>69.680000000000007</v>
      </c>
      <c r="N3439">
        <v>289.28899999999999</v>
      </c>
      <c r="O3439">
        <v>6.26</v>
      </c>
    </row>
    <row r="3440" spans="1:15" x14ac:dyDescent="0.3">
      <c r="A3440" t="s">
        <v>124</v>
      </c>
      <c r="B3440" t="s">
        <v>125</v>
      </c>
      <c r="C3440" t="s">
        <v>437</v>
      </c>
      <c r="D3440" t="s">
        <v>432</v>
      </c>
      <c r="E3440">
        <v>2002</v>
      </c>
      <c r="F3440">
        <v>23.21</v>
      </c>
      <c r="G3440">
        <v>6.7110000000000003</v>
      </c>
      <c r="H3440">
        <v>667.21100000000001</v>
      </c>
      <c r="I3440">
        <v>12664200000</v>
      </c>
      <c r="J3440">
        <v>2124.1</v>
      </c>
      <c r="K3440">
        <v>1.9</v>
      </c>
      <c r="L3440">
        <v>24.6</v>
      </c>
      <c r="M3440">
        <v>69.432000000000002</v>
      </c>
      <c r="N3440">
        <v>287.74799999999999</v>
      </c>
      <c r="O3440">
        <v>5.73</v>
      </c>
    </row>
    <row r="3441" spans="1:15" x14ac:dyDescent="0.3">
      <c r="A3441" t="s">
        <v>124</v>
      </c>
      <c r="B3441" t="s">
        <v>125</v>
      </c>
      <c r="C3441" t="s">
        <v>437</v>
      </c>
      <c r="D3441" t="s">
        <v>432</v>
      </c>
      <c r="E3441">
        <v>2001</v>
      </c>
      <c r="F3441">
        <v>24.04</v>
      </c>
      <c r="G3441">
        <v>6.7359999999999998</v>
      </c>
      <c r="H3441">
        <v>626.62300000000005</v>
      </c>
      <c r="I3441">
        <v>12282500000</v>
      </c>
      <c r="J3441">
        <v>2072.3000000000002</v>
      </c>
      <c r="K3441">
        <v>1.5</v>
      </c>
      <c r="L3441">
        <v>25.8</v>
      </c>
      <c r="M3441">
        <v>69.162000000000006</v>
      </c>
      <c r="N3441">
        <v>286.05200000000002</v>
      </c>
      <c r="O3441">
        <v>6.96</v>
      </c>
    </row>
    <row r="3442" spans="1:15" x14ac:dyDescent="0.3">
      <c r="A3442" t="s">
        <v>124</v>
      </c>
      <c r="B3442" t="s">
        <v>125</v>
      </c>
      <c r="C3442" t="s">
        <v>437</v>
      </c>
      <c r="D3442" t="s">
        <v>432</v>
      </c>
      <c r="E3442">
        <v>2000</v>
      </c>
      <c r="F3442">
        <v>24.931000000000001</v>
      </c>
      <c r="G3442">
        <v>6.7720000000000002</v>
      </c>
      <c r="H3442">
        <v>614.98599999999999</v>
      </c>
      <c r="I3442">
        <v>11784900000</v>
      </c>
      <c r="J3442">
        <v>2001.54</v>
      </c>
      <c r="K3442">
        <v>1.1774</v>
      </c>
      <c r="L3442">
        <v>27.2</v>
      </c>
      <c r="M3442">
        <v>68.875</v>
      </c>
      <c r="N3442">
        <v>284.16699999999997</v>
      </c>
      <c r="O3442">
        <v>6.96</v>
      </c>
    </row>
    <row r="3443" spans="1:15" x14ac:dyDescent="0.3">
      <c r="A3443" t="s">
        <v>124</v>
      </c>
      <c r="B3443" t="s">
        <v>125</v>
      </c>
      <c r="C3443" t="s">
        <v>437</v>
      </c>
      <c r="D3443" t="s">
        <v>432</v>
      </c>
      <c r="E3443">
        <v>1999</v>
      </c>
      <c r="F3443">
        <v>25.843</v>
      </c>
      <c r="G3443">
        <v>6.8129999999999997</v>
      </c>
      <c r="H3443">
        <v>588.72400000000005</v>
      </c>
      <c r="I3443">
        <v>11284200000</v>
      </c>
      <c r="J3443">
        <v>1930.62</v>
      </c>
      <c r="K3443">
        <v>0.84542899999999999</v>
      </c>
      <c r="L3443">
        <v>28.7</v>
      </c>
      <c r="M3443">
        <v>68.581000000000003</v>
      </c>
      <c r="N3443">
        <v>282.08699999999999</v>
      </c>
      <c r="O3443">
        <v>6.68</v>
      </c>
    </row>
    <row r="3444" spans="1:15" x14ac:dyDescent="0.3">
      <c r="A3444" t="s">
        <v>124</v>
      </c>
      <c r="B3444" t="s">
        <v>125</v>
      </c>
      <c r="C3444" t="s">
        <v>437</v>
      </c>
      <c r="D3444" t="s">
        <v>432</v>
      </c>
      <c r="E3444">
        <v>1998</v>
      </c>
      <c r="F3444">
        <v>26.734000000000002</v>
      </c>
      <c r="G3444">
        <v>6.8579999999999997</v>
      </c>
      <c r="H3444">
        <v>570.56500000000005</v>
      </c>
      <c r="I3444">
        <v>10936700000</v>
      </c>
      <c r="J3444">
        <v>1886.36</v>
      </c>
      <c r="K3444">
        <v>0.42525400000000002</v>
      </c>
      <c r="L3444">
        <v>30.3</v>
      </c>
      <c r="M3444">
        <v>68.284000000000006</v>
      </c>
      <c r="N3444">
        <v>279.815</v>
      </c>
      <c r="O3444">
        <v>7.1</v>
      </c>
    </row>
    <row r="3445" spans="1:15" x14ac:dyDescent="0.3">
      <c r="A3445" t="s">
        <v>124</v>
      </c>
      <c r="B3445" t="s">
        <v>125</v>
      </c>
      <c r="C3445" t="s">
        <v>437</v>
      </c>
      <c r="D3445" t="s">
        <v>432</v>
      </c>
      <c r="E3445">
        <v>1997</v>
      </c>
      <c r="F3445">
        <v>27.568000000000001</v>
      </c>
      <c r="G3445">
        <v>6.907</v>
      </c>
      <c r="H3445">
        <v>555.83699999999999</v>
      </c>
      <c r="I3445">
        <v>10221700000</v>
      </c>
      <c r="J3445">
        <v>1778.84</v>
      </c>
      <c r="K3445">
        <v>0.25696099999999999</v>
      </c>
      <c r="L3445">
        <v>32</v>
      </c>
      <c r="M3445">
        <v>67.977999999999994</v>
      </c>
      <c r="N3445">
        <v>277.33</v>
      </c>
      <c r="O3445">
        <v>7.98</v>
      </c>
    </row>
    <row r="3446" spans="1:15" x14ac:dyDescent="0.3">
      <c r="A3446" t="s">
        <v>124</v>
      </c>
      <c r="B3446" t="s">
        <v>125</v>
      </c>
      <c r="C3446" t="s">
        <v>437</v>
      </c>
      <c r="D3446" t="s">
        <v>432</v>
      </c>
      <c r="E3446">
        <v>1996</v>
      </c>
      <c r="F3446">
        <v>28.323</v>
      </c>
      <c r="G3446">
        <v>6.9669999999999996</v>
      </c>
      <c r="H3446">
        <v>516.17399999999998</v>
      </c>
      <c r="I3446">
        <v>9586330000</v>
      </c>
      <c r="J3446">
        <v>1684.79</v>
      </c>
      <c r="K3446">
        <v>8.6389599999999997E-2</v>
      </c>
      <c r="L3446">
        <v>33.799999999999997</v>
      </c>
      <c r="M3446">
        <v>67.650999999999996</v>
      </c>
      <c r="N3446">
        <v>274.61099999999999</v>
      </c>
      <c r="O3446">
        <v>7.68</v>
      </c>
    </row>
    <row r="3447" spans="1:15" x14ac:dyDescent="0.3">
      <c r="A3447" t="s">
        <v>124</v>
      </c>
      <c r="B3447" t="s">
        <v>125</v>
      </c>
      <c r="C3447" t="s">
        <v>437</v>
      </c>
      <c r="D3447" t="s">
        <v>432</v>
      </c>
      <c r="E3447">
        <v>1995</v>
      </c>
      <c r="F3447">
        <v>28.981999999999999</v>
      </c>
      <c r="G3447">
        <v>7.048</v>
      </c>
      <c r="H3447">
        <v>505.45400000000001</v>
      </c>
      <c r="I3447">
        <v>8921950000</v>
      </c>
      <c r="J3447">
        <v>1585.11</v>
      </c>
      <c r="L3447">
        <v>35.700000000000003</v>
      </c>
      <c r="M3447">
        <v>67.277000000000001</v>
      </c>
      <c r="N3447">
        <v>271.65100000000001</v>
      </c>
      <c r="O3447">
        <v>7.65</v>
      </c>
    </row>
    <row r="3448" spans="1:15" x14ac:dyDescent="0.3">
      <c r="A3448" t="s">
        <v>124</v>
      </c>
      <c r="B3448" t="s">
        <v>125</v>
      </c>
      <c r="C3448" t="s">
        <v>437</v>
      </c>
      <c r="D3448" t="s">
        <v>432</v>
      </c>
      <c r="E3448">
        <v>1994</v>
      </c>
      <c r="F3448">
        <v>29.538</v>
      </c>
      <c r="G3448">
        <v>7.1619999999999999</v>
      </c>
      <c r="H3448">
        <v>473.57799999999997</v>
      </c>
      <c r="I3448">
        <v>7679380000</v>
      </c>
      <c r="J3448">
        <v>1380.71</v>
      </c>
      <c r="L3448">
        <v>37.700000000000003</v>
      </c>
      <c r="M3448">
        <v>66.823999999999998</v>
      </c>
      <c r="N3448">
        <v>268.43200000000002</v>
      </c>
      <c r="O3448">
        <v>7.68</v>
      </c>
    </row>
    <row r="3449" spans="1:15" x14ac:dyDescent="0.3">
      <c r="A3449" t="s">
        <v>124</v>
      </c>
      <c r="B3449" t="s">
        <v>125</v>
      </c>
      <c r="C3449" t="s">
        <v>437</v>
      </c>
      <c r="D3449" t="s">
        <v>432</v>
      </c>
      <c r="E3449">
        <v>1993</v>
      </c>
      <c r="F3449">
        <v>30.015999999999998</v>
      </c>
      <c r="G3449">
        <v>7.3209999999999997</v>
      </c>
      <c r="H3449">
        <v>437.66699999999997</v>
      </c>
      <c r="I3449">
        <v>6680270000</v>
      </c>
      <c r="J3449">
        <v>1216.7</v>
      </c>
      <c r="L3449">
        <v>39.799999999999997</v>
      </c>
      <c r="M3449">
        <v>66.272999999999996</v>
      </c>
      <c r="N3449">
        <v>264.98399999999998</v>
      </c>
      <c r="O3449">
        <v>9.94</v>
      </c>
    </row>
    <row r="3450" spans="1:15" x14ac:dyDescent="0.3">
      <c r="A3450" t="s">
        <v>124</v>
      </c>
      <c r="B3450" t="s">
        <v>125</v>
      </c>
      <c r="C3450" t="s">
        <v>437</v>
      </c>
      <c r="D3450" t="s">
        <v>432</v>
      </c>
      <c r="E3450">
        <v>1992</v>
      </c>
      <c r="F3450">
        <v>30.440999999999999</v>
      </c>
      <c r="G3450">
        <v>7.53</v>
      </c>
      <c r="H3450">
        <v>384.94799999999998</v>
      </c>
      <c r="I3450">
        <v>5813400000</v>
      </c>
      <c r="J3450">
        <v>1073.31</v>
      </c>
      <c r="L3450">
        <v>41.9</v>
      </c>
      <c r="M3450">
        <v>65.617000000000004</v>
      </c>
      <c r="N3450">
        <v>261.40600000000001</v>
      </c>
      <c r="O3450">
        <v>7.88</v>
      </c>
    </row>
    <row r="3451" spans="1:15" x14ac:dyDescent="0.3">
      <c r="A3451" t="s">
        <v>124</v>
      </c>
      <c r="B3451" t="s">
        <v>125</v>
      </c>
      <c r="C3451" t="s">
        <v>437</v>
      </c>
      <c r="D3451" t="s">
        <v>432</v>
      </c>
      <c r="E3451">
        <v>1991</v>
      </c>
      <c r="F3451">
        <v>30.832999999999998</v>
      </c>
      <c r="G3451">
        <v>7.7889999999999997</v>
      </c>
      <c r="H3451">
        <v>370.82100000000003</v>
      </c>
      <c r="I3451">
        <v>5252340000</v>
      </c>
      <c r="J3451">
        <v>983.18</v>
      </c>
      <c r="L3451">
        <v>44</v>
      </c>
      <c r="M3451">
        <v>64.858000000000004</v>
      </c>
      <c r="N3451">
        <v>257.82799999999997</v>
      </c>
      <c r="O3451">
        <v>7.53</v>
      </c>
    </row>
    <row r="3452" spans="1:15" x14ac:dyDescent="0.3">
      <c r="A3452" t="s">
        <v>124</v>
      </c>
      <c r="B3452" t="s">
        <v>125</v>
      </c>
      <c r="C3452" t="s">
        <v>437</v>
      </c>
      <c r="D3452" t="s">
        <v>432</v>
      </c>
      <c r="E3452">
        <v>1990</v>
      </c>
      <c r="F3452">
        <v>31.215</v>
      </c>
      <c r="G3452">
        <v>8.1029999999999998</v>
      </c>
      <c r="H3452">
        <v>352.36700000000002</v>
      </c>
      <c r="I3452">
        <v>4817540000</v>
      </c>
      <c r="J3452">
        <v>914.13099999999997</v>
      </c>
      <c r="K3452">
        <v>0</v>
      </c>
      <c r="L3452">
        <v>46.2</v>
      </c>
      <c r="M3452">
        <v>64</v>
      </c>
      <c r="N3452">
        <v>254.34700000000001</v>
      </c>
    </row>
    <row r="3453" spans="1:15" x14ac:dyDescent="0.3">
      <c r="A3453" t="s">
        <v>124</v>
      </c>
      <c r="B3453" t="s">
        <v>125</v>
      </c>
      <c r="C3453" t="s">
        <v>437</v>
      </c>
      <c r="D3453" t="s">
        <v>432</v>
      </c>
      <c r="E3453">
        <v>1989</v>
      </c>
      <c r="F3453">
        <v>31.61</v>
      </c>
      <c r="G3453">
        <v>8.4700000000000006</v>
      </c>
      <c r="H3453">
        <v>329.577</v>
      </c>
      <c r="I3453">
        <v>4372220000</v>
      </c>
      <c r="J3453">
        <v>840.71299999999997</v>
      </c>
      <c r="L3453">
        <v>48.5</v>
      </c>
      <c r="M3453">
        <v>63.05</v>
      </c>
      <c r="N3453">
        <v>250.994</v>
      </c>
    </row>
    <row r="3454" spans="1:15" x14ac:dyDescent="0.3">
      <c r="A3454" t="s">
        <v>124</v>
      </c>
      <c r="B3454" t="s">
        <v>125</v>
      </c>
      <c r="C3454" t="s">
        <v>437</v>
      </c>
      <c r="D3454" t="s">
        <v>432</v>
      </c>
      <c r="E3454">
        <v>1988</v>
      </c>
      <c r="F3454">
        <v>32.036999999999999</v>
      </c>
      <c r="G3454">
        <v>8.8789999999999996</v>
      </c>
      <c r="H3454">
        <v>328.64</v>
      </c>
      <c r="I3454">
        <v>4189880000</v>
      </c>
      <c r="J3454">
        <v>816.22</v>
      </c>
      <c r="L3454">
        <v>50.9</v>
      </c>
      <c r="M3454">
        <v>62.043999999999997</v>
      </c>
      <c r="N3454">
        <v>247.745</v>
      </c>
    </row>
    <row r="3455" spans="1:15" x14ac:dyDescent="0.3">
      <c r="A3455" t="s">
        <v>124</v>
      </c>
      <c r="B3455" t="s">
        <v>125</v>
      </c>
      <c r="C3455" t="s">
        <v>437</v>
      </c>
      <c r="D3455" t="s">
        <v>432</v>
      </c>
      <c r="E3455">
        <v>1987</v>
      </c>
      <c r="F3455">
        <v>32.511000000000003</v>
      </c>
      <c r="G3455">
        <v>9.3130000000000006</v>
      </c>
      <c r="H3455">
        <v>319.08999999999997</v>
      </c>
      <c r="I3455">
        <v>3958050000</v>
      </c>
      <c r="J3455">
        <v>781.05899999999997</v>
      </c>
      <c r="L3455">
        <v>53.5</v>
      </c>
      <c r="M3455">
        <v>61.024000000000001</v>
      </c>
      <c r="N3455">
        <v>244.572</v>
      </c>
    </row>
    <row r="3456" spans="1:15" x14ac:dyDescent="0.3">
      <c r="A3456" t="s">
        <v>124</v>
      </c>
      <c r="B3456" t="s">
        <v>125</v>
      </c>
      <c r="C3456" t="s">
        <v>437</v>
      </c>
      <c r="D3456" t="s">
        <v>432</v>
      </c>
      <c r="E3456">
        <v>1986</v>
      </c>
      <c r="F3456">
        <v>33.043999999999997</v>
      </c>
      <c r="G3456">
        <v>9.7560000000000002</v>
      </c>
      <c r="H3456">
        <v>301.05900000000003</v>
      </c>
      <c r="I3456">
        <v>3771660000</v>
      </c>
      <c r="J3456">
        <v>753.98</v>
      </c>
      <c r="L3456">
        <v>56.3</v>
      </c>
      <c r="M3456">
        <v>60.024999999999999</v>
      </c>
      <c r="N3456">
        <v>241.42500000000001</v>
      </c>
    </row>
    <row r="3457" spans="1:14" x14ac:dyDescent="0.3">
      <c r="A3457" t="s">
        <v>124</v>
      </c>
      <c r="B3457" t="s">
        <v>125</v>
      </c>
      <c r="C3457" t="s">
        <v>437</v>
      </c>
      <c r="D3457" t="s">
        <v>432</v>
      </c>
      <c r="E3457">
        <v>1985</v>
      </c>
      <c r="F3457">
        <v>33.648000000000003</v>
      </c>
      <c r="G3457">
        <v>10.186</v>
      </c>
      <c r="H3457">
        <v>296.34500000000003</v>
      </c>
      <c r="I3457">
        <v>3800370000</v>
      </c>
      <c r="J3457">
        <v>769.803</v>
      </c>
      <c r="L3457">
        <v>59.3</v>
      </c>
      <c r="M3457">
        <v>59.097000000000001</v>
      </c>
      <c r="N3457">
        <v>238.26300000000001</v>
      </c>
    </row>
    <row r="3458" spans="1:14" x14ac:dyDescent="0.3">
      <c r="A3458" t="s">
        <v>124</v>
      </c>
      <c r="B3458" t="s">
        <v>125</v>
      </c>
      <c r="C3458" t="s">
        <v>437</v>
      </c>
      <c r="D3458" t="s">
        <v>432</v>
      </c>
      <c r="E3458">
        <v>1984</v>
      </c>
      <c r="F3458">
        <v>34.331000000000003</v>
      </c>
      <c r="G3458">
        <v>10.584</v>
      </c>
      <c r="H3458">
        <v>286.18099999999998</v>
      </c>
      <c r="I3458">
        <v>3661680000</v>
      </c>
      <c r="J3458">
        <v>751.726</v>
      </c>
      <c r="L3458">
        <v>62.5</v>
      </c>
      <c r="M3458">
        <v>58.283000000000001</v>
      </c>
      <c r="N3458">
        <v>235.089</v>
      </c>
    </row>
    <row r="3459" spans="1:14" x14ac:dyDescent="0.3">
      <c r="A3459" t="s">
        <v>124</v>
      </c>
      <c r="B3459" t="s">
        <v>125</v>
      </c>
      <c r="C3459" t="s">
        <v>437</v>
      </c>
      <c r="D3459" t="s">
        <v>432</v>
      </c>
      <c r="E3459">
        <v>1983</v>
      </c>
      <c r="F3459">
        <v>35.076999999999998</v>
      </c>
      <c r="G3459">
        <v>10.938000000000001</v>
      </c>
      <c r="H3459">
        <v>275.96600000000001</v>
      </c>
      <c r="I3459">
        <v>3506350000</v>
      </c>
      <c r="J3459">
        <v>729.73900000000003</v>
      </c>
      <c r="L3459">
        <v>65.900000000000006</v>
      </c>
      <c r="M3459">
        <v>57.600999999999999</v>
      </c>
      <c r="N3459">
        <v>231.898</v>
      </c>
    </row>
    <row r="3460" spans="1:14" x14ac:dyDescent="0.3">
      <c r="A3460" t="s">
        <v>124</v>
      </c>
      <c r="B3460" t="s">
        <v>125</v>
      </c>
      <c r="C3460" t="s">
        <v>437</v>
      </c>
      <c r="D3460" t="s">
        <v>432</v>
      </c>
      <c r="E3460">
        <v>1982</v>
      </c>
      <c r="F3460">
        <v>35.865000000000002</v>
      </c>
      <c r="G3460">
        <v>11.241</v>
      </c>
      <c r="H3460">
        <v>255.422</v>
      </c>
      <c r="I3460">
        <v>3399190000</v>
      </c>
      <c r="J3460">
        <v>717.54399999999998</v>
      </c>
      <c r="L3460">
        <v>69.3</v>
      </c>
      <c r="M3460">
        <v>57.058</v>
      </c>
      <c r="N3460">
        <v>228.63200000000001</v>
      </c>
    </row>
    <row r="3461" spans="1:14" x14ac:dyDescent="0.3">
      <c r="A3461" t="s">
        <v>124</v>
      </c>
      <c r="B3461" t="s">
        <v>125</v>
      </c>
      <c r="C3461" t="s">
        <v>437</v>
      </c>
      <c r="D3461" t="s">
        <v>432</v>
      </c>
      <c r="E3461">
        <v>1981</v>
      </c>
      <c r="F3461">
        <v>36.677</v>
      </c>
      <c r="G3461">
        <v>11.488</v>
      </c>
      <c r="H3461">
        <v>259.517</v>
      </c>
      <c r="I3461">
        <v>3437200000</v>
      </c>
      <c r="J3461">
        <v>736.59100000000001</v>
      </c>
      <c r="L3461">
        <v>72.8</v>
      </c>
      <c r="M3461">
        <v>56.658000000000001</v>
      </c>
      <c r="N3461">
        <v>225.21100000000001</v>
      </c>
    </row>
    <row r="3462" spans="1:14" x14ac:dyDescent="0.3">
      <c r="A3462" t="s">
        <v>124</v>
      </c>
      <c r="B3462" t="s">
        <v>125</v>
      </c>
      <c r="C3462" t="s">
        <v>437</v>
      </c>
      <c r="D3462" t="s">
        <v>432</v>
      </c>
      <c r="E3462">
        <v>1980</v>
      </c>
      <c r="F3462">
        <v>37.485999999999997</v>
      </c>
      <c r="G3462">
        <v>11.679</v>
      </c>
      <c r="H3462">
        <v>273.57100000000003</v>
      </c>
      <c r="I3462">
        <v>3573960000</v>
      </c>
      <c r="J3462">
        <v>778.44799999999998</v>
      </c>
      <c r="L3462">
        <v>76.3</v>
      </c>
      <c r="M3462">
        <v>56.393999999999998</v>
      </c>
      <c r="N3462">
        <v>221.58</v>
      </c>
    </row>
    <row r="3463" spans="1:14" x14ac:dyDescent="0.3">
      <c r="A3463" t="s">
        <v>124</v>
      </c>
      <c r="B3463" t="s">
        <v>125</v>
      </c>
      <c r="C3463" t="s">
        <v>437</v>
      </c>
      <c r="D3463" t="s">
        <v>432</v>
      </c>
      <c r="E3463">
        <v>1979</v>
      </c>
      <c r="F3463">
        <v>38.262</v>
      </c>
      <c r="G3463">
        <v>11.819000000000001</v>
      </c>
      <c r="H3463">
        <v>289.72800000000001</v>
      </c>
      <c r="I3463">
        <v>3463640000</v>
      </c>
      <c r="J3463">
        <v>767.79899999999998</v>
      </c>
      <c r="L3463">
        <v>79.7</v>
      </c>
      <c r="M3463">
        <v>56.247999999999998</v>
      </c>
      <c r="N3463">
        <v>217.71899999999999</v>
      </c>
    </row>
    <row r="3464" spans="1:14" x14ac:dyDescent="0.3">
      <c r="A3464" t="s">
        <v>124</v>
      </c>
      <c r="B3464" t="s">
        <v>125</v>
      </c>
      <c r="C3464" t="s">
        <v>437</v>
      </c>
      <c r="D3464" t="s">
        <v>432</v>
      </c>
      <c r="E3464">
        <v>1978</v>
      </c>
      <c r="F3464">
        <v>38.985999999999997</v>
      </c>
      <c r="G3464">
        <v>11.923999999999999</v>
      </c>
      <c r="H3464">
        <v>281.70100000000002</v>
      </c>
      <c r="I3464">
        <v>3127960000</v>
      </c>
      <c r="J3464">
        <v>706.61599999999999</v>
      </c>
      <c r="L3464">
        <v>82.9</v>
      </c>
      <c r="M3464">
        <v>56.177999999999997</v>
      </c>
      <c r="N3464">
        <v>213.643</v>
      </c>
    </row>
    <row r="3465" spans="1:14" x14ac:dyDescent="0.3">
      <c r="A3465" t="s">
        <v>124</v>
      </c>
      <c r="B3465" t="s">
        <v>125</v>
      </c>
      <c r="C3465" t="s">
        <v>437</v>
      </c>
      <c r="D3465" t="s">
        <v>432</v>
      </c>
      <c r="E3465">
        <v>1977</v>
      </c>
      <c r="F3465">
        <v>39.643999999999998</v>
      </c>
      <c r="G3465">
        <v>12.013999999999999</v>
      </c>
      <c r="H3465">
        <v>259.30900000000003</v>
      </c>
      <c r="I3465">
        <v>2941640000</v>
      </c>
      <c r="J3465">
        <v>678.03800000000001</v>
      </c>
      <c r="L3465">
        <v>86</v>
      </c>
      <c r="M3465">
        <v>56.142000000000003</v>
      </c>
      <c r="N3465">
        <v>209.38499999999999</v>
      </c>
    </row>
    <row r="3466" spans="1:14" x14ac:dyDescent="0.3">
      <c r="A3466" t="s">
        <v>124</v>
      </c>
      <c r="B3466" t="s">
        <v>125</v>
      </c>
      <c r="C3466" t="s">
        <v>437</v>
      </c>
      <c r="D3466" t="s">
        <v>432</v>
      </c>
      <c r="E3466">
        <v>1976</v>
      </c>
      <c r="F3466">
        <v>40.231999999999999</v>
      </c>
      <c r="G3466">
        <v>12.101000000000001</v>
      </c>
      <c r="H3466">
        <v>239.67</v>
      </c>
      <c r="I3466">
        <v>2328280000</v>
      </c>
      <c r="J3466">
        <v>548.15300000000002</v>
      </c>
      <c r="L3466">
        <v>89</v>
      </c>
      <c r="M3466">
        <v>56.11</v>
      </c>
      <c r="N3466">
        <v>204.995</v>
      </c>
    </row>
    <row r="3467" spans="1:14" x14ac:dyDescent="0.3">
      <c r="A3467" t="s">
        <v>124</v>
      </c>
      <c r="B3467" t="s">
        <v>125</v>
      </c>
      <c r="C3467" t="s">
        <v>437</v>
      </c>
      <c r="D3467" t="s">
        <v>432</v>
      </c>
      <c r="E3467">
        <v>1975</v>
      </c>
      <c r="F3467">
        <v>40.75</v>
      </c>
      <c r="G3467">
        <v>12.201000000000001</v>
      </c>
      <c r="H3467">
        <v>209.88300000000001</v>
      </c>
      <c r="I3467">
        <v>1884120100</v>
      </c>
      <c r="J3467">
        <v>453.49200000000002</v>
      </c>
      <c r="L3467">
        <v>91.9</v>
      </c>
      <c r="M3467">
        <v>56.052</v>
      </c>
      <c r="N3467">
        <v>199.26599999999999</v>
      </c>
    </row>
    <row r="3468" spans="1:14" x14ac:dyDescent="0.3">
      <c r="A3468" t="s">
        <v>124</v>
      </c>
      <c r="B3468" t="s">
        <v>125</v>
      </c>
      <c r="C3468" t="s">
        <v>437</v>
      </c>
      <c r="D3468" t="s">
        <v>432</v>
      </c>
      <c r="E3468">
        <v>1974</v>
      </c>
      <c r="F3468">
        <v>41.207000000000001</v>
      </c>
      <c r="G3468">
        <v>12.324</v>
      </c>
      <c r="H3468">
        <v>215.75</v>
      </c>
      <c r="I3468">
        <v>1665880000</v>
      </c>
      <c r="J3468">
        <v>410.28899999999999</v>
      </c>
      <c r="L3468">
        <v>94.6</v>
      </c>
      <c r="M3468">
        <v>55.948</v>
      </c>
      <c r="N3468">
        <v>194.73699999999999</v>
      </c>
    </row>
    <row r="3469" spans="1:14" x14ac:dyDescent="0.3">
      <c r="A3469" t="s">
        <v>124</v>
      </c>
      <c r="B3469" t="s">
        <v>125</v>
      </c>
      <c r="C3469" t="s">
        <v>437</v>
      </c>
      <c r="D3469" t="s">
        <v>432</v>
      </c>
      <c r="E3469">
        <v>1973</v>
      </c>
      <c r="F3469">
        <v>41.628999999999998</v>
      </c>
      <c r="G3469">
        <v>12.475</v>
      </c>
      <c r="H3469">
        <v>203.56800000000001</v>
      </c>
      <c r="I3469">
        <v>1442320000</v>
      </c>
      <c r="J3469">
        <v>363.83</v>
      </c>
      <c r="L3469">
        <v>97.1</v>
      </c>
      <c r="M3469">
        <v>55.792999999999999</v>
      </c>
      <c r="N3469">
        <v>190.13300000000001</v>
      </c>
    </row>
    <row r="3470" spans="1:14" x14ac:dyDescent="0.3">
      <c r="A3470" t="s">
        <v>124</v>
      </c>
      <c r="B3470" t="s">
        <v>125</v>
      </c>
      <c r="C3470" t="s">
        <v>437</v>
      </c>
      <c r="D3470" t="s">
        <v>432</v>
      </c>
      <c r="E3470">
        <v>1972</v>
      </c>
      <c r="F3470">
        <v>42.039000000000001</v>
      </c>
      <c r="G3470">
        <v>12.66</v>
      </c>
      <c r="H3470">
        <v>181.52199999999999</v>
      </c>
      <c r="I3470">
        <v>1263719999</v>
      </c>
      <c r="J3470">
        <v>326.77</v>
      </c>
      <c r="L3470">
        <v>99.5</v>
      </c>
      <c r="M3470">
        <v>55.585999999999999</v>
      </c>
      <c r="N3470">
        <v>185.482</v>
      </c>
    </row>
    <row r="3471" spans="1:14" x14ac:dyDescent="0.3">
      <c r="A3471" t="s">
        <v>124</v>
      </c>
      <c r="B3471" t="s">
        <v>125</v>
      </c>
      <c r="C3471" t="s">
        <v>437</v>
      </c>
      <c r="D3471" t="s">
        <v>432</v>
      </c>
      <c r="E3471">
        <v>1971</v>
      </c>
      <c r="F3471">
        <v>42.448</v>
      </c>
      <c r="G3471">
        <v>12.881</v>
      </c>
      <c r="H3471">
        <v>169.49299999999999</v>
      </c>
      <c r="I3471">
        <v>1186119999</v>
      </c>
      <c r="J3471">
        <v>314.61599999999999</v>
      </c>
      <c r="L3471">
        <v>101.7</v>
      </c>
      <c r="M3471">
        <v>55.32</v>
      </c>
      <c r="N3471">
        <v>180.81800000000001</v>
      </c>
    </row>
    <row r="3472" spans="1:14" x14ac:dyDescent="0.3">
      <c r="A3472" t="s">
        <v>124</v>
      </c>
      <c r="B3472" t="s">
        <v>125</v>
      </c>
      <c r="C3472" t="s">
        <v>437</v>
      </c>
      <c r="D3472" t="s">
        <v>432</v>
      </c>
      <c r="E3472">
        <v>1970</v>
      </c>
      <c r="F3472">
        <v>42.878</v>
      </c>
      <c r="G3472">
        <v>13.14</v>
      </c>
      <c r="I3472">
        <v>1132920000</v>
      </c>
      <c r="J3472">
        <v>308.44</v>
      </c>
      <c r="L3472">
        <v>103.7</v>
      </c>
      <c r="M3472">
        <v>54.997999999999998</v>
      </c>
      <c r="N3472">
        <v>176.166</v>
      </c>
    </row>
    <row r="3473" spans="1:15" x14ac:dyDescent="0.3">
      <c r="A3473" t="s">
        <v>124</v>
      </c>
      <c r="B3473" t="s">
        <v>125</v>
      </c>
      <c r="C3473" t="s">
        <v>437</v>
      </c>
      <c r="D3473" t="s">
        <v>432</v>
      </c>
      <c r="E3473">
        <v>1969</v>
      </c>
      <c r="F3473">
        <v>43.343000000000004</v>
      </c>
      <c r="G3473">
        <v>13.435</v>
      </c>
      <c r="I3473">
        <v>1049400000</v>
      </c>
      <c r="J3473">
        <v>293.38799999999998</v>
      </c>
      <c r="L3473">
        <v>105.7</v>
      </c>
      <c r="M3473">
        <v>54.628</v>
      </c>
      <c r="N3473">
        <v>171.55099999999999</v>
      </c>
    </row>
    <row r="3474" spans="1:15" x14ac:dyDescent="0.3">
      <c r="A3474" t="s">
        <v>124</v>
      </c>
      <c r="B3474" t="s">
        <v>125</v>
      </c>
      <c r="C3474" t="s">
        <v>437</v>
      </c>
      <c r="D3474" t="s">
        <v>432</v>
      </c>
      <c r="E3474">
        <v>1968</v>
      </c>
      <c r="F3474">
        <v>43.841999999999999</v>
      </c>
      <c r="G3474">
        <v>13.757</v>
      </c>
      <c r="I3474">
        <v>1009760100</v>
      </c>
      <c r="J3474">
        <v>290.02600000000001</v>
      </c>
      <c r="L3474">
        <v>107.7</v>
      </c>
      <c r="M3474">
        <v>54.225999999999999</v>
      </c>
      <c r="N3474">
        <v>166.98400000000001</v>
      </c>
    </row>
    <row r="3475" spans="1:15" x14ac:dyDescent="0.3">
      <c r="A3475" t="s">
        <v>124</v>
      </c>
      <c r="B3475" t="s">
        <v>125</v>
      </c>
      <c r="C3475" t="s">
        <v>437</v>
      </c>
      <c r="D3475" t="s">
        <v>432</v>
      </c>
      <c r="E3475">
        <v>1967</v>
      </c>
      <c r="F3475">
        <v>44.368000000000002</v>
      </c>
      <c r="G3475">
        <v>14.101000000000001</v>
      </c>
      <c r="I3475">
        <v>976200000</v>
      </c>
      <c r="J3475">
        <v>288.18700000000001</v>
      </c>
      <c r="L3475">
        <v>109.8</v>
      </c>
      <c r="M3475">
        <v>53.802999999999997</v>
      </c>
      <c r="N3475">
        <v>162.464</v>
      </c>
    </row>
    <row r="3476" spans="1:15" x14ac:dyDescent="0.3">
      <c r="A3476" t="s">
        <v>124</v>
      </c>
      <c r="B3476" t="s">
        <v>125</v>
      </c>
      <c r="C3476" t="s">
        <v>437</v>
      </c>
      <c r="D3476" t="s">
        <v>432</v>
      </c>
      <c r="E3476">
        <v>1966</v>
      </c>
      <c r="F3476">
        <v>44.906999999999996</v>
      </c>
      <c r="G3476">
        <v>14.462999999999999</v>
      </c>
      <c r="I3476">
        <v>929520000</v>
      </c>
      <c r="J3476">
        <v>282.19</v>
      </c>
      <c r="L3476">
        <v>111.8</v>
      </c>
      <c r="M3476">
        <v>53.36</v>
      </c>
      <c r="N3476">
        <v>157.983</v>
      </c>
    </row>
    <row r="3477" spans="1:15" x14ac:dyDescent="0.3">
      <c r="A3477" t="s">
        <v>124</v>
      </c>
      <c r="B3477" t="s">
        <v>125</v>
      </c>
      <c r="C3477" t="s">
        <v>437</v>
      </c>
      <c r="D3477" t="s">
        <v>432</v>
      </c>
      <c r="E3477">
        <v>1965</v>
      </c>
      <c r="F3477">
        <v>45.442999999999998</v>
      </c>
      <c r="G3477">
        <v>14.843999999999999</v>
      </c>
      <c r="I3477">
        <v>877720000</v>
      </c>
      <c r="J3477">
        <v>274.17500000000001</v>
      </c>
      <c r="L3477">
        <v>113.9</v>
      </c>
      <c r="M3477">
        <v>52.893000000000001</v>
      </c>
      <c r="N3477">
        <v>153.54</v>
      </c>
    </row>
    <row r="3478" spans="1:15" x14ac:dyDescent="0.3">
      <c r="A3478" t="s">
        <v>124</v>
      </c>
      <c r="B3478" t="s">
        <v>125</v>
      </c>
      <c r="C3478" t="s">
        <v>437</v>
      </c>
      <c r="D3478" t="s">
        <v>432</v>
      </c>
      <c r="E3478">
        <v>1964</v>
      </c>
      <c r="F3478">
        <v>45.951999999999998</v>
      </c>
      <c r="G3478">
        <v>15.246</v>
      </c>
      <c r="L3478">
        <v>116</v>
      </c>
      <c r="M3478">
        <v>52.390999999999998</v>
      </c>
      <c r="N3478">
        <v>149.13999999999999</v>
      </c>
    </row>
    <row r="3479" spans="1:15" x14ac:dyDescent="0.3">
      <c r="A3479" t="s">
        <v>124</v>
      </c>
      <c r="B3479" t="s">
        <v>125</v>
      </c>
      <c r="C3479" t="s">
        <v>437</v>
      </c>
      <c r="D3479" t="s">
        <v>432</v>
      </c>
      <c r="E3479">
        <v>1963</v>
      </c>
      <c r="F3479">
        <v>46.408999999999999</v>
      </c>
      <c r="G3479">
        <v>15.67</v>
      </c>
      <c r="L3479">
        <v>118.2</v>
      </c>
      <c r="M3479">
        <v>51.847000000000001</v>
      </c>
      <c r="N3479">
        <v>144.80699999999999</v>
      </c>
    </row>
    <row r="3480" spans="1:15" x14ac:dyDescent="0.3">
      <c r="A3480" t="s">
        <v>124</v>
      </c>
      <c r="B3480" t="s">
        <v>125</v>
      </c>
      <c r="C3480" t="s">
        <v>437</v>
      </c>
      <c r="D3480" t="s">
        <v>432</v>
      </c>
      <c r="E3480">
        <v>1962</v>
      </c>
      <c r="F3480">
        <v>46.793999999999997</v>
      </c>
      <c r="G3480">
        <v>16.117000000000001</v>
      </c>
      <c r="L3480">
        <v>120.5</v>
      </c>
      <c r="M3480">
        <v>51.256</v>
      </c>
      <c r="N3480">
        <v>140.58500000000001</v>
      </c>
    </row>
    <row r="3481" spans="1:15" x14ac:dyDescent="0.3">
      <c r="A3481" t="s">
        <v>124</v>
      </c>
      <c r="B3481" t="s">
        <v>125</v>
      </c>
      <c r="C3481" t="s">
        <v>437</v>
      </c>
      <c r="D3481" t="s">
        <v>432</v>
      </c>
      <c r="E3481">
        <v>1961</v>
      </c>
      <c r="F3481">
        <v>47.093000000000004</v>
      </c>
      <c r="G3481">
        <v>16.582999999999998</v>
      </c>
      <c r="L3481">
        <v>122.8</v>
      </c>
      <c r="M3481">
        <v>50.621000000000002</v>
      </c>
      <c r="N3481">
        <v>136.52799999999999</v>
      </c>
    </row>
    <row r="3482" spans="1:15" x14ac:dyDescent="0.3">
      <c r="A3482" t="s">
        <v>124</v>
      </c>
      <c r="B3482" t="s">
        <v>125</v>
      </c>
      <c r="C3482" t="s">
        <v>437</v>
      </c>
      <c r="D3482" t="s">
        <v>432</v>
      </c>
      <c r="E3482">
        <v>1960</v>
      </c>
      <c r="F3482">
        <v>47.301000000000002</v>
      </c>
      <c r="G3482">
        <v>17.065999999999999</v>
      </c>
      <c r="L3482">
        <v>125.3</v>
      </c>
      <c r="M3482">
        <v>49.95</v>
      </c>
    </row>
    <row r="3483" spans="1:15" x14ac:dyDescent="0.3">
      <c r="A3483" t="s">
        <v>126</v>
      </c>
      <c r="B3483" t="s">
        <v>127</v>
      </c>
      <c r="C3483" t="s">
        <v>431</v>
      </c>
      <c r="D3483" t="s">
        <v>436</v>
      </c>
      <c r="E3483">
        <v>2018</v>
      </c>
      <c r="I3483">
        <v>13317500000</v>
      </c>
      <c r="J3483">
        <v>10174</v>
      </c>
      <c r="L3483">
        <v>62.6</v>
      </c>
      <c r="N3483">
        <v>46.665700000000001</v>
      </c>
      <c r="O3483">
        <v>9.1620000000000008</v>
      </c>
    </row>
    <row r="3484" spans="1:15" x14ac:dyDescent="0.3">
      <c r="A3484" t="s">
        <v>126</v>
      </c>
      <c r="B3484" t="s">
        <v>127</v>
      </c>
      <c r="C3484" t="s">
        <v>431</v>
      </c>
      <c r="D3484" t="s">
        <v>436</v>
      </c>
      <c r="E3484">
        <v>2017</v>
      </c>
      <c r="F3484">
        <v>33.725000000000001</v>
      </c>
      <c r="G3484">
        <v>9.5419999999999998</v>
      </c>
      <c r="I3484">
        <v>12289900000</v>
      </c>
      <c r="J3484">
        <v>9738.43</v>
      </c>
      <c r="K3484">
        <v>26.24</v>
      </c>
      <c r="L3484">
        <v>64.5</v>
      </c>
      <c r="M3484">
        <v>58.061</v>
      </c>
      <c r="N3484">
        <v>44.991100000000003</v>
      </c>
      <c r="O3484">
        <v>9.1549999999999994</v>
      </c>
    </row>
    <row r="3485" spans="1:15" x14ac:dyDescent="0.3">
      <c r="A3485" t="s">
        <v>126</v>
      </c>
      <c r="B3485" t="s">
        <v>127</v>
      </c>
      <c r="C3485" t="s">
        <v>431</v>
      </c>
      <c r="D3485" t="s">
        <v>436</v>
      </c>
      <c r="E3485">
        <v>2016</v>
      </c>
      <c r="F3485">
        <v>34.234000000000002</v>
      </c>
      <c r="G3485">
        <v>9.7680000000000007</v>
      </c>
      <c r="I3485">
        <v>11233200000</v>
      </c>
      <c r="J3485">
        <v>9244.0499999999993</v>
      </c>
      <c r="K3485">
        <v>23.78</v>
      </c>
      <c r="L3485">
        <v>66.2</v>
      </c>
      <c r="M3485">
        <v>57.713000000000001</v>
      </c>
      <c r="N3485">
        <v>43.321899999999999</v>
      </c>
      <c r="O3485">
        <v>9.2789999999999999</v>
      </c>
    </row>
    <row r="3486" spans="1:15" x14ac:dyDescent="0.3">
      <c r="A3486" t="s">
        <v>126</v>
      </c>
      <c r="B3486" t="s">
        <v>127</v>
      </c>
      <c r="C3486" t="s">
        <v>431</v>
      </c>
      <c r="D3486" t="s">
        <v>436</v>
      </c>
      <c r="E3486">
        <v>2015</v>
      </c>
      <c r="F3486">
        <v>34.768000000000001</v>
      </c>
      <c r="G3486">
        <v>10.002000000000001</v>
      </c>
      <c r="I3486">
        <v>13180200000</v>
      </c>
      <c r="J3486">
        <v>11278.9</v>
      </c>
      <c r="K3486">
        <v>21.32</v>
      </c>
      <c r="L3486">
        <v>68.3</v>
      </c>
      <c r="M3486">
        <v>57.359000000000002</v>
      </c>
      <c r="N3486">
        <v>41.660200000000003</v>
      </c>
      <c r="O3486">
        <v>8.907</v>
      </c>
    </row>
    <row r="3487" spans="1:15" x14ac:dyDescent="0.3">
      <c r="A3487" t="s">
        <v>126</v>
      </c>
      <c r="B3487" t="s">
        <v>127</v>
      </c>
      <c r="C3487" t="s">
        <v>431</v>
      </c>
      <c r="D3487" t="s">
        <v>436</v>
      </c>
      <c r="E3487">
        <v>2014</v>
      </c>
      <c r="F3487">
        <v>35.326000000000001</v>
      </c>
      <c r="G3487">
        <v>10.244999999999999</v>
      </c>
      <c r="I3487">
        <v>21736500000</v>
      </c>
      <c r="J3487">
        <v>19368.2</v>
      </c>
      <c r="K3487">
        <v>18.86</v>
      </c>
      <c r="L3487">
        <v>70.400000000000006</v>
      </c>
      <c r="M3487">
        <v>57.000999999999998</v>
      </c>
      <c r="N3487">
        <v>40.009799999999998</v>
      </c>
      <c r="O3487">
        <v>8.532</v>
      </c>
    </row>
    <row r="3488" spans="1:15" x14ac:dyDescent="0.3">
      <c r="A3488" t="s">
        <v>126</v>
      </c>
      <c r="B3488" t="s">
        <v>127</v>
      </c>
      <c r="C3488" t="s">
        <v>431</v>
      </c>
      <c r="D3488" t="s">
        <v>436</v>
      </c>
      <c r="E3488">
        <v>2013</v>
      </c>
      <c r="F3488">
        <v>35.899000000000001</v>
      </c>
      <c r="G3488">
        <v>10.496</v>
      </c>
      <c r="I3488">
        <v>21942600000</v>
      </c>
      <c r="J3488">
        <v>20384.900000000001</v>
      </c>
      <c r="K3488">
        <v>16.399999999999999</v>
      </c>
      <c r="L3488">
        <v>72.400000000000006</v>
      </c>
      <c r="M3488">
        <v>56.642000000000003</v>
      </c>
      <c r="N3488">
        <v>38.3748</v>
      </c>
      <c r="O3488">
        <v>8.5779999999999994</v>
      </c>
    </row>
    <row r="3489" spans="1:15" x14ac:dyDescent="0.3">
      <c r="A3489" t="s">
        <v>126</v>
      </c>
      <c r="B3489" t="s">
        <v>127</v>
      </c>
      <c r="C3489" t="s">
        <v>431</v>
      </c>
      <c r="D3489" t="s">
        <v>436</v>
      </c>
      <c r="E3489">
        <v>2012</v>
      </c>
      <c r="F3489">
        <v>36.475999999999999</v>
      </c>
      <c r="G3489">
        <v>10.753</v>
      </c>
      <c r="I3489">
        <v>22389600000</v>
      </c>
      <c r="J3489">
        <v>21712.400000000001</v>
      </c>
      <c r="K3489">
        <v>13.943199999999999</v>
      </c>
      <c r="L3489">
        <v>74.7</v>
      </c>
      <c r="M3489">
        <v>56.287999999999997</v>
      </c>
      <c r="N3489">
        <v>36.762599999999999</v>
      </c>
      <c r="O3489">
        <v>8.1940000000000008</v>
      </c>
    </row>
    <row r="3490" spans="1:15" x14ac:dyDescent="0.3">
      <c r="A3490" t="s">
        <v>126</v>
      </c>
      <c r="B3490" t="s">
        <v>127</v>
      </c>
      <c r="C3490" t="s">
        <v>431</v>
      </c>
      <c r="D3490" t="s">
        <v>436</v>
      </c>
      <c r="E3490">
        <v>2011</v>
      </c>
      <c r="F3490">
        <v>37.048999999999999</v>
      </c>
      <c r="G3490">
        <v>11.013999999999999</v>
      </c>
      <c r="I3490">
        <v>21329400000</v>
      </c>
      <c r="J3490">
        <v>21613.5</v>
      </c>
      <c r="K3490">
        <v>11.5</v>
      </c>
      <c r="L3490">
        <v>77.099999999999994</v>
      </c>
      <c r="M3490">
        <v>55.945</v>
      </c>
      <c r="N3490">
        <v>35.181899999999999</v>
      </c>
      <c r="O3490">
        <v>8.4079999999999995</v>
      </c>
    </row>
    <row r="3491" spans="1:15" x14ac:dyDescent="0.3">
      <c r="A3491" t="s">
        <v>126</v>
      </c>
      <c r="B3491" t="s">
        <v>127</v>
      </c>
      <c r="C3491" t="s">
        <v>431</v>
      </c>
      <c r="D3491" t="s">
        <v>436</v>
      </c>
      <c r="E3491">
        <v>2010</v>
      </c>
      <c r="F3491">
        <v>37.603999999999999</v>
      </c>
      <c r="G3491">
        <v>11.273</v>
      </c>
      <c r="I3491">
        <v>16298500000</v>
      </c>
      <c r="J3491">
        <v>17272</v>
      </c>
      <c r="K3491">
        <v>6</v>
      </c>
      <c r="L3491">
        <v>79.599999999999994</v>
      </c>
      <c r="M3491">
        <v>55.622</v>
      </c>
      <c r="N3491">
        <v>33.641300000000001</v>
      </c>
      <c r="O3491">
        <v>8.2379999999999995</v>
      </c>
    </row>
    <row r="3492" spans="1:15" x14ac:dyDescent="0.3">
      <c r="A3492" t="s">
        <v>126</v>
      </c>
      <c r="B3492" t="s">
        <v>127</v>
      </c>
      <c r="C3492" t="s">
        <v>431</v>
      </c>
      <c r="D3492" t="s">
        <v>436</v>
      </c>
      <c r="E3492">
        <v>2009</v>
      </c>
      <c r="F3492">
        <v>38.131999999999998</v>
      </c>
      <c r="G3492">
        <v>11.526</v>
      </c>
      <c r="I3492">
        <v>15027800000</v>
      </c>
      <c r="J3492">
        <v>16667.900000000001</v>
      </c>
      <c r="K3492">
        <v>2.13</v>
      </c>
      <c r="L3492">
        <v>82.2</v>
      </c>
      <c r="M3492">
        <v>55.329000000000001</v>
      </c>
      <c r="N3492">
        <v>32.142600000000002</v>
      </c>
      <c r="O3492">
        <v>8.1</v>
      </c>
    </row>
    <row r="3493" spans="1:15" x14ac:dyDescent="0.3">
      <c r="A3493" t="s">
        <v>126</v>
      </c>
      <c r="B3493" t="s">
        <v>127</v>
      </c>
      <c r="C3493" t="s">
        <v>431</v>
      </c>
      <c r="D3493" t="s">
        <v>436</v>
      </c>
      <c r="E3493">
        <v>2008</v>
      </c>
      <c r="F3493">
        <v>38.625999999999998</v>
      </c>
      <c r="G3493">
        <v>11.771000000000001</v>
      </c>
      <c r="I3493">
        <v>19749900000</v>
      </c>
      <c r="J3493">
        <v>22942.6</v>
      </c>
      <c r="K3493">
        <v>1.82</v>
      </c>
      <c r="L3493">
        <v>85</v>
      </c>
      <c r="M3493">
        <v>55.07</v>
      </c>
      <c r="N3493">
        <v>30.689499999999999</v>
      </c>
      <c r="O3493">
        <v>7.7430000000000003</v>
      </c>
    </row>
    <row r="3494" spans="1:15" x14ac:dyDescent="0.3">
      <c r="A3494" t="s">
        <v>126</v>
      </c>
      <c r="B3494" t="s">
        <v>127</v>
      </c>
      <c r="C3494" t="s">
        <v>431</v>
      </c>
      <c r="D3494" t="s">
        <v>436</v>
      </c>
      <c r="E3494">
        <v>2007</v>
      </c>
      <c r="F3494">
        <v>39.082000000000001</v>
      </c>
      <c r="G3494">
        <v>12.005000000000001</v>
      </c>
      <c r="I3494">
        <v>13071700000</v>
      </c>
      <c r="J3494">
        <v>15908.4</v>
      </c>
      <c r="K3494">
        <v>1.5571200000000001</v>
      </c>
      <c r="L3494">
        <v>87.8</v>
      </c>
      <c r="M3494">
        <v>54.841999999999999</v>
      </c>
      <c r="N3494">
        <v>29.293700000000001</v>
      </c>
      <c r="O3494">
        <v>7.8220000000000001</v>
      </c>
    </row>
    <row r="3495" spans="1:15" x14ac:dyDescent="0.3">
      <c r="A3495" t="s">
        <v>126</v>
      </c>
      <c r="B3495" t="s">
        <v>127</v>
      </c>
      <c r="C3495" t="s">
        <v>431</v>
      </c>
      <c r="D3495" t="s">
        <v>436</v>
      </c>
      <c r="E3495">
        <v>2006</v>
      </c>
      <c r="F3495">
        <v>39.493000000000002</v>
      </c>
      <c r="G3495">
        <v>12.231999999999999</v>
      </c>
      <c r="I3495">
        <v>10086500000</v>
      </c>
      <c r="J3495">
        <v>12857.3</v>
      </c>
      <c r="K3495">
        <v>1.27919</v>
      </c>
      <c r="L3495">
        <v>90.7</v>
      </c>
      <c r="M3495">
        <v>54.637999999999998</v>
      </c>
      <c r="N3495">
        <v>27.9678</v>
      </c>
      <c r="O3495">
        <v>8.157</v>
      </c>
    </row>
    <row r="3496" spans="1:15" x14ac:dyDescent="0.3">
      <c r="A3496" t="s">
        <v>126</v>
      </c>
      <c r="B3496" t="s">
        <v>127</v>
      </c>
      <c r="C3496" t="s">
        <v>431</v>
      </c>
      <c r="D3496" t="s">
        <v>436</v>
      </c>
      <c r="E3496">
        <v>2005</v>
      </c>
      <c r="F3496">
        <v>39.859000000000002</v>
      </c>
      <c r="G3496">
        <v>12.455</v>
      </c>
      <c r="I3496">
        <v>8217370000</v>
      </c>
      <c r="J3496">
        <v>10963.3</v>
      </c>
      <c r="K3496">
        <v>1.1497900000000001</v>
      </c>
      <c r="L3496">
        <v>93.8</v>
      </c>
      <c r="M3496">
        <v>54.448999999999998</v>
      </c>
      <c r="N3496">
        <v>26.721399999999999</v>
      </c>
      <c r="O3496">
        <v>8.4450000000000003</v>
      </c>
    </row>
    <row r="3497" spans="1:15" x14ac:dyDescent="0.3">
      <c r="A3497" t="s">
        <v>126</v>
      </c>
      <c r="B3497" t="s">
        <v>127</v>
      </c>
      <c r="C3497" t="s">
        <v>431</v>
      </c>
      <c r="D3497" t="s">
        <v>436</v>
      </c>
      <c r="E3497">
        <v>2004</v>
      </c>
      <c r="F3497">
        <v>40.182000000000002</v>
      </c>
      <c r="G3497">
        <v>12.677</v>
      </c>
      <c r="I3497">
        <v>4410760000</v>
      </c>
      <c r="J3497">
        <v>6152.13</v>
      </c>
      <c r="K3497">
        <v>0.84392999999999996</v>
      </c>
      <c r="L3497">
        <v>96.7</v>
      </c>
      <c r="M3497">
        <v>54.262999999999998</v>
      </c>
      <c r="N3497">
        <v>25.559699999999999</v>
      </c>
      <c r="O3497">
        <v>8.5359999999999996</v>
      </c>
    </row>
    <row r="3498" spans="1:15" x14ac:dyDescent="0.3">
      <c r="A3498" t="s">
        <v>126</v>
      </c>
      <c r="B3498" t="s">
        <v>127</v>
      </c>
      <c r="C3498" t="s">
        <v>431</v>
      </c>
      <c r="D3498" t="s">
        <v>436</v>
      </c>
      <c r="E3498">
        <v>2003</v>
      </c>
      <c r="F3498">
        <v>40.468000000000004</v>
      </c>
      <c r="G3498">
        <v>12.906000000000001</v>
      </c>
      <c r="I3498">
        <v>2484750000</v>
      </c>
      <c r="J3498">
        <v>3618.58</v>
      </c>
      <c r="K3498">
        <v>0.52052399999999999</v>
      </c>
      <c r="L3498">
        <v>99.6</v>
      </c>
      <c r="M3498">
        <v>54.064</v>
      </c>
      <c r="N3498">
        <v>24.48</v>
      </c>
      <c r="O3498">
        <v>8.5020000000000007</v>
      </c>
    </row>
    <row r="3499" spans="1:15" x14ac:dyDescent="0.3">
      <c r="A3499" t="s">
        <v>126</v>
      </c>
      <c r="B3499" t="s">
        <v>127</v>
      </c>
      <c r="C3499" t="s">
        <v>431</v>
      </c>
      <c r="D3499" t="s">
        <v>436</v>
      </c>
      <c r="E3499">
        <v>2002</v>
      </c>
      <c r="F3499">
        <v>40.722999999999999</v>
      </c>
      <c r="G3499">
        <v>13.148</v>
      </c>
      <c r="I3499">
        <v>1806740000</v>
      </c>
      <c r="J3499">
        <v>2744.21</v>
      </c>
      <c r="K3499">
        <v>0.32119799999999998</v>
      </c>
      <c r="L3499">
        <v>102.4</v>
      </c>
      <c r="M3499">
        <v>53.84</v>
      </c>
      <c r="N3499">
        <v>23.471800000000002</v>
      </c>
      <c r="O3499">
        <v>8.2349999999999994</v>
      </c>
    </row>
    <row r="3500" spans="1:15" x14ac:dyDescent="0.3">
      <c r="A3500" t="s">
        <v>126</v>
      </c>
      <c r="B3500" t="s">
        <v>127</v>
      </c>
      <c r="C3500" t="s">
        <v>431</v>
      </c>
      <c r="D3500" t="s">
        <v>436</v>
      </c>
      <c r="E3500">
        <v>2001</v>
      </c>
      <c r="F3500">
        <v>40.947000000000003</v>
      </c>
      <c r="G3500">
        <v>13.406000000000001</v>
      </c>
      <c r="I3500">
        <v>1461140000</v>
      </c>
      <c r="J3500">
        <v>2313.15</v>
      </c>
      <c r="K3500">
        <v>0.16525999999999999</v>
      </c>
      <c r="L3500">
        <v>105.1</v>
      </c>
      <c r="M3500">
        <v>53.581000000000003</v>
      </c>
      <c r="N3500">
        <v>22.519300000000001</v>
      </c>
      <c r="O3500">
        <v>8.1709999999999994</v>
      </c>
    </row>
    <row r="3501" spans="1:15" x14ac:dyDescent="0.3">
      <c r="A3501" t="s">
        <v>126</v>
      </c>
      <c r="B3501" t="s">
        <v>127</v>
      </c>
      <c r="C3501" t="s">
        <v>431</v>
      </c>
      <c r="D3501" t="s">
        <v>436</v>
      </c>
      <c r="E3501">
        <v>2000</v>
      </c>
      <c r="F3501">
        <v>41.136000000000003</v>
      </c>
      <c r="G3501">
        <v>13.686</v>
      </c>
      <c r="I3501">
        <v>1046000000</v>
      </c>
      <c r="J3501">
        <v>1725.55</v>
      </c>
      <c r="K3501">
        <v>0.132355</v>
      </c>
      <c r="L3501">
        <v>107.7</v>
      </c>
      <c r="M3501">
        <v>53.279000000000003</v>
      </c>
      <c r="N3501">
        <v>21.610700000000001</v>
      </c>
      <c r="O3501">
        <v>8.0630000000000006</v>
      </c>
    </row>
    <row r="3502" spans="1:15" x14ac:dyDescent="0.3">
      <c r="A3502" t="s">
        <v>126</v>
      </c>
      <c r="B3502" t="s">
        <v>127</v>
      </c>
      <c r="C3502" t="s">
        <v>431</v>
      </c>
      <c r="D3502" t="s">
        <v>436</v>
      </c>
      <c r="E3502">
        <v>1999</v>
      </c>
      <c r="F3502">
        <v>41.28</v>
      </c>
      <c r="G3502">
        <v>13.991</v>
      </c>
      <c r="I3502">
        <v>621118000</v>
      </c>
      <c r="J3502">
        <v>1067.6300000000001</v>
      </c>
      <c r="K3502">
        <v>9.74159E-2</v>
      </c>
      <c r="L3502">
        <v>110.2</v>
      </c>
      <c r="M3502">
        <v>52.93</v>
      </c>
      <c r="N3502">
        <v>20.740500000000001</v>
      </c>
      <c r="O3502">
        <v>7.7229999999999999</v>
      </c>
    </row>
    <row r="3503" spans="1:15" x14ac:dyDescent="0.3">
      <c r="A3503" t="s">
        <v>126</v>
      </c>
      <c r="B3503" t="s">
        <v>127</v>
      </c>
      <c r="C3503" t="s">
        <v>431</v>
      </c>
      <c r="D3503" t="s">
        <v>436</v>
      </c>
      <c r="E3503">
        <v>1998</v>
      </c>
      <c r="F3503">
        <v>41.378</v>
      </c>
      <c r="G3503">
        <v>14.318</v>
      </c>
      <c r="I3503">
        <v>370688000</v>
      </c>
      <c r="J3503">
        <v>663.73</v>
      </c>
      <c r="K3503">
        <v>9.4423800000000002E-2</v>
      </c>
      <c r="L3503">
        <v>112.5</v>
      </c>
      <c r="M3503">
        <v>52.537999999999997</v>
      </c>
      <c r="N3503">
        <v>19.910599999999999</v>
      </c>
      <c r="O3503">
        <v>7.0750000000000002</v>
      </c>
    </row>
    <row r="3504" spans="1:15" x14ac:dyDescent="0.3">
      <c r="A3504" t="s">
        <v>126</v>
      </c>
      <c r="B3504" t="s">
        <v>127</v>
      </c>
      <c r="C3504" t="s">
        <v>431</v>
      </c>
      <c r="D3504" t="s">
        <v>436</v>
      </c>
      <c r="E3504">
        <v>1997</v>
      </c>
      <c r="F3504">
        <v>41.438000000000002</v>
      </c>
      <c r="G3504">
        <v>14.666</v>
      </c>
      <c r="I3504">
        <v>442338000</v>
      </c>
      <c r="J3504">
        <v>824.55</v>
      </c>
      <c r="K3504">
        <v>4.1462300000000001E-2</v>
      </c>
      <c r="L3504">
        <v>114.5</v>
      </c>
      <c r="M3504">
        <v>52.112000000000002</v>
      </c>
      <c r="N3504">
        <v>19.1251</v>
      </c>
      <c r="O3504">
        <v>7.6109999999999998</v>
      </c>
    </row>
    <row r="3505" spans="1:15" x14ac:dyDescent="0.3">
      <c r="A3505" t="s">
        <v>126</v>
      </c>
      <c r="B3505" t="s">
        <v>127</v>
      </c>
      <c r="C3505" t="s">
        <v>431</v>
      </c>
      <c r="D3505" t="s">
        <v>436</v>
      </c>
      <c r="E3505">
        <v>1996</v>
      </c>
      <c r="F3505">
        <v>41.47</v>
      </c>
      <c r="G3505">
        <v>15.031000000000001</v>
      </c>
      <c r="I3505">
        <v>232463000</v>
      </c>
      <c r="J3505">
        <v>450.63799999999998</v>
      </c>
      <c r="L3505">
        <v>116.1</v>
      </c>
      <c r="M3505">
        <v>51.658999999999999</v>
      </c>
      <c r="N3505">
        <v>18.390499999999999</v>
      </c>
      <c r="O3505">
        <v>7.0910000000000002</v>
      </c>
    </row>
    <row r="3506" spans="1:15" x14ac:dyDescent="0.3">
      <c r="A3506" t="s">
        <v>126</v>
      </c>
      <c r="B3506" t="s">
        <v>127</v>
      </c>
      <c r="C3506" t="s">
        <v>431</v>
      </c>
      <c r="D3506" t="s">
        <v>436</v>
      </c>
      <c r="E3506">
        <v>1995</v>
      </c>
      <c r="F3506">
        <v>41.494</v>
      </c>
      <c r="G3506">
        <v>15.414999999999999</v>
      </c>
      <c r="I3506">
        <v>141853000</v>
      </c>
      <c r="J3506">
        <v>285.553</v>
      </c>
      <c r="L3506">
        <v>117.3</v>
      </c>
      <c r="M3506">
        <v>51.183999999999997</v>
      </c>
      <c r="N3506">
        <v>17.710100000000001</v>
      </c>
      <c r="O3506">
        <v>7.9429999999999996</v>
      </c>
    </row>
    <row r="3507" spans="1:15" x14ac:dyDescent="0.3">
      <c r="A3507" t="s">
        <v>126</v>
      </c>
      <c r="B3507" t="s">
        <v>127</v>
      </c>
      <c r="C3507" t="s">
        <v>431</v>
      </c>
      <c r="D3507" t="s">
        <v>436</v>
      </c>
      <c r="E3507">
        <v>1994</v>
      </c>
      <c r="F3507">
        <v>41.533999999999999</v>
      </c>
      <c r="G3507">
        <v>15.818</v>
      </c>
      <c r="I3507">
        <v>100807000</v>
      </c>
      <c r="J3507">
        <v>210.41</v>
      </c>
      <c r="L3507">
        <v>118.3</v>
      </c>
      <c r="M3507">
        <v>50.694000000000003</v>
      </c>
      <c r="N3507">
        <v>17.080100000000002</v>
      </c>
      <c r="O3507">
        <v>8.4410000000000007</v>
      </c>
    </row>
    <row r="3508" spans="1:15" x14ac:dyDescent="0.3">
      <c r="A3508" t="s">
        <v>126</v>
      </c>
      <c r="B3508" t="s">
        <v>127</v>
      </c>
      <c r="C3508" t="s">
        <v>431</v>
      </c>
      <c r="D3508" t="s">
        <v>436</v>
      </c>
      <c r="E3508">
        <v>1993</v>
      </c>
      <c r="F3508">
        <v>41.606999999999999</v>
      </c>
      <c r="G3508">
        <v>16.236999999999998</v>
      </c>
      <c r="I3508">
        <v>136048000</v>
      </c>
      <c r="J3508">
        <v>294.07100000000003</v>
      </c>
      <c r="L3508">
        <v>119.1</v>
      </c>
      <c r="M3508">
        <v>50.2</v>
      </c>
      <c r="N3508">
        <v>16.493300000000001</v>
      </c>
      <c r="O3508">
        <v>8.8309999999999995</v>
      </c>
    </row>
    <row r="3509" spans="1:15" x14ac:dyDescent="0.3">
      <c r="A3509" t="s">
        <v>126</v>
      </c>
      <c r="B3509" t="s">
        <v>127</v>
      </c>
      <c r="C3509" t="s">
        <v>431</v>
      </c>
      <c r="D3509" t="s">
        <v>436</v>
      </c>
      <c r="E3509">
        <v>1992</v>
      </c>
      <c r="F3509">
        <v>41.722999999999999</v>
      </c>
      <c r="G3509">
        <v>16.66</v>
      </c>
      <c r="I3509">
        <v>134707000</v>
      </c>
      <c r="J3509">
        <v>301.17899999999997</v>
      </c>
      <c r="L3509">
        <v>119.9</v>
      </c>
      <c r="M3509">
        <v>49.707999999999998</v>
      </c>
      <c r="N3509">
        <v>15.9453</v>
      </c>
      <c r="O3509">
        <v>8.7789999999999999</v>
      </c>
    </row>
    <row r="3510" spans="1:15" x14ac:dyDescent="0.3">
      <c r="A3510" t="s">
        <v>126</v>
      </c>
      <c r="B3510" t="s">
        <v>127</v>
      </c>
      <c r="C3510" t="s">
        <v>431</v>
      </c>
      <c r="D3510" t="s">
        <v>436</v>
      </c>
      <c r="E3510">
        <v>1991</v>
      </c>
      <c r="F3510">
        <v>41.883000000000003</v>
      </c>
      <c r="G3510">
        <v>17.076000000000001</v>
      </c>
      <c r="I3510">
        <v>110906000</v>
      </c>
      <c r="J3510">
        <v>256.221</v>
      </c>
      <c r="L3510">
        <v>120.7</v>
      </c>
      <c r="M3510">
        <v>49.228999999999999</v>
      </c>
      <c r="N3510">
        <v>15.4315</v>
      </c>
      <c r="O3510">
        <v>8.4410000000000007</v>
      </c>
    </row>
    <row r="3511" spans="1:15" x14ac:dyDescent="0.3">
      <c r="A3511" t="s">
        <v>126</v>
      </c>
      <c r="B3511" t="s">
        <v>127</v>
      </c>
      <c r="C3511" t="s">
        <v>431</v>
      </c>
      <c r="D3511" t="s">
        <v>436</v>
      </c>
      <c r="E3511">
        <v>1990</v>
      </c>
      <c r="F3511">
        <v>42.085000000000001</v>
      </c>
      <c r="G3511">
        <v>17.449000000000002</v>
      </c>
      <c r="I3511">
        <v>112119000</v>
      </c>
      <c r="J3511">
        <v>267.46800000000002</v>
      </c>
      <c r="K3511">
        <v>0</v>
      </c>
      <c r="L3511">
        <v>121.4</v>
      </c>
      <c r="M3511">
        <v>48.774999999999999</v>
      </c>
      <c r="N3511">
        <v>14.9443</v>
      </c>
    </row>
    <row r="3512" spans="1:15" x14ac:dyDescent="0.3">
      <c r="A3512" t="s">
        <v>126</v>
      </c>
      <c r="B3512" t="s">
        <v>127</v>
      </c>
      <c r="C3512" t="s">
        <v>431</v>
      </c>
      <c r="D3512" t="s">
        <v>436</v>
      </c>
      <c r="E3512">
        <v>1989</v>
      </c>
      <c r="F3512">
        <v>42.316000000000003</v>
      </c>
      <c r="G3512">
        <v>17.739000000000001</v>
      </c>
      <c r="I3512">
        <v>88266000</v>
      </c>
      <c r="J3512">
        <v>217.072</v>
      </c>
      <c r="L3512">
        <v>122.3</v>
      </c>
      <c r="M3512">
        <v>48.36</v>
      </c>
      <c r="N3512">
        <v>14.4963</v>
      </c>
    </row>
    <row r="3513" spans="1:15" x14ac:dyDescent="0.3">
      <c r="A3513" t="s">
        <v>126</v>
      </c>
      <c r="B3513" t="s">
        <v>127</v>
      </c>
      <c r="C3513" t="s">
        <v>431</v>
      </c>
      <c r="D3513" t="s">
        <v>436</v>
      </c>
      <c r="E3513">
        <v>1988</v>
      </c>
      <c r="F3513">
        <v>42.555999999999997</v>
      </c>
      <c r="G3513">
        <v>17.936</v>
      </c>
      <c r="I3513">
        <v>100535000</v>
      </c>
      <c r="J3513">
        <v>254.54300000000001</v>
      </c>
      <c r="L3513">
        <v>123.3</v>
      </c>
      <c r="M3513">
        <v>47.981000000000002</v>
      </c>
      <c r="N3513">
        <v>14.0806</v>
      </c>
    </row>
    <row r="3514" spans="1:15" x14ac:dyDescent="0.3">
      <c r="A3514" t="s">
        <v>126</v>
      </c>
      <c r="B3514" t="s">
        <v>127</v>
      </c>
      <c r="C3514" t="s">
        <v>431</v>
      </c>
      <c r="D3514" t="s">
        <v>436</v>
      </c>
      <c r="E3514">
        <v>1987</v>
      </c>
      <c r="F3514">
        <v>42.781999999999996</v>
      </c>
      <c r="G3514">
        <v>18.055</v>
      </c>
      <c r="I3514">
        <v>93345800</v>
      </c>
      <c r="J3514">
        <v>243.73500000000001</v>
      </c>
      <c r="L3514">
        <v>124.4</v>
      </c>
      <c r="M3514">
        <v>47.63</v>
      </c>
      <c r="N3514">
        <v>13.653499999999999</v>
      </c>
    </row>
    <row r="3515" spans="1:15" x14ac:dyDescent="0.3">
      <c r="A3515" t="s">
        <v>126</v>
      </c>
      <c r="B3515" t="s">
        <v>127</v>
      </c>
      <c r="C3515" t="s">
        <v>431</v>
      </c>
      <c r="D3515" t="s">
        <v>436</v>
      </c>
      <c r="E3515">
        <v>1986</v>
      </c>
      <c r="F3515">
        <v>42.981999999999999</v>
      </c>
      <c r="G3515">
        <v>18.125</v>
      </c>
      <c r="I3515">
        <v>76407400</v>
      </c>
      <c r="J3515">
        <v>207.053</v>
      </c>
      <c r="L3515">
        <v>125.9</v>
      </c>
      <c r="M3515">
        <v>47.292999999999999</v>
      </c>
      <c r="N3515">
        <v>13.155900000000001</v>
      </c>
    </row>
    <row r="3516" spans="1:15" x14ac:dyDescent="0.3">
      <c r="A3516" t="s">
        <v>126</v>
      </c>
      <c r="B3516" t="s">
        <v>127</v>
      </c>
      <c r="C3516" t="s">
        <v>431</v>
      </c>
      <c r="D3516" t="s">
        <v>436</v>
      </c>
      <c r="E3516">
        <v>1985</v>
      </c>
      <c r="F3516">
        <v>43.142000000000003</v>
      </c>
      <c r="G3516">
        <v>18.218</v>
      </c>
      <c r="I3516">
        <v>62118600</v>
      </c>
      <c r="J3516">
        <v>176.41399999999999</v>
      </c>
      <c r="L3516">
        <v>127.8</v>
      </c>
      <c r="M3516">
        <v>46.938000000000002</v>
      </c>
      <c r="N3516">
        <v>12.5532</v>
      </c>
    </row>
    <row r="3517" spans="1:15" x14ac:dyDescent="0.3">
      <c r="A3517" t="s">
        <v>126</v>
      </c>
      <c r="B3517" t="s">
        <v>127</v>
      </c>
      <c r="C3517" t="s">
        <v>431</v>
      </c>
      <c r="D3517" t="s">
        <v>436</v>
      </c>
      <c r="E3517">
        <v>1984</v>
      </c>
      <c r="F3517">
        <v>43.256</v>
      </c>
      <c r="G3517">
        <v>18.422999999999998</v>
      </c>
      <c r="I3517">
        <v>50320900</v>
      </c>
      <c r="J3517">
        <v>151.774</v>
      </c>
      <c r="L3517">
        <v>130.1</v>
      </c>
      <c r="M3517">
        <v>46.527999999999999</v>
      </c>
      <c r="N3517">
        <v>11.82</v>
      </c>
    </row>
    <row r="3518" spans="1:15" x14ac:dyDescent="0.3">
      <c r="A3518" t="s">
        <v>126</v>
      </c>
      <c r="B3518" t="s">
        <v>127</v>
      </c>
      <c r="C3518" t="s">
        <v>431</v>
      </c>
      <c r="D3518" t="s">
        <v>436</v>
      </c>
      <c r="E3518">
        <v>1983</v>
      </c>
      <c r="F3518">
        <v>43.323999999999998</v>
      </c>
      <c r="G3518">
        <v>18.802</v>
      </c>
      <c r="I3518">
        <v>44442500</v>
      </c>
      <c r="J3518">
        <v>144.197</v>
      </c>
      <c r="L3518">
        <v>132.5</v>
      </c>
      <c r="M3518">
        <v>46.039000000000001</v>
      </c>
      <c r="N3518">
        <v>10.9877</v>
      </c>
    </row>
    <row r="3519" spans="1:15" x14ac:dyDescent="0.3">
      <c r="A3519" t="s">
        <v>126</v>
      </c>
      <c r="B3519" t="s">
        <v>127</v>
      </c>
      <c r="C3519" t="s">
        <v>431</v>
      </c>
      <c r="D3519" t="s">
        <v>436</v>
      </c>
      <c r="E3519">
        <v>1982</v>
      </c>
      <c r="F3519">
        <v>43.348999999999997</v>
      </c>
      <c r="G3519">
        <v>19.382999999999999</v>
      </c>
      <c r="I3519">
        <v>44294600</v>
      </c>
      <c r="J3519">
        <v>155.62200000000001</v>
      </c>
      <c r="L3519">
        <v>135</v>
      </c>
      <c r="M3519">
        <v>45.466000000000001</v>
      </c>
      <c r="N3519">
        <v>10.1472</v>
      </c>
    </row>
    <row r="3520" spans="1:15" x14ac:dyDescent="0.3">
      <c r="A3520" t="s">
        <v>126</v>
      </c>
      <c r="B3520" t="s">
        <v>127</v>
      </c>
      <c r="C3520" t="s">
        <v>431</v>
      </c>
      <c r="D3520" t="s">
        <v>436</v>
      </c>
      <c r="E3520">
        <v>1981</v>
      </c>
      <c r="F3520">
        <v>43.329000000000001</v>
      </c>
      <c r="G3520">
        <v>20.16</v>
      </c>
      <c r="I3520">
        <v>36731400</v>
      </c>
      <c r="J3520">
        <v>138.93700000000001</v>
      </c>
      <c r="M3520">
        <v>44.819000000000003</v>
      </c>
      <c r="N3520">
        <v>9.4251000000000005</v>
      </c>
    </row>
    <row r="3521" spans="1:14" x14ac:dyDescent="0.3">
      <c r="A3521" t="s">
        <v>126</v>
      </c>
      <c r="B3521" t="s">
        <v>127</v>
      </c>
      <c r="C3521" t="s">
        <v>431</v>
      </c>
      <c r="D3521" t="s">
        <v>436</v>
      </c>
      <c r="E3521">
        <v>1980</v>
      </c>
      <c r="F3521">
        <v>43.264000000000003</v>
      </c>
      <c r="G3521">
        <v>21.094000000000001</v>
      </c>
      <c r="I3521">
        <v>50642900</v>
      </c>
      <c r="J3521">
        <v>202.62899999999999</v>
      </c>
      <c r="M3521">
        <v>44.127000000000002</v>
      </c>
      <c r="N3521">
        <v>8.9101199999999992</v>
      </c>
    </row>
    <row r="3522" spans="1:14" x14ac:dyDescent="0.3">
      <c r="A3522" t="s">
        <v>126</v>
      </c>
      <c r="B3522" t="s">
        <v>127</v>
      </c>
      <c r="C3522" t="s">
        <v>431</v>
      </c>
      <c r="D3522" t="s">
        <v>436</v>
      </c>
      <c r="E3522">
        <v>1979</v>
      </c>
      <c r="F3522">
        <v>43.155999999999999</v>
      </c>
      <c r="G3522">
        <v>22.123999999999999</v>
      </c>
      <c r="M3522">
        <v>43.435000000000002</v>
      </c>
      <c r="N3522">
        <v>8.6267399999999999</v>
      </c>
    </row>
    <row r="3523" spans="1:14" x14ac:dyDescent="0.3">
      <c r="A3523" t="s">
        <v>126</v>
      </c>
      <c r="B3523" t="s">
        <v>127</v>
      </c>
      <c r="C3523" t="s">
        <v>431</v>
      </c>
      <c r="D3523" t="s">
        <v>436</v>
      </c>
      <c r="E3523">
        <v>1978</v>
      </c>
      <c r="F3523">
        <v>43.011000000000003</v>
      </c>
      <c r="G3523">
        <v>23.152999999999999</v>
      </c>
      <c r="M3523">
        <v>42.787999999999997</v>
      </c>
      <c r="N3523">
        <v>8.54467</v>
      </c>
    </row>
    <row r="3524" spans="1:14" x14ac:dyDescent="0.3">
      <c r="A3524" t="s">
        <v>126</v>
      </c>
      <c r="B3524" t="s">
        <v>127</v>
      </c>
      <c r="C3524" t="s">
        <v>431</v>
      </c>
      <c r="D3524" t="s">
        <v>436</v>
      </c>
      <c r="E3524">
        <v>1977</v>
      </c>
      <c r="F3524">
        <v>42.838999999999999</v>
      </c>
      <c r="G3524">
        <v>24.096</v>
      </c>
      <c r="I3524">
        <v>103988000</v>
      </c>
      <c r="J3524">
        <v>429.42399999999998</v>
      </c>
      <c r="M3524">
        <v>42.218000000000004</v>
      </c>
      <c r="N3524">
        <v>8.6330100000000005</v>
      </c>
    </row>
    <row r="3525" spans="1:14" x14ac:dyDescent="0.3">
      <c r="A3525" t="s">
        <v>126</v>
      </c>
      <c r="B3525" t="s">
        <v>127</v>
      </c>
      <c r="C3525" t="s">
        <v>431</v>
      </c>
      <c r="D3525" t="s">
        <v>436</v>
      </c>
      <c r="E3525">
        <v>1976</v>
      </c>
      <c r="F3525">
        <v>42.648000000000003</v>
      </c>
      <c r="G3525">
        <v>24.902999999999999</v>
      </c>
      <c r="I3525">
        <v>103653000</v>
      </c>
      <c r="J3525">
        <v>418.02</v>
      </c>
      <c r="M3525">
        <v>41.738</v>
      </c>
      <c r="N3525">
        <v>8.84</v>
      </c>
    </row>
    <row r="3526" spans="1:14" x14ac:dyDescent="0.3">
      <c r="A3526" t="s">
        <v>126</v>
      </c>
      <c r="B3526" t="s">
        <v>127</v>
      </c>
      <c r="C3526" t="s">
        <v>431</v>
      </c>
      <c r="D3526" t="s">
        <v>436</v>
      </c>
      <c r="E3526">
        <v>1975</v>
      </c>
      <c r="F3526">
        <v>42.445</v>
      </c>
      <c r="G3526">
        <v>25.52</v>
      </c>
      <c r="I3526">
        <v>104296000</v>
      </c>
      <c r="J3526">
        <v>407.72300000000001</v>
      </c>
      <c r="M3526">
        <v>41.344000000000001</v>
      </c>
      <c r="N3526">
        <v>9.1194299999999995</v>
      </c>
    </row>
    <row r="3527" spans="1:14" x14ac:dyDescent="0.3">
      <c r="A3527" t="s">
        <v>126</v>
      </c>
      <c r="B3527" t="s">
        <v>127</v>
      </c>
      <c r="C3527" t="s">
        <v>431</v>
      </c>
      <c r="D3527" t="s">
        <v>436</v>
      </c>
      <c r="E3527">
        <v>1974</v>
      </c>
      <c r="F3527">
        <v>42.238999999999997</v>
      </c>
      <c r="G3527">
        <v>25.917000000000002</v>
      </c>
      <c r="I3527">
        <v>94159900</v>
      </c>
      <c r="J3527">
        <v>354.28899999999999</v>
      </c>
      <c r="M3527">
        <v>41.021000000000001</v>
      </c>
      <c r="N3527">
        <v>9.4748999999999999</v>
      </c>
    </row>
    <row r="3528" spans="1:14" x14ac:dyDescent="0.3">
      <c r="A3528" t="s">
        <v>126</v>
      </c>
      <c r="B3528" t="s">
        <v>127</v>
      </c>
      <c r="C3528" t="s">
        <v>431</v>
      </c>
      <c r="D3528" t="s">
        <v>436</v>
      </c>
      <c r="E3528">
        <v>1973</v>
      </c>
      <c r="F3528">
        <v>42.033000000000001</v>
      </c>
      <c r="G3528">
        <v>26.12</v>
      </c>
      <c r="I3528">
        <v>81203200</v>
      </c>
      <c r="J3528">
        <v>292.47000000000003</v>
      </c>
      <c r="M3528">
        <v>40.731999999999999</v>
      </c>
      <c r="N3528">
        <v>9.8982500000000009</v>
      </c>
    </row>
    <row r="3529" spans="1:14" x14ac:dyDescent="0.3">
      <c r="A3529" t="s">
        <v>126</v>
      </c>
      <c r="B3529" t="s">
        <v>127</v>
      </c>
      <c r="C3529" t="s">
        <v>431</v>
      </c>
      <c r="D3529" t="s">
        <v>436</v>
      </c>
      <c r="E3529">
        <v>1972</v>
      </c>
      <c r="F3529">
        <v>41.832999999999998</v>
      </c>
      <c r="G3529">
        <v>26.172000000000001</v>
      </c>
      <c r="I3529">
        <v>65429200</v>
      </c>
      <c r="J3529">
        <v>226.00700000000001</v>
      </c>
      <c r="M3529">
        <v>40.448</v>
      </c>
      <c r="N3529">
        <v>10.3209</v>
      </c>
    </row>
    <row r="3530" spans="1:14" x14ac:dyDescent="0.3">
      <c r="A3530" t="s">
        <v>126</v>
      </c>
      <c r="B3530" t="s">
        <v>127</v>
      </c>
      <c r="C3530" t="s">
        <v>431</v>
      </c>
      <c r="D3530" t="s">
        <v>436</v>
      </c>
      <c r="E3530">
        <v>1971</v>
      </c>
      <c r="F3530">
        <v>41.643999999999998</v>
      </c>
      <c r="G3530">
        <v>26.103999999999999</v>
      </c>
      <c r="I3530">
        <v>64947000</v>
      </c>
      <c r="J3530">
        <v>217.32599999999999</v>
      </c>
      <c r="M3530">
        <v>40.155999999999999</v>
      </c>
      <c r="N3530">
        <v>10.654</v>
      </c>
    </row>
    <row r="3531" spans="1:14" x14ac:dyDescent="0.3">
      <c r="A3531" t="s">
        <v>126</v>
      </c>
      <c r="B3531" t="s">
        <v>127</v>
      </c>
      <c r="C3531" t="s">
        <v>431</v>
      </c>
      <c r="D3531" t="s">
        <v>436</v>
      </c>
      <c r="E3531">
        <v>1970</v>
      </c>
      <c r="F3531">
        <v>41.466999999999999</v>
      </c>
      <c r="G3531">
        <v>25.969000000000001</v>
      </c>
      <c r="I3531">
        <v>66331400</v>
      </c>
      <c r="J3531">
        <v>218.208</v>
      </c>
      <c r="M3531">
        <v>39.847999999999999</v>
      </c>
      <c r="N3531">
        <v>10.8371</v>
      </c>
    </row>
    <row r="3532" spans="1:14" x14ac:dyDescent="0.3">
      <c r="A3532" t="s">
        <v>126</v>
      </c>
      <c r="B3532" t="s">
        <v>127</v>
      </c>
      <c r="C3532" t="s">
        <v>431</v>
      </c>
      <c r="D3532" t="s">
        <v>436</v>
      </c>
      <c r="E3532">
        <v>1969</v>
      </c>
      <c r="F3532">
        <v>41.298999999999999</v>
      </c>
      <c r="G3532">
        <v>25.83</v>
      </c>
      <c r="I3532">
        <v>67225700</v>
      </c>
      <c r="J3532">
        <v>221.137</v>
      </c>
      <c r="M3532">
        <v>39.524999999999999</v>
      </c>
      <c r="N3532">
        <v>10.8378</v>
      </c>
    </row>
    <row r="3533" spans="1:14" x14ac:dyDescent="0.3">
      <c r="A3533" t="s">
        <v>126</v>
      </c>
      <c r="B3533" t="s">
        <v>127</v>
      </c>
      <c r="C3533" t="s">
        <v>431</v>
      </c>
      <c r="D3533" t="s">
        <v>436</v>
      </c>
      <c r="E3533">
        <v>1968</v>
      </c>
      <c r="F3533">
        <v>41.137</v>
      </c>
      <c r="G3533">
        <v>25.739000000000001</v>
      </c>
      <c r="I3533">
        <v>67514300</v>
      </c>
      <c r="J3533">
        <v>225.489</v>
      </c>
      <c r="M3533">
        <v>39.195</v>
      </c>
      <c r="N3533">
        <v>10.674300000000001</v>
      </c>
    </row>
    <row r="3534" spans="1:14" x14ac:dyDescent="0.3">
      <c r="A3534" t="s">
        <v>126</v>
      </c>
      <c r="B3534" t="s">
        <v>127</v>
      </c>
      <c r="C3534" t="s">
        <v>431</v>
      </c>
      <c r="D3534" t="s">
        <v>436</v>
      </c>
      <c r="E3534">
        <v>1967</v>
      </c>
      <c r="F3534">
        <v>40.981999999999999</v>
      </c>
      <c r="G3534">
        <v>25.74</v>
      </c>
      <c r="I3534">
        <v>72317400</v>
      </c>
      <c r="J3534">
        <v>247.84100000000001</v>
      </c>
      <c r="M3534">
        <v>38.866</v>
      </c>
      <c r="N3534">
        <v>10.4025</v>
      </c>
    </row>
    <row r="3535" spans="1:14" x14ac:dyDescent="0.3">
      <c r="A3535" t="s">
        <v>126</v>
      </c>
      <c r="B3535" t="s">
        <v>127</v>
      </c>
      <c r="C3535" t="s">
        <v>431</v>
      </c>
      <c r="D3535" t="s">
        <v>436</v>
      </c>
      <c r="E3535">
        <v>1966</v>
      </c>
      <c r="F3535">
        <v>40.843000000000004</v>
      </c>
      <c r="G3535">
        <v>25.853000000000002</v>
      </c>
      <c r="I3535">
        <v>69110000</v>
      </c>
      <c r="J3535">
        <v>243.76900000000001</v>
      </c>
      <c r="M3535">
        <v>38.536000000000001</v>
      </c>
      <c r="N3535">
        <v>10.107200000000001</v>
      </c>
    </row>
    <row r="3536" spans="1:14" x14ac:dyDescent="0.3">
      <c r="A3536" t="s">
        <v>126</v>
      </c>
      <c r="B3536" t="s">
        <v>127</v>
      </c>
      <c r="C3536" t="s">
        <v>431</v>
      </c>
      <c r="D3536" t="s">
        <v>436</v>
      </c>
      <c r="E3536">
        <v>1965</v>
      </c>
      <c r="F3536">
        <v>40.729999999999997</v>
      </c>
      <c r="G3536">
        <v>26.085000000000001</v>
      </c>
      <c r="I3536">
        <v>64748300</v>
      </c>
      <c r="J3536">
        <v>234.34100000000001</v>
      </c>
      <c r="M3536">
        <v>38.204999999999998</v>
      </c>
      <c r="N3536">
        <v>9.8502700000000001</v>
      </c>
    </row>
    <row r="3537" spans="1:15" x14ac:dyDescent="0.3">
      <c r="A3537" t="s">
        <v>126</v>
      </c>
      <c r="B3537" t="s">
        <v>127</v>
      </c>
      <c r="C3537" t="s">
        <v>431</v>
      </c>
      <c r="D3537" t="s">
        <v>436</v>
      </c>
      <c r="E3537">
        <v>1964</v>
      </c>
      <c r="F3537">
        <v>40.658000000000001</v>
      </c>
      <c r="G3537">
        <v>26.419</v>
      </c>
      <c r="I3537">
        <v>12712500</v>
      </c>
      <c r="J3537">
        <v>46.975700000000003</v>
      </c>
      <c r="M3537">
        <v>37.874000000000002</v>
      </c>
      <c r="N3537">
        <v>9.6477000000000004</v>
      </c>
    </row>
    <row r="3538" spans="1:15" x14ac:dyDescent="0.3">
      <c r="A3538" t="s">
        <v>126</v>
      </c>
      <c r="B3538" t="s">
        <v>127</v>
      </c>
      <c r="C3538" t="s">
        <v>431</v>
      </c>
      <c r="D3538" t="s">
        <v>436</v>
      </c>
      <c r="E3538">
        <v>1963</v>
      </c>
      <c r="F3538">
        <v>40.634</v>
      </c>
      <c r="G3538">
        <v>26.81</v>
      </c>
      <c r="I3538">
        <v>10840100</v>
      </c>
      <c r="J3538">
        <v>40.752200000000002</v>
      </c>
      <c r="M3538">
        <v>37.542000000000002</v>
      </c>
      <c r="N3538">
        <v>9.4830699999999997</v>
      </c>
    </row>
    <row r="3539" spans="1:15" x14ac:dyDescent="0.3">
      <c r="A3539" t="s">
        <v>126</v>
      </c>
      <c r="B3539" t="s">
        <v>127</v>
      </c>
      <c r="C3539" t="s">
        <v>431</v>
      </c>
      <c r="D3539" t="s">
        <v>436</v>
      </c>
      <c r="E3539">
        <v>1962</v>
      </c>
      <c r="F3539">
        <v>40.662999999999997</v>
      </c>
      <c r="G3539">
        <v>27.218</v>
      </c>
      <c r="I3539">
        <v>9122750</v>
      </c>
      <c r="J3539">
        <v>34.790599999999998</v>
      </c>
      <c r="M3539">
        <v>37.207999999999998</v>
      </c>
      <c r="N3539">
        <v>9.3482699999999994</v>
      </c>
    </row>
    <row r="3540" spans="1:15" x14ac:dyDescent="0.3">
      <c r="A3540" t="s">
        <v>126</v>
      </c>
      <c r="B3540" t="s">
        <v>127</v>
      </c>
      <c r="C3540" t="s">
        <v>431</v>
      </c>
      <c r="D3540" t="s">
        <v>436</v>
      </c>
      <c r="E3540">
        <v>1961</v>
      </c>
      <c r="F3540">
        <v>40.744999999999997</v>
      </c>
      <c r="G3540">
        <v>27.623999999999999</v>
      </c>
      <c r="M3540">
        <v>36.872</v>
      </c>
      <c r="N3540">
        <v>9.2260600000000004</v>
      </c>
    </row>
    <row r="3541" spans="1:15" x14ac:dyDescent="0.3">
      <c r="A3541" t="s">
        <v>126</v>
      </c>
      <c r="B3541" t="s">
        <v>127</v>
      </c>
      <c r="C3541" t="s">
        <v>431</v>
      </c>
      <c r="D3541" t="s">
        <v>436</v>
      </c>
      <c r="E3541">
        <v>1960</v>
      </c>
      <c r="F3541">
        <v>40.874000000000002</v>
      </c>
      <c r="G3541">
        <v>28.015000000000001</v>
      </c>
      <c r="M3541">
        <v>36.534999999999997</v>
      </c>
    </row>
    <row r="3542" spans="1:15" x14ac:dyDescent="0.3">
      <c r="A3542" t="s">
        <v>128</v>
      </c>
      <c r="B3542" t="s">
        <v>129</v>
      </c>
      <c r="C3542" t="s">
        <v>431</v>
      </c>
      <c r="D3542" t="s">
        <v>430</v>
      </c>
      <c r="E3542">
        <v>2018</v>
      </c>
      <c r="L3542">
        <v>31.3</v>
      </c>
      <c r="O3542">
        <v>6.5430000000000001</v>
      </c>
    </row>
    <row r="3543" spans="1:15" x14ac:dyDescent="0.3">
      <c r="A3543" t="s">
        <v>128</v>
      </c>
      <c r="B3543" t="s">
        <v>129</v>
      </c>
      <c r="C3543" t="s">
        <v>431</v>
      </c>
      <c r="D3543" t="s">
        <v>430</v>
      </c>
      <c r="E3543">
        <v>2017</v>
      </c>
      <c r="F3543">
        <v>30.898</v>
      </c>
      <c r="G3543">
        <v>7.3259999999999996</v>
      </c>
      <c r="K3543">
        <v>1.30891</v>
      </c>
      <c r="L3543">
        <v>32.200000000000003</v>
      </c>
      <c r="M3543">
        <v>65.537999999999997</v>
      </c>
      <c r="O3543">
        <v>6.4969999999999999</v>
      </c>
    </row>
    <row r="3544" spans="1:15" x14ac:dyDescent="0.3">
      <c r="A3544" t="s">
        <v>128</v>
      </c>
      <c r="B3544" t="s">
        <v>129</v>
      </c>
      <c r="C3544" t="s">
        <v>431</v>
      </c>
      <c r="D3544" t="s">
        <v>430</v>
      </c>
      <c r="E3544">
        <v>2016</v>
      </c>
      <c r="F3544">
        <v>31.521000000000001</v>
      </c>
      <c r="G3544">
        <v>7.5</v>
      </c>
      <c r="K3544">
        <v>1.1771199999999999</v>
      </c>
      <c r="L3544">
        <v>33.1</v>
      </c>
      <c r="M3544">
        <v>65.111000000000004</v>
      </c>
      <c r="O3544">
        <v>6.6840000000000002</v>
      </c>
    </row>
    <row r="3545" spans="1:15" x14ac:dyDescent="0.3">
      <c r="A3545" t="s">
        <v>128</v>
      </c>
      <c r="B3545" t="s">
        <v>129</v>
      </c>
      <c r="C3545" t="s">
        <v>431</v>
      </c>
      <c r="D3545" t="s">
        <v>430</v>
      </c>
      <c r="E3545">
        <v>2015</v>
      </c>
      <c r="F3545">
        <v>32.191000000000003</v>
      </c>
      <c r="G3545">
        <v>7.6859999999999999</v>
      </c>
      <c r="K3545">
        <v>1.0837300000000001</v>
      </c>
      <c r="L3545">
        <v>34.1</v>
      </c>
      <c r="M3545">
        <v>64.664000000000001</v>
      </c>
      <c r="O3545">
        <v>6.8070000000000004</v>
      </c>
    </row>
    <row r="3546" spans="1:15" x14ac:dyDescent="0.3">
      <c r="A3546" t="s">
        <v>128</v>
      </c>
      <c r="B3546" t="s">
        <v>129</v>
      </c>
      <c r="C3546" t="s">
        <v>431</v>
      </c>
      <c r="D3546" t="s">
        <v>430</v>
      </c>
      <c r="E3546">
        <v>2014</v>
      </c>
      <c r="F3546">
        <v>32.936</v>
      </c>
      <c r="G3546">
        <v>7.8840000000000003</v>
      </c>
      <c r="K3546">
        <v>0.99</v>
      </c>
      <c r="L3546">
        <v>35</v>
      </c>
      <c r="M3546">
        <v>64.200999999999993</v>
      </c>
      <c r="O3546">
        <v>6.867</v>
      </c>
    </row>
    <row r="3547" spans="1:15" x14ac:dyDescent="0.3">
      <c r="A3547" t="s">
        <v>128</v>
      </c>
      <c r="B3547" t="s">
        <v>129</v>
      </c>
      <c r="C3547" t="s">
        <v>431</v>
      </c>
      <c r="D3547" t="s">
        <v>430</v>
      </c>
      <c r="E3547">
        <v>2013</v>
      </c>
      <c r="F3547">
        <v>33.753</v>
      </c>
      <c r="G3547">
        <v>8.093</v>
      </c>
      <c r="K3547">
        <v>0.9</v>
      </c>
      <c r="L3547">
        <v>36</v>
      </c>
      <c r="M3547">
        <v>63.725999999999999</v>
      </c>
      <c r="O3547">
        <v>6.9550000000000001</v>
      </c>
    </row>
    <row r="3548" spans="1:15" x14ac:dyDescent="0.3">
      <c r="A3548" t="s">
        <v>128</v>
      </c>
      <c r="B3548" t="s">
        <v>129</v>
      </c>
      <c r="C3548" t="s">
        <v>431</v>
      </c>
      <c r="D3548" t="s">
        <v>430</v>
      </c>
      <c r="E3548">
        <v>2012</v>
      </c>
      <c r="F3548">
        <v>34.616</v>
      </c>
      <c r="G3548">
        <v>8.3109999999999999</v>
      </c>
      <c r="K3548">
        <v>0.8</v>
      </c>
      <c r="L3548">
        <v>37</v>
      </c>
      <c r="M3548">
        <v>63.238</v>
      </c>
      <c r="O3548">
        <v>6.9260000000000002</v>
      </c>
    </row>
    <row r="3549" spans="1:15" x14ac:dyDescent="0.3">
      <c r="A3549" t="s">
        <v>128</v>
      </c>
      <c r="B3549" t="s">
        <v>129</v>
      </c>
      <c r="C3549" t="s">
        <v>431</v>
      </c>
      <c r="D3549" t="s">
        <v>430</v>
      </c>
      <c r="E3549">
        <v>2011</v>
      </c>
      <c r="F3549">
        <v>35.475999999999999</v>
      </c>
      <c r="G3549">
        <v>8.5359999999999996</v>
      </c>
      <c r="H3549">
        <v>89.297600000000003</v>
      </c>
      <c r="I3549">
        <v>2607740000</v>
      </c>
      <c r="J3549">
        <v>811.37599999999998</v>
      </c>
      <c r="K3549">
        <v>0.7</v>
      </c>
      <c r="L3549">
        <v>38.1</v>
      </c>
      <c r="M3549">
        <v>62.731999999999999</v>
      </c>
      <c r="N3549">
        <v>31.8215</v>
      </c>
      <c r="O3549">
        <v>6.907</v>
      </c>
    </row>
    <row r="3550" spans="1:15" x14ac:dyDescent="0.3">
      <c r="A3550" t="s">
        <v>128</v>
      </c>
      <c r="B3550" t="s">
        <v>129</v>
      </c>
      <c r="C3550" t="s">
        <v>431</v>
      </c>
      <c r="D3550" t="s">
        <v>430</v>
      </c>
      <c r="E3550">
        <v>2010</v>
      </c>
      <c r="F3550">
        <v>36.25</v>
      </c>
      <c r="G3550">
        <v>8.7639999999999993</v>
      </c>
      <c r="H3550">
        <v>85.792599999999993</v>
      </c>
      <c r="I3550">
        <v>2117040000</v>
      </c>
      <c r="J3550">
        <v>667.74400000000003</v>
      </c>
      <c r="K3550">
        <v>0.61</v>
      </c>
      <c r="L3550">
        <v>39.200000000000003</v>
      </c>
      <c r="M3550">
        <v>62.192999999999998</v>
      </c>
      <c r="N3550">
        <v>31.3904</v>
      </c>
      <c r="O3550">
        <v>6.899</v>
      </c>
    </row>
    <row r="3551" spans="1:15" x14ac:dyDescent="0.3">
      <c r="A3551" t="s">
        <v>128</v>
      </c>
      <c r="B3551" t="s">
        <v>129</v>
      </c>
      <c r="C3551" t="s">
        <v>431</v>
      </c>
      <c r="D3551" t="s">
        <v>430</v>
      </c>
      <c r="E3551">
        <v>2009</v>
      </c>
      <c r="F3551">
        <v>36.840000000000003</v>
      </c>
      <c r="G3551">
        <v>8.9920000000000009</v>
      </c>
      <c r="H3551">
        <v>83.335499999999996</v>
      </c>
      <c r="I3551">
        <v>1856700000</v>
      </c>
      <c r="J3551">
        <v>595.11</v>
      </c>
      <c r="K3551">
        <v>0.54</v>
      </c>
      <c r="L3551">
        <v>40.5</v>
      </c>
      <c r="M3551">
        <v>61.601999999999997</v>
      </c>
      <c r="N3551">
        <v>30.8903</v>
      </c>
      <c r="O3551">
        <v>6.8319999999999999</v>
      </c>
    </row>
    <row r="3552" spans="1:15" x14ac:dyDescent="0.3">
      <c r="A3552" t="s">
        <v>128</v>
      </c>
      <c r="B3552" t="s">
        <v>129</v>
      </c>
      <c r="C3552" t="s">
        <v>431</v>
      </c>
      <c r="D3552" t="s">
        <v>430</v>
      </c>
      <c r="E3552">
        <v>2008</v>
      </c>
      <c r="F3552">
        <v>37.183999999999997</v>
      </c>
      <c r="G3552">
        <v>9.218</v>
      </c>
      <c r="H3552">
        <v>79.013199999999998</v>
      </c>
      <c r="I3552">
        <v>1380188800</v>
      </c>
      <c r="J3552">
        <v>450.63299999999998</v>
      </c>
      <c r="K3552">
        <v>0.47</v>
      </c>
      <c r="L3552">
        <v>41.8</v>
      </c>
      <c r="M3552">
        <v>60.951999999999998</v>
      </c>
      <c r="N3552">
        <v>30.3245</v>
      </c>
      <c r="O3552">
        <v>6.1070000000000002</v>
      </c>
    </row>
    <row r="3553" spans="1:15" x14ac:dyDescent="0.3">
      <c r="A3553" t="s">
        <v>128</v>
      </c>
      <c r="B3553" t="s">
        <v>129</v>
      </c>
      <c r="C3553" t="s">
        <v>431</v>
      </c>
      <c r="D3553" t="s">
        <v>430</v>
      </c>
      <c r="E3553">
        <v>2007</v>
      </c>
      <c r="F3553">
        <v>37.25</v>
      </c>
      <c r="G3553">
        <v>9.4429999999999996</v>
      </c>
      <c r="H3553">
        <v>81.761099999999999</v>
      </c>
      <c r="I3553">
        <v>1317970000</v>
      </c>
      <c r="J3553">
        <v>439.83300000000003</v>
      </c>
      <c r="K3553">
        <v>0.41</v>
      </c>
      <c r="L3553">
        <v>43.2</v>
      </c>
      <c r="M3553">
        <v>60.243000000000002</v>
      </c>
      <c r="N3553">
        <v>29.668700000000001</v>
      </c>
      <c r="O3553">
        <v>6.36</v>
      </c>
    </row>
    <row r="3554" spans="1:15" x14ac:dyDescent="0.3">
      <c r="A3554" t="s">
        <v>128</v>
      </c>
      <c r="B3554" t="s">
        <v>129</v>
      </c>
      <c r="C3554" t="s">
        <v>431</v>
      </c>
      <c r="D3554" t="s">
        <v>430</v>
      </c>
      <c r="E3554">
        <v>2006</v>
      </c>
      <c r="F3554">
        <v>37.037999999999997</v>
      </c>
      <c r="G3554">
        <v>9.6709999999999994</v>
      </c>
      <c r="H3554">
        <v>79.500900000000001</v>
      </c>
      <c r="I3554">
        <v>1211160000</v>
      </c>
      <c r="J3554">
        <v>415.03699999999998</v>
      </c>
      <c r="L3554">
        <v>44.7</v>
      </c>
      <c r="M3554">
        <v>59.487000000000002</v>
      </c>
      <c r="N3554">
        <v>28.8931</v>
      </c>
      <c r="O3554">
        <v>6.6289999999999996</v>
      </c>
    </row>
    <row r="3555" spans="1:15" x14ac:dyDescent="0.3">
      <c r="A3555" t="s">
        <v>128</v>
      </c>
      <c r="B3555" t="s">
        <v>129</v>
      </c>
      <c r="C3555" t="s">
        <v>431</v>
      </c>
      <c r="D3555" t="s">
        <v>430</v>
      </c>
      <c r="E3555">
        <v>2005</v>
      </c>
      <c r="F3555">
        <v>36.552</v>
      </c>
      <c r="G3555">
        <v>9.907</v>
      </c>
      <c r="H3555">
        <v>85.613399999999999</v>
      </c>
      <c r="I3555">
        <v>1098430000</v>
      </c>
      <c r="J3555">
        <v>388.59500000000003</v>
      </c>
      <c r="L3555">
        <v>46.2</v>
      </c>
      <c r="M3555">
        <v>58.707000000000001</v>
      </c>
      <c r="N3555">
        <v>27.986699999999999</v>
      </c>
      <c r="O3555">
        <v>6.7160000000000002</v>
      </c>
    </row>
    <row r="3556" spans="1:15" x14ac:dyDescent="0.3">
      <c r="A3556" t="s">
        <v>128</v>
      </c>
      <c r="B3556" t="s">
        <v>129</v>
      </c>
      <c r="C3556" t="s">
        <v>431</v>
      </c>
      <c r="D3556" t="s">
        <v>430</v>
      </c>
      <c r="E3556">
        <v>2004</v>
      </c>
      <c r="F3556">
        <v>35.819000000000003</v>
      </c>
      <c r="G3556">
        <v>10.157999999999999</v>
      </c>
      <c r="H3556">
        <v>86.403300000000002</v>
      </c>
      <c r="I3556">
        <v>1109050000</v>
      </c>
      <c r="J3556">
        <v>407.77</v>
      </c>
      <c r="L3556">
        <v>47.9</v>
      </c>
      <c r="M3556">
        <v>57.932000000000002</v>
      </c>
      <c r="N3556">
        <v>26.928699999999999</v>
      </c>
      <c r="O3556">
        <v>6.8570000000000002</v>
      </c>
    </row>
    <row r="3557" spans="1:15" x14ac:dyDescent="0.3">
      <c r="A3557" t="s">
        <v>128</v>
      </c>
      <c r="B3557" t="s">
        <v>129</v>
      </c>
      <c r="C3557" t="s">
        <v>431</v>
      </c>
      <c r="D3557" t="s">
        <v>430</v>
      </c>
      <c r="E3557">
        <v>2003</v>
      </c>
      <c r="F3557">
        <v>34.936</v>
      </c>
      <c r="G3557">
        <v>10.43</v>
      </c>
      <c r="H3557">
        <v>89.581900000000005</v>
      </c>
      <c r="I3557">
        <v>870248000</v>
      </c>
      <c r="J3557">
        <v>334.58499999999998</v>
      </c>
      <c r="L3557">
        <v>49.8</v>
      </c>
      <c r="M3557">
        <v>57.191000000000003</v>
      </c>
      <c r="N3557">
        <v>25.752199999999998</v>
      </c>
      <c r="O3557">
        <v>6.8170000000000002</v>
      </c>
    </row>
    <row r="3558" spans="1:15" x14ac:dyDescent="0.3">
      <c r="A3558" t="s">
        <v>128</v>
      </c>
      <c r="B3558" t="s">
        <v>129</v>
      </c>
      <c r="C3558" t="s">
        <v>431</v>
      </c>
      <c r="D3558" t="s">
        <v>430</v>
      </c>
      <c r="E3558">
        <v>2002</v>
      </c>
      <c r="F3558">
        <v>34.018999999999998</v>
      </c>
      <c r="G3558">
        <v>10.728999999999999</v>
      </c>
      <c r="H3558">
        <v>87.059600000000003</v>
      </c>
      <c r="I3558">
        <v>729321000</v>
      </c>
      <c r="J3558">
        <v>293.95600000000002</v>
      </c>
      <c r="K3558">
        <v>0.22708999999999999</v>
      </c>
      <c r="L3558">
        <v>51.7</v>
      </c>
      <c r="M3558">
        <v>56.5</v>
      </c>
      <c r="N3558">
        <v>24.564900000000002</v>
      </c>
      <c r="O3558">
        <v>6.8639999999999999</v>
      </c>
    </row>
    <row r="3559" spans="1:15" x14ac:dyDescent="0.3">
      <c r="A3559" t="s">
        <v>128</v>
      </c>
      <c r="B3559" t="s">
        <v>129</v>
      </c>
      <c r="C3559" t="s">
        <v>431</v>
      </c>
      <c r="D3559" t="s">
        <v>430</v>
      </c>
      <c r="E3559">
        <v>2001</v>
      </c>
      <c r="F3559">
        <v>33.17</v>
      </c>
      <c r="G3559">
        <v>11.06</v>
      </c>
      <c r="H3559">
        <v>81.693799999999996</v>
      </c>
      <c r="I3559">
        <v>752368000</v>
      </c>
      <c r="J3559">
        <v>316.82400000000001</v>
      </c>
      <c r="K3559">
        <v>0.15781500000000001</v>
      </c>
      <c r="L3559">
        <v>53.9</v>
      </c>
      <c r="M3559">
        <v>55.863999999999997</v>
      </c>
      <c r="N3559">
        <v>23.5121</v>
      </c>
      <c r="O3559">
        <v>6.4459999999999997</v>
      </c>
    </row>
    <row r="3560" spans="1:15" x14ac:dyDescent="0.3">
      <c r="A3560" t="s">
        <v>128</v>
      </c>
      <c r="B3560" t="s">
        <v>129</v>
      </c>
      <c r="C3560" t="s">
        <v>431</v>
      </c>
      <c r="D3560" t="s">
        <v>430</v>
      </c>
      <c r="E3560">
        <v>2000</v>
      </c>
      <c r="F3560">
        <v>32.518000000000001</v>
      </c>
      <c r="G3560">
        <v>11.43</v>
      </c>
      <c r="H3560">
        <v>75.03</v>
      </c>
      <c r="I3560">
        <v>706371000</v>
      </c>
      <c r="J3560">
        <v>308.13400000000001</v>
      </c>
      <c r="K3560">
        <v>0.136712</v>
      </c>
      <c r="L3560">
        <v>56.3</v>
      </c>
      <c r="M3560">
        <v>55.273000000000003</v>
      </c>
      <c r="N3560">
        <v>22.697199999999999</v>
      </c>
      <c r="O3560">
        <v>6.8609999999999998</v>
      </c>
    </row>
    <row r="3561" spans="1:15" x14ac:dyDescent="0.3">
      <c r="A3561" t="s">
        <v>128</v>
      </c>
      <c r="B3561" t="s">
        <v>129</v>
      </c>
      <c r="C3561" t="s">
        <v>431</v>
      </c>
      <c r="D3561" t="s">
        <v>430</v>
      </c>
      <c r="E3561">
        <v>1999</v>
      </c>
      <c r="F3561">
        <v>32.186999999999998</v>
      </c>
      <c r="G3561">
        <v>11.847</v>
      </c>
      <c r="H3561">
        <v>78.662599999999998</v>
      </c>
      <c r="I3561">
        <v>688921000</v>
      </c>
      <c r="J3561">
        <v>307.911</v>
      </c>
      <c r="K3561">
        <v>2.5495E-2</v>
      </c>
      <c r="L3561">
        <v>58.9</v>
      </c>
      <c r="M3561">
        <v>54.707000000000001</v>
      </c>
      <c r="N3561">
        <v>22.1525</v>
      </c>
      <c r="O3561">
        <v>6.4459999999999997</v>
      </c>
    </row>
    <row r="3562" spans="1:15" x14ac:dyDescent="0.3">
      <c r="A3562" t="s">
        <v>128</v>
      </c>
      <c r="B3562" t="s">
        <v>129</v>
      </c>
      <c r="C3562" t="s">
        <v>431</v>
      </c>
      <c r="D3562" t="s">
        <v>430</v>
      </c>
      <c r="E3562">
        <v>1998</v>
      </c>
      <c r="F3562">
        <v>32.222000000000001</v>
      </c>
      <c r="G3562">
        <v>12.305999999999999</v>
      </c>
      <c r="H3562">
        <v>73.874899999999997</v>
      </c>
      <c r="I3562">
        <v>745526000</v>
      </c>
      <c r="J3562">
        <v>337.88799999999998</v>
      </c>
      <c r="K3562">
        <v>8.7742400000000009E-3</v>
      </c>
      <c r="L3562">
        <v>61.8</v>
      </c>
      <c r="M3562">
        <v>54.137</v>
      </c>
      <c r="N3562">
        <v>21.8459</v>
      </c>
      <c r="O3562">
        <v>6.5780000000000003</v>
      </c>
    </row>
    <row r="3563" spans="1:15" x14ac:dyDescent="0.3">
      <c r="A3563" t="s">
        <v>128</v>
      </c>
      <c r="B3563" t="s">
        <v>129</v>
      </c>
      <c r="C3563" t="s">
        <v>431</v>
      </c>
      <c r="D3563" t="s">
        <v>430</v>
      </c>
      <c r="E3563">
        <v>1997</v>
      </c>
      <c r="F3563">
        <v>32.634</v>
      </c>
      <c r="G3563">
        <v>12.797000000000001</v>
      </c>
      <c r="H3563">
        <v>84.275599999999997</v>
      </c>
      <c r="I3563">
        <v>686490000</v>
      </c>
      <c r="J3563">
        <v>312.726</v>
      </c>
      <c r="K3563">
        <v>9.0177199999999999E-3</v>
      </c>
      <c r="L3563">
        <v>65</v>
      </c>
      <c r="M3563">
        <v>53.548000000000002</v>
      </c>
      <c r="N3563">
        <v>21.734400000000001</v>
      </c>
      <c r="O3563">
        <v>6.556</v>
      </c>
    </row>
    <row r="3564" spans="1:15" x14ac:dyDescent="0.3">
      <c r="A3564" t="s">
        <v>128</v>
      </c>
      <c r="B3564" t="s">
        <v>129</v>
      </c>
      <c r="C3564" t="s">
        <v>431</v>
      </c>
      <c r="D3564" t="s">
        <v>430</v>
      </c>
      <c r="E3564">
        <v>1996</v>
      </c>
      <c r="F3564">
        <v>33.414000000000001</v>
      </c>
      <c r="G3564">
        <v>13.308999999999999</v>
      </c>
      <c r="H3564">
        <v>76.941800000000001</v>
      </c>
      <c r="I3564">
        <v>693536000</v>
      </c>
      <c r="J3564">
        <v>315.75099999999998</v>
      </c>
      <c r="K3564">
        <v>0</v>
      </c>
      <c r="L3564">
        <v>68.599999999999994</v>
      </c>
      <c r="M3564">
        <v>52.938000000000002</v>
      </c>
      <c r="N3564">
        <v>21.747199999999999</v>
      </c>
      <c r="O3564">
        <v>6.633</v>
      </c>
    </row>
    <row r="3565" spans="1:15" x14ac:dyDescent="0.3">
      <c r="A3565" t="s">
        <v>128</v>
      </c>
      <c r="B3565" t="s">
        <v>129</v>
      </c>
      <c r="C3565" t="s">
        <v>431</v>
      </c>
      <c r="D3565" t="s">
        <v>430</v>
      </c>
      <c r="E3565">
        <v>1995</v>
      </c>
      <c r="F3565">
        <v>34.524000000000001</v>
      </c>
      <c r="G3565">
        <v>13.821</v>
      </c>
      <c r="H3565">
        <v>67.143900000000002</v>
      </c>
      <c r="I3565">
        <v>578015625</v>
      </c>
      <c r="J3565">
        <v>262.23099999999999</v>
      </c>
      <c r="K3565">
        <v>0</v>
      </c>
      <c r="L3565">
        <v>72.7</v>
      </c>
      <c r="M3565">
        <v>52.316000000000003</v>
      </c>
      <c r="N3565">
        <v>21.824000000000002</v>
      </c>
      <c r="O3565">
        <v>6.8710000000000004</v>
      </c>
    </row>
    <row r="3566" spans="1:15" x14ac:dyDescent="0.3">
      <c r="A3566" t="s">
        <v>128</v>
      </c>
      <c r="B3566" t="s">
        <v>129</v>
      </c>
      <c r="C3566" t="s">
        <v>431</v>
      </c>
      <c r="D3566" t="s">
        <v>430</v>
      </c>
      <c r="E3566">
        <v>1994</v>
      </c>
      <c r="F3566">
        <v>35.892000000000003</v>
      </c>
      <c r="G3566">
        <v>14.314</v>
      </c>
      <c r="H3566">
        <v>63.558500000000002</v>
      </c>
      <c r="I3566">
        <v>531688000</v>
      </c>
      <c r="J3566">
        <v>239.66900000000001</v>
      </c>
      <c r="K3566">
        <v>0</v>
      </c>
      <c r="L3566">
        <v>77</v>
      </c>
      <c r="M3566">
        <v>51.695999999999998</v>
      </c>
      <c r="N3566">
        <v>21.964700000000001</v>
      </c>
      <c r="O3566">
        <v>6.75</v>
      </c>
    </row>
    <row r="3567" spans="1:15" x14ac:dyDescent="0.3">
      <c r="A3567" t="s">
        <v>128</v>
      </c>
      <c r="B3567" t="s">
        <v>129</v>
      </c>
      <c r="C3567" t="s">
        <v>431</v>
      </c>
      <c r="D3567" t="s">
        <v>430</v>
      </c>
      <c r="E3567">
        <v>1993</v>
      </c>
      <c r="F3567">
        <v>37.389000000000003</v>
      </c>
      <c r="G3567">
        <v>14.769</v>
      </c>
      <c r="H3567">
        <v>57.177900000000001</v>
      </c>
      <c r="I3567">
        <v>467873000</v>
      </c>
      <c r="J3567">
        <v>209</v>
      </c>
      <c r="K3567">
        <v>0</v>
      </c>
      <c r="L3567">
        <v>81.400000000000006</v>
      </c>
      <c r="M3567">
        <v>51.1</v>
      </c>
      <c r="N3567">
        <v>22.1646</v>
      </c>
      <c r="O3567">
        <v>6.6040000000000001</v>
      </c>
    </row>
    <row r="3568" spans="1:15" x14ac:dyDescent="0.3">
      <c r="A3568" t="s">
        <v>128</v>
      </c>
      <c r="B3568" t="s">
        <v>129</v>
      </c>
      <c r="C3568" t="s">
        <v>431</v>
      </c>
      <c r="D3568" t="s">
        <v>430</v>
      </c>
      <c r="E3568">
        <v>1992</v>
      </c>
      <c r="F3568">
        <v>38.892000000000003</v>
      </c>
      <c r="G3568">
        <v>15.177</v>
      </c>
      <c r="H3568">
        <v>54.482700000000001</v>
      </c>
      <c r="I3568">
        <v>477102000</v>
      </c>
      <c r="J3568">
        <v>211.33199999999999</v>
      </c>
      <c r="L3568">
        <v>85.8</v>
      </c>
      <c r="M3568">
        <v>50.545000000000002</v>
      </c>
      <c r="N3568">
        <v>22.352399999999999</v>
      </c>
      <c r="O3568">
        <v>6.8140000000000001</v>
      </c>
    </row>
    <row r="3569" spans="1:15" x14ac:dyDescent="0.3">
      <c r="A3569" t="s">
        <v>128</v>
      </c>
      <c r="B3569" t="s">
        <v>129</v>
      </c>
      <c r="C3569" t="s">
        <v>431</v>
      </c>
      <c r="D3569" t="s">
        <v>430</v>
      </c>
      <c r="E3569">
        <v>1991</v>
      </c>
      <c r="F3569">
        <v>40.314999999999998</v>
      </c>
      <c r="G3569">
        <v>15.529</v>
      </c>
      <c r="L3569">
        <v>89.9</v>
      </c>
      <c r="M3569">
        <v>50.04</v>
      </c>
      <c r="N3569">
        <v>22.4392</v>
      </c>
      <c r="O3569">
        <v>6.702</v>
      </c>
    </row>
    <row r="3570" spans="1:15" x14ac:dyDescent="0.3">
      <c r="A3570" t="s">
        <v>128</v>
      </c>
      <c r="B3570" t="s">
        <v>129</v>
      </c>
      <c r="C3570" t="s">
        <v>431</v>
      </c>
      <c r="D3570" t="s">
        <v>430</v>
      </c>
      <c r="E3570">
        <v>1990</v>
      </c>
      <c r="F3570">
        <v>41.58</v>
      </c>
      <c r="G3570">
        <v>15.826000000000001</v>
      </c>
      <c r="K3570">
        <v>0</v>
      </c>
      <c r="L3570">
        <v>93.6</v>
      </c>
      <c r="M3570">
        <v>49.588000000000001</v>
      </c>
      <c r="N3570">
        <v>22.3629</v>
      </c>
    </row>
    <row r="3571" spans="1:15" x14ac:dyDescent="0.3">
      <c r="A3571" t="s">
        <v>128</v>
      </c>
      <c r="B3571" t="s">
        <v>129</v>
      </c>
      <c r="C3571" t="s">
        <v>431</v>
      </c>
      <c r="D3571" t="s">
        <v>430</v>
      </c>
      <c r="E3571">
        <v>1989</v>
      </c>
      <c r="F3571">
        <v>42.637999999999998</v>
      </c>
      <c r="G3571">
        <v>16.071000000000002</v>
      </c>
      <c r="L3571">
        <v>96.9</v>
      </c>
      <c r="M3571">
        <v>49.192</v>
      </c>
      <c r="N3571">
        <v>22.090499999999999</v>
      </c>
    </row>
    <row r="3572" spans="1:15" x14ac:dyDescent="0.3">
      <c r="A3572" t="s">
        <v>128</v>
      </c>
      <c r="B3572" t="s">
        <v>129</v>
      </c>
      <c r="C3572" t="s">
        <v>431</v>
      </c>
      <c r="D3572" t="s">
        <v>430</v>
      </c>
      <c r="E3572">
        <v>1988</v>
      </c>
      <c r="F3572">
        <v>43.5</v>
      </c>
      <c r="G3572">
        <v>16.283000000000001</v>
      </c>
      <c r="L3572">
        <v>99.9</v>
      </c>
      <c r="M3572">
        <v>48.841000000000001</v>
      </c>
      <c r="N3572">
        <v>21.639700000000001</v>
      </c>
    </row>
    <row r="3573" spans="1:15" x14ac:dyDescent="0.3">
      <c r="A3573" t="s">
        <v>128</v>
      </c>
      <c r="B3573" t="s">
        <v>129</v>
      </c>
      <c r="C3573" t="s">
        <v>431</v>
      </c>
      <c r="D3573" t="s">
        <v>430</v>
      </c>
      <c r="E3573">
        <v>1987</v>
      </c>
      <c r="F3573">
        <v>44.182000000000002</v>
      </c>
      <c r="G3573">
        <v>16.475999999999999</v>
      </c>
      <c r="L3573">
        <v>102.5</v>
      </c>
      <c r="M3573">
        <v>48.521999999999998</v>
      </c>
      <c r="N3573">
        <v>21.063600000000001</v>
      </c>
    </row>
    <row r="3574" spans="1:15" x14ac:dyDescent="0.3">
      <c r="A3574" t="s">
        <v>128</v>
      </c>
      <c r="B3574" t="s">
        <v>129</v>
      </c>
      <c r="C3574" t="s">
        <v>431</v>
      </c>
      <c r="D3574" t="s">
        <v>430</v>
      </c>
      <c r="E3574">
        <v>1986</v>
      </c>
      <c r="F3574">
        <v>44.683</v>
      </c>
      <c r="G3574">
        <v>16.658999999999999</v>
      </c>
      <c r="L3574">
        <v>104.7</v>
      </c>
      <c r="M3574">
        <v>48.23</v>
      </c>
      <c r="N3574">
        <v>20.4435</v>
      </c>
    </row>
    <row r="3575" spans="1:15" x14ac:dyDescent="0.3">
      <c r="A3575" t="s">
        <v>128</v>
      </c>
      <c r="B3575" t="s">
        <v>129</v>
      </c>
      <c r="C3575" t="s">
        <v>431</v>
      </c>
      <c r="D3575" t="s">
        <v>430</v>
      </c>
      <c r="E3575">
        <v>1985</v>
      </c>
      <c r="F3575">
        <v>45.011000000000003</v>
      </c>
      <c r="G3575">
        <v>16.838000000000001</v>
      </c>
      <c r="L3575">
        <v>106.7</v>
      </c>
      <c r="M3575">
        <v>47.956000000000003</v>
      </c>
      <c r="N3575">
        <v>19.841000000000001</v>
      </c>
    </row>
    <row r="3576" spans="1:15" x14ac:dyDescent="0.3">
      <c r="A3576" t="s">
        <v>128</v>
      </c>
      <c r="B3576" t="s">
        <v>129</v>
      </c>
      <c r="C3576" t="s">
        <v>431</v>
      </c>
      <c r="D3576" t="s">
        <v>430</v>
      </c>
      <c r="E3576">
        <v>1984</v>
      </c>
      <c r="F3576">
        <v>45.188000000000002</v>
      </c>
      <c r="G3576">
        <v>17.016999999999999</v>
      </c>
      <c r="L3576">
        <v>108.4</v>
      </c>
      <c r="M3576">
        <v>47.695</v>
      </c>
      <c r="N3576">
        <v>19.270299999999999</v>
      </c>
    </row>
    <row r="3577" spans="1:15" x14ac:dyDescent="0.3">
      <c r="A3577" t="s">
        <v>128</v>
      </c>
      <c r="B3577" t="s">
        <v>129</v>
      </c>
      <c r="C3577" t="s">
        <v>431</v>
      </c>
      <c r="D3577" t="s">
        <v>430</v>
      </c>
      <c r="E3577">
        <v>1983</v>
      </c>
      <c r="F3577">
        <v>45.26</v>
      </c>
      <c r="G3577">
        <v>17.196000000000002</v>
      </c>
      <c r="L3577">
        <v>110</v>
      </c>
      <c r="M3577">
        <v>47.441000000000003</v>
      </c>
      <c r="N3577">
        <v>18.718399999999999</v>
      </c>
    </row>
    <row r="3578" spans="1:15" x14ac:dyDescent="0.3">
      <c r="A3578" t="s">
        <v>128</v>
      </c>
      <c r="B3578" t="s">
        <v>129</v>
      </c>
      <c r="C3578" t="s">
        <v>431</v>
      </c>
      <c r="D3578" t="s">
        <v>430</v>
      </c>
      <c r="E3578">
        <v>1982</v>
      </c>
      <c r="F3578">
        <v>45.274999999999999</v>
      </c>
      <c r="G3578">
        <v>17.376999999999999</v>
      </c>
      <c r="L3578">
        <v>111.5</v>
      </c>
      <c r="M3578">
        <v>47.186999999999998</v>
      </c>
      <c r="N3578">
        <v>18.186399999999999</v>
      </c>
    </row>
    <row r="3579" spans="1:15" x14ac:dyDescent="0.3">
      <c r="A3579" t="s">
        <v>128</v>
      </c>
      <c r="B3579" t="s">
        <v>129</v>
      </c>
      <c r="C3579" t="s">
        <v>431</v>
      </c>
      <c r="D3579" t="s">
        <v>430</v>
      </c>
      <c r="E3579">
        <v>1981</v>
      </c>
      <c r="F3579">
        <v>45.262999999999998</v>
      </c>
      <c r="G3579">
        <v>17.565999999999999</v>
      </c>
      <c r="L3579">
        <v>112.9</v>
      </c>
      <c r="M3579">
        <v>46.927</v>
      </c>
      <c r="N3579">
        <v>17.668900000000001</v>
      </c>
    </row>
    <row r="3580" spans="1:15" x14ac:dyDescent="0.3">
      <c r="A3580" t="s">
        <v>128</v>
      </c>
      <c r="B3580" t="s">
        <v>129</v>
      </c>
      <c r="C3580" t="s">
        <v>431</v>
      </c>
      <c r="D3580" t="s">
        <v>430</v>
      </c>
      <c r="E3580">
        <v>1980</v>
      </c>
      <c r="F3580">
        <v>45.253999999999998</v>
      </c>
      <c r="G3580">
        <v>17.768000000000001</v>
      </c>
      <c r="L3580">
        <v>114.4</v>
      </c>
      <c r="M3580">
        <v>46.654000000000003</v>
      </c>
      <c r="N3580">
        <v>17.162500000000001</v>
      </c>
    </row>
    <row r="3581" spans="1:15" x14ac:dyDescent="0.3">
      <c r="A3581" t="s">
        <v>128</v>
      </c>
      <c r="B3581" t="s">
        <v>129</v>
      </c>
      <c r="C3581" t="s">
        <v>431</v>
      </c>
      <c r="D3581" t="s">
        <v>430</v>
      </c>
      <c r="E3581">
        <v>1979</v>
      </c>
      <c r="F3581">
        <v>45.264000000000003</v>
      </c>
      <c r="G3581">
        <v>17.984999999999999</v>
      </c>
      <c r="L3581">
        <v>115.9</v>
      </c>
      <c r="M3581">
        <v>46.363999999999997</v>
      </c>
      <c r="N3581">
        <v>16.672699999999999</v>
      </c>
    </row>
    <row r="3582" spans="1:15" x14ac:dyDescent="0.3">
      <c r="A3582" t="s">
        <v>128</v>
      </c>
      <c r="B3582" t="s">
        <v>129</v>
      </c>
      <c r="C3582" t="s">
        <v>431</v>
      </c>
      <c r="D3582" t="s">
        <v>430</v>
      </c>
      <c r="E3582">
        <v>1978</v>
      </c>
      <c r="F3582">
        <v>45.293999999999997</v>
      </c>
      <c r="G3582">
        <v>18.219000000000001</v>
      </c>
      <c r="L3582">
        <v>117.5</v>
      </c>
      <c r="M3582">
        <v>46.058999999999997</v>
      </c>
      <c r="N3582">
        <v>16.2056</v>
      </c>
    </row>
    <row r="3583" spans="1:15" x14ac:dyDescent="0.3">
      <c r="A3583" t="s">
        <v>128</v>
      </c>
      <c r="B3583" t="s">
        <v>129</v>
      </c>
      <c r="C3583" t="s">
        <v>431</v>
      </c>
      <c r="D3583" t="s">
        <v>430</v>
      </c>
      <c r="E3583">
        <v>1977</v>
      </c>
      <c r="F3583">
        <v>45.347999999999999</v>
      </c>
      <c r="G3583">
        <v>18.47</v>
      </c>
      <c r="L3583">
        <v>119.5</v>
      </c>
      <c r="M3583">
        <v>45.738999999999997</v>
      </c>
      <c r="N3583">
        <v>15.758599999999999</v>
      </c>
    </row>
    <row r="3584" spans="1:15" x14ac:dyDescent="0.3">
      <c r="A3584" t="s">
        <v>128</v>
      </c>
      <c r="B3584" t="s">
        <v>129</v>
      </c>
      <c r="C3584" t="s">
        <v>431</v>
      </c>
      <c r="D3584" t="s">
        <v>430</v>
      </c>
      <c r="E3584">
        <v>1976</v>
      </c>
      <c r="F3584">
        <v>45.436</v>
      </c>
      <c r="G3584">
        <v>18.739999999999998</v>
      </c>
      <c r="L3584">
        <v>121.7</v>
      </c>
      <c r="M3584">
        <v>45.404000000000003</v>
      </c>
      <c r="N3584">
        <v>15.326499999999999</v>
      </c>
    </row>
    <row r="3585" spans="1:14" x14ac:dyDescent="0.3">
      <c r="A3585" t="s">
        <v>128</v>
      </c>
      <c r="B3585" t="s">
        <v>129</v>
      </c>
      <c r="C3585" t="s">
        <v>431</v>
      </c>
      <c r="D3585" t="s">
        <v>430</v>
      </c>
      <c r="E3585">
        <v>1975</v>
      </c>
      <c r="F3585">
        <v>45.564</v>
      </c>
      <c r="G3585">
        <v>19.03</v>
      </c>
      <c r="L3585">
        <v>124.1</v>
      </c>
      <c r="M3585">
        <v>45.054000000000002</v>
      </c>
      <c r="N3585">
        <v>14.9053</v>
      </c>
    </row>
    <row r="3586" spans="1:14" x14ac:dyDescent="0.3">
      <c r="A3586" t="s">
        <v>128</v>
      </c>
      <c r="B3586" t="s">
        <v>129</v>
      </c>
      <c r="C3586" t="s">
        <v>431</v>
      </c>
      <c r="D3586" t="s">
        <v>430</v>
      </c>
      <c r="E3586">
        <v>1974</v>
      </c>
      <c r="F3586">
        <v>45.737000000000002</v>
      </c>
      <c r="G3586">
        <v>19.341000000000001</v>
      </c>
      <c r="L3586">
        <v>126.7</v>
      </c>
      <c r="M3586">
        <v>44.691000000000003</v>
      </c>
      <c r="N3586">
        <v>14.494899999999999</v>
      </c>
    </row>
    <row r="3587" spans="1:14" x14ac:dyDescent="0.3">
      <c r="A3587" t="s">
        <v>128</v>
      </c>
      <c r="B3587" t="s">
        <v>129</v>
      </c>
      <c r="C3587" t="s">
        <v>431</v>
      </c>
      <c r="D3587" t="s">
        <v>430</v>
      </c>
      <c r="E3587">
        <v>1973</v>
      </c>
      <c r="F3587">
        <v>45.942999999999998</v>
      </c>
      <c r="G3587">
        <v>19.670000000000002</v>
      </c>
      <c r="M3587">
        <v>44.316000000000003</v>
      </c>
      <c r="N3587">
        <v>14.0966</v>
      </c>
    </row>
    <row r="3588" spans="1:14" x14ac:dyDescent="0.3">
      <c r="A3588" t="s">
        <v>128</v>
      </c>
      <c r="B3588" t="s">
        <v>129</v>
      </c>
      <c r="C3588" t="s">
        <v>431</v>
      </c>
      <c r="D3588" t="s">
        <v>430</v>
      </c>
      <c r="E3588">
        <v>1972</v>
      </c>
      <c r="F3588">
        <v>46.173999999999999</v>
      </c>
      <c r="G3588">
        <v>20.013999999999999</v>
      </c>
      <c r="M3588">
        <v>43.933999999999997</v>
      </c>
      <c r="N3588">
        <v>13.710900000000001</v>
      </c>
    </row>
    <row r="3589" spans="1:14" x14ac:dyDescent="0.3">
      <c r="A3589" t="s">
        <v>128</v>
      </c>
      <c r="B3589" t="s">
        <v>129</v>
      </c>
      <c r="C3589" t="s">
        <v>431</v>
      </c>
      <c r="D3589" t="s">
        <v>430</v>
      </c>
      <c r="E3589">
        <v>1971</v>
      </c>
      <c r="F3589">
        <v>46.423000000000002</v>
      </c>
      <c r="G3589">
        <v>20.370999999999999</v>
      </c>
      <c r="M3589">
        <v>43.545000000000002</v>
      </c>
      <c r="N3589">
        <v>13.3384</v>
      </c>
    </row>
    <row r="3590" spans="1:14" x14ac:dyDescent="0.3">
      <c r="A3590" t="s">
        <v>128</v>
      </c>
      <c r="B3590" t="s">
        <v>129</v>
      </c>
      <c r="C3590" t="s">
        <v>431</v>
      </c>
      <c r="D3590" t="s">
        <v>430</v>
      </c>
      <c r="E3590">
        <v>1970</v>
      </c>
      <c r="F3590">
        <v>46.683</v>
      </c>
      <c r="G3590">
        <v>20.733000000000001</v>
      </c>
      <c r="M3590">
        <v>43.155999999999999</v>
      </c>
      <c r="N3590">
        <v>12.979699999999999</v>
      </c>
    </row>
    <row r="3591" spans="1:14" x14ac:dyDescent="0.3">
      <c r="A3591" t="s">
        <v>128</v>
      </c>
      <c r="B3591" t="s">
        <v>129</v>
      </c>
      <c r="C3591" t="s">
        <v>431</v>
      </c>
      <c r="D3591" t="s">
        <v>430</v>
      </c>
      <c r="E3591">
        <v>1969</v>
      </c>
      <c r="F3591">
        <v>46.948</v>
      </c>
      <c r="G3591">
        <v>21.091999999999999</v>
      </c>
      <c r="M3591">
        <v>42.773000000000003</v>
      </c>
      <c r="N3591">
        <v>12.6349</v>
      </c>
    </row>
    <row r="3592" spans="1:14" x14ac:dyDescent="0.3">
      <c r="A3592" t="s">
        <v>128</v>
      </c>
      <c r="B3592" t="s">
        <v>129</v>
      </c>
      <c r="C3592" t="s">
        <v>431</v>
      </c>
      <c r="D3592" t="s">
        <v>430</v>
      </c>
      <c r="E3592">
        <v>1968</v>
      </c>
      <c r="F3592">
        <v>47.210999999999999</v>
      </c>
      <c r="G3592">
        <v>21.445</v>
      </c>
      <c r="M3592">
        <v>42.393999999999998</v>
      </c>
      <c r="N3592">
        <v>12.3033</v>
      </c>
    </row>
    <row r="3593" spans="1:14" x14ac:dyDescent="0.3">
      <c r="A3593" t="s">
        <v>128</v>
      </c>
      <c r="B3593" t="s">
        <v>129</v>
      </c>
      <c r="C3593" t="s">
        <v>431</v>
      </c>
      <c r="D3593" t="s">
        <v>430</v>
      </c>
      <c r="E3593">
        <v>1967</v>
      </c>
      <c r="F3593">
        <v>47.466000000000001</v>
      </c>
      <c r="G3593">
        <v>21.795999999999999</v>
      </c>
      <c r="M3593">
        <v>42.015000000000001</v>
      </c>
      <c r="N3593">
        <v>11.9832</v>
      </c>
    </row>
    <row r="3594" spans="1:14" x14ac:dyDescent="0.3">
      <c r="A3594" t="s">
        <v>128</v>
      </c>
      <c r="B3594" t="s">
        <v>129</v>
      </c>
      <c r="C3594" t="s">
        <v>431</v>
      </c>
      <c r="D3594" t="s">
        <v>430</v>
      </c>
      <c r="E3594">
        <v>1966</v>
      </c>
      <c r="F3594">
        <v>47.704999999999998</v>
      </c>
      <c r="G3594">
        <v>22.151</v>
      </c>
      <c r="M3594">
        <v>41.63</v>
      </c>
      <c r="N3594">
        <v>11.672000000000001</v>
      </c>
    </row>
    <row r="3595" spans="1:14" x14ac:dyDescent="0.3">
      <c r="A3595" t="s">
        <v>128</v>
      </c>
      <c r="B3595" t="s">
        <v>129</v>
      </c>
      <c r="C3595" t="s">
        <v>431</v>
      </c>
      <c r="D3595" t="s">
        <v>430</v>
      </c>
      <c r="E3595">
        <v>1965</v>
      </c>
      <c r="F3595">
        <v>47.927</v>
      </c>
      <c r="G3595">
        <v>22.524000000000001</v>
      </c>
      <c r="M3595">
        <v>41.220999999999997</v>
      </c>
      <c r="N3595">
        <v>11.3682</v>
      </c>
    </row>
    <row r="3596" spans="1:14" x14ac:dyDescent="0.3">
      <c r="A3596" t="s">
        <v>128</v>
      </c>
      <c r="B3596" t="s">
        <v>129</v>
      </c>
      <c r="C3596" t="s">
        <v>431</v>
      </c>
      <c r="D3596" t="s">
        <v>430</v>
      </c>
      <c r="E3596">
        <v>1964</v>
      </c>
      <c r="F3596">
        <v>48.134999999999998</v>
      </c>
      <c r="G3596">
        <v>22.936</v>
      </c>
      <c r="M3596">
        <v>40.768000000000001</v>
      </c>
      <c r="N3596">
        <v>11.0709</v>
      </c>
    </row>
    <row r="3597" spans="1:14" x14ac:dyDescent="0.3">
      <c r="A3597" t="s">
        <v>128</v>
      </c>
      <c r="B3597" t="s">
        <v>129</v>
      </c>
      <c r="C3597" t="s">
        <v>431</v>
      </c>
      <c r="D3597" t="s">
        <v>430</v>
      </c>
      <c r="E3597">
        <v>1963</v>
      </c>
      <c r="F3597">
        <v>48.329000000000001</v>
      </c>
      <c r="G3597">
        <v>23.399000000000001</v>
      </c>
      <c r="M3597">
        <v>40.259</v>
      </c>
      <c r="N3597">
        <v>10.7807</v>
      </c>
    </row>
    <row r="3598" spans="1:14" x14ac:dyDescent="0.3">
      <c r="A3598" t="s">
        <v>128</v>
      </c>
      <c r="B3598" t="s">
        <v>129</v>
      </c>
      <c r="C3598" t="s">
        <v>431</v>
      </c>
      <c r="D3598" t="s">
        <v>430</v>
      </c>
      <c r="E3598">
        <v>1962</v>
      </c>
      <c r="F3598">
        <v>48.503999999999998</v>
      </c>
      <c r="G3598">
        <v>23.917999999999999</v>
      </c>
      <c r="M3598">
        <v>39.692999999999998</v>
      </c>
      <c r="N3598">
        <v>10.4999</v>
      </c>
    </row>
    <row r="3599" spans="1:14" x14ac:dyDescent="0.3">
      <c r="A3599" t="s">
        <v>128</v>
      </c>
      <c r="B3599" t="s">
        <v>129</v>
      </c>
      <c r="C3599" t="s">
        <v>431</v>
      </c>
      <c r="D3599" t="s">
        <v>430</v>
      </c>
      <c r="E3599">
        <v>1961</v>
      </c>
      <c r="F3599">
        <v>48.652999999999999</v>
      </c>
      <c r="G3599">
        <v>24.492000000000001</v>
      </c>
      <c r="M3599">
        <v>39.075000000000003</v>
      </c>
      <c r="N3599">
        <v>10.231</v>
      </c>
    </row>
    <row r="3600" spans="1:14" x14ac:dyDescent="0.3">
      <c r="A3600" t="s">
        <v>128</v>
      </c>
      <c r="B3600" t="s">
        <v>129</v>
      </c>
      <c r="C3600" t="s">
        <v>431</v>
      </c>
      <c r="D3600" t="s">
        <v>430</v>
      </c>
      <c r="E3600">
        <v>1960</v>
      </c>
      <c r="F3600">
        <v>48.762999999999998</v>
      </c>
      <c r="G3600">
        <v>25.11</v>
      </c>
      <c r="M3600">
        <v>38.418999999999997</v>
      </c>
    </row>
    <row r="3601" spans="1:15" x14ac:dyDescent="0.3">
      <c r="A3601" t="s">
        <v>130</v>
      </c>
      <c r="B3601" t="s">
        <v>131</v>
      </c>
      <c r="C3601" t="s">
        <v>438</v>
      </c>
      <c r="D3601" t="s">
        <v>439</v>
      </c>
      <c r="E3601">
        <v>2018</v>
      </c>
      <c r="I3601">
        <v>30284900000</v>
      </c>
      <c r="J3601">
        <v>22927.7</v>
      </c>
      <c r="K3601">
        <v>89.356999999999999</v>
      </c>
      <c r="L3601">
        <v>2.1</v>
      </c>
      <c r="N3601">
        <v>30.386099999999999</v>
      </c>
      <c r="O3601">
        <v>5.508</v>
      </c>
    </row>
    <row r="3602" spans="1:15" x14ac:dyDescent="0.3">
      <c r="A3602" t="s">
        <v>130</v>
      </c>
      <c r="B3602" t="s">
        <v>131</v>
      </c>
      <c r="C3602" t="s">
        <v>438</v>
      </c>
      <c r="D3602" t="s">
        <v>439</v>
      </c>
      <c r="E3602">
        <v>2017</v>
      </c>
      <c r="F3602">
        <v>10.5</v>
      </c>
      <c r="G3602">
        <v>11.8</v>
      </c>
      <c r="I3602">
        <v>26611700000</v>
      </c>
      <c r="J3602">
        <v>20200.400000000001</v>
      </c>
      <c r="K3602">
        <v>88.102500000000006</v>
      </c>
      <c r="L3602">
        <v>2.2000000000000002</v>
      </c>
      <c r="M3602">
        <v>77.641499999999994</v>
      </c>
      <c r="N3602">
        <v>30.305599999999998</v>
      </c>
      <c r="O3602">
        <v>5.76</v>
      </c>
    </row>
    <row r="3603" spans="1:15" x14ac:dyDescent="0.3">
      <c r="A3603" t="s">
        <v>130</v>
      </c>
      <c r="B3603" t="s">
        <v>131</v>
      </c>
      <c r="C3603" t="s">
        <v>438</v>
      </c>
      <c r="D3603" t="s">
        <v>439</v>
      </c>
      <c r="E3603">
        <v>2016</v>
      </c>
      <c r="F3603">
        <v>10.7</v>
      </c>
      <c r="G3603">
        <v>11.7</v>
      </c>
      <c r="I3603">
        <v>23984300000</v>
      </c>
      <c r="J3603">
        <v>18228.099999999999</v>
      </c>
      <c r="K3603">
        <v>87.240200000000002</v>
      </c>
      <c r="L3603">
        <v>2.2999999999999998</v>
      </c>
      <c r="M3603">
        <v>77.641499999999994</v>
      </c>
      <c r="N3603">
        <v>30.268899999999999</v>
      </c>
      <c r="O3603">
        <v>6.7619999999999996</v>
      </c>
    </row>
    <row r="3604" spans="1:15" x14ac:dyDescent="0.3">
      <c r="A3604" t="s">
        <v>130</v>
      </c>
      <c r="B3604" t="s">
        <v>131</v>
      </c>
      <c r="C3604" t="s">
        <v>438</v>
      </c>
      <c r="D3604" t="s">
        <v>439</v>
      </c>
      <c r="E3604">
        <v>2015</v>
      </c>
      <c r="F3604">
        <v>10.6</v>
      </c>
      <c r="G3604">
        <v>11.6</v>
      </c>
      <c r="I3604">
        <v>22904500000</v>
      </c>
      <c r="J3604">
        <v>17412.400000000001</v>
      </c>
      <c r="K3604">
        <v>88.409700000000001</v>
      </c>
      <c r="L3604">
        <v>2.5</v>
      </c>
      <c r="M3604">
        <v>77.590199999999996</v>
      </c>
      <c r="N3604">
        <v>30.260100000000001</v>
      </c>
      <c r="O3604">
        <v>6.1870000000000003</v>
      </c>
    </row>
    <row r="3605" spans="1:15" x14ac:dyDescent="0.3">
      <c r="A3605" t="s">
        <v>130</v>
      </c>
      <c r="B3605" t="s">
        <v>131</v>
      </c>
      <c r="C3605" t="s">
        <v>438</v>
      </c>
      <c r="D3605" t="s">
        <v>439</v>
      </c>
      <c r="E3605">
        <v>2014</v>
      </c>
      <c r="F3605">
        <v>10.3</v>
      </c>
      <c r="G3605">
        <v>11.8</v>
      </c>
      <c r="H3605">
        <v>6732.37</v>
      </c>
      <c r="I3605">
        <v>26615900000</v>
      </c>
      <c r="J3605">
        <v>20247.2</v>
      </c>
      <c r="K3605">
        <v>84.241500000000002</v>
      </c>
      <c r="L3605">
        <v>2.7</v>
      </c>
      <c r="M3605">
        <v>77.034099999999995</v>
      </c>
      <c r="N3605">
        <v>30.240300000000001</v>
      </c>
      <c r="O3605">
        <v>7.3520000000000003</v>
      </c>
    </row>
    <row r="3606" spans="1:15" x14ac:dyDescent="0.3">
      <c r="A3606" t="s">
        <v>130</v>
      </c>
      <c r="B3606" t="s">
        <v>131</v>
      </c>
      <c r="C3606" t="s">
        <v>438</v>
      </c>
      <c r="D3606" t="s">
        <v>439</v>
      </c>
      <c r="E3606">
        <v>2013</v>
      </c>
      <c r="F3606">
        <v>10.3</v>
      </c>
      <c r="G3606">
        <v>11.6</v>
      </c>
      <c r="H3606">
        <v>6664.66</v>
      </c>
      <c r="I3606">
        <v>25137200000</v>
      </c>
      <c r="J3606">
        <v>19072.2</v>
      </c>
      <c r="K3606">
        <v>80.004300000000001</v>
      </c>
      <c r="L3606">
        <v>2.9</v>
      </c>
      <c r="M3606">
        <v>77.141499999999994</v>
      </c>
      <c r="N3606">
        <v>30.319700000000001</v>
      </c>
      <c r="O3606">
        <v>8.6310000000000002</v>
      </c>
    </row>
    <row r="3607" spans="1:15" x14ac:dyDescent="0.3">
      <c r="A3607" t="s">
        <v>130</v>
      </c>
      <c r="B3607" t="s">
        <v>131</v>
      </c>
      <c r="C3607" t="s">
        <v>438</v>
      </c>
      <c r="D3607" t="s">
        <v>439</v>
      </c>
      <c r="E3607">
        <v>2012</v>
      </c>
      <c r="F3607">
        <v>10.6</v>
      </c>
      <c r="G3607">
        <v>11.7</v>
      </c>
      <c r="H3607">
        <v>6689.37</v>
      </c>
      <c r="I3607">
        <v>23043900000</v>
      </c>
      <c r="J3607">
        <v>17421.900000000001</v>
      </c>
      <c r="K3607">
        <v>78.389899999999997</v>
      </c>
      <c r="L3607">
        <v>3.1</v>
      </c>
      <c r="M3607">
        <v>76.326800000000006</v>
      </c>
      <c r="N3607">
        <v>31.202999999999999</v>
      </c>
      <c r="O3607">
        <v>10.021000000000001</v>
      </c>
    </row>
    <row r="3608" spans="1:15" x14ac:dyDescent="0.3">
      <c r="A3608" t="s">
        <v>130</v>
      </c>
      <c r="B3608" t="s">
        <v>131</v>
      </c>
      <c r="C3608" t="s">
        <v>438</v>
      </c>
      <c r="D3608" t="s">
        <v>439</v>
      </c>
      <c r="E3608">
        <v>2011</v>
      </c>
      <c r="F3608">
        <v>11.1</v>
      </c>
      <c r="G3608">
        <v>11.5</v>
      </c>
      <c r="H3608">
        <v>6314.41</v>
      </c>
      <c r="I3608">
        <v>23170200000</v>
      </c>
      <c r="J3608">
        <v>17454.8</v>
      </c>
      <c r="K3608">
        <v>76.5</v>
      </c>
      <c r="L3608">
        <v>3.3</v>
      </c>
      <c r="M3608">
        <v>76.229299999999995</v>
      </c>
      <c r="N3608">
        <v>31.314900000000002</v>
      </c>
      <c r="O3608">
        <v>12.327999999999999</v>
      </c>
    </row>
    <row r="3609" spans="1:15" x14ac:dyDescent="0.3">
      <c r="A3609" t="s">
        <v>130</v>
      </c>
      <c r="B3609" t="s">
        <v>131</v>
      </c>
      <c r="C3609" t="s">
        <v>438</v>
      </c>
      <c r="D3609" t="s">
        <v>439</v>
      </c>
      <c r="E3609">
        <v>2010</v>
      </c>
      <c r="F3609">
        <v>11.9</v>
      </c>
      <c r="G3609">
        <v>11.9</v>
      </c>
      <c r="H3609">
        <v>6506.32</v>
      </c>
      <c r="I3609">
        <v>19490900000</v>
      </c>
      <c r="J3609">
        <v>14638.6</v>
      </c>
      <c r="K3609">
        <v>74.099999999999994</v>
      </c>
      <c r="L3609">
        <v>3.6</v>
      </c>
      <c r="M3609">
        <v>75.429299999999998</v>
      </c>
      <c r="N3609">
        <v>31.4101</v>
      </c>
      <c r="O3609">
        <v>16.707000000000001</v>
      </c>
    </row>
    <row r="3610" spans="1:15" x14ac:dyDescent="0.3">
      <c r="A3610" t="s">
        <v>130</v>
      </c>
      <c r="B3610" t="s">
        <v>131</v>
      </c>
      <c r="C3610" t="s">
        <v>438</v>
      </c>
      <c r="D3610" t="s">
        <v>439</v>
      </c>
      <c r="E3610">
        <v>2009</v>
      </c>
      <c r="F3610">
        <v>11.8</v>
      </c>
      <c r="G3610">
        <v>12.1</v>
      </c>
      <c r="H3610">
        <v>5975.95</v>
      </c>
      <c r="I3610">
        <v>19652500000</v>
      </c>
      <c r="J3610">
        <v>14726.3</v>
      </c>
      <c r="K3610">
        <v>72.5</v>
      </c>
      <c r="L3610">
        <v>3.9</v>
      </c>
      <c r="M3610">
        <v>74.824399999999997</v>
      </c>
      <c r="N3610">
        <v>31.4818</v>
      </c>
      <c r="O3610">
        <v>13.548</v>
      </c>
    </row>
    <row r="3611" spans="1:15" x14ac:dyDescent="0.3">
      <c r="A3611" t="s">
        <v>130</v>
      </c>
      <c r="B3611" t="s">
        <v>131</v>
      </c>
      <c r="C3611" t="s">
        <v>438</v>
      </c>
      <c r="D3611" t="s">
        <v>439</v>
      </c>
      <c r="E3611">
        <v>2008</v>
      </c>
      <c r="F3611">
        <v>12</v>
      </c>
      <c r="G3611">
        <v>12.5</v>
      </c>
      <c r="H3611">
        <v>6364.57</v>
      </c>
      <c r="I3611">
        <v>24194000000</v>
      </c>
      <c r="J3611">
        <v>18094.5</v>
      </c>
      <c r="K3611">
        <v>70.58</v>
      </c>
      <c r="L3611">
        <v>4.3</v>
      </c>
      <c r="M3611">
        <v>73.770700000000005</v>
      </c>
      <c r="N3611">
        <v>31.5426</v>
      </c>
      <c r="O3611">
        <v>5.4550000000000001</v>
      </c>
    </row>
    <row r="3612" spans="1:15" x14ac:dyDescent="0.3">
      <c r="A3612" t="s">
        <v>130</v>
      </c>
      <c r="B3612" t="s">
        <v>131</v>
      </c>
      <c r="C3612" t="s">
        <v>438</v>
      </c>
      <c r="D3612" t="s">
        <v>439</v>
      </c>
      <c r="E3612">
        <v>2007</v>
      </c>
      <c r="F3612">
        <v>11.8</v>
      </c>
      <c r="G3612">
        <v>13</v>
      </c>
      <c r="H3612">
        <v>6277.41</v>
      </c>
      <c r="I3612">
        <v>22237100000</v>
      </c>
      <c r="J3612">
        <v>16586.400000000001</v>
      </c>
      <c r="K3612">
        <v>66.19</v>
      </c>
      <c r="L3612">
        <v>4.7</v>
      </c>
      <c r="M3612">
        <v>72.814599999999999</v>
      </c>
      <c r="N3612">
        <v>31.627300000000002</v>
      </c>
      <c r="O3612">
        <v>4.5919999999999996</v>
      </c>
    </row>
    <row r="3613" spans="1:15" x14ac:dyDescent="0.3">
      <c r="A3613" t="s">
        <v>130</v>
      </c>
      <c r="B3613" t="s">
        <v>131</v>
      </c>
      <c r="C3613" t="s">
        <v>438</v>
      </c>
      <c r="D3613" t="s">
        <v>439</v>
      </c>
      <c r="E3613">
        <v>2006</v>
      </c>
      <c r="F3613">
        <v>11</v>
      </c>
      <c r="G3613">
        <v>12.9</v>
      </c>
      <c r="H3613">
        <v>5869.42</v>
      </c>
      <c r="I3613">
        <v>16963600000</v>
      </c>
      <c r="J3613">
        <v>12595.4</v>
      </c>
      <c r="K3613">
        <v>63.51</v>
      </c>
      <c r="L3613">
        <v>5.0999999999999996</v>
      </c>
      <c r="M3613">
        <v>72.691500000000005</v>
      </c>
      <c r="N3613">
        <v>31.771899999999999</v>
      </c>
      <c r="O3613">
        <v>5.915</v>
      </c>
    </row>
    <row r="3614" spans="1:15" x14ac:dyDescent="0.3">
      <c r="A3614" t="s">
        <v>130</v>
      </c>
      <c r="B3614" t="s">
        <v>131</v>
      </c>
      <c r="C3614" t="s">
        <v>438</v>
      </c>
      <c r="D3614" t="s">
        <v>439</v>
      </c>
      <c r="E3614">
        <v>2005</v>
      </c>
      <c r="F3614">
        <v>10.6</v>
      </c>
      <c r="G3614">
        <v>12.8</v>
      </c>
      <c r="H3614">
        <v>5531.55</v>
      </c>
      <c r="I3614">
        <v>14006100000</v>
      </c>
      <c r="J3614">
        <v>10338.299999999999</v>
      </c>
      <c r="K3614">
        <v>61.45</v>
      </c>
      <c r="L3614">
        <v>5.6</v>
      </c>
      <c r="M3614">
        <v>72.568299999999994</v>
      </c>
      <c r="N3614">
        <v>31.959800000000001</v>
      </c>
      <c r="O3614">
        <v>8.0329999999999995</v>
      </c>
    </row>
    <row r="3615" spans="1:15" x14ac:dyDescent="0.3">
      <c r="A3615" t="s">
        <v>130</v>
      </c>
      <c r="B3615" t="s">
        <v>131</v>
      </c>
      <c r="C3615" t="s">
        <v>438</v>
      </c>
      <c r="D3615" t="s">
        <v>439</v>
      </c>
      <c r="E3615">
        <v>2004</v>
      </c>
      <c r="F3615">
        <v>10.3</v>
      </c>
      <c r="G3615">
        <v>13</v>
      </c>
      <c r="H3615">
        <v>5429.53</v>
      </c>
      <c r="I3615">
        <v>12059200000</v>
      </c>
      <c r="J3615">
        <v>8850.4699999999993</v>
      </c>
      <c r="K3615">
        <v>53.2</v>
      </c>
      <c r="L3615">
        <v>6.1</v>
      </c>
      <c r="M3615">
        <v>71.909800000000004</v>
      </c>
      <c r="N3615">
        <v>32.1432</v>
      </c>
      <c r="O3615">
        <v>10.247999999999999</v>
      </c>
    </row>
    <row r="3616" spans="1:15" x14ac:dyDescent="0.3">
      <c r="A3616" t="s">
        <v>130</v>
      </c>
      <c r="B3616" t="s">
        <v>131</v>
      </c>
      <c r="C3616" t="s">
        <v>438</v>
      </c>
      <c r="D3616" t="s">
        <v>439</v>
      </c>
      <c r="E3616">
        <v>2003</v>
      </c>
      <c r="F3616">
        <v>9.5</v>
      </c>
      <c r="G3616">
        <v>13.2</v>
      </c>
      <c r="H3616">
        <v>5158.6000000000004</v>
      </c>
      <c r="I3616">
        <v>9833870000</v>
      </c>
      <c r="J3616">
        <v>7174.24</v>
      </c>
      <c r="K3616">
        <v>45.32</v>
      </c>
      <c r="L3616">
        <v>6.7</v>
      </c>
      <c r="M3616">
        <v>71.317099999999996</v>
      </c>
      <c r="N3616">
        <v>32.335900000000002</v>
      </c>
      <c r="O3616">
        <v>11.288</v>
      </c>
    </row>
    <row r="3617" spans="1:15" x14ac:dyDescent="0.3">
      <c r="A3617" t="s">
        <v>130</v>
      </c>
      <c r="B3617" t="s">
        <v>131</v>
      </c>
      <c r="C3617" t="s">
        <v>438</v>
      </c>
      <c r="D3617" t="s">
        <v>439</v>
      </c>
      <c r="E3617">
        <v>2002</v>
      </c>
      <c r="F3617">
        <v>9.4</v>
      </c>
      <c r="G3617">
        <v>13.3</v>
      </c>
      <c r="H3617">
        <v>4767.46</v>
      </c>
      <c r="I3617">
        <v>7322070000</v>
      </c>
      <c r="J3617">
        <v>5308.35</v>
      </c>
      <c r="K3617">
        <v>41.52</v>
      </c>
      <c r="L3617">
        <v>7.3</v>
      </c>
      <c r="M3617">
        <v>70.904899999999998</v>
      </c>
      <c r="N3617">
        <v>32.539499999999997</v>
      </c>
      <c r="O3617">
        <v>10.026</v>
      </c>
    </row>
    <row r="3618" spans="1:15" x14ac:dyDescent="0.3">
      <c r="A3618" t="s">
        <v>130</v>
      </c>
      <c r="B3618" t="s">
        <v>131</v>
      </c>
      <c r="C3618" t="s">
        <v>438</v>
      </c>
      <c r="D3618" t="s">
        <v>439</v>
      </c>
      <c r="E3618">
        <v>2001</v>
      </c>
      <c r="F3618">
        <v>9.1</v>
      </c>
      <c r="G3618">
        <v>13.3</v>
      </c>
      <c r="H3618">
        <v>4680.45</v>
      </c>
      <c r="I3618">
        <v>6245070000</v>
      </c>
      <c r="J3618">
        <v>4498.96</v>
      </c>
      <c r="K3618">
        <v>31.5275</v>
      </c>
      <c r="L3618">
        <v>8</v>
      </c>
      <c r="M3618">
        <v>70.258499999999998</v>
      </c>
      <c r="N3618">
        <v>32.746299999999998</v>
      </c>
      <c r="O3618">
        <v>13.134</v>
      </c>
    </row>
    <row r="3619" spans="1:15" x14ac:dyDescent="0.3">
      <c r="A3619" t="s">
        <v>130</v>
      </c>
      <c r="B3619" t="s">
        <v>131</v>
      </c>
      <c r="C3619" t="s">
        <v>438</v>
      </c>
      <c r="D3619" t="s">
        <v>439</v>
      </c>
      <c r="E3619">
        <v>2000</v>
      </c>
      <c r="F3619">
        <v>9.4</v>
      </c>
      <c r="G3619">
        <v>13.2</v>
      </c>
      <c r="H3619">
        <v>4540.49</v>
      </c>
      <c r="I3619">
        <v>5685770000</v>
      </c>
      <c r="J3619">
        <v>4070.03</v>
      </c>
      <c r="K3619">
        <v>28.577000000000002</v>
      </c>
      <c r="L3619">
        <v>8.6999999999999993</v>
      </c>
      <c r="M3619">
        <v>70.417100000000005</v>
      </c>
      <c r="N3619">
        <v>32.955500000000001</v>
      </c>
      <c r="O3619">
        <v>13.36</v>
      </c>
    </row>
    <row r="3620" spans="1:15" x14ac:dyDescent="0.3">
      <c r="A3620" t="s">
        <v>130</v>
      </c>
      <c r="B3620" t="s">
        <v>131</v>
      </c>
      <c r="C3620" t="s">
        <v>438</v>
      </c>
      <c r="D3620" t="s">
        <v>439</v>
      </c>
      <c r="E3620">
        <v>1999</v>
      </c>
      <c r="F3620">
        <v>9</v>
      </c>
      <c r="G3620">
        <v>13.4</v>
      </c>
      <c r="H3620">
        <v>4460.37</v>
      </c>
      <c r="I3620">
        <v>5726900000</v>
      </c>
      <c r="J3620">
        <v>4119.3500000000004</v>
      </c>
      <c r="K3620">
        <v>14.5009</v>
      </c>
      <c r="L3620">
        <v>9.4</v>
      </c>
      <c r="M3620">
        <v>70.063400000000001</v>
      </c>
      <c r="N3620">
        <v>32.796500000000002</v>
      </c>
      <c r="O3620">
        <v>11.573</v>
      </c>
    </row>
    <row r="3621" spans="1:15" x14ac:dyDescent="0.3">
      <c r="A3621" t="s">
        <v>130</v>
      </c>
      <c r="B3621" t="s">
        <v>131</v>
      </c>
      <c r="C3621" t="s">
        <v>438</v>
      </c>
      <c r="D3621" t="s">
        <v>439</v>
      </c>
      <c r="E3621">
        <v>1998</v>
      </c>
      <c r="F3621">
        <v>8.8000000000000007</v>
      </c>
      <c r="G3621">
        <v>14</v>
      </c>
      <c r="H3621">
        <v>4733.95</v>
      </c>
      <c r="I3621">
        <v>5617110000</v>
      </c>
      <c r="J3621">
        <v>4052.29</v>
      </c>
      <c r="K3621">
        <v>10.795999999999999</v>
      </c>
      <c r="L3621">
        <v>10.1</v>
      </c>
      <c r="M3621">
        <v>69.358500000000006</v>
      </c>
      <c r="N3621">
        <v>32.700099999999999</v>
      </c>
      <c r="O3621">
        <v>9.51</v>
      </c>
    </row>
    <row r="3622" spans="1:15" x14ac:dyDescent="0.3">
      <c r="A3622" t="s">
        <v>130</v>
      </c>
      <c r="B3622" t="s">
        <v>131</v>
      </c>
      <c r="C3622" t="s">
        <v>438</v>
      </c>
      <c r="D3622" t="s">
        <v>439</v>
      </c>
      <c r="E3622">
        <v>1997</v>
      </c>
      <c r="F3622">
        <v>9</v>
      </c>
      <c r="G3622">
        <v>13.3</v>
      </c>
      <c r="H3622">
        <v>4811.6000000000004</v>
      </c>
      <c r="I3622">
        <v>5066240000</v>
      </c>
      <c r="J3622">
        <v>3619.95</v>
      </c>
      <c r="K3622">
        <v>5.7062799999999996</v>
      </c>
      <c r="L3622">
        <v>10.9</v>
      </c>
      <c r="M3622">
        <v>69.809799999999996</v>
      </c>
      <c r="N3622">
        <v>33.015700000000002</v>
      </c>
      <c r="O3622">
        <v>10.369</v>
      </c>
    </row>
    <row r="3623" spans="1:15" x14ac:dyDescent="0.3">
      <c r="A3623" t="s">
        <v>130</v>
      </c>
      <c r="B3623" t="s">
        <v>131</v>
      </c>
      <c r="C3623" t="s">
        <v>438</v>
      </c>
      <c r="D3623" t="s">
        <v>439</v>
      </c>
      <c r="E3623">
        <v>1996</v>
      </c>
      <c r="F3623">
        <v>9.4</v>
      </c>
      <c r="G3623">
        <v>13.4</v>
      </c>
      <c r="H3623">
        <v>4556.3900000000003</v>
      </c>
      <c r="I3623">
        <v>4746110000</v>
      </c>
      <c r="J3623">
        <v>3352.73</v>
      </c>
      <c r="K3623">
        <v>3.5251100000000002</v>
      </c>
      <c r="L3623">
        <v>11.7</v>
      </c>
      <c r="M3623">
        <v>69.612200000000001</v>
      </c>
      <c r="N3623">
        <v>33.394500000000001</v>
      </c>
      <c r="O3623">
        <v>9.9149999999999991</v>
      </c>
    </row>
    <row r="3624" spans="1:15" x14ac:dyDescent="0.3">
      <c r="A3624" t="s">
        <v>130</v>
      </c>
      <c r="B3624" t="s">
        <v>131</v>
      </c>
      <c r="C3624" t="s">
        <v>438</v>
      </c>
      <c r="D3624" t="s">
        <v>439</v>
      </c>
      <c r="E3624">
        <v>1995</v>
      </c>
      <c r="F3624">
        <v>9.4</v>
      </c>
      <c r="G3624">
        <v>14.5</v>
      </c>
      <c r="H3624">
        <v>4244.6400000000003</v>
      </c>
      <c r="I3624">
        <v>4373670000</v>
      </c>
      <c r="J3624">
        <v>3044.38</v>
      </c>
      <c r="K3624">
        <v>2.7789700000000002</v>
      </c>
      <c r="L3624">
        <v>12.4</v>
      </c>
      <c r="M3624">
        <v>67.543899999999994</v>
      </c>
      <c r="N3624">
        <v>33.890900000000002</v>
      </c>
      <c r="O3624">
        <v>9.6590000000000007</v>
      </c>
    </row>
    <row r="3625" spans="1:15" x14ac:dyDescent="0.3">
      <c r="A3625" t="s">
        <v>130</v>
      </c>
      <c r="B3625" t="s">
        <v>131</v>
      </c>
      <c r="C3625" t="s">
        <v>438</v>
      </c>
      <c r="D3625" t="s">
        <v>439</v>
      </c>
      <c r="E3625">
        <v>1994</v>
      </c>
      <c r="F3625">
        <v>9.6999999999999993</v>
      </c>
      <c r="G3625">
        <v>15.2</v>
      </c>
      <c r="H3625">
        <v>4354.83</v>
      </c>
      <c r="K3625">
        <v>1.1597500000000001</v>
      </c>
      <c r="L3625">
        <v>13</v>
      </c>
      <c r="M3625">
        <v>66.5</v>
      </c>
      <c r="N3625">
        <v>34.501399999999997</v>
      </c>
      <c r="O3625">
        <v>7.5609999999999999</v>
      </c>
    </row>
    <row r="3626" spans="1:15" x14ac:dyDescent="0.3">
      <c r="A3626" t="s">
        <v>130</v>
      </c>
      <c r="B3626" t="s">
        <v>131</v>
      </c>
      <c r="C3626" t="s">
        <v>438</v>
      </c>
      <c r="D3626" t="s">
        <v>439</v>
      </c>
      <c r="E3626">
        <v>1993</v>
      </c>
      <c r="F3626">
        <v>10.199999999999999</v>
      </c>
      <c r="G3626">
        <v>14.2</v>
      </c>
      <c r="H3626">
        <v>4049.85</v>
      </c>
      <c r="K3626">
        <v>0.30071100000000001</v>
      </c>
      <c r="L3626">
        <v>13.4</v>
      </c>
      <c r="M3626">
        <v>67.909800000000004</v>
      </c>
      <c r="N3626">
        <v>35.247199999999999</v>
      </c>
      <c r="O3626">
        <v>6.5439999999999996</v>
      </c>
    </row>
    <row r="3627" spans="1:15" x14ac:dyDescent="0.3">
      <c r="A3627" t="s">
        <v>130</v>
      </c>
      <c r="B3627" t="s">
        <v>131</v>
      </c>
      <c r="C3627" t="s">
        <v>438</v>
      </c>
      <c r="D3627" t="s">
        <v>439</v>
      </c>
      <c r="E3627">
        <v>1992</v>
      </c>
      <c r="F3627">
        <v>11.8</v>
      </c>
      <c r="G3627">
        <v>13.1</v>
      </c>
      <c r="H3627">
        <v>4933.82</v>
      </c>
      <c r="K3627">
        <v>6.5484799999999996E-2</v>
      </c>
      <c r="L3627">
        <v>13.7</v>
      </c>
      <c r="M3627">
        <v>68.863399999999999</v>
      </c>
      <c r="N3627">
        <v>36.1663</v>
      </c>
      <c r="O3627">
        <v>3.681</v>
      </c>
    </row>
    <row r="3628" spans="1:15" x14ac:dyDescent="0.3">
      <c r="A3628" t="s">
        <v>130</v>
      </c>
      <c r="B3628" t="s">
        <v>131</v>
      </c>
      <c r="C3628" t="s">
        <v>438</v>
      </c>
      <c r="D3628" t="s">
        <v>439</v>
      </c>
      <c r="E3628">
        <v>1991</v>
      </c>
      <c r="F3628">
        <v>12.4</v>
      </c>
      <c r="G3628">
        <v>12.6</v>
      </c>
      <c r="H3628">
        <v>5617.06</v>
      </c>
      <c r="L3628">
        <v>13.8</v>
      </c>
      <c r="M3628">
        <v>69.373199999999997</v>
      </c>
      <c r="N3628">
        <v>36.832099999999997</v>
      </c>
      <c r="O3628">
        <v>1.468</v>
      </c>
    </row>
    <row r="3629" spans="1:15" x14ac:dyDescent="0.3">
      <c r="A3629" t="s">
        <v>130</v>
      </c>
      <c r="B3629" t="s">
        <v>131</v>
      </c>
      <c r="C3629" t="s">
        <v>438</v>
      </c>
      <c r="D3629" t="s">
        <v>439</v>
      </c>
      <c r="E3629">
        <v>1990</v>
      </c>
      <c r="F3629">
        <v>14.2</v>
      </c>
      <c r="G3629">
        <v>12.4</v>
      </c>
      <c r="H3629">
        <v>5755.89</v>
      </c>
      <c r="K3629">
        <v>0</v>
      </c>
      <c r="L3629">
        <v>14</v>
      </c>
      <c r="M3629">
        <v>69.4756</v>
      </c>
      <c r="N3629">
        <v>37.017600000000002</v>
      </c>
    </row>
    <row r="3630" spans="1:15" x14ac:dyDescent="0.3">
      <c r="A3630" t="s">
        <v>130</v>
      </c>
      <c r="B3630" t="s">
        <v>131</v>
      </c>
      <c r="C3630" t="s">
        <v>438</v>
      </c>
      <c r="D3630" t="s">
        <v>439</v>
      </c>
      <c r="E3630">
        <v>1989</v>
      </c>
      <c r="F3630">
        <v>15.5</v>
      </c>
      <c r="G3630">
        <v>11.8</v>
      </c>
      <c r="L3630">
        <v>14.1</v>
      </c>
      <c r="M3630">
        <v>70.039000000000001</v>
      </c>
      <c r="N3630">
        <v>36.992899999999999</v>
      </c>
    </row>
    <row r="3631" spans="1:15" x14ac:dyDescent="0.3">
      <c r="A3631" t="s">
        <v>130</v>
      </c>
      <c r="B3631" t="s">
        <v>131</v>
      </c>
      <c r="C3631" t="s">
        <v>438</v>
      </c>
      <c r="D3631" t="s">
        <v>439</v>
      </c>
      <c r="E3631">
        <v>1988</v>
      </c>
      <c r="F3631">
        <v>16</v>
      </c>
      <c r="G3631">
        <v>11.9</v>
      </c>
      <c r="L3631">
        <v>14.3</v>
      </c>
      <c r="M3631">
        <v>70.697599999999994</v>
      </c>
      <c r="N3631">
        <v>36.845999999999997</v>
      </c>
    </row>
    <row r="3632" spans="1:15" x14ac:dyDescent="0.3">
      <c r="A3632" t="s">
        <v>130</v>
      </c>
      <c r="B3632" t="s">
        <v>131</v>
      </c>
      <c r="C3632" t="s">
        <v>438</v>
      </c>
      <c r="D3632" t="s">
        <v>439</v>
      </c>
      <c r="E3632">
        <v>1987</v>
      </c>
      <c r="F3632">
        <v>16.2</v>
      </c>
      <c r="G3632">
        <v>11.8</v>
      </c>
      <c r="L3632">
        <v>14.5</v>
      </c>
      <c r="M3632">
        <v>70.643900000000002</v>
      </c>
      <c r="N3632">
        <v>36.617600000000003</v>
      </c>
    </row>
    <row r="3633" spans="1:14" x14ac:dyDescent="0.3">
      <c r="A3633" t="s">
        <v>130</v>
      </c>
      <c r="B3633" t="s">
        <v>131</v>
      </c>
      <c r="C3633" t="s">
        <v>438</v>
      </c>
      <c r="D3633" t="s">
        <v>439</v>
      </c>
      <c r="E3633">
        <v>1986</v>
      </c>
      <c r="F3633">
        <v>15.7</v>
      </c>
      <c r="G3633">
        <v>11.7</v>
      </c>
      <c r="L3633">
        <v>14.7</v>
      </c>
      <c r="M3633">
        <v>70.085400000000007</v>
      </c>
      <c r="N3633">
        <v>36.333799999999997</v>
      </c>
    </row>
    <row r="3634" spans="1:14" x14ac:dyDescent="0.3">
      <c r="A3634" t="s">
        <v>130</v>
      </c>
      <c r="B3634" t="s">
        <v>131</v>
      </c>
      <c r="C3634" t="s">
        <v>438</v>
      </c>
      <c r="D3634" t="s">
        <v>439</v>
      </c>
      <c r="E3634">
        <v>1985</v>
      </c>
      <c r="F3634">
        <v>15.5</v>
      </c>
      <c r="G3634">
        <v>12.7</v>
      </c>
      <c r="L3634">
        <v>15</v>
      </c>
      <c r="M3634">
        <v>69.380499999999998</v>
      </c>
      <c r="N3634">
        <v>36.064700000000002</v>
      </c>
    </row>
    <row r="3635" spans="1:14" x14ac:dyDescent="0.3">
      <c r="A3635" t="s">
        <v>130</v>
      </c>
      <c r="B3635" t="s">
        <v>131</v>
      </c>
      <c r="C3635" t="s">
        <v>438</v>
      </c>
      <c r="D3635" t="s">
        <v>439</v>
      </c>
      <c r="E3635">
        <v>1984</v>
      </c>
      <c r="F3635">
        <v>16</v>
      </c>
      <c r="G3635">
        <v>12.6</v>
      </c>
      <c r="L3635">
        <v>15.4</v>
      </c>
      <c r="M3635">
        <v>69.278000000000006</v>
      </c>
      <c r="N3635">
        <v>35.8249</v>
      </c>
    </row>
    <row r="3636" spans="1:14" x14ac:dyDescent="0.3">
      <c r="A3636" t="s">
        <v>130</v>
      </c>
      <c r="B3636" t="s">
        <v>131</v>
      </c>
      <c r="C3636" t="s">
        <v>438</v>
      </c>
      <c r="D3636" t="s">
        <v>439</v>
      </c>
      <c r="E3636">
        <v>1983</v>
      </c>
      <c r="F3636">
        <v>16</v>
      </c>
      <c r="G3636">
        <v>12.1</v>
      </c>
      <c r="L3636">
        <v>15.9</v>
      </c>
      <c r="M3636">
        <v>69.375600000000006</v>
      </c>
      <c r="N3636">
        <v>35.591999999999999</v>
      </c>
    </row>
    <row r="3637" spans="1:14" x14ac:dyDescent="0.3">
      <c r="A3637" t="s">
        <v>130</v>
      </c>
      <c r="B3637" t="s">
        <v>131</v>
      </c>
      <c r="C3637" t="s">
        <v>438</v>
      </c>
      <c r="D3637" t="s">
        <v>439</v>
      </c>
      <c r="E3637">
        <v>1982</v>
      </c>
      <c r="F3637">
        <v>15.4</v>
      </c>
      <c r="G3637">
        <v>11.9</v>
      </c>
      <c r="L3637">
        <v>16.5</v>
      </c>
      <c r="M3637">
        <v>69.126800000000003</v>
      </c>
      <c r="N3637">
        <v>35.348300000000002</v>
      </c>
    </row>
    <row r="3638" spans="1:14" x14ac:dyDescent="0.3">
      <c r="A3638" t="s">
        <v>130</v>
      </c>
      <c r="B3638" t="s">
        <v>131</v>
      </c>
      <c r="C3638" t="s">
        <v>438</v>
      </c>
      <c r="D3638" t="s">
        <v>439</v>
      </c>
      <c r="E3638">
        <v>1981</v>
      </c>
      <c r="F3638">
        <v>15.4</v>
      </c>
      <c r="G3638">
        <v>12.3</v>
      </c>
      <c r="L3638">
        <v>17.100000000000001</v>
      </c>
      <c r="M3638">
        <v>68.977999999999994</v>
      </c>
      <c r="N3638">
        <v>35.094700000000003</v>
      </c>
    </row>
    <row r="3639" spans="1:14" x14ac:dyDescent="0.3">
      <c r="A3639" t="s">
        <v>130</v>
      </c>
      <c r="B3639" t="s">
        <v>131</v>
      </c>
      <c r="C3639" t="s">
        <v>438</v>
      </c>
      <c r="D3639" t="s">
        <v>439</v>
      </c>
      <c r="E3639">
        <v>1980</v>
      </c>
      <c r="F3639">
        <v>15</v>
      </c>
      <c r="G3639">
        <v>12.3</v>
      </c>
      <c r="L3639">
        <v>17.7</v>
      </c>
      <c r="M3639">
        <v>68.905600000000007</v>
      </c>
      <c r="N3639">
        <v>34.848300000000002</v>
      </c>
    </row>
    <row r="3640" spans="1:14" x14ac:dyDescent="0.3">
      <c r="A3640" t="s">
        <v>130</v>
      </c>
      <c r="B3640" t="s">
        <v>131</v>
      </c>
      <c r="C3640" t="s">
        <v>438</v>
      </c>
      <c r="D3640" t="s">
        <v>439</v>
      </c>
      <c r="E3640">
        <v>1979</v>
      </c>
      <c r="F3640">
        <v>14.9</v>
      </c>
      <c r="G3640">
        <v>12.3</v>
      </c>
      <c r="M3640">
        <v>68.938599999999994</v>
      </c>
      <c r="N3640">
        <v>34.6387</v>
      </c>
    </row>
    <row r="3641" spans="1:14" x14ac:dyDescent="0.3">
      <c r="A3641" t="s">
        <v>130</v>
      </c>
      <c r="B3641" t="s">
        <v>131</v>
      </c>
      <c r="C3641" t="s">
        <v>438</v>
      </c>
      <c r="D3641" t="s">
        <v>439</v>
      </c>
      <c r="E3641">
        <v>1978</v>
      </c>
      <c r="F3641">
        <v>15</v>
      </c>
      <c r="G3641">
        <v>12.2</v>
      </c>
      <c r="M3641">
        <v>69.026300000000006</v>
      </c>
      <c r="N3641">
        <v>34.4465</v>
      </c>
    </row>
    <row r="3642" spans="1:14" x14ac:dyDescent="0.3">
      <c r="A3642" t="s">
        <v>130</v>
      </c>
      <c r="B3642" t="s">
        <v>131</v>
      </c>
      <c r="C3642" t="s">
        <v>438</v>
      </c>
      <c r="D3642" t="s">
        <v>439</v>
      </c>
      <c r="E3642">
        <v>1977</v>
      </c>
      <c r="F3642">
        <v>15.2</v>
      </c>
      <c r="G3642">
        <v>11.8</v>
      </c>
      <c r="M3642">
        <v>69.147000000000006</v>
      </c>
      <c r="N3642">
        <v>34.211199999999998</v>
      </c>
    </row>
    <row r="3643" spans="1:14" x14ac:dyDescent="0.3">
      <c r="A3643" t="s">
        <v>130</v>
      </c>
      <c r="B3643" t="s">
        <v>131</v>
      </c>
      <c r="C3643" t="s">
        <v>438</v>
      </c>
      <c r="D3643" t="s">
        <v>439</v>
      </c>
      <c r="E3643">
        <v>1976</v>
      </c>
      <c r="F3643">
        <v>15.1</v>
      </c>
      <c r="G3643">
        <v>12.1</v>
      </c>
      <c r="M3643">
        <v>69.290000000000006</v>
      </c>
      <c r="N3643">
        <v>33.960299999999997</v>
      </c>
    </row>
    <row r="3644" spans="1:14" x14ac:dyDescent="0.3">
      <c r="A3644" t="s">
        <v>130</v>
      </c>
      <c r="B3644" t="s">
        <v>131</v>
      </c>
      <c r="C3644" t="s">
        <v>438</v>
      </c>
      <c r="D3644" t="s">
        <v>439</v>
      </c>
      <c r="E3644">
        <v>1975</v>
      </c>
      <c r="F3644">
        <v>14.9</v>
      </c>
      <c r="G3644">
        <v>11.6</v>
      </c>
      <c r="M3644">
        <v>69.441299999999998</v>
      </c>
      <c r="N3644">
        <v>33.719099999999997</v>
      </c>
    </row>
    <row r="3645" spans="1:14" x14ac:dyDescent="0.3">
      <c r="A3645" t="s">
        <v>130</v>
      </c>
      <c r="B3645" t="s">
        <v>131</v>
      </c>
      <c r="C3645" t="s">
        <v>438</v>
      </c>
      <c r="D3645" t="s">
        <v>439</v>
      </c>
      <c r="E3645">
        <v>1974</v>
      </c>
      <c r="F3645">
        <v>15.1</v>
      </c>
      <c r="G3645">
        <v>10.9</v>
      </c>
      <c r="M3645">
        <v>69.590199999999996</v>
      </c>
      <c r="N3645">
        <v>33.455300000000001</v>
      </c>
    </row>
    <row r="3646" spans="1:14" x14ac:dyDescent="0.3">
      <c r="A3646" t="s">
        <v>130</v>
      </c>
      <c r="B3646" t="s">
        <v>131</v>
      </c>
      <c r="C3646" t="s">
        <v>438</v>
      </c>
      <c r="D3646" t="s">
        <v>439</v>
      </c>
      <c r="E3646">
        <v>1973</v>
      </c>
      <c r="F3646">
        <v>15.1</v>
      </c>
      <c r="G3646">
        <v>11.1</v>
      </c>
      <c r="M3646">
        <v>69.724599999999995</v>
      </c>
      <c r="N3646">
        <v>33.167000000000002</v>
      </c>
    </row>
    <row r="3647" spans="1:14" x14ac:dyDescent="0.3">
      <c r="A3647" t="s">
        <v>130</v>
      </c>
      <c r="B3647" t="s">
        <v>131</v>
      </c>
      <c r="C3647" t="s">
        <v>438</v>
      </c>
      <c r="D3647" t="s">
        <v>439</v>
      </c>
      <c r="E3647">
        <v>1972</v>
      </c>
      <c r="F3647">
        <v>15.6</v>
      </c>
      <c r="G3647">
        <v>11.1</v>
      </c>
      <c r="M3647">
        <v>69.832800000000006</v>
      </c>
      <c r="N3647">
        <v>32.850200000000001</v>
      </c>
    </row>
    <row r="3648" spans="1:14" x14ac:dyDescent="0.3">
      <c r="A3648" t="s">
        <v>130</v>
      </c>
      <c r="B3648" t="s">
        <v>131</v>
      </c>
      <c r="C3648" t="s">
        <v>438</v>
      </c>
      <c r="D3648" t="s">
        <v>439</v>
      </c>
      <c r="E3648">
        <v>1971</v>
      </c>
      <c r="F3648">
        <v>16.100000000000001</v>
      </c>
      <c r="G3648">
        <v>10.9</v>
      </c>
      <c r="M3648">
        <v>69.905299999999997</v>
      </c>
      <c r="N3648">
        <v>32.482999999999997</v>
      </c>
    </row>
    <row r="3649" spans="1:15" x14ac:dyDescent="0.3">
      <c r="A3649" t="s">
        <v>130</v>
      </c>
      <c r="B3649" t="s">
        <v>131</v>
      </c>
      <c r="C3649" t="s">
        <v>438</v>
      </c>
      <c r="D3649" t="s">
        <v>439</v>
      </c>
      <c r="E3649">
        <v>1970</v>
      </c>
      <c r="F3649">
        <v>15.8</v>
      </c>
      <c r="G3649">
        <v>11.2</v>
      </c>
      <c r="M3649">
        <v>69.937100000000001</v>
      </c>
      <c r="N3649">
        <v>32.084800000000001</v>
      </c>
    </row>
    <row r="3650" spans="1:15" x14ac:dyDescent="0.3">
      <c r="A3650" t="s">
        <v>130</v>
      </c>
      <c r="B3650" t="s">
        <v>131</v>
      </c>
      <c r="C3650" t="s">
        <v>438</v>
      </c>
      <c r="D3650" t="s">
        <v>439</v>
      </c>
      <c r="E3650">
        <v>1969</v>
      </c>
      <c r="F3650">
        <v>15.4</v>
      </c>
      <c r="G3650">
        <v>11.3</v>
      </c>
      <c r="M3650">
        <v>69.928100000000001</v>
      </c>
      <c r="N3650">
        <v>31.735099999999999</v>
      </c>
    </row>
    <row r="3651" spans="1:15" x14ac:dyDescent="0.3">
      <c r="A3651" t="s">
        <v>130</v>
      </c>
      <c r="B3651" t="s">
        <v>131</v>
      </c>
      <c r="C3651" t="s">
        <v>438</v>
      </c>
      <c r="D3651" t="s">
        <v>439</v>
      </c>
      <c r="E3651">
        <v>1968</v>
      </c>
      <c r="F3651">
        <v>14.9</v>
      </c>
      <c r="G3651">
        <v>10.7</v>
      </c>
      <c r="M3651">
        <v>69.882900000000006</v>
      </c>
      <c r="N3651">
        <v>31.404</v>
      </c>
    </row>
    <row r="3652" spans="1:15" x14ac:dyDescent="0.3">
      <c r="A3652" t="s">
        <v>130</v>
      </c>
      <c r="B3652" t="s">
        <v>131</v>
      </c>
      <c r="C3652" t="s">
        <v>438</v>
      </c>
      <c r="D3652" t="s">
        <v>439</v>
      </c>
      <c r="E3652">
        <v>1967</v>
      </c>
      <c r="F3652">
        <v>14.2</v>
      </c>
      <c r="G3652">
        <v>10.4</v>
      </c>
      <c r="M3652">
        <v>69.802099999999996</v>
      </c>
      <c r="N3652">
        <v>31.114599999999999</v>
      </c>
    </row>
    <row r="3653" spans="1:15" x14ac:dyDescent="0.3">
      <c r="A3653" t="s">
        <v>130</v>
      </c>
      <c r="B3653" t="s">
        <v>131</v>
      </c>
      <c r="C3653" t="s">
        <v>438</v>
      </c>
      <c r="D3653" t="s">
        <v>439</v>
      </c>
      <c r="E3653">
        <v>1966</v>
      </c>
      <c r="F3653">
        <v>14.2</v>
      </c>
      <c r="G3653">
        <v>10.5</v>
      </c>
      <c r="M3653">
        <v>69.681200000000004</v>
      </c>
      <c r="N3653">
        <v>30.8704</v>
      </c>
    </row>
    <row r="3654" spans="1:15" x14ac:dyDescent="0.3">
      <c r="A3654" t="s">
        <v>130</v>
      </c>
      <c r="B3654" t="s">
        <v>131</v>
      </c>
      <c r="C3654" t="s">
        <v>438</v>
      </c>
      <c r="D3654" t="s">
        <v>439</v>
      </c>
      <c r="E3654">
        <v>1965</v>
      </c>
      <c r="F3654">
        <v>14.6</v>
      </c>
      <c r="G3654">
        <v>10.4</v>
      </c>
      <c r="M3654">
        <v>69.517600000000002</v>
      </c>
      <c r="N3654">
        <v>30.539400000000001</v>
      </c>
    </row>
    <row r="3655" spans="1:15" x14ac:dyDescent="0.3">
      <c r="A3655" t="s">
        <v>130</v>
      </c>
      <c r="B3655" t="s">
        <v>131</v>
      </c>
      <c r="C3655" t="s">
        <v>438</v>
      </c>
      <c r="D3655" t="s">
        <v>439</v>
      </c>
      <c r="E3655">
        <v>1964</v>
      </c>
      <c r="F3655">
        <v>15.4</v>
      </c>
      <c r="G3655">
        <v>10</v>
      </c>
      <c r="M3655">
        <v>69.309899999999999</v>
      </c>
      <c r="N3655">
        <v>30.127099999999999</v>
      </c>
    </row>
    <row r="3656" spans="1:15" x14ac:dyDescent="0.3">
      <c r="A3656" t="s">
        <v>130</v>
      </c>
      <c r="B3656" t="s">
        <v>131</v>
      </c>
      <c r="C3656" t="s">
        <v>438</v>
      </c>
      <c r="D3656" t="s">
        <v>439</v>
      </c>
      <c r="E3656">
        <v>1963</v>
      </c>
      <c r="F3656">
        <v>15.3</v>
      </c>
      <c r="G3656">
        <v>10.5</v>
      </c>
      <c r="M3656">
        <v>69.053600000000003</v>
      </c>
      <c r="N3656">
        <v>29.696999999999999</v>
      </c>
    </row>
    <row r="3657" spans="1:15" x14ac:dyDescent="0.3">
      <c r="A3657" t="s">
        <v>130</v>
      </c>
      <c r="B3657" t="s">
        <v>131</v>
      </c>
      <c r="C3657" t="s">
        <v>438</v>
      </c>
      <c r="D3657" t="s">
        <v>439</v>
      </c>
      <c r="E3657">
        <v>1962</v>
      </c>
      <c r="F3657">
        <v>16.100000000000001</v>
      </c>
      <c r="G3657">
        <v>10.9</v>
      </c>
      <c r="M3657">
        <v>68.741</v>
      </c>
      <c r="N3657">
        <v>29.290500000000002</v>
      </c>
    </row>
    <row r="3658" spans="1:15" x14ac:dyDescent="0.3">
      <c r="A3658" t="s">
        <v>130</v>
      </c>
      <c r="B3658" t="s">
        <v>131</v>
      </c>
      <c r="C3658" t="s">
        <v>438</v>
      </c>
      <c r="D3658" t="s">
        <v>439</v>
      </c>
      <c r="E3658">
        <v>1961</v>
      </c>
      <c r="F3658">
        <v>16.5</v>
      </c>
      <c r="G3658">
        <v>10.6</v>
      </c>
      <c r="M3658">
        <v>68.360799999999998</v>
      </c>
      <c r="N3658">
        <v>28.900099999999998</v>
      </c>
    </row>
    <row r="3659" spans="1:15" x14ac:dyDescent="0.3">
      <c r="A3659" t="s">
        <v>130</v>
      </c>
      <c r="B3659" t="s">
        <v>131</v>
      </c>
      <c r="C3659" t="s">
        <v>438</v>
      </c>
      <c r="D3659" t="s">
        <v>439</v>
      </c>
      <c r="E3659">
        <v>1960</v>
      </c>
      <c r="F3659">
        <v>16.7</v>
      </c>
      <c r="G3659">
        <v>10.5</v>
      </c>
      <c r="M3659">
        <v>67.902900000000002</v>
      </c>
    </row>
    <row r="3660" spans="1:15" x14ac:dyDescent="0.3">
      <c r="A3660" t="s">
        <v>132</v>
      </c>
      <c r="B3660" t="s">
        <v>133</v>
      </c>
      <c r="C3660" t="s">
        <v>431</v>
      </c>
      <c r="D3660" t="s">
        <v>432</v>
      </c>
      <c r="E3660">
        <v>2018</v>
      </c>
      <c r="I3660">
        <v>4703790000</v>
      </c>
      <c r="J3660">
        <v>4139.96</v>
      </c>
      <c r="L3660">
        <v>43</v>
      </c>
      <c r="N3660">
        <v>66.057599999999994</v>
      </c>
      <c r="O3660">
        <v>22.477</v>
      </c>
    </row>
    <row r="3661" spans="1:15" x14ac:dyDescent="0.3">
      <c r="A3661" t="s">
        <v>132</v>
      </c>
      <c r="B3661" t="s">
        <v>133</v>
      </c>
      <c r="C3661" t="s">
        <v>431</v>
      </c>
      <c r="D3661" t="s">
        <v>432</v>
      </c>
      <c r="E3661">
        <v>2017</v>
      </c>
      <c r="F3661">
        <v>26.773</v>
      </c>
      <c r="G3661">
        <v>9.843</v>
      </c>
      <c r="I3661">
        <v>4433660000</v>
      </c>
      <c r="J3661">
        <v>3941.9</v>
      </c>
      <c r="K3661">
        <v>47</v>
      </c>
      <c r="L3661">
        <v>45.5</v>
      </c>
      <c r="M3661">
        <v>58.319000000000003</v>
      </c>
      <c r="N3661">
        <v>65.392600000000002</v>
      </c>
      <c r="O3661">
        <v>22.34</v>
      </c>
    </row>
    <row r="3662" spans="1:15" x14ac:dyDescent="0.3">
      <c r="A3662" t="s">
        <v>132</v>
      </c>
      <c r="B3662" t="s">
        <v>133</v>
      </c>
      <c r="C3662" t="s">
        <v>431</v>
      </c>
      <c r="D3662" t="s">
        <v>432</v>
      </c>
      <c r="E3662">
        <v>2016</v>
      </c>
      <c r="F3662">
        <v>27.175999999999998</v>
      </c>
      <c r="G3662">
        <v>10.462</v>
      </c>
      <c r="I3662">
        <v>3817430000</v>
      </c>
      <c r="J3662">
        <v>3426.83</v>
      </c>
      <c r="K3662">
        <v>28.573499999999999</v>
      </c>
      <c r="L3662">
        <v>46.3</v>
      </c>
      <c r="M3662">
        <v>56.962000000000003</v>
      </c>
      <c r="N3662">
        <v>64.766499999999994</v>
      </c>
      <c r="O3662">
        <v>22.718</v>
      </c>
    </row>
    <row r="3663" spans="1:15" x14ac:dyDescent="0.3">
      <c r="A3663" t="s">
        <v>132</v>
      </c>
      <c r="B3663" t="s">
        <v>133</v>
      </c>
      <c r="C3663" t="s">
        <v>431</v>
      </c>
      <c r="D3663" t="s">
        <v>432</v>
      </c>
      <c r="E3663">
        <v>2015</v>
      </c>
      <c r="F3663">
        <v>27.579000000000001</v>
      </c>
      <c r="G3663">
        <v>11.234999999999999</v>
      </c>
      <c r="I3663">
        <v>4020280000</v>
      </c>
      <c r="J3663">
        <v>3641.41</v>
      </c>
      <c r="K3663">
        <v>25.643000000000001</v>
      </c>
      <c r="L3663">
        <v>47.9</v>
      </c>
      <c r="M3663">
        <v>55.359000000000002</v>
      </c>
      <c r="N3663">
        <v>64.188599999999994</v>
      </c>
      <c r="O3663">
        <v>23.643000000000001</v>
      </c>
    </row>
    <row r="3664" spans="1:15" x14ac:dyDescent="0.3">
      <c r="A3664" t="s">
        <v>132</v>
      </c>
      <c r="B3664" t="s">
        <v>133</v>
      </c>
      <c r="C3664" t="s">
        <v>431</v>
      </c>
      <c r="D3664" t="s">
        <v>432</v>
      </c>
      <c r="E3664">
        <v>2014</v>
      </c>
      <c r="F3664">
        <v>28.021000000000001</v>
      </c>
      <c r="G3664">
        <v>12.153</v>
      </c>
      <c r="I3664">
        <v>4377290000</v>
      </c>
      <c r="J3664">
        <v>3997.45</v>
      </c>
      <c r="K3664">
        <v>26.175000000000001</v>
      </c>
      <c r="L3664">
        <v>52.8</v>
      </c>
      <c r="M3664">
        <v>53.569000000000003</v>
      </c>
      <c r="N3664">
        <v>63.664000000000001</v>
      </c>
      <c r="O3664">
        <v>24.495000000000001</v>
      </c>
    </row>
    <row r="3665" spans="1:15" x14ac:dyDescent="0.3">
      <c r="A3665" t="s">
        <v>132</v>
      </c>
      <c r="B3665" t="s">
        <v>133</v>
      </c>
      <c r="C3665" t="s">
        <v>431</v>
      </c>
      <c r="D3665" t="s">
        <v>432</v>
      </c>
      <c r="E3665">
        <v>2013</v>
      </c>
      <c r="F3665">
        <v>28.53</v>
      </c>
      <c r="G3665">
        <v>13.170999999999999</v>
      </c>
      <c r="I3665">
        <v>4560710000</v>
      </c>
      <c r="J3665">
        <v>4196.3100000000004</v>
      </c>
      <c r="K3665">
        <v>24.7</v>
      </c>
      <c r="L3665">
        <v>54</v>
      </c>
      <c r="M3665">
        <v>51.698999999999998</v>
      </c>
      <c r="N3665">
        <v>63.188299999999998</v>
      </c>
      <c r="O3665">
        <v>25.413</v>
      </c>
    </row>
    <row r="3666" spans="1:15" x14ac:dyDescent="0.3">
      <c r="A3666" t="s">
        <v>132</v>
      </c>
      <c r="B3666" t="s">
        <v>133</v>
      </c>
      <c r="C3666" t="s">
        <v>431</v>
      </c>
      <c r="D3666" t="s">
        <v>432</v>
      </c>
      <c r="E3666">
        <v>2012</v>
      </c>
      <c r="F3666">
        <v>29.111000000000001</v>
      </c>
      <c r="G3666">
        <v>14.226000000000001</v>
      </c>
      <c r="I3666">
        <v>4823830000</v>
      </c>
      <c r="J3666">
        <v>4469.46</v>
      </c>
      <c r="K3666">
        <v>20.7818</v>
      </c>
      <c r="L3666">
        <v>55.6</v>
      </c>
      <c r="M3666">
        <v>49.862000000000002</v>
      </c>
      <c r="N3666">
        <v>62.749299999999998</v>
      </c>
      <c r="O3666">
        <v>25.984000000000002</v>
      </c>
    </row>
    <row r="3667" spans="1:15" x14ac:dyDescent="0.3">
      <c r="A3667" t="s">
        <v>132</v>
      </c>
      <c r="B3667" t="s">
        <v>133</v>
      </c>
      <c r="C3667" t="s">
        <v>431</v>
      </c>
      <c r="D3667" t="s">
        <v>432</v>
      </c>
      <c r="E3667">
        <v>2011</v>
      </c>
      <c r="F3667">
        <v>29.747</v>
      </c>
      <c r="G3667">
        <v>15.266</v>
      </c>
      <c r="I3667">
        <v>4820500000</v>
      </c>
      <c r="J3667">
        <v>4496.6000000000004</v>
      </c>
      <c r="K3667">
        <v>18.13</v>
      </c>
      <c r="L3667">
        <v>57.3</v>
      </c>
      <c r="M3667">
        <v>48.140999999999998</v>
      </c>
      <c r="N3667">
        <v>62.327399999999997</v>
      </c>
      <c r="O3667">
        <v>26.675999999999998</v>
      </c>
    </row>
    <row r="3668" spans="1:15" x14ac:dyDescent="0.3">
      <c r="A3668" t="s">
        <v>132</v>
      </c>
      <c r="B3668" t="s">
        <v>133</v>
      </c>
      <c r="C3668" t="s">
        <v>431</v>
      </c>
      <c r="D3668" t="s">
        <v>432</v>
      </c>
      <c r="E3668">
        <v>2010</v>
      </c>
      <c r="F3668">
        <v>30.39</v>
      </c>
      <c r="G3668">
        <v>16.233000000000001</v>
      </c>
      <c r="I3668">
        <v>4438780000</v>
      </c>
      <c r="J3668">
        <v>4168.51</v>
      </c>
      <c r="K3668">
        <v>11.04</v>
      </c>
      <c r="L3668">
        <v>59.3</v>
      </c>
      <c r="M3668">
        <v>46.600999999999999</v>
      </c>
      <c r="N3668">
        <v>61.909100000000002</v>
      </c>
      <c r="O3668">
        <v>27.309000000000001</v>
      </c>
    </row>
    <row r="3669" spans="1:15" x14ac:dyDescent="0.3">
      <c r="A3669" t="s">
        <v>132</v>
      </c>
      <c r="B3669" t="s">
        <v>133</v>
      </c>
      <c r="C3669" t="s">
        <v>431</v>
      </c>
      <c r="D3669" t="s">
        <v>432</v>
      </c>
      <c r="E3669">
        <v>2009</v>
      </c>
      <c r="F3669">
        <v>30.972000000000001</v>
      </c>
      <c r="G3669">
        <v>17.079999999999998</v>
      </c>
      <c r="I3669">
        <v>3580420000</v>
      </c>
      <c r="J3669">
        <v>3385.84</v>
      </c>
      <c r="K3669">
        <v>8.94</v>
      </c>
      <c r="L3669">
        <v>63</v>
      </c>
      <c r="M3669">
        <v>45.274999999999999</v>
      </c>
      <c r="N3669">
        <v>61.480600000000003</v>
      </c>
      <c r="O3669">
        <v>27.754000000000001</v>
      </c>
    </row>
    <row r="3670" spans="1:15" x14ac:dyDescent="0.3">
      <c r="A3670" t="s">
        <v>132</v>
      </c>
      <c r="B3670" t="s">
        <v>133</v>
      </c>
      <c r="C3670" t="s">
        <v>431</v>
      </c>
      <c r="D3670" t="s">
        <v>432</v>
      </c>
      <c r="E3670">
        <v>2008</v>
      </c>
      <c r="F3670">
        <v>31.442</v>
      </c>
      <c r="G3670">
        <v>17.773</v>
      </c>
      <c r="I3670">
        <v>3294090000</v>
      </c>
      <c r="J3670">
        <v>3137.4</v>
      </c>
      <c r="K3670">
        <v>6.85</v>
      </c>
      <c r="L3670">
        <v>67.8</v>
      </c>
      <c r="M3670">
        <v>44.17</v>
      </c>
      <c r="N3670">
        <v>61.043300000000002</v>
      </c>
      <c r="O3670">
        <v>27.295999999999999</v>
      </c>
    </row>
    <row r="3671" spans="1:15" x14ac:dyDescent="0.3">
      <c r="A3671" t="s">
        <v>132</v>
      </c>
      <c r="B3671" t="s">
        <v>133</v>
      </c>
      <c r="C3671" t="s">
        <v>431</v>
      </c>
      <c r="D3671" t="s">
        <v>432</v>
      </c>
      <c r="E3671">
        <v>2007</v>
      </c>
      <c r="F3671">
        <v>31.77</v>
      </c>
      <c r="G3671">
        <v>18.28</v>
      </c>
      <c r="I3671">
        <v>3469360000</v>
      </c>
      <c r="J3671">
        <v>3327.44</v>
      </c>
      <c r="K3671">
        <v>4.0999999999999996</v>
      </c>
      <c r="L3671">
        <v>68.2</v>
      </c>
      <c r="M3671">
        <v>43.308</v>
      </c>
      <c r="N3671">
        <v>60.619300000000003</v>
      </c>
      <c r="O3671">
        <v>28.24</v>
      </c>
    </row>
    <row r="3672" spans="1:15" x14ac:dyDescent="0.3">
      <c r="A3672" t="s">
        <v>132</v>
      </c>
      <c r="B3672" t="s">
        <v>133</v>
      </c>
      <c r="C3672" t="s">
        <v>431</v>
      </c>
      <c r="D3672" t="s">
        <v>432</v>
      </c>
      <c r="E3672">
        <v>2006</v>
      </c>
      <c r="F3672">
        <v>31.957000000000001</v>
      </c>
      <c r="G3672">
        <v>18.565999999999999</v>
      </c>
      <c r="I3672">
        <v>3291350000</v>
      </c>
      <c r="J3672">
        <v>3176.7</v>
      </c>
      <c r="K3672">
        <v>3.6965400000000002</v>
      </c>
      <c r="L3672">
        <v>69.3</v>
      </c>
      <c r="M3672">
        <v>42.732999999999997</v>
      </c>
      <c r="N3672">
        <v>60.237900000000003</v>
      </c>
      <c r="O3672">
        <v>28.283000000000001</v>
      </c>
    </row>
    <row r="3673" spans="1:15" x14ac:dyDescent="0.3">
      <c r="A3673" t="s">
        <v>132</v>
      </c>
      <c r="B3673" t="s">
        <v>133</v>
      </c>
      <c r="C3673" t="s">
        <v>431</v>
      </c>
      <c r="D3673" t="s">
        <v>432</v>
      </c>
      <c r="E3673">
        <v>2005</v>
      </c>
      <c r="F3673">
        <v>32.021999999999998</v>
      </c>
      <c r="G3673">
        <v>18.585999999999999</v>
      </c>
      <c r="I3673">
        <v>3178130000</v>
      </c>
      <c r="J3673">
        <v>3083.83</v>
      </c>
      <c r="K3673">
        <v>3.6969599999999998</v>
      </c>
      <c r="L3673">
        <v>78</v>
      </c>
      <c r="M3673">
        <v>42.518000000000001</v>
      </c>
      <c r="N3673">
        <v>59.917400000000001</v>
      </c>
      <c r="O3673">
        <v>28.247</v>
      </c>
    </row>
    <row r="3674" spans="1:15" x14ac:dyDescent="0.3">
      <c r="A3674" t="s">
        <v>132</v>
      </c>
      <c r="B3674" t="s">
        <v>133</v>
      </c>
      <c r="C3674" t="s">
        <v>431</v>
      </c>
      <c r="D3674" t="s">
        <v>432</v>
      </c>
      <c r="E3674">
        <v>2004</v>
      </c>
      <c r="F3674">
        <v>32.008000000000003</v>
      </c>
      <c r="G3674">
        <v>18.308</v>
      </c>
      <c r="I3674">
        <v>2770080000</v>
      </c>
      <c r="J3674">
        <v>2699.13</v>
      </c>
      <c r="K3674">
        <v>3.2286899999999998</v>
      </c>
      <c r="L3674">
        <v>80</v>
      </c>
      <c r="M3674">
        <v>42.731000000000002</v>
      </c>
      <c r="N3674">
        <v>59.6678</v>
      </c>
      <c r="O3674">
        <v>27.690999999999999</v>
      </c>
    </row>
    <row r="3675" spans="1:15" x14ac:dyDescent="0.3">
      <c r="A3675" t="s">
        <v>132</v>
      </c>
      <c r="B3675" t="s">
        <v>133</v>
      </c>
      <c r="C3675" t="s">
        <v>431</v>
      </c>
      <c r="D3675" t="s">
        <v>432</v>
      </c>
      <c r="E3675">
        <v>2003</v>
      </c>
      <c r="F3675">
        <v>31.978999999999999</v>
      </c>
      <c r="G3675">
        <v>17.753</v>
      </c>
      <c r="I3675">
        <v>2197610000</v>
      </c>
      <c r="J3675">
        <v>2148.62</v>
      </c>
      <c r="K3675">
        <v>2.4370699999999998</v>
      </c>
      <c r="L3675">
        <v>81.5</v>
      </c>
      <c r="M3675">
        <v>43.372</v>
      </c>
      <c r="N3675">
        <v>59.465200000000003</v>
      </c>
      <c r="O3675">
        <v>27.327999999999999</v>
      </c>
    </row>
    <row r="3676" spans="1:15" x14ac:dyDescent="0.3">
      <c r="A3676" t="s">
        <v>132</v>
      </c>
      <c r="B3676" t="s">
        <v>133</v>
      </c>
      <c r="C3676" t="s">
        <v>431</v>
      </c>
      <c r="D3676" t="s">
        <v>432</v>
      </c>
      <c r="E3676">
        <v>2002</v>
      </c>
      <c r="F3676">
        <v>31.998000000000001</v>
      </c>
      <c r="G3676">
        <v>16.965</v>
      </c>
      <c r="I3676">
        <v>1432230000</v>
      </c>
      <c r="J3676">
        <v>1405.44</v>
      </c>
      <c r="K3676">
        <v>1.8162</v>
      </c>
      <c r="L3676">
        <v>81.7</v>
      </c>
      <c r="M3676">
        <v>44.41</v>
      </c>
      <c r="N3676">
        <v>59.247599999999998</v>
      </c>
      <c r="O3676">
        <v>26.507000000000001</v>
      </c>
    </row>
    <row r="3677" spans="1:15" x14ac:dyDescent="0.3">
      <c r="A3677" t="s">
        <v>132</v>
      </c>
      <c r="B3677" t="s">
        <v>133</v>
      </c>
      <c r="C3677" t="s">
        <v>431</v>
      </c>
      <c r="D3677" t="s">
        <v>432</v>
      </c>
      <c r="E3677">
        <v>2001</v>
      </c>
      <c r="F3677">
        <v>32.1</v>
      </c>
      <c r="G3677">
        <v>15.989000000000001</v>
      </c>
      <c r="I3677">
        <v>1542480000</v>
      </c>
      <c r="J3677">
        <v>1521.77</v>
      </c>
      <c r="K3677">
        <v>1.28159</v>
      </c>
      <c r="L3677">
        <v>81.3</v>
      </c>
      <c r="M3677">
        <v>45.798999999999999</v>
      </c>
      <c r="N3677">
        <v>58.930799999999998</v>
      </c>
      <c r="O3677">
        <v>25.442</v>
      </c>
    </row>
    <row r="3678" spans="1:15" x14ac:dyDescent="0.3">
      <c r="A3678" t="s">
        <v>132</v>
      </c>
      <c r="B3678" t="s">
        <v>133</v>
      </c>
      <c r="C3678" t="s">
        <v>431</v>
      </c>
      <c r="D3678" t="s">
        <v>432</v>
      </c>
      <c r="E3678">
        <v>2000</v>
      </c>
      <c r="F3678">
        <v>32.317999999999998</v>
      </c>
      <c r="G3678">
        <v>14.877000000000001</v>
      </c>
      <c r="I3678">
        <v>1738100000</v>
      </c>
      <c r="J3678">
        <v>1728.71</v>
      </c>
      <c r="K3678">
        <v>0.92619200000000002</v>
      </c>
      <c r="L3678">
        <v>79.8</v>
      </c>
      <c r="M3678">
        <v>47.49</v>
      </c>
      <c r="N3678">
        <v>58.455500000000001</v>
      </c>
      <c r="O3678">
        <v>24.908999999999999</v>
      </c>
    </row>
    <row r="3679" spans="1:15" x14ac:dyDescent="0.3">
      <c r="A3679" t="s">
        <v>132</v>
      </c>
      <c r="B3679" t="s">
        <v>133</v>
      </c>
      <c r="C3679" t="s">
        <v>431</v>
      </c>
      <c r="D3679" t="s">
        <v>432</v>
      </c>
      <c r="E3679">
        <v>1999</v>
      </c>
      <c r="F3679">
        <v>32.668999999999997</v>
      </c>
      <c r="G3679">
        <v>13.686999999999999</v>
      </c>
      <c r="I3679">
        <v>1547880000</v>
      </c>
      <c r="J3679">
        <v>1557.06</v>
      </c>
      <c r="K3679">
        <v>0.47071800000000003</v>
      </c>
      <c r="L3679">
        <v>77.3</v>
      </c>
      <c r="M3679">
        <v>49.423999999999999</v>
      </c>
      <c r="N3679">
        <v>57.796999999999997</v>
      </c>
      <c r="O3679">
        <v>23.97</v>
      </c>
    </row>
    <row r="3680" spans="1:15" x14ac:dyDescent="0.3">
      <c r="A3680" t="s">
        <v>132</v>
      </c>
      <c r="B3680" t="s">
        <v>133</v>
      </c>
      <c r="C3680" t="s">
        <v>431</v>
      </c>
      <c r="D3680" t="s">
        <v>432</v>
      </c>
      <c r="E3680">
        <v>1998</v>
      </c>
      <c r="F3680">
        <v>33.137</v>
      </c>
      <c r="G3680">
        <v>12.486000000000001</v>
      </c>
      <c r="I3680">
        <v>1576900000</v>
      </c>
      <c r="J3680">
        <v>1609.22</v>
      </c>
      <c r="K3680">
        <v>9.6099599999999993E-2</v>
      </c>
      <c r="L3680">
        <v>74.3</v>
      </c>
      <c r="M3680">
        <v>51.497999999999998</v>
      </c>
      <c r="N3680">
        <v>56.972000000000001</v>
      </c>
      <c r="O3680">
        <v>22.462</v>
      </c>
    </row>
    <row r="3681" spans="1:15" x14ac:dyDescent="0.3">
      <c r="A3681" t="s">
        <v>132</v>
      </c>
      <c r="B3681" t="s">
        <v>133</v>
      </c>
      <c r="C3681" t="s">
        <v>431</v>
      </c>
      <c r="D3681" t="s">
        <v>432</v>
      </c>
      <c r="E3681">
        <v>1997</v>
      </c>
      <c r="F3681">
        <v>33.704000000000001</v>
      </c>
      <c r="G3681">
        <v>11.340999999999999</v>
      </c>
      <c r="I3681">
        <v>1716700000</v>
      </c>
      <c r="J3681">
        <v>1781.87</v>
      </c>
      <c r="K3681">
        <v>8.8546E-2</v>
      </c>
      <c r="L3681">
        <v>71.099999999999994</v>
      </c>
      <c r="M3681">
        <v>53.594999999999999</v>
      </c>
      <c r="N3681">
        <v>56.013100000000001</v>
      </c>
      <c r="O3681">
        <v>22.5</v>
      </c>
    </row>
    <row r="3682" spans="1:15" x14ac:dyDescent="0.3">
      <c r="A3682" t="s">
        <v>132</v>
      </c>
      <c r="B3682" t="s">
        <v>133</v>
      </c>
      <c r="C3682" t="s">
        <v>431</v>
      </c>
      <c r="D3682" t="s">
        <v>432</v>
      </c>
      <c r="E3682">
        <v>1996</v>
      </c>
      <c r="F3682">
        <v>34.360999999999997</v>
      </c>
      <c r="G3682">
        <v>10.307</v>
      </c>
      <c r="I3682">
        <v>1602760000</v>
      </c>
      <c r="J3682">
        <v>1695.13</v>
      </c>
      <c r="K3682">
        <v>5.0398999999999999E-2</v>
      </c>
      <c r="L3682">
        <v>68</v>
      </c>
      <c r="M3682">
        <v>55.606000000000002</v>
      </c>
      <c r="N3682">
        <v>54.971400000000003</v>
      </c>
      <c r="O3682">
        <v>22.085999999999999</v>
      </c>
    </row>
    <row r="3683" spans="1:15" x14ac:dyDescent="0.3">
      <c r="A3683" t="s">
        <v>132</v>
      </c>
      <c r="B3683" t="s">
        <v>133</v>
      </c>
      <c r="C3683" t="s">
        <v>431</v>
      </c>
      <c r="D3683" t="s">
        <v>432</v>
      </c>
      <c r="E3683">
        <v>1995</v>
      </c>
      <c r="F3683">
        <v>35.082999999999998</v>
      </c>
      <c r="G3683">
        <v>9.4329999999999998</v>
      </c>
      <c r="I3683">
        <v>1698980000</v>
      </c>
      <c r="J3683">
        <v>1833.09</v>
      </c>
      <c r="K3683">
        <v>1.0317499999999999E-3</v>
      </c>
      <c r="L3683">
        <v>65</v>
      </c>
      <c r="M3683">
        <v>57.421999999999997</v>
      </c>
      <c r="N3683">
        <v>53.886099999999999</v>
      </c>
      <c r="O3683">
        <v>21.65</v>
      </c>
    </row>
    <row r="3684" spans="1:15" x14ac:dyDescent="0.3">
      <c r="A3684" t="s">
        <v>132</v>
      </c>
      <c r="B3684" t="s">
        <v>133</v>
      </c>
      <c r="C3684" t="s">
        <v>431</v>
      </c>
      <c r="D3684" t="s">
        <v>432</v>
      </c>
      <c r="E3684">
        <v>1994</v>
      </c>
      <c r="F3684">
        <v>35.837000000000003</v>
      </c>
      <c r="G3684">
        <v>8.7420000000000009</v>
      </c>
      <c r="I3684">
        <v>1419290000</v>
      </c>
      <c r="J3684">
        <v>1563.75</v>
      </c>
      <c r="L3684">
        <v>61.8</v>
      </c>
      <c r="M3684">
        <v>58.957999999999998</v>
      </c>
      <c r="N3684">
        <v>52.768599999999999</v>
      </c>
      <c r="O3684">
        <v>21.288</v>
      </c>
    </row>
    <row r="3685" spans="1:15" x14ac:dyDescent="0.3">
      <c r="A3685" t="s">
        <v>132</v>
      </c>
      <c r="B3685" t="s">
        <v>133</v>
      </c>
      <c r="C3685" t="s">
        <v>431</v>
      </c>
      <c r="D3685" t="s">
        <v>432</v>
      </c>
      <c r="E3685">
        <v>1993</v>
      </c>
      <c r="F3685">
        <v>36.600999999999999</v>
      </c>
      <c r="G3685">
        <v>8.2200000000000006</v>
      </c>
      <c r="I3685">
        <v>1357210000</v>
      </c>
      <c r="J3685">
        <v>1528.89</v>
      </c>
      <c r="L3685">
        <v>58.7</v>
      </c>
      <c r="M3685">
        <v>60.192</v>
      </c>
      <c r="N3685">
        <v>51.610799999999998</v>
      </c>
      <c r="O3685">
        <v>21.021000000000001</v>
      </c>
    </row>
    <row r="3686" spans="1:15" x14ac:dyDescent="0.3">
      <c r="A3686" t="s">
        <v>132</v>
      </c>
      <c r="B3686" t="s">
        <v>133</v>
      </c>
      <c r="C3686" t="s">
        <v>431</v>
      </c>
      <c r="D3686" t="s">
        <v>432</v>
      </c>
      <c r="E3686">
        <v>1992</v>
      </c>
      <c r="F3686">
        <v>37.363999999999997</v>
      </c>
      <c r="G3686">
        <v>7.8520000000000003</v>
      </c>
      <c r="I3686">
        <v>1284770000</v>
      </c>
      <c r="J3686">
        <v>1481.86</v>
      </c>
      <c r="L3686">
        <v>56.1</v>
      </c>
      <c r="M3686">
        <v>61.112000000000002</v>
      </c>
      <c r="N3686">
        <v>50.406599999999997</v>
      </c>
      <c r="O3686">
        <v>20.491</v>
      </c>
    </row>
    <row r="3687" spans="1:15" x14ac:dyDescent="0.3">
      <c r="A3687" t="s">
        <v>132</v>
      </c>
      <c r="B3687" t="s">
        <v>133</v>
      </c>
      <c r="C3687" t="s">
        <v>431</v>
      </c>
      <c r="D3687" t="s">
        <v>432</v>
      </c>
      <c r="E3687">
        <v>1991</v>
      </c>
      <c r="F3687">
        <v>38.131999999999998</v>
      </c>
      <c r="G3687">
        <v>7.641</v>
      </c>
      <c r="I3687">
        <v>1156140000</v>
      </c>
      <c r="J3687">
        <v>1367.78</v>
      </c>
      <c r="L3687">
        <v>54.3</v>
      </c>
      <c r="M3687">
        <v>61.7</v>
      </c>
      <c r="N3687">
        <v>49.1434</v>
      </c>
      <c r="O3687">
        <v>20.352</v>
      </c>
    </row>
    <row r="3688" spans="1:15" x14ac:dyDescent="0.3">
      <c r="A3688" t="s">
        <v>132</v>
      </c>
      <c r="B3688" t="s">
        <v>133</v>
      </c>
      <c r="C3688" t="s">
        <v>431</v>
      </c>
      <c r="D3688" t="s">
        <v>432</v>
      </c>
      <c r="E3688">
        <v>1990</v>
      </c>
      <c r="F3688">
        <v>38.945999999999998</v>
      </c>
      <c r="G3688">
        <v>7.5869999999999997</v>
      </c>
      <c r="I3688">
        <v>1114700000</v>
      </c>
      <c r="J3688">
        <v>1355.39</v>
      </c>
      <c r="K3688">
        <v>0</v>
      </c>
      <c r="L3688">
        <v>53.6</v>
      </c>
      <c r="M3688">
        <v>61.95</v>
      </c>
      <c r="N3688">
        <v>47.815100000000001</v>
      </c>
    </row>
    <row r="3689" spans="1:15" x14ac:dyDescent="0.3">
      <c r="A3689" t="s">
        <v>132</v>
      </c>
      <c r="B3689" t="s">
        <v>133</v>
      </c>
      <c r="C3689" t="s">
        <v>431</v>
      </c>
      <c r="D3689" t="s">
        <v>432</v>
      </c>
      <c r="E3689">
        <v>1989</v>
      </c>
      <c r="F3689">
        <v>39.869999999999997</v>
      </c>
      <c r="G3689">
        <v>7.6859999999999999</v>
      </c>
      <c r="I3689">
        <v>696915000</v>
      </c>
      <c r="J3689">
        <v>872.77300000000002</v>
      </c>
      <c r="L3689">
        <v>54.1</v>
      </c>
      <c r="M3689">
        <v>61.884999999999998</v>
      </c>
      <c r="N3689">
        <v>46.424799999999998</v>
      </c>
    </row>
    <row r="3690" spans="1:15" x14ac:dyDescent="0.3">
      <c r="A3690" t="s">
        <v>132</v>
      </c>
      <c r="B3690" t="s">
        <v>133</v>
      </c>
      <c r="C3690" t="s">
        <v>431</v>
      </c>
      <c r="D3690" t="s">
        <v>432</v>
      </c>
      <c r="E3690">
        <v>1988</v>
      </c>
      <c r="F3690">
        <v>40.935000000000002</v>
      </c>
      <c r="G3690">
        <v>7.9160000000000004</v>
      </c>
      <c r="I3690">
        <v>692017000</v>
      </c>
      <c r="J3690">
        <v>894.34699999999998</v>
      </c>
      <c r="L3690">
        <v>55.5</v>
      </c>
      <c r="M3690">
        <v>61.572000000000003</v>
      </c>
      <c r="N3690">
        <v>44.986499999999999</v>
      </c>
    </row>
    <row r="3691" spans="1:15" x14ac:dyDescent="0.3">
      <c r="A3691" t="s">
        <v>132</v>
      </c>
      <c r="B3691" t="s">
        <v>133</v>
      </c>
      <c r="C3691" t="s">
        <v>431</v>
      </c>
      <c r="D3691" t="s">
        <v>432</v>
      </c>
      <c r="E3691">
        <v>1987</v>
      </c>
      <c r="F3691">
        <v>42.142000000000003</v>
      </c>
      <c r="G3691">
        <v>8.2520000000000007</v>
      </c>
      <c r="I3691">
        <v>584136000</v>
      </c>
      <c r="J3691">
        <v>780.27099999999996</v>
      </c>
      <c r="L3691">
        <v>57.6</v>
      </c>
      <c r="M3691">
        <v>61.081000000000003</v>
      </c>
      <c r="N3691">
        <v>43.525100000000002</v>
      </c>
    </row>
    <row r="3692" spans="1:15" x14ac:dyDescent="0.3">
      <c r="A3692" t="s">
        <v>132</v>
      </c>
      <c r="B3692" t="s">
        <v>133</v>
      </c>
      <c r="C3692" t="s">
        <v>431</v>
      </c>
      <c r="D3692" t="s">
        <v>432</v>
      </c>
      <c r="E3692">
        <v>1986</v>
      </c>
      <c r="F3692">
        <v>43.454999999999998</v>
      </c>
      <c r="G3692">
        <v>8.6720000000000006</v>
      </c>
      <c r="I3692">
        <v>449147000</v>
      </c>
      <c r="J3692">
        <v>620.71500000000003</v>
      </c>
      <c r="L3692">
        <v>60.3</v>
      </c>
      <c r="M3692">
        <v>60.46</v>
      </c>
      <c r="N3692">
        <v>42.069499999999998</v>
      </c>
    </row>
    <row r="3693" spans="1:15" x14ac:dyDescent="0.3">
      <c r="A3693" t="s">
        <v>132</v>
      </c>
      <c r="B3693" t="s">
        <v>133</v>
      </c>
      <c r="C3693" t="s">
        <v>431</v>
      </c>
      <c r="D3693" t="s">
        <v>432</v>
      </c>
      <c r="E3693">
        <v>1985</v>
      </c>
      <c r="F3693">
        <v>44.801000000000002</v>
      </c>
      <c r="G3693">
        <v>9.1539999999999999</v>
      </c>
      <c r="I3693">
        <v>361015000</v>
      </c>
      <c r="J3693">
        <v>516.41399999999999</v>
      </c>
      <c r="L3693">
        <v>63.5</v>
      </c>
      <c r="M3693">
        <v>59.749000000000002</v>
      </c>
      <c r="N3693">
        <v>40.644199999999998</v>
      </c>
    </row>
    <row r="3694" spans="1:15" x14ac:dyDescent="0.3">
      <c r="A3694" t="s">
        <v>132</v>
      </c>
      <c r="B3694" t="s">
        <v>133</v>
      </c>
      <c r="C3694" t="s">
        <v>431</v>
      </c>
      <c r="D3694" t="s">
        <v>432</v>
      </c>
      <c r="E3694">
        <v>1984</v>
      </c>
      <c r="F3694">
        <v>46.082000000000001</v>
      </c>
      <c r="G3694">
        <v>9.6829999999999998</v>
      </c>
      <c r="I3694">
        <v>494476000</v>
      </c>
      <c r="J3694">
        <v>732.29700000000003</v>
      </c>
      <c r="L3694">
        <v>67.099999999999994</v>
      </c>
      <c r="M3694">
        <v>58.978000000000002</v>
      </c>
      <c r="N3694">
        <v>39.258099999999999</v>
      </c>
    </row>
    <row r="3695" spans="1:15" x14ac:dyDescent="0.3">
      <c r="A3695" t="s">
        <v>132</v>
      </c>
      <c r="B3695" t="s">
        <v>133</v>
      </c>
      <c r="C3695" t="s">
        <v>431</v>
      </c>
      <c r="D3695" t="s">
        <v>432</v>
      </c>
      <c r="E3695">
        <v>1983</v>
      </c>
      <c r="F3695">
        <v>47.210999999999999</v>
      </c>
      <c r="G3695">
        <v>10.246</v>
      </c>
      <c r="I3695">
        <v>555336000</v>
      </c>
      <c r="J3695">
        <v>851.59199999999998</v>
      </c>
      <c r="L3695">
        <v>70.8</v>
      </c>
      <c r="M3695">
        <v>58.158000000000001</v>
      </c>
      <c r="N3695">
        <v>37.913699999999999</v>
      </c>
    </row>
    <row r="3696" spans="1:15" x14ac:dyDescent="0.3">
      <c r="A3696" t="s">
        <v>132</v>
      </c>
      <c r="B3696" t="s">
        <v>133</v>
      </c>
      <c r="C3696" t="s">
        <v>431</v>
      </c>
      <c r="D3696" t="s">
        <v>432</v>
      </c>
      <c r="E3696">
        <v>1982</v>
      </c>
      <c r="F3696">
        <v>48.128999999999998</v>
      </c>
      <c r="G3696">
        <v>10.831</v>
      </c>
      <c r="I3696">
        <v>537576000</v>
      </c>
      <c r="J3696">
        <v>853.55100000000004</v>
      </c>
      <c r="L3696">
        <v>74.599999999999994</v>
      </c>
      <c r="M3696">
        <v>57.307000000000002</v>
      </c>
      <c r="N3696">
        <v>36.616900000000001</v>
      </c>
    </row>
    <row r="3697" spans="1:14" x14ac:dyDescent="0.3">
      <c r="A3697" t="s">
        <v>132</v>
      </c>
      <c r="B3697" t="s">
        <v>133</v>
      </c>
      <c r="C3697" t="s">
        <v>431</v>
      </c>
      <c r="D3697" t="s">
        <v>432</v>
      </c>
      <c r="E3697">
        <v>1981</v>
      </c>
      <c r="F3697">
        <v>48.813000000000002</v>
      </c>
      <c r="G3697">
        <v>11.420999999999999</v>
      </c>
      <c r="I3697">
        <v>571543000</v>
      </c>
      <c r="J3697">
        <v>939.45</v>
      </c>
      <c r="L3697">
        <v>78.3</v>
      </c>
      <c r="M3697">
        <v>56.453000000000003</v>
      </c>
      <c r="N3697">
        <v>35.370899999999999</v>
      </c>
    </row>
    <row r="3698" spans="1:14" x14ac:dyDescent="0.3">
      <c r="A3698" t="s">
        <v>132</v>
      </c>
      <c r="B3698" t="s">
        <v>133</v>
      </c>
      <c r="C3698" t="s">
        <v>431</v>
      </c>
      <c r="D3698" t="s">
        <v>432</v>
      </c>
      <c r="E3698">
        <v>1980</v>
      </c>
      <c r="F3698">
        <v>49.28</v>
      </c>
      <c r="G3698">
        <v>12.009</v>
      </c>
      <c r="I3698">
        <v>542001000</v>
      </c>
      <c r="J3698">
        <v>921.99199999999996</v>
      </c>
      <c r="L3698">
        <v>81.8</v>
      </c>
      <c r="M3698">
        <v>55.613</v>
      </c>
      <c r="N3698">
        <v>34.177799999999998</v>
      </c>
    </row>
    <row r="3699" spans="1:14" x14ac:dyDescent="0.3">
      <c r="A3699" t="s">
        <v>132</v>
      </c>
      <c r="B3699" t="s">
        <v>133</v>
      </c>
      <c r="C3699" t="s">
        <v>431</v>
      </c>
      <c r="D3699" t="s">
        <v>432</v>
      </c>
      <c r="E3699">
        <v>1979</v>
      </c>
      <c r="F3699">
        <v>49.582000000000001</v>
      </c>
      <c r="G3699">
        <v>12.590999999999999</v>
      </c>
      <c r="I3699">
        <v>412093000</v>
      </c>
      <c r="J3699">
        <v>725.11400000000003</v>
      </c>
      <c r="L3699">
        <v>85.2</v>
      </c>
      <c r="M3699">
        <v>54.795000000000002</v>
      </c>
      <c r="N3699">
        <v>33.041600000000003</v>
      </c>
    </row>
    <row r="3700" spans="1:14" x14ac:dyDescent="0.3">
      <c r="A3700" t="s">
        <v>132</v>
      </c>
      <c r="B3700" t="s">
        <v>133</v>
      </c>
      <c r="C3700" t="s">
        <v>431</v>
      </c>
      <c r="D3700" t="s">
        <v>432</v>
      </c>
      <c r="E3700">
        <v>1978</v>
      </c>
      <c r="F3700">
        <v>49.798999999999999</v>
      </c>
      <c r="G3700">
        <v>13.173999999999999</v>
      </c>
      <c r="I3700">
        <v>340616000</v>
      </c>
      <c r="J3700">
        <v>619.53200000000004</v>
      </c>
      <c r="L3700">
        <v>88.6</v>
      </c>
      <c r="M3700">
        <v>53.991</v>
      </c>
      <c r="N3700">
        <v>31.9649</v>
      </c>
    </row>
    <row r="3701" spans="1:14" x14ac:dyDescent="0.3">
      <c r="A3701" t="s">
        <v>132</v>
      </c>
      <c r="B3701" t="s">
        <v>133</v>
      </c>
      <c r="C3701" t="s">
        <v>431</v>
      </c>
      <c r="D3701" t="s">
        <v>432</v>
      </c>
      <c r="E3701">
        <v>1977</v>
      </c>
      <c r="F3701">
        <v>49.991999999999997</v>
      </c>
      <c r="G3701">
        <v>13.757999999999999</v>
      </c>
      <c r="I3701">
        <v>304048000</v>
      </c>
      <c r="J3701">
        <v>571.23900000000003</v>
      </c>
      <c r="L3701">
        <v>92.3</v>
      </c>
      <c r="M3701">
        <v>53.198</v>
      </c>
      <c r="N3701">
        <v>30.9453</v>
      </c>
    </row>
    <row r="3702" spans="1:14" x14ac:dyDescent="0.3">
      <c r="A3702" t="s">
        <v>132</v>
      </c>
      <c r="B3702" t="s">
        <v>133</v>
      </c>
      <c r="C3702" t="s">
        <v>431</v>
      </c>
      <c r="D3702" t="s">
        <v>432</v>
      </c>
      <c r="E3702">
        <v>1976</v>
      </c>
      <c r="F3702">
        <v>50.177999999999997</v>
      </c>
      <c r="G3702">
        <v>14.337999999999999</v>
      </c>
      <c r="I3702">
        <v>272539000</v>
      </c>
      <c r="J3702">
        <v>528.58699999999999</v>
      </c>
      <c r="L3702">
        <v>96</v>
      </c>
      <c r="M3702">
        <v>52.420999999999999</v>
      </c>
      <c r="N3702">
        <v>29.976700000000001</v>
      </c>
    </row>
    <row r="3703" spans="1:14" x14ac:dyDescent="0.3">
      <c r="A3703" t="s">
        <v>132</v>
      </c>
      <c r="B3703" t="s">
        <v>133</v>
      </c>
      <c r="C3703" t="s">
        <v>431</v>
      </c>
      <c r="D3703" t="s">
        <v>432</v>
      </c>
      <c r="E3703">
        <v>1975</v>
      </c>
      <c r="F3703">
        <v>50.347000000000001</v>
      </c>
      <c r="G3703">
        <v>14.909000000000001</v>
      </c>
      <c r="I3703">
        <v>288303000</v>
      </c>
      <c r="J3703">
        <v>576.87900000000002</v>
      </c>
      <c r="L3703">
        <v>100.1</v>
      </c>
      <c r="M3703">
        <v>51.661000000000001</v>
      </c>
      <c r="N3703">
        <v>29.056000000000001</v>
      </c>
    </row>
    <row r="3704" spans="1:14" x14ac:dyDescent="0.3">
      <c r="A3704" t="s">
        <v>132</v>
      </c>
      <c r="B3704" t="s">
        <v>133</v>
      </c>
      <c r="C3704" t="s">
        <v>431</v>
      </c>
      <c r="D3704" t="s">
        <v>432</v>
      </c>
      <c r="E3704">
        <v>1974</v>
      </c>
      <c r="F3704">
        <v>50.468000000000004</v>
      </c>
      <c r="G3704">
        <v>15.465999999999999</v>
      </c>
      <c r="I3704">
        <v>264312000</v>
      </c>
      <c r="J3704">
        <v>545.255</v>
      </c>
      <c r="L3704">
        <v>104.1</v>
      </c>
      <c r="M3704">
        <v>50.918999999999997</v>
      </c>
      <c r="N3704">
        <v>28.1831</v>
      </c>
    </row>
    <row r="3705" spans="1:14" x14ac:dyDescent="0.3">
      <c r="A3705" t="s">
        <v>132</v>
      </c>
      <c r="B3705" t="s">
        <v>133</v>
      </c>
      <c r="C3705" t="s">
        <v>431</v>
      </c>
      <c r="D3705" t="s">
        <v>432</v>
      </c>
      <c r="E3705">
        <v>1973</v>
      </c>
      <c r="F3705">
        <v>50.499000000000002</v>
      </c>
      <c r="G3705">
        <v>16.007999999999999</v>
      </c>
      <c r="I3705">
        <v>221902000</v>
      </c>
      <c r="J3705">
        <v>471.57100000000003</v>
      </c>
      <c r="L3705">
        <v>108.1</v>
      </c>
      <c r="M3705">
        <v>50.191000000000003</v>
      </c>
      <c r="N3705">
        <v>27.3581</v>
      </c>
    </row>
    <row r="3706" spans="1:14" x14ac:dyDescent="0.3">
      <c r="A3706" t="s">
        <v>132</v>
      </c>
      <c r="B3706" t="s">
        <v>133</v>
      </c>
      <c r="C3706" t="s">
        <v>431</v>
      </c>
      <c r="D3706" t="s">
        <v>432</v>
      </c>
      <c r="E3706">
        <v>1972</v>
      </c>
      <c r="F3706">
        <v>50.418999999999997</v>
      </c>
      <c r="G3706">
        <v>16.529</v>
      </c>
      <c r="I3706">
        <v>146741000</v>
      </c>
      <c r="J3706">
        <v>321.06900000000002</v>
      </c>
      <c r="L3706">
        <v>111.8</v>
      </c>
      <c r="M3706">
        <v>49.478999999999999</v>
      </c>
      <c r="N3706">
        <v>26.571999999999999</v>
      </c>
    </row>
    <row r="3707" spans="1:14" x14ac:dyDescent="0.3">
      <c r="A3707" t="s">
        <v>132</v>
      </c>
      <c r="B3707" t="s">
        <v>133</v>
      </c>
      <c r="C3707" t="s">
        <v>431</v>
      </c>
      <c r="D3707" t="s">
        <v>432</v>
      </c>
      <c r="E3707">
        <v>1971</v>
      </c>
      <c r="F3707">
        <v>50.234000000000002</v>
      </c>
      <c r="G3707">
        <v>17.027000000000001</v>
      </c>
      <c r="I3707">
        <v>136465000</v>
      </c>
      <c r="J3707">
        <v>307.37</v>
      </c>
      <c r="L3707">
        <v>115</v>
      </c>
      <c r="M3707">
        <v>48.787999999999997</v>
      </c>
      <c r="N3707">
        <v>25.8126</v>
      </c>
    </row>
    <row r="3708" spans="1:14" x14ac:dyDescent="0.3">
      <c r="A3708" t="s">
        <v>132</v>
      </c>
      <c r="B3708" t="s">
        <v>133</v>
      </c>
      <c r="C3708" t="s">
        <v>431</v>
      </c>
      <c r="D3708" t="s">
        <v>432</v>
      </c>
      <c r="E3708">
        <v>1970</v>
      </c>
      <c r="F3708">
        <v>49.959000000000003</v>
      </c>
      <c r="G3708">
        <v>17.494</v>
      </c>
      <c r="I3708">
        <v>112138000</v>
      </c>
      <c r="J3708">
        <v>260.02800000000002</v>
      </c>
      <c r="L3708">
        <v>118</v>
      </c>
      <c r="M3708">
        <v>48.128</v>
      </c>
      <c r="N3708">
        <v>25.072800000000001</v>
      </c>
    </row>
    <row r="3709" spans="1:14" x14ac:dyDescent="0.3">
      <c r="A3709" t="s">
        <v>132</v>
      </c>
      <c r="B3709" t="s">
        <v>133</v>
      </c>
      <c r="C3709" t="s">
        <v>431</v>
      </c>
      <c r="D3709" t="s">
        <v>432</v>
      </c>
      <c r="E3709">
        <v>1969</v>
      </c>
      <c r="F3709">
        <v>49.62</v>
      </c>
      <c r="G3709">
        <v>17.927</v>
      </c>
      <c r="I3709">
        <v>105418000</v>
      </c>
      <c r="J3709">
        <v>251.74600000000001</v>
      </c>
      <c r="L3709">
        <v>120.6</v>
      </c>
      <c r="M3709">
        <v>47.508000000000003</v>
      </c>
      <c r="N3709">
        <v>24.345800000000001</v>
      </c>
    </row>
    <row r="3710" spans="1:14" x14ac:dyDescent="0.3">
      <c r="A3710" t="s">
        <v>132</v>
      </c>
      <c r="B3710" t="s">
        <v>133</v>
      </c>
      <c r="C3710" t="s">
        <v>431</v>
      </c>
      <c r="D3710" t="s">
        <v>432</v>
      </c>
      <c r="E3710">
        <v>1968</v>
      </c>
      <c r="F3710">
        <v>49.256</v>
      </c>
      <c r="G3710">
        <v>18.324999999999999</v>
      </c>
      <c r="I3710">
        <v>79798400</v>
      </c>
      <c r="J3710">
        <v>196.303</v>
      </c>
      <c r="L3710">
        <v>123.1</v>
      </c>
      <c r="M3710">
        <v>46.935000000000002</v>
      </c>
      <c r="N3710">
        <v>23.6341</v>
      </c>
    </row>
    <row r="3711" spans="1:14" x14ac:dyDescent="0.3">
      <c r="A3711" t="s">
        <v>132</v>
      </c>
      <c r="B3711" t="s">
        <v>133</v>
      </c>
      <c r="C3711" t="s">
        <v>431</v>
      </c>
      <c r="D3711" t="s">
        <v>432</v>
      </c>
      <c r="E3711">
        <v>1967</v>
      </c>
      <c r="F3711">
        <v>48.901000000000003</v>
      </c>
      <c r="G3711">
        <v>18.690000000000001</v>
      </c>
      <c r="I3711">
        <v>74758500</v>
      </c>
      <c r="J3711">
        <v>189.37899999999999</v>
      </c>
      <c r="L3711">
        <v>125.5</v>
      </c>
      <c r="M3711">
        <v>46.408999999999999</v>
      </c>
      <c r="N3711">
        <v>22.951000000000001</v>
      </c>
    </row>
    <row r="3712" spans="1:14" x14ac:dyDescent="0.3">
      <c r="A3712" t="s">
        <v>132</v>
      </c>
      <c r="B3712" t="s">
        <v>133</v>
      </c>
      <c r="C3712" t="s">
        <v>431</v>
      </c>
      <c r="D3712" t="s">
        <v>432</v>
      </c>
      <c r="E3712">
        <v>1966</v>
      </c>
      <c r="F3712">
        <v>48.576999999999998</v>
      </c>
      <c r="G3712">
        <v>19.027000000000001</v>
      </c>
      <c r="I3712">
        <v>76858500</v>
      </c>
      <c r="J3712">
        <v>200.24299999999999</v>
      </c>
      <c r="L3712">
        <v>128</v>
      </c>
      <c r="M3712">
        <v>45.929000000000002</v>
      </c>
      <c r="N3712">
        <v>22.3155</v>
      </c>
    </row>
    <row r="3713" spans="1:15" x14ac:dyDescent="0.3">
      <c r="A3713" t="s">
        <v>132</v>
      </c>
      <c r="B3713" t="s">
        <v>133</v>
      </c>
      <c r="C3713" t="s">
        <v>431</v>
      </c>
      <c r="D3713" t="s">
        <v>432</v>
      </c>
      <c r="E3713">
        <v>1965</v>
      </c>
      <c r="F3713">
        <v>48.298999999999999</v>
      </c>
      <c r="G3713">
        <v>19.338999999999999</v>
      </c>
      <c r="I3713">
        <v>70278600</v>
      </c>
      <c r="J3713">
        <v>187.95099999999999</v>
      </c>
      <c r="L3713">
        <v>130.6</v>
      </c>
      <c r="M3713">
        <v>45.488999999999997</v>
      </c>
      <c r="N3713">
        <v>21.7395</v>
      </c>
    </row>
    <row r="3714" spans="1:15" x14ac:dyDescent="0.3">
      <c r="A3714" t="s">
        <v>132</v>
      </c>
      <c r="B3714" t="s">
        <v>133</v>
      </c>
      <c r="C3714" t="s">
        <v>431</v>
      </c>
      <c r="D3714" t="s">
        <v>432</v>
      </c>
      <c r="E3714">
        <v>1964</v>
      </c>
      <c r="F3714">
        <v>48.07</v>
      </c>
      <c r="G3714">
        <v>19.631</v>
      </c>
      <c r="I3714">
        <v>64979300</v>
      </c>
      <c r="J3714">
        <v>177.96600000000001</v>
      </c>
      <c r="L3714">
        <v>133.1</v>
      </c>
      <c r="M3714">
        <v>45.082999999999998</v>
      </c>
      <c r="N3714">
        <v>21.228000000000002</v>
      </c>
    </row>
    <row r="3715" spans="1:15" x14ac:dyDescent="0.3">
      <c r="A3715" t="s">
        <v>132</v>
      </c>
      <c r="B3715" t="s">
        <v>133</v>
      </c>
      <c r="C3715" t="s">
        <v>431</v>
      </c>
      <c r="D3715" t="s">
        <v>432</v>
      </c>
      <c r="E3715">
        <v>1963</v>
      </c>
      <c r="F3715">
        <v>47.881999999999998</v>
      </c>
      <c r="G3715">
        <v>19.91</v>
      </c>
      <c r="I3715">
        <v>54128400</v>
      </c>
      <c r="J3715">
        <v>151.49600000000001</v>
      </c>
      <c r="L3715">
        <v>135.4</v>
      </c>
      <c r="M3715">
        <v>44.698999999999998</v>
      </c>
      <c r="N3715">
        <v>20.7728</v>
      </c>
    </row>
    <row r="3716" spans="1:15" x14ac:dyDescent="0.3">
      <c r="A3716" t="s">
        <v>132</v>
      </c>
      <c r="B3716" t="s">
        <v>133</v>
      </c>
      <c r="C3716" t="s">
        <v>431</v>
      </c>
      <c r="D3716" t="s">
        <v>432</v>
      </c>
      <c r="E3716">
        <v>1962</v>
      </c>
      <c r="F3716">
        <v>47.726999999999997</v>
      </c>
      <c r="G3716">
        <v>20.184000000000001</v>
      </c>
      <c r="I3716">
        <v>45927100</v>
      </c>
      <c r="J3716">
        <v>131.16200000000001</v>
      </c>
      <c r="L3716">
        <v>137.69999999999999</v>
      </c>
      <c r="M3716">
        <v>44.325000000000003</v>
      </c>
      <c r="N3716">
        <v>20.357900000000001</v>
      </c>
    </row>
    <row r="3717" spans="1:15" x14ac:dyDescent="0.3">
      <c r="A3717" t="s">
        <v>132</v>
      </c>
      <c r="B3717" t="s">
        <v>133</v>
      </c>
      <c r="C3717" t="s">
        <v>431</v>
      </c>
      <c r="D3717" t="s">
        <v>432</v>
      </c>
      <c r="E3717">
        <v>1961</v>
      </c>
      <c r="F3717">
        <v>47.606999999999999</v>
      </c>
      <c r="G3717">
        <v>20.46</v>
      </c>
      <c r="I3717">
        <v>43025200</v>
      </c>
      <c r="J3717">
        <v>125.312</v>
      </c>
      <c r="L3717">
        <v>139.6</v>
      </c>
      <c r="M3717">
        <v>43.951000000000001</v>
      </c>
      <c r="N3717">
        <v>19.9619</v>
      </c>
    </row>
    <row r="3718" spans="1:15" x14ac:dyDescent="0.3">
      <c r="A3718" t="s">
        <v>132</v>
      </c>
      <c r="B3718" t="s">
        <v>133</v>
      </c>
      <c r="C3718" t="s">
        <v>431</v>
      </c>
      <c r="D3718" t="s">
        <v>432</v>
      </c>
      <c r="E3718">
        <v>1960</v>
      </c>
      <c r="F3718">
        <v>47.524000000000001</v>
      </c>
      <c r="G3718">
        <v>20.742999999999999</v>
      </c>
      <c r="I3718">
        <v>35076200</v>
      </c>
      <c r="J3718">
        <v>104.21299999999999</v>
      </c>
      <c r="L3718">
        <v>141.5</v>
      </c>
      <c r="M3718">
        <v>43.572000000000003</v>
      </c>
    </row>
    <row r="3719" spans="1:15" x14ac:dyDescent="0.3">
      <c r="A3719" t="s">
        <v>134</v>
      </c>
      <c r="B3719" t="s">
        <v>135</v>
      </c>
      <c r="C3719" t="s">
        <v>431</v>
      </c>
      <c r="D3719" t="s">
        <v>430</v>
      </c>
      <c r="E3719">
        <v>2018</v>
      </c>
      <c r="I3719">
        <v>84355500000</v>
      </c>
      <c r="J3719">
        <v>772.31200000000001</v>
      </c>
      <c r="L3719">
        <v>39.1</v>
      </c>
      <c r="N3719">
        <v>109.22499999999999</v>
      </c>
      <c r="O3719">
        <v>1.8089999999999999</v>
      </c>
    </row>
    <row r="3720" spans="1:15" x14ac:dyDescent="0.3">
      <c r="A3720" t="s">
        <v>134</v>
      </c>
      <c r="B3720" t="s">
        <v>135</v>
      </c>
      <c r="C3720" t="s">
        <v>431</v>
      </c>
      <c r="D3720" t="s">
        <v>430</v>
      </c>
      <c r="E3720">
        <v>2017</v>
      </c>
      <c r="F3720">
        <v>32.774999999999999</v>
      </c>
      <c r="G3720">
        <v>6.6909999999999998</v>
      </c>
      <c r="I3720">
        <v>81716300000</v>
      </c>
      <c r="J3720">
        <v>768.01</v>
      </c>
      <c r="K3720">
        <v>18.618099999999998</v>
      </c>
      <c r="L3720">
        <v>40.6</v>
      </c>
      <c r="M3720">
        <v>65.872</v>
      </c>
      <c r="N3720">
        <v>106.4</v>
      </c>
      <c r="O3720">
        <v>1.81</v>
      </c>
    </row>
    <row r="3721" spans="1:15" x14ac:dyDescent="0.3">
      <c r="A3721" t="s">
        <v>134</v>
      </c>
      <c r="B3721" t="s">
        <v>135</v>
      </c>
      <c r="C3721" t="s">
        <v>431</v>
      </c>
      <c r="D3721" t="s">
        <v>430</v>
      </c>
      <c r="E3721">
        <v>2016</v>
      </c>
      <c r="F3721">
        <v>33.207000000000001</v>
      </c>
      <c r="G3721">
        <v>6.8440000000000003</v>
      </c>
      <c r="I3721">
        <v>74271300000</v>
      </c>
      <c r="J3721">
        <v>716.88</v>
      </c>
      <c r="K3721">
        <v>15.366899999999999</v>
      </c>
      <c r="L3721">
        <v>42.1</v>
      </c>
      <c r="M3721">
        <v>65.481999999999999</v>
      </c>
      <c r="N3721">
        <v>103.604</v>
      </c>
      <c r="O3721">
        <v>1.9350000000000001</v>
      </c>
    </row>
    <row r="3722" spans="1:15" x14ac:dyDescent="0.3">
      <c r="A3722" t="s">
        <v>134</v>
      </c>
      <c r="B3722" t="s">
        <v>135</v>
      </c>
      <c r="C3722" t="s">
        <v>431</v>
      </c>
      <c r="D3722" t="s">
        <v>430</v>
      </c>
      <c r="E3722">
        <v>2015</v>
      </c>
      <c r="F3722">
        <v>33.634999999999998</v>
      </c>
      <c r="G3722">
        <v>7.0170000000000003</v>
      </c>
      <c r="I3722">
        <v>64464500000</v>
      </c>
      <c r="J3722">
        <v>639.30399999999997</v>
      </c>
      <c r="K3722">
        <v>13.8552</v>
      </c>
      <c r="L3722">
        <v>43.8</v>
      </c>
      <c r="M3722">
        <v>65.048000000000002</v>
      </c>
      <c r="N3722">
        <v>100.83499999999999</v>
      </c>
      <c r="O3722">
        <v>2.0139999999999998</v>
      </c>
    </row>
    <row r="3723" spans="1:15" x14ac:dyDescent="0.3">
      <c r="A3723" t="s">
        <v>134</v>
      </c>
      <c r="B3723" t="s">
        <v>135</v>
      </c>
      <c r="C3723" t="s">
        <v>431</v>
      </c>
      <c r="D3723" t="s">
        <v>430</v>
      </c>
      <c r="E3723">
        <v>2014</v>
      </c>
      <c r="F3723">
        <v>34.058999999999997</v>
      </c>
      <c r="G3723">
        <v>7.218</v>
      </c>
      <c r="H3723">
        <v>69.198800000000006</v>
      </c>
      <c r="I3723">
        <v>55612200000</v>
      </c>
      <c r="J3723">
        <v>566.92600000000004</v>
      </c>
      <c r="K3723">
        <v>7.7</v>
      </c>
      <c r="L3723">
        <v>45.7</v>
      </c>
      <c r="M3723">
        <v>64.546999999999997</v>
      </c>
      <c r="N3723">
        <v>98.094300000000004</v>
      </c>
      <c r="O3723">
        <v>2.1040000000000001</v>
      </c>
    </row>
    <row r="3724" spans="1:15" x14ac:dyDescent="0.3">
      <c r="A3724" t="s">
        <v>134</v>
      </c>
      <c r="B3724" t="s">
        <v>135</v>
      </c>
      <c r="C3724" t="s">
        <v>431</v>
      </c>
      <c r="D3724" t="s">
        <v>430</v>
      </c>
      <c r="E3724">
        <v>2013</v>
      </c>
      <c r="F3724">
        <v>34.482999999999997</v>
      </c>
      <c r="G3724">
        <v>7.4550000000000001</v>
      </c>
      <c r="H3724">
        <v>64.055700000000002</v>
      </c>
      <c r="I3724">
        <v>47648200000</v>
      </c>
      <c r="J3724">
        <v>499.53199999999998</v>
      </c>
      <c r="K3724">
        <v>4.5999999999999996</v>
      </c>
      <c r="L3724">
        <v>47.8</v>
      </c>
      <c r="M3724">
        <v>63.960999999999999</v>
      </c>
      <c r="N3724">
        <v>95.385800000000003</v>
      </c>
      <c r="O3724">
        <v>2.2509999999999999</v>
      </c>
    </row>
    <row r="3725" spans="1:15" x14ac:dyDescent="0.3">
      <c r="A3725" t="s">
        <v>134</v>
      </c>
      <c r="B3725" t="s">
        <v>135</v>
      </c>
      <c r="C3725" t="s">
        <v>431</v>
      </c>
      <c r="D3725" t="s">
        <v>430</v>
      </c>
      <c r="E3725">
        <v>2012</v>
      </c>
      <c r="F3725">
        <v>34.915999999999997</v>
      </c>
      <c r="G3725">
        <v>7.734</v>
      </c>
      <c r="H3725">
        <v>57.210999999999999</v>
      </c>
      <c r="I3725">
        <v>43310700000</v>
      </c>
      <c r="J3725">
        <v>467.07799999999997</v>
      </c>
      <c r="K3725">
        <v>2.9</v>
      </c>
      <c r="L3725">
        <v>50</v>
      </c>
      <c r="M3725">
        <v>63.280999999999999</v>
      </c>
      <c r="N3725">
        <v>92.727000000000004</v>
      </c>
      <c r="O3725">
        <v>2.1970000000000001</v>
      </c>
    </row>
    <row r="3726" spans="1:15" x14ac:dyDescent="0.3">
      <c r="A3726" t="s">
        <v>134</v>
      </c>
      <c r="B3726" t="s">
        <v>135</v>
      </c>
      <c r="C3726" t="s">
        <v>431</v>
      </c>
      <c r="D3726" t="s">
        <v>430</v>
      </c>
      <c r="E3726">
        <v>2011</v>
      </c>
      <c r="F3726">
        <v>35.369</v>
      </c>
      <c r="G3726">
        <v>8.06</v>
      </c>
      <c r="H3726">
        <v>52.551600000000001</v>
      </c>
      <c r="I3726">
        <v>31952800000</v>
      </c>
      <c r="J3726">
        <v>354.48</v>
      </c>
      <c r="K3726">
        <v>1.1000000000000001</v>
      </c>
      <c r="L3726">
        <v>52.3</v>
      </c>
      <c r="M3726">
        <v>62.505000000000003</v>
      </c>
      <c r="N3726">
        <v>90.139899999999997</v>
      </c>
      <c r="O3726">
        <v>2.2890000000000001</v>
      </c>
    </row>
    <row r="3727" spans="1:15" x14ac:dyDescent="0.3">
      <c r="A3727" t="s">
        <v>134</v>
      </c>
      <c r="B3727" t="s">
        <v>135</v>
      </c>
      <c r="C3727" t="s">
        <v>431</v>
      </c>
      <c r="D3727" t="s">
        <v>430</v>
      </c>
      <c r="E3727">
        <v>2010</v>
      </c>
      <c r="F3727">
        <v>35.860999999999997</v>
      </c>
      <c r="G3727">
        <v>8.4410000000000007</v>
      </c>
      <c r="H3727">
        <v>48.299900000000001</v>
      </c>
      <c r="I3727">
        <v>29933800000</v>
      </c>
      <c r="J3727">
        <v>341.55399999999997</v>
      </c>
      <c r="K3727">
        <v>0.75</v>
      </c>
      <c r="L3727">
        <v>54.8</v>
      </c>
      <c r="M3727">
        <v>61.627000000000002</v>
      </c>
      <c r="N3727">
        <v>87.64</v>
      </c>
      <c r="O3727">
        <v>2.39</v>
      </c>
    </row>
    <row r="3728" spans="1:15" x14ac:dyDescent="0.3">
      <c r="A3728" t="s">
        <v>134</v>
      </c>
      <c r="B3728" t="s">
        <v>135</v>
      </c>
      <c r="C3728" t="s">
        <v>431</v>
      </c>
      <c r="D3728" t="s">
        <v>430</v>
      </c>
      <c r="E3728">
        <v>2009</v>
      </c>
      <c r="F3728">
        <v>36.414000000000001</v>
      </c>
      <c r="G3728">
        <v>8.8829999999999991</v>
      </c>
      <c r="H3728">
        <v>42.154600000000002</v>
      </c>
      <c r="I3728">
        <v>32437400000</v>
      </c>
      <c r="J3728">
        <v>380.56900000000002</v>
      </c>
      <c r="K3728">
        <v>0.54</v>
      </c>
      <c r="L3728">
        <v>57.5</v>
      </c>
      <c r="M3728">
        <v>60.645000000000003</v>
      </c>
      <c r="N3728">
        <v>85.233900000000006</v>
      </c>
      <c r="O3728">
        <v>2.3540000000000001</v>
      </c>
    </row>
    <row r="3729" spans="1:15" x14ac:dyDescent="0.3">
      <c r="A3729" t="s">
        <v>134</v>
      </c>
      <c r="B3729" t="s">
        <v>135</v>
      </c>
      <c r="C3729" t="s">
        <v>431</v>
      </c>
      <c r="D3729" t="s">
        <v>430</v>
      </c>
      <c r="E3729">
        <v>2008</v>
      </c>
      <c r="F3729">
        <v>37.034999999999997</v>
      </c>
      <c r="G3729">
        <v>9.3829999999999991</v>
      </c>
      <c r="H3729">
        <v>40.993200000000002</v>
      </c>
      <c r="I3729">
        <v>27066900000</v>
      </c>
      <c r="J3729">
        <v>326.43700000000001</v>
      </c>
      <c r="K3729">
        <v>0.45</v>
      </c>
      <c r="L3729">
        <v>60.4</v>
      </c>
      <c r="M3729">
        <v>59.581000000000003</v>
      </c>
      <c r="N3729">
        <v>82.916200000000003</v>
      </c>
      <c r="O3729">
        <v>2.13</v>
      </c>
    </row>
    <row r="3730" spans="1:15" x14ac:dyDescent="0.3">
      <c r="A3730" t="s">
        <v>134</v>
      </c>
      <c r="B3730" t="s">
        <v>135</v>
      </c>
      <c r="C3730" t="s">
        <v>431</v>
      </c>
      <c r="D3730" t="s">
        <v>430</v>
      </c>
      <c r="E3730">
        <v>2007</v>
      </c>
      <c r="F3730">
        <v>37.725999999999999</v>
      </c>
      <c r="G3730">
        <v>9.9320000000000004</v>
      </c>
      <c r="H3730">
        <v>39.566499999999998</v>
      </c>
      <c r="I3730">
        <v>19707600000</v>
      </c>
      <c r="J3730">
        <v>244.286</v>
      </c>
      <c r="K3730">
        <v>0.37</v>
      </c>
      <c r="L3730">
        <v>63.5</v>
      </c>
      <c r="M3730">
        <v>58.466999999999999</v>
      </c>
      <c r="N3730">
        <v>80.674300000000002</v>
      </c>
      <c r="O3730">
        <v>2.1789999999999998</v>
      </c>
    </row>
    <row r="3731" spans="1:15" x14ac:dyDescent="0.3">
      <c r="A3731" t="s">
        <v>134</v>
      </c>
      <c r="B3731" t="s">
        <v>135</v>
      </c>
      <c r="C3731" t="s">
        <v>431</v>
      </c>
      <c r="D3731" t="s">
        <v>430</v>
      </c>
      <c r="E3731">
        <v>2006</v>
      </c>
      <c r="F3731">
        <v>38.484999999999999</v>
      </c>
      <c r="G3731">
        <v>10.516999999999999</v>
      </c>
      <c r="H3731">
        <v>37.482900000000001</v>
      </c>
      <c r="I3731">
        <v>15280900000</v>
      </c>
      <c r="J3731">
        <v>194.68700000000001</v>
      </c>
      <c r="K3731">
        <v>0.31059300000000001</v>
      </c>
      <c r="L3731">
        <v>66.8</v>
      </c>
      <c r="M3731">
        <v>57.334000000000003</v>
      </c>
      <c r="N3731">
        <v>78.489199999999997</v>
      </c>
      <c r="O3731">
        <v>2.2949999999999999</v>
      </c>
    </row>
    <row r="3732" spans="1:15" x14ac:dyDescent="0.3">
      <c r="A3732" t="s">
        <v>134</v>
      </c>
      <c r="B3732" t="s">
        <v>135</v>
      </c>
      <c r="C3732" t="s">
        <v>431</v>
      </c>
      <c r="D3732" t="s">
        <v>430</v>
      </c>
      <c r="E3732">
        <v>2005</v>
      </c>
      <c r="F3732">
        <v>39.307000000000002</v>
      </c>
      <c r="G3732">
        <v>11.125999999999999</v>
      </c>
      <c r="H3732">
        <v>33.531399999999998</v>
      </c>
      <c r="I3732">
        <v>12401100000</v>
      </c>
      <c r="J3732">
        <v>162.43299999999999</v>
      </c>
      <c r="K3732">
        <v>0.21965999999999999</v>
      </c>
      <c r="L3732">
        <v>70.3</v>
      </c>
      <c r="M3732">
        <v>56.222999999999999</v>
      </c>
      <c r="N3732">
        <v>76.346299999999999</v>
      </c>
      <c r="O3732">
        <v>2.4969999999999999</v>
      </c>
    </row>
    <row r="3733" spans="1:15" x14ac:dyDescent="0.3">
      <c r="A3733" t="s">
        <v>134</v>
      </c>
      <c r="B3733" t="s">
        <v>135</v>
      </c>
      <c r="C3733" t="s">
        <v>431</v>
      </c>
      <c r="D3733" t="s">
        <v>430</v>
      </c>
      <c r="E3733">
        <v>2004</v>
      </c>
      <c r="F3733">
        <v>40.186</v>
      </c>
      <c r="G3733">
        <v>11.741</v>
      </c>
      <c r="H3733">
        <v>30.7788</v>
      </c>
      <c r="I3733">
        <v>10131200000</v>
      </c>
      <c r="J3733">
        <v>136.46600000000001</v>
      </c>
      <c r="K3733">
        <v>0.155335</v>
      </c>
      <c r="L3733">
        <v>73.8</v>
      </c>
      <c r="M3733">
        <v>55.173999999999999</v>
      </c>
      <c r="N3733">
        <v>74.239500000000007</v>
      </c>
      <c r="O3733">
        <v>2.665</v>
      </c>
    </row>
    <row r="3734" spans="1:15" x14ac:dyDescent="0.3">
      <c r="A3734" t="s">
        <v>134</v>
      </c>
      <c r="B3734" t="s">
        <v>135</v>
      </c>
      <c r="C3734" t="s">
        <v>431</v>
      </c>
      <c r="D3734" t="s">
        <v>430</v>
      </c>
      <c r="E3734">
        <v>2003</v>
      </c>
      <c r="F3734">
        <v>41.097000000000001</v>
      </c>
      <c r="G3734">
        <v>12.35</v>
      </c>
      <c r="H3734">
        <v>28.6266</v>
      </c>
      <c r="I3734">
        <v>8623690000</v>
      </c>
      <c r="J3734">
        <v>119.49</v>
      </c>
      <c r="K3734">
        <v>0.105812</v>
      </c>
      <c r="L3734">
        <v>77.5</v>
      </c>
      <c r="M3734">
        <v>54.210999999999999</v>
      </c>
      <c r="N3734">
        <v>72.170599999999993</v>
      </c>
      <c r="O3734">
        <v>2.9129999999999998</v>
      </c>
    </row>
    <row r="3735" spans="1:15" x14ac:dyDescent="0.3">
      <c r="A3735" t="s">
        <v>134</v>
      </c>
      <c r="B3735" t="s">
        <v>135</v>
      </c>
      <c r="C3735" t="s">
        <v>431</v>
      </c>
      <c r="D3735" t="s">
        <v>430</v>
      </c>
      <c r="E3735">
        <v>2002</v>
      </c>
      <c r="F3735">
        <v>42.012</v>
      </c>
      <c r="G3735">
        <v>12.938000000000001</v>
      </c>
      <c r="H3735">
        <v>26.232500000000002</v>
      </c>
      <c r="I3735">
        <v>7850810000</v>
      </c>
      <c r="J3735">
        <v>111.92700000000001</v>
      </c>
      <c r="K3735">
        <v>7.2402300000000003E-2</v>
      </c>
      <c r="L3735">
        <v>81</v>
      </c>
      <c r="M3735">
        <v>53.348999999999997</v>
      </c>
      <c r="N3735">
        <v>70.142099999999999</v>
      </c>
      <c r="O3735">
        <v>3.0659999999999998</v>
      </c>
    </row>
    <row r="3736" spans="1:15" x14ac:dyDescent="0.3">
      <c r="A3736" t="s">
        <v>134</v>
      </c>
      <c r="B3736" t="s">
        <v>135</v>
      </c>
      <c r="C3736" t="s">
        <v>431</v>
      </c>
      <c r="D3736" t="s">
        <v>430</v>
      </c>
      <c r="E3736">
        <v>2001</v>
      </c>
      <c r="F3736">
        <v>42.902000000000001</v>
      </c>
      <c r="G3736">
        <v>13.497999999999999</v>
      </c>
      <c r="H3736">
        <v>26.5701</v>
      </c>
      <c r="I3736">
        <v>8231330000</v>
      </c>
      <c r="J3736">
        <v>120.76600000000001</v>
      </c>
      <c r="K3736">
        <v>3.7162399999999998E-2</v>
      </c>
      <c r="L3736">
        <v>84.5</v>
      </c>
      <c r="M3736">
        <v>52.594999999999999</v>
      </c>
      <c r="N3736">
        <v>68.159400000000005</v>
      </c>
      <c r="O3736">
        <v>3.2090000000000001</v>
      </c>
    </row>
    <row r="3737" spans="1:15" x14ac:dyDescent="0.3">
      <c r="A3737" t="s">
        <v>134</v>
      </c>
      <c r="B3737" t="s">
        <v>135</v>
      </c>
      <c r="C3737" t="s">
        <v>431</v>
      </c>
      <c r="D3737" t="s">
        <v>430</v>
      </c>
      <c r="E3737">
        <v>2000</v>
      </c>
      <c r="F3737">
        <v>43.728000000000002</v>
      </c>
      <c r="G3737">
        <v>14.023999999999999</v>
      </c>
      <c r="H3737">
        <v>22.755800000000001</v>
      </c>
      <c r="I3737">
        <v>8242390000</v>
      </c>
      <c r="J3737">
        <v>124.461</v>
      </c>
      <c r="K3737">
        <v>1.5263799999999999E-2</v>
      </c>
      <c r="L3737">
        <v>87.8</v>
      </c>
      <c r="M3737">
        <v>51.941000000000003</v>
      </c>
      <c r="N3737">
        <v>66.224800000000002</v>
      </c>
      <c r="O3737">
        <v>3.4409999999999998</v>
      </c>
    </row>
    <row r="3738" spans="1:15" x14ac:dyDescent="0.3">
      <c r="A3738" t="s">
        <v>134</v>
      </c>
      <c r="B3738" t="s">
        <v>135</v>
      </c>
      <c r="C3738" t="s">
        <v>431</v>
      </c>
      <c r="D3738" t="s">
        <v>430</v>
      </c>
      <c r="E3738">
        <v>1999</v>
      </c>
      <c r="F3738">
        <v>44.454000000000001</v>
      </c>
      <c r="G3738">
        <v>14.516999999999999</v>
      </c>
      <c r="H3738">
        <v>23.0017</v>
      </c>
      <c r="I3738">
        <v>7700830000</v>
      </c>
      <c r="J3738">
        <v>119.684</v>
      </c>
      <c r="K3738">
        <v>1.25416E-2</v>
      </c>
      <c r="L3738">
        <v>91</v>
      </c>
      <c r="M3738">
        <v>51.366</v>
      </c>
      <c r="N3738">
        <v>64.343000000000004</v>
      </c>
      <c r="O3738">
        <v>3.714</v>
      </c>
    </row>
    <row r="3739" spans="1:15" x14ac:dyDescent="0.3">
      <c r="A3739" t="s">
        <v>134</v>
      </c>
      <c r="B3739" t="s">
        <v>135</v>
      </c>
      <c r="C3739" t="s">
        <v>431</v>
      </c>
      <c r="D3739" t="s">
        <v>430</v>
      </c>
      <c r="E3739">
        <v>1998</v>
      </c>
      <c r="F3739">
        <v>45.067</v>
      </c>
      <c r="G3739">
        <v>14.987</v>
      </c>
      <c r="H3739">
        <v>23.805099999999999</v>
      </c>
      <c r="I3739">
        <v>7818220000</v>
      </c>
      <c r="J3739">
        <v>125.07599999999999</v>
      </c>
      <c r="K3739">
        <v>9.6635200000000001E-3</v>
      </c>
      <c r="L3739">
        <v>94.2</v>
      </c>
      <c r="M3739">
        <v>50.835000000000001</v>
      </c>
      <c r="N3739">
        <v>62.5077</v>
      </c>
      <c r="O3739">
        <v>3.4889999999999999</v>
      </c>
    </row>
    <row r="3740" spans="1:15" x14ac:dyDescent="0.3">
      <c r="A3740" t="s">
        <v>134</v>
      </c>
      <c r="B3740" t="s">
        <v>135</v>
      </c>
      <c r="C3740" t="s">
        <v>431</v>
      </c>
      <c r="D3740" t="s">
        <v>430</v>
      </c>
      <c r="E3740">
        <v>1997</v>
      </c>
      <c r="F3740">
        <v>45.564</v>
      </c>
      <c r="G3740">
        <v>15.44</v>
      </c>
      <c r="H3740">
        <v>23.938400000000001</v>
      </c>
      <c r="I3740">
        <v>8589210000</v>
      </c>
      <c r="J3740">
        <v>141.50899999999999</v>
      </c>
      <c r="K3740">
        <v>4.96672E-3</v>
      </c>
      <c r="L3740">
        <v>97.5</v>
      </c>
      <c r="M3740">
        <v>50.32</v>
      </c>
      <c r="N3740">
        <v>60.697400000000002</v>
      </c>
      <c r="O3740">
        <v>3.492</v>
      </c>
    </row>
    <row r="3741" spans="1:15" x14ac:dyDescent="0.3">
      <c r="A3741" t="s">
        <v>134</v>
      </c>
      <c r="B3741" t="s">
        <v>135</v>
      </c>
      <c r="C3741" t="s">
        <v>431</v>
      </c>
      <c r="D3741" t="s">
        <v>430</v>
      </c>
      <c r="E3741">
        <v>1996</v>
      </c>
      <c r="F3741">
        <v>45.95</v>
      </c>
      <c r="G3741">
        <v>15.878</v>
      </c>
      <c r="H3741">
        <v>24.506</v>
      </c>
      <c r="I3741">
        <v>8547940000</v>
      </c>
      <c r="J3741">
        <v>145.167</v>
      </c>
      <c r="K3741">
        <v>1.70345E-3</v>
      </c>
      <c r="L3741">
        <v>100.9</v>
      </c>
      <c r="M3741">
        <v>49.81</v>
      </c>
      <c r="N3741">
        <v>58.883499999999998</v>
      </c>
      <c r="O3741">
        <v>3.3380000000000001</v>
      </c>
    </row>
    <row r="3742" spans="1:15" x14ac:dyDescent="0.3">
      <c r="A3742" t="s">
        <v>134</v>
      </c>
      <c r="B3742" t="s">
        <v>135</v>
      </c>
      <c r="C3742" t="s">
        <v>431</v>
      </c>
      <c r="D3742" t="s">
        <v>430</v>
      </c>
      <c r="E3742">
        <v>1995</v>
      </c>
      <c r="F3742">
        <v>46.244999999999997</v>
      </c>
      <c r="G3742">
        <v>16.298999999999999</v>
      </c>
      <c r="H3742">
        <v>24.085000000000001</v>
      </c>
      <c r="I3742">
        <v>7663980000</v>
      </c>
      <c r="J3742">
        <v>134.34299999999999</v>
      </c>
      <c r="K3742" s="1">
        <v>1.7499999999999998E-5</v>
      </c>
      <c r="L3742">
        <v>104.3</v>
      </c>
      <c r="M3742">
        <v>49.302999999999997</v>
      </c>
      <c r="N3742">
        <v>57.047899999999998</v>
      </c>
      <c r="O3742">
        <v>3.3170000000000002</v>
      </c>
    </row>
    <row r="3743" spans="1:15" x14ac:dyDescent="0.3">
      <c r="A3743" t="s">
        <v>134</v>
      </c>
      <c r="B3743" t="s">
        <v>135</v>
      </c>
      <c r="C3743" t="s">
        <v>431</v>
      </c>
      <c r="D3743" t="s">
        <v>430</v>
      </c>
      <c r="E3743">
        <v>1994</v>
      </c>
      <c r="F3743">
        <v>46.481999999999999</v>
      </c>
      <c r="G3743">
        <v>16.698</v>
      </c>
      <c r="H3743">
        <v>23.6676</v>
      </c>
      <c r="I3743">
        <v>6927950000</v>
      </c>
      <c r="J3743">
        <v>125.55</v>
      </c>
      <c r="L3743">
        <v>107.9</v>
      </c>
      <c r="M3743">
        <v>48.81</v>
      </c>
      <c r="N3743">
        <v>55.180999999999997</v>
      </c>
      <c r="O3743">
        <v>3.1</v>
      </c>
    </row>
    <row r="3744" spans="1:15" x14ac:dyDescent="0.3">
      <c r="A3744" t="s">
        <v>134</v>
      </c>
      <c r="B3744" t="s">
        <v>135</v>
      </c>
      <c r="C3744" t="s">
        <v>431</v>
      </c>
      <c r="D3744" t="s">
        <v>430</v>
      </c>
      <c r="E3744">
        <v>1993</v>
      </c>
      <c r="F3744">
        <v>46.701000000000001</v>
      </c>
      <c r="G3744">
        <v>17.074999999999999</v>
      </c>
      <c r="H3744">
        <v>23.360299999999999</v>
      </c>
      <c r="I3744">
        <v>8830710000</v>
      </c>
      <c r="J3744">
        <v>165.69300000000001</v>
      </c>
      <c r="L3744">
        <v>111.4</v>
      </c>
      <c r="M3744">
        <v>48.344000000000001</v>
      </c>
      <c r="N3744">
        <v>53.2956</v>
      </c>
      <c r="O3744">
        <v>3.0960000000000001</v>
      </c>
    </row>
    <row r="3745" spans="1:15" x14ac:dyDescent="0.3">
      <c r="A3745" t="s">
        <v>134</v>
      </c>
      <c r="B3745" t="s">
        <v>135</v>
      </c>
      <c r="C3745" t="s">
        <v>431</v>
      </c>
      <c r="D3745" t="s">
        <v>430</v>
      </c>
      <c r="E3745">
        <v>1992</v>
      </c>
      <c r="F3745">
        <v>46.932000000000002</v>
      </c>
      <c r="G3745">
        <v>17.434000000000001</v>
      </c>
      <c r="H3745">
        <v>21.721599999999999</v>
      </c>
      <c r="I3745">
        <v>10493000000</v>
      </c>
      <c r="J3745">
        <v>204.05</v>
      </c>
      <c r="L3745">
        <v>114.6</v>
      </c>
      <c r="M3745">
        <v>47.911000000000001</v>
      </c>
      <c r="N3745">
        <v>51.4236</v>
      </c>
      <c r="O3745">
        <v>2.976</v>
      </c>
    </row>
    <row r="3746" spans="1:15" x14ac:dyDescent="0.3">
      <c r="A3746" t="s">
        <v>134</v>
      </c>
      <c r="B3746" t="s">
        <v>135</v>
      </c>
      <c r="C3746" t="s">
        <v>431</v>
      </c>
      <c r="D3746" t="s">
        <v>430</v>
      </c>
      <c r="E3746">
        <v>1991</v>
      </c>
      <c r="F3746">
        <v>47.188000000000002</v>
      </c>
      <c r="G3746">
        <v>17.782</v>
      </c>
      <c r="H3746">
        <v>21.931100000000001</v>
      </c>
      <c r="I3746">
        <v>13463900000</v>
      </c>
      <c r="J3746">
        <v>271.39400000000001</v>
      </c>
      <c r="L3746">
        <v>117.5</v>
      </c>
      <c r="M3746">
        <v>47.503999999999998</v>
      </c>
      <c r="N3746">
        <v>49.61</v>
      </c>
      <c r="O3746">
        <v>2.8980000000000001</v>
      </c>
    </row>
    <row r="3747" spans="1:15" x14ac:dyDescent="0.3">
      <c r="A3747" t="s">
        <v>134</v>
      </c>
      <c r="B3747" t="s">
        <v>135</v>
      </c>
      <c r="C3747" t="s">
        <v>431</v>
      </c>
      <c r="D3747" t="s">
        <v>430</v>
      </c>
      <c r="E3747">
        <v>1990</v>
      </c>
      <c r="F3747">
        <v>47.478999999999999</v>
      </c>
      <c r="G3747">
        <v>18.140999999999998</v>
      </c>
      <c r="H3747">
        <v>22.5945</v>
      </c>
      <c r="I3747">
        <v>12175200000</v>
      </c>
      <c r="J3747">
        <v>254.24299999999999</v>
      </c>
      <c r="K3747">
        <v>0</v>
      </c>
      <c r="L3747">
        <v>120.1</v>
      </c>
      <c r="M3747">
        <v>47.098999999999997</v>
      </c>
      <c r="N3747">
        <v>47.887900000000002</v>
      </c>
    </row>
    <row r="3748" spans="1:15" x14ac:dyDescent="0.3">
      <c r="A3748" t="s">
        <v>134</v>
      </c>
      <c r="B3748" t="s">
        <v>135</v>
      </c>
      <c r="C3748" t="s">
        <v>431</v>
      </c>
      <c r="D3748" t="s">
        <v>430</v>
      </c>
      <c r="E3748">
        <v>1989</v>
      </c>
      <c r="F3748">
        <v>47.798000000000002</v>
      </c>
      <c r="G3748">
        <v>18.536000000000001</v>
      </c>
      <c r="H3748">
        <v>18.715299999999999</v>
      </c>
      <c r="I3748">
        <v>11476600000</v>
      </c>
      <c r="J3748">
        <v>248.023</v>
      </c>
      <c r="L3748">
        <v>122.4</v>
      </c>
      <c r="M3748">
        <v>46.667000000000002</v>
      </c>
      <c r="N3748">
        <v>46.272300000000001</v>
      </c>
    </row>
    <row r="3749" spans="1:15" x14ac:dyDescent="0.3">
      <c r="A3749" t="s">
        <v>134</v>
      </c>
      <c r="B3749" t="s">
        <v>135</v>
      </c>
      <c r="C3749" t="s">
        <v>431</v>
      </c>
      <c r="D3749" t="s">
        <v>430</v>
      </c>
      <c r="E3749">
        <v>1988</v>
      </c>
      <c r="F3749">
        <v>48.124000000000002</v>
      </c>
      <c r="G3749">
        <v>18.977</v>
      </c>
      <c r="H3749">
        <v>19.304200000000002</v>
      </c>
      <c r="I3749">
        <v>10908900000</v>
      </c>
      <c r="J3749">
        <v>243.73599999999999</v>
      </c>
      <c r="L3749">
        <v>124.6</v>
      </c>
      <c r="M3749">
        <v>46.194000000000003</v>
      </c>
      <c r="N3749">
        <v>44.757199999999997</v>
      </c>
    </row>
    <row r="3750" spans="1:15" x14ac:dyDescent="0.3">
      <c r="A3750" t="s">
        <v>134</v>
      </c>
      <c r="B3750" t="s">
        <v>135</v>
      </c>
      <c r="C3750" t="s">
        <v>431</v>
      </c>
      <c r="D3750" t="s">
        <v>430</v>
      </c>
      <c r="E3750">
        <v>1987</v>
      </c>
      <c r="F3750">
        <v>48.433</v>
      </c>
      <c r="G3750">
        <v>19.457999999999998</v>
      </c>
      <c r="H3750">
        <v>20.332699999999999</v>
      </c>
      <c r="I3750">
        <v>10527300000</v>
      </c>
      <c r="J3750">
        <v>242.96199999999999</v>
      </c>
      <c r="L3750">
        <v>126.7</v>
      </c>
      <c r="M3750">
        <v>45.682000000000002</v>
      </c>
      <c r="N3750">
        <v>43.3292</v>
      </c>
    </row>
    <row r="3751" spans="1:15" x14ac:dyDescent="0.3">
      <c r="A3751" t="s">
        <v>134</v>
      </c>
      <c r="B3751" t="s">
        <v>135</v>
      </c>
      <c r="C3751" t="s">
        <v>431</v>
      </c>
      <c r="D3751" t="s">
        <v>430</v>
      </c>
      <c r="E3751">
        <v>1986</v>
      </c>
      <c r="F3751">
        <v>48.712000000000003</v>
      </c>
      <c r="G3751">
        <v>19.960999999999999</v>
      </c>
      <c r="H3751">
        <v>19.897200000000002</v>
      </c>
      <c r="I3751">
        <v>9848600000</v>
      </c>
      <c r="J3751">
        <v>234.68199999999999</v>
      </c>
      <c r="L3751">
        <v>128.9</v>
      </c>
      <c r="M3751">
        <v>45.146999999999998</v>
      </c>
      <c r="N3751">
        <v>41.965699999999998</v>
      </c>
    </row>
    <row r="3752" spans="1:15" x14ac:dyDescent="0.3">
      <c r="A3752" t="s">
        <v>134</v>
      </c>
      <c r="B3752" t="s">
        <v>135</v>
      </c>
      <c r="C3752" t="s">
        <v>431</v>
      </c>
      <c r="D3752" t="s">
        <v>430</v>
      </c>
      <c r="E3752">
        <v>1985</v>
      </c>
      <c r="F3752">
        <v>48.936999999999998</v>
      </c>
      <c r="G3752">
        <v>20.445</v>
      </c>
      <c r="H3752">
        <v>19.900600000000001</v>
      </c>
      <c r="I3752">
        <v>9480840000</v>
      </c>
      <c r="J3752">
        <v>233.21899999999999</v>
      </c>
      <c r="L3752">
        <v>131.1</v>
      </c>
      <c r="M3752">
        <v>44.633000000000003</v>
      </c>
      <c r="N3752">
        <v>40.652099999999997</v>
      </c>
    </row>
    <row r="3753" spans="1:15" x14ac:dyDescent="0.3">
      <c r="A3753" t="s">
        <v>134</v>
      </c>
      <c r="B3753" t="s">
        <v>135</v>
      </c>
      <c r="C3753" t="s">
        <v>431</v>
      </c>
      <c r="D3753" t="s">
        <v>430</v>
      </c>
      <c r="E3753">
        <v>1984</v>
      </c>
      <c r="F3753">
        <v>49.088999999999999</v>
      </c>
      <c r="G3753">
        <v>20.86</v>
      </c>
      <c r="H3753">
        <v>21.384499999999999</v>
      </c>
      <c r="I3753">
        <v>8096300000</v>
      </c>
      <c r="J3753">
        <v>205.624</v>
      </c>
      <c r="L3753">
        <v>133.5</v>
      </c>
      <c r="M3753">
        <v>44.198999999999998</v>
      </c>
      <c r="N3753">
        <v>39.374299999999998</v>
      </c>
    </row>
    <row r="3754" spans="1:15" x14ac:dyDescent="0.3">
      <c r="A3754" t="s">
        <v>134</v>
      </c>
      <c r="B3754" t="s">
        <v>135</v>
      </c>
      <c r="C3754" t="s">
        <v>431</v>
      </c>
      <c r="D3754" t="s">
        <v>430</v>
      </c>
      <c r="E3754">
        <v>1983</v>
      </c>
      <c r="F3754">
        <v>49.161000000000001</v>
      </c>
      <c r="G3754">
        <v>21.167000000000002</v>
      </c>
      <c r="H3754">
        <v>20.4495</v>
      </c>
      <c r="I3754">
        <v>8567890000</v>
      </c>
      <c r="J3754">
        <v>224.62700000000001</v>
      </c>
      <c r="L3754">
        <v>135.9</v>
      </c>
      <c r="M3754">
        <v>43.884999999999998</v>
      </c>
      <c r="N3754">
        <v>38.142699999999998</v>
      </c>
    </row>
    <row r="3755" spans="1:15" x14ac:dyDescent="0.3">
      <c r="A3755" t="s">
        <v>134</v>
      </c>
      <c r="B3755" t="s">
        <v>135</v>
      </c>
      <c r="C3755" t="s">
        <v>431</v>
      </c>
      <c r="D3755" t="s">
        <v>430</v>
      </c>
      <c r="E3755">
        <v>1982</v>
      </c>
      <c r="F3755">
        <v>49.156999999999996</v>
      </c>
      <c r="G3755">
        <v>21.346</v>
      </c>
      <c r="H3755">
        <v>19.6782</v>
      </c>
      <c r="I3755">
        <v>7707680000</v>
      </c>
      <c r="J3755">
        <v>208.34200000000001</v>
      </c>
      <c r="L3755">
        <v>138.1</v>
      </c>
      <c r="M3755">
        <v>43.712000000000003</v>
      </c>
      <c r="N3755">
        <v>36.995199999999997</v>
      </c>
    </row>
    <row r="3756" spans="1:15" x14ac:dyDescent="0.3">
      <c r="A3756" t="s">
        <v>134</v>
      </c>
      <c r="B3756" t="s">
        <v>135</v>
      </c>
      <c r="C3756" t="s">
        <v>431</v>
      </c>
      <c r="D3756" t="s">
        <v>430</v>
      </c>
      <c r="E3756">
        <v>1981</v>
      </c>
      <c r="F3756">
        <v>49.085999999999999</v>
      </c>
      <c r="G3756">
        <v>21.396000000000001</v>
      </c>
      <c r="H3756">
        <v>18.9526</v>
      </c>
      <c r="I3756">
        <v>7324900000</v>
      </c>
      <c r="J3756">
        <v>203.55699999999999</v>
      </c>
      <c r="L3756">
        <v>139.9</v>
      </c>
      <c r="M3756">
        <v>43.674999999999997</v>
      </c>
      <c r="N3756">
        <v>35.984499999999997</v>
      </c>
    </row>
    <row r="3757" spans="1:15" x14ac:dyDescent="0.3">
      <c r="A3757" t="s">
        <v>134</v>
      </c>
      <c r="B3757" t="s">
        <v>135</v>
      </c>
      <c r="C3757" t="s">
        <v>431</v>
      </c>
      <c r="D3757" t="s">
        <v>430</v>
      </c>
      <c r="E3757">
        <v>1980</v>
      </c>
      <c r="F3757">
        <v>48.97</v>
      </c>
      <c r="G3757">
        <v>21.337</v>
      </c>
      <c r="H3757">
        <v>18.069700000000001</v>
      </c>
      <c r="L3757">
        <v>141.4</v>
      </c>
      <c r="M3757">
        <v>43.747</v>
      </c>
      <c r="N3757">
        <v>35.1417</v>
      </c>
    </row>
    <row r="3758" spans="1:15" x14ac:dyDescent="0.3">
      <c r="A3758" t="s">
        <v>134</v>
      </c>
      <c r="B3758" t="s">
        <v>135</v>
      </c>
      <c r="C3758" t="s">
        <v>431</v>
      </c>
      <c r="D3758" t="s">
        <v>430</v>
      </c>
      <c r="E3758">
        <v>1979</v>
      </c>
      <c r="F3758">
        <v>48.841000000000001</v>
      </c>
      <c r="G3758">
        <v>21.202000000000002</v>
      </c>
      <c r="H3758">
        <v>17.281500000000001</v>
      </c>
      <c r="L3758">
        <v>142.4</v>
      </c>
      <c r="M3758">
        <v>43.881</v>
      </c>
      <c r="N3758">
        <v>34.4878</v>
      </c>
    </row>
    <row r="3759" spans="1:15" x14ac:dyDescent="0.3">
      <c r="A3759" t="s">
        <v>134</v>
      </c>
      <c r="B3759" t="s">
        <v>135</v>
      </c>
      <c r="C3759" t="s">
        <v>431</v>
      </c>
      <c r="D3759" t="s">
        <v>430</v>
      </c>
      <c r="E3759">
        <v>1978</v>
      </c>
      <c r="F3759">
        <v>48.725000000000001</v>
      </c>
      <c r="G3759">
        <v>21.042999999999999</v>
      </c>
      <c r="H3759">
        <v>15.7384</v>
      </c>
      <c r="L3759">
        <v>143</v>
      </c>
      <c r="M3759">
        <v>44.015999999999998</v>
      </c>
      <c r="N3759">
        <v>33.993299999999998</v>
      </c>
    </row>
    <row r="3760" spans="1:15" x14ac:dyDescent="0.3">
      <c r="A3760" t="s">
        <v>134</v>
      </c>
      <c r="B3760" t="s">
        <v>135</v>
      </c>
      <c r="C3760" t="s">
        <v>431</v>
      </c>
      <c r="D3760" t="s">
        <v>430</v>
      </c>
      <c r="E3760">
        <v>1977</v>
      </c>
      <c r="F3760">
        <v>48.64</v>
      </c>
      <c r="G3760">
        <v>20.905000000000001</v>
      </c>
      <c r="H3760">
        <v>15.039899999999999</v>
      </c>
      <c r="L3760">
        <v>143.4</v>
      </c>
      <c r="M3760">
        <v>44.103000000000002</v>
      </c>
      <c r="N3760">
        <v>33.577199999999998</v>
      </c>
    </row>
    <row r="3761" spans="1:14" x14ac:dyDescent="0.3">
      <c r="A3761" t="s">
        <v>134</v>
      </c>
      <c r="B3761" t="s">
        <v>135</v>
      </c>
      <c r="C3761" t="s">
        <v>431</v>
      </c>
      <c r="D3761" t="s">
        <v>430</v>
      </c>
      <c r="E3761">
        <v>1976</v>
      </c>
      <c r="F3761">
        <v>48.591999999999999</v>
      </c>
      <c r="G3761">
        <v>20.814</v>
      </c>
      <c r="H3761">
        <v>16.028700000000001</v>
      </c>
      <c r="L3761">
        <v>143.5</v>
      </c>
      <c r="M3761">
        <v>44.116</v>
      </c>
      <c r="N3761">
        <v>33.128100000000003</v>
      </c>
    </row>
    <row r="3762" spans="1:14" x14ac:dyDescent="0.3">
      <c r="A3762" t="s">
        <v>134</v>
      </c>
      <c r="B3762" t="s">
        <v>135</v>
      </c>
      <c r="C3762" t="s">
        <v>431</v>
      </c>
      <c r="D3762" t="s">
        <v>430</v>
      </c>
      <c r="E3762">
        <v>1975</v>
      </c>
      <c r="F3762">
        <v>48.567</v>
      </c>
      <c r="G3762">
        <v>20.780999999999999</v>
      </c>
      <c r="H3762">
        <v>16.4892</v>
      </c>
      <c r="L3762">
        <v>143.6</v>
      </c>
      <c r="M3762">
        <v>44.043999999999997</v>
      </c>
      <c r="N3762">
        <v>32.566899999999997</v>
      </c>
    </row>
    <row r="3763" spans="1:14" x14ac:dyDescent="0.3">
      <c r="A3763" t="s">
        <v>134</v>
      </c>
      <c r="B3763" t="s">
        <v>135</v>
      </c>
      <c r="C3763" t="s">
        <v>431</v>
      </c>
      <c r="D3763" t="s">
        <v>430</v>
      </c>
      <c r="E3763">
        <v>1974</v>
      </c>
      <c r="F3763">
        <v>48.54</v>
      </c>
      <c r="G3763">
        <v>20.809000000000001</v>
      </c>
      <c r="H3763">
        <v>17.011199999999999</v>
      </c>
      <c r="L3763">
        <v>143.69999999999999</v>
      </c>
      <c r="M3763">
        <v>43.893999999999998</v>
      </c>
      <c r="N3763">
        <v>31.8614</v>
      </c>
    </row>
    <row r="3764" spans="1:14" x14ac:dyDescent="0.3">
      <c r="A3764" t="s">
        <v>134</v>
      </c>
      <c r="B3764" t="s">
        <v>135</v>
      </c>
      <c r="C3764" t="s">
        <v>431</v>
      </c>
      <c r="D3764" t="s">
        <v>430</v>
      </c>
      <c r="E3764">
        <v>1973</v>
      </c>
      <c r="F3764">
        <v>48.481999999999999</v>
      </c>
      <c r="G3764">
        <v>20.879000000000001</v>
      </c>
      <c r="H3764">
        <v>17.7532</v>
      </c>
      <c r="L3764">
        <v>143.80000000000001</v>
      </c>
      <c r="M3764">
        <v>43.692999999999998</v>
      </c>
      <c r="N3764">
        <v>31.0367</v>
      </c>
    </row>
    <row r="3765" spans="1:14" x14ac:dyDescent="0.3">
      <c r="A3765" t="s">
        <v>134</v>
      </c>
      <c r="B3765" t="s">
        <v>135</v>
      </c>
      <c r="C3765" t="s">
        <v>431</v>
      </c>
      <c r="D3765" t="s">
        <v>430</v>
      </c>
      <c r="E3765">
        <v>1972</v>
      </c>
      <c r="F3765">
        <v>48.381</v>
      </c>
      <c r="G3765">
        <v>20.978999999999999</v>
      </c>
      <c r="H3765">
        <v>18.712199999999999</v>
      </c>
      <c r="L3765">
        <v>143.9</v>
      </c>
      <c r="M3765">
        <v>43.465000000000003</v>
      </c>
      <c r="N3765">
        <v>30.140799999999999</v>
      </c>
    </row>
    <row r="3766" spans="1:14" x14ac:dyDescent="0.3">
      <c r="A3766" t="s">
        <v>134</v>
      </c>
      <c r="B3766" t="s">
        <v>135</v>
      </c>
      <c r="C3766" t="s">
        <v>431</v>
      </c>
      <c r="D3766" t="s">
        <v>430</v>
      </c>
      <c r="E3766">
        <v>1971</v>
      </c>
      <c r="F3766">
        <v>48.238999999999997</v>
      </c>
      <c r="G3766">
        <v>21.11</v>
      </c>
      <c r="H3766">
        <v>18.872699999999998</v>
      </c>
      <c r="L3766">
        <v>144</v>
      </c>
      <c r="M3766">
        <v>43.213000000000001</v>
      </c>
      <c r="N3766">
        <v>29.2486</v>
      </c>
    </row>
    <row r="3767" spans="1:14" x14ac:dyDescent="0.3">
      <c r="A3767" t="s">
        <v>134</v>
      </c>
      <c r="B3767" t="s">
        <v>135</v>
      </c>
      <c r="C3767" t="s">
        <v>431</v>
      </c>
      <c r="D3767" t="s">
        <v>430</v>
      </c>
      <c r="E3767">
        <v>1970</v>
      </c>
      <c r="F3767">
        <v>48.075000000000003</v>
      </c>
      <c r="G3767">
        <v>21.268999999999998</v>
      </c>
      <c r="L3767">
        <v>144</v>
      </c>
      <c r="M3767">
        <v>42.944000000000003</v>
      </c>
      <c r="N3767">
        <v>28.415099999999999</v>
      </c>
    </row>
    <row r="3768" spans="1:14" x14ac:dyDescent="0.3">
      <c r="A3768" t="s">
        <v>134</v>
      </c>
      <c r="B3768" t="s">
        <v>135</v>
      </c>
      <c r="C3768" t="s">
        <v>431</v>
      </c>
      <c r="D3768" t="s">
        <v>430</v>
      </c>
      <c r="E3768">
        <v>1969</v>
      </c>
      <c r="F3768">
        <v>47.917000000000002</v>
      </c>
      <c r="G3768">
        <v>21.454000000000001</v>
      </c>
      <c r="L3768">
        <v>144.1</v>
      </c>
      <c r="M3768">
        <v>42.658999999999999</v>
      </c>
      <c r="N3768">
        <v>27.652699999999999</v>
      </c>
    </row>
    <row r="3769" spans="1:14" x14ac:dyDescent="0.3">
      <c r="A3769" t="s">
        <v>134</v>
      </c>
      <c r="B3769" t="s">
        <v>135</v>
      </c>
      <c r="C3769" t="s">
        <v>431</v>
      </c>
      <c r="D3769" t="s">
        <v>430</v>
      </c>
      <c r="E3769">
        <v>1968</v>
      </c>
      <c r="F3769">
        <v>47.793999999999997</v>
      </c>
      <c r="G3769">
        <v>21.667000000000002</v>
      </c>
      <c r="L3769">
        <v>144.19999999999999</v>
      </c>
      <c r="M3769">
        <v>42.354999999999997</v>
      </c>
      <c r="N3769">
        <v>26.944400000000002</v>
      </c>
    </row>
    <row r="3770" spans="1:14" x14ac:dyDescent="0.3">
      <c r="A3770" t="s">
        <v>134</v>
      </c>
      <c r="B3770" t="s">
        <v>135</v>
      </c>
      <c r="C3770" t="s">
        <v>431</v>
      </c>
      <c r="D3770" t="s">
        <v>430</v>
      </c>
      <c r="E3770">
        <v>1967</v>
      </c>
      <c r="F3770">
        <v>47.725000000000001</v>
      </c>
      <c r="G3770">
        <v>21.911000000000001</v>
      </c>
      <c r="L3770">
        <v>144.4</v>
      </c>
      <c r="M3770">
        <v>42.026000000000003</v>
      </c>
      <c r="N3770">
        <v>26.280100000000001</v>
      </c>
    </row>
    <row r="3771" spans="1:14" x14ac:dyDescent="0.3">
      <c r="A3771" t="s">
        <v>134</v>
      </c>
      <c r="B3771" t="s">
        <v>135</v>
      </c>
      <c r="C3771" t="s">
        <v>431</v>
      </c>
      <c r="D3771" t="s">
        <v>430</v>
      </c>
      <c r="E3771">
        <v>1966</v>
      </c>
      <c r="F3771">
        <v>47.710999999999999</v>
      </c>
      <c r="G3771">
        <v>22.19</v>
      </c>
      <c r="L3771">
        <v>144.6</v>
      </c>
      <c r="M3771">
        <v>41.667999999999999</v>
      </c>
      <c r="N3771">
        <v>25.640999999999998</v>
      </c>
    </row>
    <row r="3772" spans="1:14" x14ac:dyDescent="0.3">
      <c r="A3772" t="s">
        <v>134</v>
      </c>
      <c r="B3772" t="s">
        <v>135</v>
      </c>
      <c r="C3772" t="s">
        <v>431</v>
      </c>
      <c r="D3772" t="s">
        <v>430</v>
      </c>
      <c r="E3772">
        <v>1965</v>
      </c>
      <c r="F3772">
        <v>47.741</v>
      </c>
      <c r="G3772">
        <v>22.513999999999999</v>
      </c>
      <c r="M3772">
        <v>41.267000000000003</v>
      </c>
      <c r="N3772">
        <v>25.0136</v>
      </c>
    </row>
    <row r="3773" spans="1:14" x14ac:dyDescent="0.3">
      <c r="A3773" t="s">
        <v>134</v>
      </c>
      <c r="B3773" t="s">
        <v>135</v>
      </c>
      <c r="C3773" t="s">
        <v>431</v>
      </c>
      <c r="D3773" t="s">
        <v>430</v>
      </c>
      <c r="E3773">
        <v>1964</v>
      </c>
      <c r="F3773">
        <v>47.789000000000001</v>
      </c>
      <c r="G3773">
        <v>22.893999999999998</v>
      </c>
      <c r="M3773">
        <v>40.81</v>
      </c>
      <c r="N3773">
        <v>24.396999999999998</v>
      </c>
    </row>
    <row r="3774" spans="1:14" x14ac:dyDescent="0.3">
      <c r="A3774" t="s">
        <v>134</v>
      </c>
      <c r="B3774" t="s">
        <v>135</v>
      </c>
      <c r="C3774" t="s">
        <v>431</v>
      </c>
      <c r="D3774" t="s">
        <v>430</v>
      </c>
      <c r="E3774">
        <v>1963</v>
      </c>
      <c r="F3774">
        <v>47.828000000000003</v>
      </c>
      <c r="G3774">
        <v>23.335000000000001</v>
      </c>
      <c r="M3774">
        <v>40.29</v>
      </c>
      <c r="N3774">
        <v>23.798400000000001</v>
      </c>
    </row>
    <row r="3775" spans="1:14" x14ac:dyDescent="0.3">
      <c r="A3775" t="s">
        <v>134</v>
      </c>
      <c r="B3775" t="s">
        <v>135</v>
      </c>
      <c r="C3775" t="s">
        <v>431</v>
      </c>
      <c r="D3775" t="s">
        <v>430</v>
      </c>
      <c r="E3775">
        <v>1962</v>
      </c>
      <c r="F3775">
        <v>47.843000000000004</v>
      </c>
      <c r="G3775">
        <v>23.837</v>
      </c>
      <c r="M3775">
        <v>39.710999999999999</v>
      </c>
      <c r="N3775">
        <v>23.221399999999999</v>
      </c>
    </row>
    <row r="3776" spans="1:14" x14ac:dyDescent="0.3">
      <c r="A3776" t="s">
        <v>134</v>
      </c>
      <c r="B3776" t="s">
        <v>135</v>
      </c>
      <c r="C3776" t="s">
        <v>431</v>
      </c>
      <c r="D3776" t="s">
        <v>430</v>
      </c>
      <c r="E3776">
        <v>1961</v>
      </c>
      <c r="F3776">
        <v>47.837000000000003</v>
      </c>
      <c r="G3776">
        <v>24.395</v>
      </c>
      <c r="M3776">
        <v>39.082000000000001</v>
      </c>
      <c r="N3776">
        <v>22.671199999999999</v>
      </c>
    </row>
    <row r="3777" spans="1:14" x14ac:dyDescent="0.3">
      <c r="A3777" t="s">
        <v>134</v>
      </c>
      <c r="B3777" t="s">
        <v>135</v>
      </c>
      <c r="C3777" t="s">
        <v>431</v>
      </c>
      <c r="D3777" t="s">
        <v>430</v>
      </c>
      <c r="E3777">
        <v>1960</v>
      </c>
      <c r="F3777">
        <v>47.820999999999998</v>
      </c>
      <c r="G3777">
        <v>25</v>
      </c>
      <c r="M3777">
        <v>38.418999999999997</v>
      </c>
    </row>
    <row r="3778" spans="1:14" x14ac:dyDescent="0.3">
      <c r="A3778" t="s">
        <v>136</v>
      </c>
      <c r="B3778" t="s">
        <v>137</v>
      </c>
      <c r="C3778" t="s">
        <v>438</v>
      </c>
      <c r="D3778" t="s">
        <v>436</v>
      </c>
      <c r="E3778">
        <v>2018</v>
      </c>
      <c r="N3778">
        <v>34.74</v>
      </c>
    </row>
    <row r="3779" spans="1:14" x14ac:dyDescent="0.3">
      <c r="A3779" t="s">
        <v>136</v>
      </c>
      <c r="B3779" t="s">
        <v>137</v>
      </c>
      <c r="C3779" t="s">
        <v>438</v>
      </c>
      <c r="D3779" t="s">
        <v>436</v>
      </c>
      <c r="E3779">
        <v>2017</v>
      </c>
      <c r="F3779">
        <v>13.1</v>
      </c>
      <c r="G3779">
        <v>8.9</v>
      </c>
      <c r="K3779">
        <v>97.581999999999994</v>
      </c>
      <c r="M3779">
        <v>82.4</v>
      </c>
      <c r="N3779">
        <v>34.621099999999998</v>
      </c>
    </row>
    <row r="3780" spans="1:14" x14ac:dyDescent="0.3">
      <c r="A3780" t="s">
        <v>136</v>
      </c>
      <c r="B3780" t="s">
        <v>137</v>
      </c>
      <c r="C3780" t="s">
        <v>438</v>
      </c>
      <c r="D3780" t="s">
        <v>436</v>
      </c>
      <c r="E3780">
        <v>2016</v>
      </c>
      <c r="F3780">
        <v>13.6</v>
      </c>
      <c r="G3780">
        <v>7.7</v>
      </c>
      <c r="I3780">
        <v>2689160000</v>
      </c>
      <c r="J3780">
        <v>55822.9</v>
      </c>
      <c r="K3780">
        <v>95.108699999999999</v>
      </c>
      <c r="M3780">
        <v>82.197599999999994</v>
      </c>
      <c r="N3780">
        <v>34.507899999999999</v>
      </c>
    </row>
    <row r="3781" spans="1:14" x14ac:dyDescent="0.3">
      <c r="A3781" t="s">
        <v>136</v>
      </c>
      <c r="B3781" t="s">
        <v>137</v>
      </c>
      <c r="C3781" t="s">
        <v>438</v>
      </c>
      <c r="D3781" t="s">
        <v>436</v>
      </c>
      <c r="E3781">
        <v>2015</v>
      </c>
      <c r="F3781">
        <v>12.4</v>
      </c>
      <c r="G3781">
        <v>7.7</v>
      </c>
      <c r="I3781">
        <v>2518100000</v>
      </c>
      <c r="J3781">
        <v>52404.7</v>
      </c>
      <c r="K3781">
        <v>94.2</v>
      </c>
      <c r="M3781">
        <v>81.946299999999994</v>
      </c>
      <c r="N3781">
        <v>34.420499999999997</v>
      </c>
    </row>
    <row r="3782" spans="1:14" x14ac:dyDescent="0.3">
      <c r="A3782" t="s">
        <v>136</v>
      </c>
      <c r="B3782" t="s">
        <v>137</v>
      </c>
      <c r="C3782" t="s">
        <v>438</v>
      </c>
      <c r="D3782" t="s">
        <v>436</v>
      </c>
      <c r="E3782">
        <v>2014</v>
      </c>
      <c r="F3782">
        <v>13.2</v>
      </c>
      <c r="G3782">
        <v>8.1</v>
      </c>
      <c r="I3782">
        <v>2850740000</v>
      </c>
      <c r="J3782">
        <v>59440</v>
      </c>
      <c r="K3782">
        <v>93.3</v>
      </c>
      <c r="M3782">
        <v>81.695099999999996</v>
      </c>
      <c r="N3782">
        <v>34.3553</v>
      </c>
    </row>
    <row r="3783" spans="1:14" x14ac:dyDescent="0.3">
      <c r="A3783" t="s">
        <v>136</v>
      </c>
      <c r="B3783" t="s">
        <v>137</v>
      </c>
      <c r="C3783" t="s">
        <v>438</v>
      </c>
      <c r="D3783" t="s">
        <v>436</v>
      </c>
      <c r="E3783">
        <v>2013</v>
      </c>
      <c r="F3783">
        <v>13</v>
      </c>
      <c r="G3783">
        <v>7.6</v>
      </c>
      <c r="I3783">
        <v>2627050000</v>
      </c>
      <c r="J3783">
        <v>54853.599999999999</v>
      </c>
      <c r="K3783">
        <v>90</v>
      </c>
      <c r="M3783">
        <v>81.392700000000005</v>
      </c>
      <c r="N3783">
        <v>34.306600000000003</v>
      </c>
    </row>
    <row r="3784" spans="1:14" x14ac:dyDescent="0.3">
      <c r="A3784" t="s">
        <v>136</v>
      </c>
      <c r="B3784" t="s">
        <v>137</v>
      </c>
      <c r="C3784" t="s">
        <v>438</v>
      </c>
      <c r="D3784" t="s">
        <v>436</v>
      </c>
      <c r="E3784">
        <v>2012</v>
      </c>
      <c r="F3784">
        <v>12.9</v>
      </c>
      <c r="G3784">
        <v>8.5</v>
      </c>
      <c r="I3784">
        <v>2366300000</v>
      </c>
      <c r="J3784">
        <v>49459.7</v>
      </c>
      <c r="K3784">
        <v>85.3352</v>
      </c>
      <c r="M3784">
        <v>81.141499999999994</v>
      </c>
      <c r="N3784">
        <v>34.271500000000003</v>
      </c>
    </row>
    <row r="3785" spans="1:14" x14ac:dyDescent="0.3">
      <c r="A3785" t="s">
        <v>136</v>
      </c>
      <c r="B3785" t="s">
        <v>137</v>
      </c>
      <c r="C3785" t="s">
        <v>438</v>
      </c>
      <c r="D3785" t="s">
        <v>436</v>
      </c>
      <c r="E3785">
        <v>2011</v>
      </c>
      <c r="F3785">
        <v>12</v>
      </c>
      <c r="G3785">
        <v>8</v>
      </c>
      <c r="I3785">
        <v>2490810000</v>
      </c>
      <c r="J3785">
        <v>52083.9</v>
      </c>
      <c r="K3785">
        <v>80.732200000000006</v>
      </c>
      <c r="M3785">
        <v>80.890199999999993</v>
      </c>
      <c r="N3785">
        <v>34.257199999999997</v>
      </c>
    </row>
    <row r="3786" spans="1:14" x14ac:dyDescent="0.3">
      <c r="A3786" t="s">
        <v>136</v>
      </c>
      <c r="B3786" t="s">
        <v>137</v>
      </c>
      <c r="C3786" t="s">
        <v>438</v>
      </c>
      <c r="D3786" t="s">
        <v>436</v>
      </c>
      <c r="E3786">
        <v>2010</v>
      </c>
      <c r="F3786">
        <v>13.2</v>
      </c>
      <c r="G3786">
        <v>7.2</v>
      </c>
      <c r="I3786">
        <v>2320420000</v>
      </c>
      <c r="J3786">
        <v>48530.2</v>
      </c>
      <c r="K3786">
        <v>75.2</v>
      </c>
      <c r="M3786">
        <v>80.587800000000001</v>
      </c>
      <c r="N3786">
        <v>34.250700000000002</v>
      </c>
    </row>
    <row r="3787" spans="1:14" x14ac:dyDescent="0.3">
      <c r="A3787" t="s">
        <v>136</v>
      </c>
      <c r="B3787" t="s">
        <v>137</v>
      </c>
      <c r="C3787" t="s">
        <v>438</v>
      </c>
      <c r="D3787" t="s">
        <v>436</v>
      </c>
      <c r="E3787">
        <v>2009</v>
      </c>
      <c r="F3787">
        <v>12.6</v>
      </c>
      <c r="G3787">
        <v>7.9</v>
      </c>
      <c r="I3787">
        <v>2268390000</v>
      </c>
      <c r="J3787">
        <v>47447.9</v>
      </c>
      <c r="K3787">
        <v>75.180000000000007</v>
      </c>
      <c r="M3787">
        <v>80.387799999999999</v>
      </c>
      <c r="N3787">
        <v>34.246400000000001</v>
      </c>
    </row>
    <row r="3788" spans="1:14" x14ac:dyDescent="0.3">
      <c r="A3788" t="s">
        <v>136</v>
      </c>
      <c r="B3788" t="s">
        <v>137</v>
      </c>
      <c r="C3788" t="s">
        <v>438</v>
      </c>
      <c r="D3788" t="s">
        <v>436</v>
      </c>
      <c r="E3788">
        <v>2008</v>
      </c>
      <c r="F3788">
        <v>13.8</v>
      </c>
      <c r="G3788">
        <v>7.9</v>
      </c>
      <c r="I3788">
        <v>2432420000</v>
      </c>
      <c r="J3788">
        <v>50866.1</v>
      </c>
      <c r="K3788">
        <v>75.569999999999993</v>
      </c>
      <c r="M3788">
        <v>80.138999999999996</v>
      </c>
      <c r="N3788">
        <v>34.255000000000003</v>
      </c>
    </row>
    <row r="3789" spans="1:14" x14ac:dyDescent="0.3">
      <c r="A3789" t="s">
        <v>136</v>
      </c>
      <c r="B3789" t="s">
        <v>137</v>
      </c>
      <c r="C3789" t="s">
        <v>438</v>
      </c>
      <c r="D3789" t="s">
        <v>436</v>
      </c>
      <c r="E3789">
        <v>2007</v>
      </c>
      <c r="F3789">
        <v>14</v>
      </c>
      <c r="G3789">
        <v>7.9</v>
      </c>
      <c r="I3789">
        <v>2290130000</v>
      </c>
      <c r="J3789">
        <v>47885.7</v>
      </c>
      <c r="K3789">
        <v>75.98</v>
      </c>
      <c r="M3789">
        <v>79.890199999999993</v>
      </c>
      <c r="N3789">
        <v>34.258600000000001</v>
      </c>
    </row>
    <row r="3790" spans="1:14" x14ac:dyDescent="0.3">
      <c r="A3790" t="s">
        <v>136</v>
      </c>
      <c r="B3790" t="s">
        <v>137</v>
      </c>
      <c r="C3790" t="s">
        <v>438</v>
      </c>
      <c r="D3790" t="s">
        <v>436</v>
      </c>
      <c r="E3790">
        <v>2006</v>
      </c>
      <c r="F3790">
        <v>13.7</v>
      </c>
      <c r="G3790">
        <v>8.6999999999999993</v>
      </c>
      <c r="I3790">
        <v>1984450000</v>
      </c>
      <c r="J3790">
        <v>41522.5</v>
      </c>
      <c r="K3790">
        <v>69.359399999999994</v>
      </c>
      <c r="M3790">
        <v>79.690200000000004</v>
      </c>
      <c r="N3790">
        <v>34.234999999999999</v>
      </c>
    </row>
    <row r="3791" spans="1:14" x14ac:dyDescent="0.3">
      <c r="A3791" t="s">
        <v>136</v>
      </c>
      <c r="B3791" t="s">
        <v>137</v>
      </c>
      <c r="C3791" t="s">
        <v>438</v>
      </c>
      <c r="D3791" t="s">
        <v>436</v>
      </c>
      <c r="E3791">
        <v>2005</v>
      </c>
      <c r="F3791">
        <v>14.7</v>
      </c>
      <c r="G3791">
        <v>8.6</v>
      </c>
      <c r="I3791">
        <v>1727790000</v>
      </c>
      <c r="J3791">
        <v>36205.4</v>
      </c>
      <c r="K3791">
        <v>67.902600000000007</v>
      </c>
      <c r="M3791">
        <v>79.441500000000005</v>
      </c>
      <c r="N3791">
        <v>34.184800000000003</v>
      </c>
    </row>
    <row r="3792" spans="1:14" x14ac:dyDescent="0.3">
      <c r="A3792" t="s">
        <v>136</v>
      </c>
      <c r="B3792" t="s">
        <v>137</v>
      </c>
      <c r="C3792" t="s">
        <v>438</v>
      </c>
      <c r="D3792" t="s">
        <v>436</v>
      </c>
      <c r="E3792">
        <v>2004</v>
      </c>
      <c r="F3792">
        <v>14.8</v>
      </c>
      <c r="G3792">
        <v>7.9</v>
      </c>
      <c r="I3792">
        <v>1688240000</v>
      </c>
      <c r="J3792">
        <v>35467.199999999997</v>
      </c>
      <c r="K3792">
        <v>66.533600000000007</v>
      </c>
      <c r="M3792">
        <v>79.190200000000004</v>
      </c>
      <c r="N3792">
        <v>34.0974</v>
      </c>
    </row>
    <row r="3793" spans="1:14" x14ac:dyDescent="0.3">
      <c r="A3793" t="s">
        <v>136</v>
      </c>
      <c r="B3793" t="s">
        <v>137</v>
      </c>
      <c r="C3793" t="s">
        <v>438</v>
      </c>
      <c r="D3793" t="s">
        <v>436</v>
      </c>
      <c r="E3793">
        <v>2003</v>
      </c>
      <c r="F3793">
        <v>14.7</v>
      </c>
      <c r="G3793">
        <v>8.5</v>
      </c>
      <c r="I3793">
        <v>1494010000</v>
      </c>
      <c r="J3793">
        <v>31498</v>
      </c>
      <c r="K3793">
        <v>58.912599999999998</v>
      </c>
      <c r="M3793">
        <v>78.990200000000002</v>
      </c>
      <c r="N3793">
        <v>33.9771</v>
      </c>
    </row>
    <row r="3794" spans="1:14" x14ac:dyDescent="0.3">
      <c r="A3794" t="s">
        <v>136</v>
      </c>
      <c r="B3794" t="s">
        <v>137</v>
      </c>
      <c r="C3794" t="s">
        <v>438</v>
      </c>
      <c r="D3794" t="s">
        <v>436</v>
      </c>
      <c r="E3794">
        <v>2002</v>
      </c>
      <c r="F3794">
        <v>15</v>
      </c>
      <c r="G3794">
        <v>8.3000000000000007</v>
      </c>
      <c r="I3794">
        <v>1262670000</v>
      </c>
      <c r="J3794">
        <v>26732.799999999999</v>
      </c>
      <c r="K3794">
        <v>53.299199999999999</v>
      </c>
      <c r="M3794">
        <v>78.787800000000004</v>
      </c>
      <c r="N3794">
        <v>33.834499999999998</v>
      </c>
    </row>
    <row r="3795" spans="1:14" x14ac:dyDescent="0.3">
      <c r="A3795" t="s">
        <v>136</v>
      </c>
      <c r="B3795" t="s">
        <v>137</v>
      </c>
      <c r="C3795" t="s">
        <v>438</v>
      </c>
      <c r="D3795" t="s">
        <v>436</v>
      </c>
      <c r="E3795">
        <v>2001</v>
      </c>
      <c r="F3795">
        <v>13.6</v>
      </c>
      <c r="G3795">
        <v>7.7</v>
      </c>
      <c r="I3795">
        <v>1147650000</v>
      </c>
      <c r="J3795">
        <v>24419.7</v>
      </c>
      <c r="K3795">
        <v>43.247</v>
      </c>
      <c r="M3795">
        <v>78.636600000000001</v>
      </c>
      <c r="N3795">
        <v>33.665500000000002</v>
      </c>
    </row>
    <row r="3796" spans="1:14" x14ac:dyDescent="0.3">
      <c r="A3796" t="s">
        <v>136</v>
      </c>
      <c r="B3796" t="s">
        <v>137</v>
      </c>
      <c r="C3796" t="s">
        <v>438</v>
      </c>
      <c r="D3796" t="s">
        <v>436</v>
      </c>
      <c r="E3796">
        <v>2000</v>
      </c>
      <c r="F3796">
        <v>15.1</v>
      </c>
      <c r="G3796">
        <v>7.7</v>
      </c>
      <c r="I3796">
        <v>1058700000</v>
      </c>
      <c r="J3796">
        <v>22653.3</v>
      </c>
      <c r="K3796">
        <v>32.916400000000003</v>
      </c>
      <c r="M3796">
        <v>78.434100000000001</v>
      </c>
      <c r="N3796">
        <v>33.477800000000002</v>
      </c>
    </row>
    <row r="3797" spans="1:14" x14ac:dyDescent="0.3">
      <c r="A3797" t="s">
        <v>136</v>
      </c>
      <c r="B3797" t="s">
        <v>137</v>
      </c>
      <c r="C3797" t="s">
        <v>438</v>
      </c>
      <c r="D3797" t="s">
        <v>436</v>
      </c>
      <c r="E3797">
        <v>1999</v>
      </c>
      <c r="F3797">
        <v>13.9</v>
      </c>
      <c r="G3797">
        <v>8.9</v>
      </c>
      <c r="I3797">
        <v>1120280000</v>
      </c>
      <c r="J3797">
        <v>24125.3</v>
      </c>
      <c r="K3797">
        <v>22.297499999999999</v>
      </c>
      <c r="M3797">
        <v>78.280500000000004</v>
      </c>
      <c r="N3797">
        <v>33.263599999999997</v>
      </c>
    </row>
    <row r="3798" spans="1:14" x14ac:dyDescent="0.3">
      <c r="A3798" t="s">
        <v>136</v>
      </c>
      <c r="B3798" t="s">
        <v>137</v>
      </c>
      <c r="C3798" t="s">
        <v>438</v>
      </c>
      <c r="D3798" t="s">
        <v>436</v>
      </c>
      <c r="E3798">
        <v>1998</v>
      </c>
      <c r="F3798">
        <v>14</v>
      </c>
      <c r="G3798">
        <v>8.5</v>
      </c>
      <c r="I3798">
        <v>1107880000</v>
      </c>
      <c r="J3798">
        <v>24034.2</v>
      </c>
      <c r="K3798">
        <v>11.337899999999999</v>
      </c>
      <c r="M3798">
        <v>78.026799999999994</v>
      </c>
      <c r="N3798">
        <v>33.020099999999999</v>
      </c>
    </row>
    <row r="3799" spans="1:14" x14ac:dyDescent="0.3">
      <c r="A3799" t="s">
        <v>136</v>
      </c>
      <c r="B3799" t="s">
        <v>137</v>
      </c>
      <c r="C3799" t="s">
        <v>438</v>
      </c>
      <c r="D3799" t="s">
        <v>436</v>
      </c>
      <c r="E3799">
        <v>1997</v>
      </c>
      <c r="F3799">
        <v>15.1</v>
      </c>
      <c r="G3799">
        <v>8.6</v>
      </c>
      <c r="K3799">
        <v>4.6013000000000002</v>
      </c>
      <c r="M3799">
        <v>77.824399999999997</v>
      </c>
      <c r="N3799">
        <v>32.805199999999999</v>
      </c>
    </row>
    <row r="3800" spans="1:14" x14ac:dyDescent="0.3">
      <c r="A3800" t="s">
        <v>136</v>
      </c>
      <c r="B3800" t="s">
        <v>137</v>
      </c>
      <c r="C3800" t="s">
        <v>438</v>
      </c>
      <c r="D3800" t="s">
        <v>436</v>
      </c>
      <c r="E3800">
        <v>1996</v>
      </c>
      <c r="F3800">
        <v>15.5</v>
      </c>
      <c r="G3800">
        <v>9.1</v>
      </c>
      <c r="K3800">
        <v>2.3187899999999999</v>
      </c>
      <c r="M3800">
        <v>77.570700000000002</v>
      </c>
      <c r="N3800">
        <v>32.6755</v>
      </c>
    </row>
    <row r="3801" spans="1:14" x14ac:dyDescent="0.3">
      <c r="A3801" t="s">
        <v>136</v>
      </c>
      <c r="B3801" t="s">
        <v>137</v>
      </c>
      <c r="C3801" t="s">
        <v>438</v>
      </c>
      <c r="D3801" t="s">
        <v>436</v>
      </c>
      <c r="E3801">
        <v>1995</v>
      </c>
      <c r="F3801">
        <v>14.8</v>
      </c>
      <c r="G3801">
        <v>8.4</v>
      </c>
      <c r="K3801">
        <v>0</v>
      </c>
      <c r="M3801">
        <v>77.368300000000005</v>
      </c>
      <c r="N3801">
        <v>32.682699999999997</v>
      </c>
    </row>
    <row r="3802" spans="1:14" x14ac:dyDescent="0.3">
      <c r="A3802" t="s">
        <v>136</v>
      </c>
      <c r="B3802" t="s">
        <v>137</v>
      </c>
      <c r="C3802" t="s">
        <v>438</v>
      </c>
      <c r="D3802" t="s">
        <v>436</v>
      </c>
      <c r="E3802">
        <v>1994</v>
      </c>
      <c r="F3802">
        <v>15</v>
      </c>
      <c r="G3802">
        <v>8</v>
      </c>
      <c r="M3802">
        <v>77.065899999999999</v>
      </c>
      <c r="N3802">
        <v>32.848100000000002</v>
      </c>
    </row>
    <row r="3803" spans="1:14" x14ac:dyDescent="0.3">
      <c r="A3803" t="s">
        <v>136</v>
      </c>
      <c r="B3803" t="s">
        <v>137</v>
      </c>
      <c r="C3803" t="s">
        <v>438</v>
      </c>
      <c r="D3803" t="s">
        <v>436</v>
      </c>
      <c r="E3803">
        <v>1993</v>
      </c>
      <c r="F3803">
        <v>16.600000000000001</v>
      </c>
      <c r="G3803">
        <v>8.4</v>
      </c>
      <c r="M3803">
        <v>76.814599999999999</v>
      </c>
      <c r="N3803">
        <v>33.141800000000003</v>
      </c>
    </row>
    <row r="3804" spans="1:14" x14ac:dyDescent="0.3">
      <c r="A3804" t="s">
        <v>136</v>
      </c>
      <c r="B3804" t="s">
        <v>137</v>
      </c>
      <c r="C3804" t="s">
        <v>438</v>
      </c>
      <c r="D3804" t="s">
        <v>436</v>
      </c>
      <c r="E3804">
        <v>1992</v>
      </c>
      <c r="F3804">
        <v>17.2</v>
      </c>
      <c r="G3804">
        <v>8.5</v>
      </c>
      <c r="M3804">
        <v>76.614599999999996</v>
      </c>
      <c r="N3804">
        <v>33.480699999999999</v>
      </c>
    </row>
    <row r="3805" spans="1:14" x14ac:dyDescent="0.3">
      <c r="A3805" t="s">
        <v>136</v>
      </c>
      <c r="B3805" t="s">
        <v>137</v>
      </c>
      <c r="C3805" t="s">
        <v>438</v>
      </c>
      <c r="D3805" t="s">
        <v>436</v>
      </c>
      <c r="E3805">
        <v>1991</v>
      </c>
      <c r="F3805">
        <v>18.3</v>
      </c>
      <c r="G3805">
        <v>8.4</v>
      </c>
      <c r="M3805">
        <v>76.414599999999993</v>
      </c>
      <c r="N3805">
        <v>33.753599999999999</v>
      </c>
    </row>
    <row r="3806" spans="1:14" x14ac:dyDescent="0.3">
      <c r="A3806" t="s">
        <v>136</v>
      </c>
      <c r="B3806" t="s">
        <v>137</v>
      </c>
      <c r="C3806" t="s">
        <v>438</v>
      </c>
      <c r="D3806" t="s">
        <v>436</v>
      </c>
      <c r="E3806">
        <v>1990</v>
      </c>
      <c r="F3806">
        <v>19.899999999999999</v>
      </c>
      <c r="G3806">
        <v>7.5</v>
      </c>
      <c r="K3806">
        <v>0</v>
      </c>
      <c r="M3806">
        <v>76.114599999999996</v>
      </c>
      <c r="N3806">
        <v>33.863900000000001</v>
      </c>
    </row>
    <row r="3807" spans="1:14" x14ac:dyDescent="0.3">
      <c r="A3807" t="s">
        <v>136</v>
      </c>
      <c r="B3807" t="s">
        <v>137</v>
      </c>
      <c r="C3807" t="s">
        <v>438</v>
      </c>
      <c r="D3807" t="s">
        <v>436</v>
      </c>
      <c r="E3807">
        <v>1989</v>
      </c>
      <c r="F3807">
        <v>19.5</v>
      </c>
      <c r="G3807">
        <v>7.8</v>
      </c>
      <c r="M3807">
        <v>75.914599999999993</v>
      </c>
      <c r="N3807">
        <v>33.786499999999997</v>
      </c>
    </row>
    <row r="3808" spans="1:14" x14ac:dyDescent="0.3">
      <c r="A3808" t="s">
        <v>136</v>
      </c>
      <c r="B3808" t="s">
        <v>137</v>
      </c>
      <c r="C3808" t="s">
        <v>438</v>
      </c>
      <c r="D3808" t="s">
        <v>436</v>
      </c>
      <c r="E3808">
        <v>1988</v>
      </c>
      <c r="F3808">
        <v>18.399999999999999</v>
      </c>
      <c r="G3808">
        <v>9</v>
      </c>
      <c r="M3808">
        <v>75.714600000000004</v>
      </c>
      <c r="N3808">
        <v>33.5458</v>
      </c>
    </row>
    <row r="3809" spans="1:14" x14ac:dyDescent="0.3">
      <c r="A3809" t="s">
        <v>136</v>
      </c>
      <c r="B3809" t="s">
        <v>137</v>
      </c>
      <c r="C3809" t="s">
        <v>438</v>
      </c>
      <c r="D3809" t="s">
        <v>436</v>
      </c>
      <c r="E3809">
        <v>1987</v>
      </c>
      <c r="F3809">
        <v>16.8</v>
      </c>
      <c r="G3809">
        <v>8</v>
      </c>
      <c r="M3809">
        <v>75.465900000000005</v>
      </c>
      <c r="N3809">
        <v>33.201300000000003</v>
      </c>
    </row>
    <row r="3810" spans="1:14" x14ac:dyDescent="0.3">
      <c r="A3810" t="s">
        <v>136</v>
      </c>
      <c r="B3810" t="s">
        <v>137</v>
      </c>
      <c r="C3810" t="s">
        <v>438</v>
      </c>
      <c r="D3810" t="s">
        <v>436</v>
      </c>
      <c r="E3810">
        <v>1986</v>
      </c>
      <c r="F3810">
        <v>17.2</v>
      </c>
      <c r="G3810">
        <v>8.1</v>
      </c>
      <c r="M3810">
        <v>75.214600000000004</v>
      </c>
      <c r="N3810">
        <v>32.820900000000002</v>
      </c>
    </row>
    <row r="3811" spans="1:14" x14ac:dyDescent="0.3">
      <c r="A3811" t="s">
        <v>136</v>
      </c>
      <c r="B3811" t="s">
        <v>137</v>
      </c>
      <c r="C3811" t="s">
        <v>438</v>
      </c>
      <c r="D3811" t="s">
        <v>436</v>
      </c>
      <c r="E3811">
        <v>1985</v>
      </c>
      <c r="F3811">
        <v>16.3</v>
      </c>
      <c r="G3811">
        <v>7.5</v>
      </c>
      <c r="N3811">
        <v>32.471299999999999</v>
      </c>
    </row>
    <row r="3812" spans="1:14" x14ac:dyDescent="0.3">
      <c r="A3812" t="s">
        <v>136</v>
      </c>
      <c r="B3812" t="s">
        <v>137</v>
      </c>
      <c r="C3812" t="s">
        <v>438</v>
      </c>
      <c r="D3812" t="s">
        <v>436</v>
      </c>
      <c r="E3812">
        <v>1984</v>
      </c>
      <c r="F3812">
        <v>15.4</v>
      </c>
      <c r="G3812">
        <v>7.8</v>
      </c>
      <c r="N3812">
        <v>32.1569</v>
      </c>
    </row>
    <row r="3813" spans="1:14" x14ac:dyDescent="0.3">
      <c r="A3813" t="s">
        <v>136</v>
      </c>
      <c r="B3813" t="s">
        <v>137</v>
      </c>
      <c r="C3813" t="s">
        <v>438</v>
      </c>
      <c r="D3813" t="s">
        <v>436</v>
      </c>
      <c r="E3813">
        <v>1983</v>
      </c>
      <c r="F3813">
        <v>15.4</v>
      </c>
      <c r="G3813">
        <v>8.1</v>
      </c>
      <c r="N3813">
        <v>31.868200000000002</v>
      </c>
    </row>
    <row r="3814" spans="1:14" x14ac:dyDescent="0.3">
      <c r="A3814" t="s">
        <v>136</v>
      </c>
      <c r="B3814" t="s">
        <v>137</v>
      </c>
      <c r="C3814" t="s">
        <v>438</v>
      </c>
      <c r="D3814" t="s">
        <v>436</v>
      </c>
      <c r="E3814">
        <v>1982</v>
      </c>
      <c r="F3814">
        <v>16.399999999999999</v>
      </c>
      <c r="G3814">
        <v>7.1</v>
      </c>
      <c r="N3814">
        <v>31.596</v>
      </c>
    </row>
    <row r="3815" spans="1:14" x14ac:dyDescent="0.3">
      <c r="A3815" t="s">
        <v>136</v>
      </c>
      <c r="B3815" t="s">
        <v>137</v>
      </c>
      <c r="C3815" t="s">
        <v>438</v>
      </c>
      <c r="D3815" t="s">
        <v>436</v>
      </c>
      <c r="E3815">
        <v>1981</v>
      </c>
      <c r="F3815">
        <v>17.2</v>
      </c>
      <c r="G3815">
        <v>6.7</v>
      </c>
      <c r="N3815">
        <v>31.3216</v>
      </c>
    </row>
    <row r="3816" spans="1:14" x14ac:dyDescent="0.3">
      <c r="A3816" t="s">
        <v>136</v>
      </c>
      <c r="B3816" t="s">
        <v>137</v>
      </c>
      <c r="C3816" t="s">
        <v>438</v>
      </c>
      <c r="D3816" t="s">
        <v>436</v>
      </c>
      <c r="E3816">
        <v>1980</v>
      </c>
      <c r="F3816">
        <v>17.100000000000001</v>
      </c>
      <c r="G3816">
        <v>7.1</v>
      </c>
      <c r="N3816">
        <v>31.043700000000001</v>
      </c>
    </row>
    <row r="3817" spans="1:14" x14ac:dyDescent="0.3">
      <c r="A3817" t="s">
        <v>136</v>
      </c>
      <c r="B3817" t="s">
        <v>137</v>
      </c>
      <c r="C3817" t="s">
        <v>438</v>
      </c>
      <c r="D3817" t="s">
        <v>436</v>
      </c>
      <c r="E3817">
        <v>1979</v>
      </c>
      <c r="F3817">
        <v>18.399999999999999</v>
      </c>
      <c r="G3817">
        <v>6.3</v>
      </c>
      <c r="N3817">
        <v>30.756399999999999</v>
      </c>
    </row>
    <row r="3818" spans="1:14" x14ac:dyDescent="0.3">
      <c r="A3818" t="s">
        <v>136</v>
      </c>
      <c r="B3818" t="s">
        <v>137</v>
      </c>
      <c r="C3818" t="s">
        <v>438</v>
      </c>
      <c r="D3818" t="s">
        <v>436</v>
      </c>
      <c r="E3818">
        <v>1978</v>
      </c>
      <c r="F3818">
        <v>17.5</v>
      </c>
      <c r="G3818">
        <v>7.1</v>
      </c>
      <c r="M3818">
        <v>75.985399999999998</v>
      </c>
      <c r="N3818">
        <v>30.471299999999999</v>
      </c>
    </row>
    <row r="3819" spans="1:14" x14ac:dyDescent="0.3">
      <c r="A3819" t="s">
        <v>136</v>
      </c>
      <c r="B3819" t="s">
        <v>137</v>
      </c>
      <c r="C3819" t="s">
        <v>438</v>
      </c>
      <c r="D3819" t="s">
        <v>436</v>
      </c>
      <c r="E3819">
        <v>1977</v>
      </c>
      <c r="F3819">
        <v>18.2</v>
      </c>
      <c r="G3819">
        <v>6.5</v>
      </c>
      <c r="N3819">
        <v>30.181899999999999</v>
      </c>
    </row>
    <row r="3820" spans="1:14" x14ac:dyDescent="0.3">
      <c r="A3820" t="s">
        <v>136</v>
      </c>
      <c r="B3820" t="s">
        <v>137</v>
      </c>
      <c r="C3820" t="s">
        <v>438</v>
      </c>
      <c r="D3820" t="s">
        <v>436</v>
      </c>
      <c r="E3820">
        <v>1976</v>
      </c>
      <c r="F3820">
        <v>18.3</v>
      </c>
      <c r="G3820">
        <v>7</v>
      </c>
      <c r="N3820">
        <v>29.886800000000001</v>
      </c>
    </row>
    <row r="3821" spans="1:14" x14ac:dyDescent="0.3">
      <c r="A3821" t="s">
        <v>136</v>
      </c>
      <c r="B3821" t="s">
        <v>137</v>
      </c>
      <c r="C3821" t="s">
        <v>438</v>
      </c>
      <c r="D3821" t="s">
        <v>436</v>
      </c>
      <c r="E3821">
        <v>1975</v>
      </c>
      <c r="F3821">
        <v>19.2</v>
      </c>
      <c r="G3821">
        <v>6.9</v>
      </c>
      <c r="N3821">
        <v>29.5838</v>
      </c>
    </row>
    <row r="3822" spans="1:14" x14ac:dyDescent="0.3">
      <c r="A3822" t="s">
        <v>136</v>
      </c>
      <c r="B3822" t="s">
        <v>137</v>
      </c>
      <c r="C3822" t="s">
        <v>438</v>
      </c>
      <c r="D3822" t="s">
        <v>436</v>
      </c>
      <c r="E3822">
        <v>1974</v>
      </c>
      <c r="F3822">
        <v>19.899999999999999</v>
      </c>
      <c r="G3822">
        <v>7.6</v>
      </c>
      <c r="N3822">
        <v>29.2622</v>
      </c>
    </row>
    <row r="3823" spans="1:14" x14ac:dyDescent="0.3">
      <c r="A3823" t="s">
        <v>136</v>
      </c>
      <c r="B3823" t="s">
        <v>137</v>
      </c>
      <c r="C3823" t="s">
        <v>438</v>
      </c>
      <c r="D3823" t="s">
        <v>436</v>
      </c>
      <c r="E3823">
        <v>1973</v>
      </c>
      <c r="F3823">
        <v>20.5</v>
      </c>
      <c r="G3823">
        <v>7.7</v>
      </c>
      <c r="M3823">
        <v>74.497600000000006</v>
      </c>
      <c r="N3823">
        <v>28.930499999999999</v>
      </c>
    </row>
    <row r="3824" spans="1:14" x14ac:dyDescent="0.3">
      <c r="A3824" t="s">
        <v>136</v>
      </c>
      <c r="B3824" t="s">
        <v>137</v>
      </c>
      <c r="C3824" t="s">
        <v>438</v>
      </c>
      <c r="D3824" t="s">
        <v>436</v>
      </c>
      <c r="E3824">
        <v>1972</v>
      </c>
      <c r="F3824">
        <v>20.5</v>
      </c>
      <c r="G3824">
        <v>6.9</v>
      </c>
      <c r="N3824">
        <v>28.599599999999999</v>
      </c>
    </row>
    <row r="3825" spans="1:15" x14ac:dyDescent="0.3">
      <c r="A3825" t="s">
        <v>136</v>
      </c>
      <c r="B3825" t="s">
        <v>137</v>
      </c>
      <c r="C3825" t="s">
        <v>438</v>
      </c>
      <c r="D3825" t="s">
        <v>436</v>
      </c>
      <c r="E3825">
        <v>1971</v>
      </c>
      <c r="F3825">
        <v>20.2</v>
      </c>
      <c r="G3825">
        <v>8</v>
      </c>
      <c r="N3825">
        <v>28.265000000000001</v>
      </c>
    </row>
    <row r="3826" spans="1:15" x14ac:dyDescent="0.3">
      <c r="A3826" t="s">
        <v>136</v>
      </c>
      <c r="B3826" t="s">
        <v>137</v>
      </c>
      <c r="C3826" t="s">
        <v>438</v>
      </c>
      <c r="D3826" t="s">
        <v>436</v>
      </c>
      <c r="E3826">
        <v>1970</v>
      </c>
      <c r="F3826">
        <v>21.1</v>
      </c>
      <c r="G3826">
        <v>7.4</v>
      </c>
      <c r="N3826">
        <v>27.9434</v>
      </c>
    </row>
    <row r="3827" spans="1:15" x14ac:dyDescent="0.3">
      <c r="A3827" t="s">
        <v>136</v>
      </c>
      <c r="B3827" t="s">
        <v>137</v>
      </c>
      <c r="C3827" t="s">
        <v>438</v>
      </c>
      <c r="D3827" t="s">
        <v>436</v>
      </c>
      <c r="E3827">
        <v>1969</v>
      </c>
      <c r="N3827">
        <v>27.628900000000002</v>
      </c>
    </row>
    <row r="3828" spans="1:15" x14ac:dyDescent="0.3">
      <c r="A3828" t="s">
        <v>136</v>
      </c>
      <c r="B3828" t="s">
        <v>137</v>
      </c>
      <c r="C3828" t="s">
        <v>438</v>
      </c>
      <c r="D3828" t="s">
        <v>436</v>
      </c>
      <c r="E3828">
        <v>1968</v>
      </c>
      <c r="N3828">
        <v>27.3095</v>
      </c>
    </row>
    <row r="3829" spans="1:15" x14ac:dyDescent="0.3">
      <c r="A3829" t="s">
        <v>136</v>
      </c>
      <c r="B3829" t="s">
        <v>137</v>
      </c>
      <c r="C3829" t="s">
        <v>438</v>
      </c>
      <c r="D3829" t="s">
        <v>436</v>
      </c>
      <c r="E3829">
        <v>1967</v>
      </c>
      <c r="N3829">
        <v>27.0093</v>
      </c>
    </row>
    <row r="3830" spans="1:15" x14ac:dyDescent="0.3">
      <c r="A3830" t="s">
        <v>136</v>
      </c>
      <c r="B3830" t="s">
        <v>137</v>
      </c>
      <c r="C3830" t="s">
        <v>438</v>
      </c>
      <c r="D3830" t="s">
        <v>436</v>
      </c>
      <c r="E3830">
        <v>1966</v>
      </c>
      <c r="N3830">
        <v>26.703399999999998</v>
      </c>
    </row>
    <row r="3831" spans="1:15" x14ac:dyDescent="0.3">
      <c r="A3831" t="s">
        <v>136</v>
      </c>
      <c r="B3831" t="s">
        <v>137</v>
      </c>
      <c r="C3831" t="s">
        <v>438</v>
      </c>
      <c r="D3831" t="s">
        <v>436</v>
      </c>
      <c r="E3831">
        <v>1965</v>
      </c>
      <c r="N3831">
        <v>26.3947</v>
      </c>
    </row>
    <row r="3832" spans="1:15" x14ac:dyDescent="0.3">
      <c r="A3832" t="s">
        <v>136</v>
      </c>
      <c r="B3832" t="s">
        <v>137</v>
      </c>
      <c r="C3832" t="s">
        <v>438</v>
      </c>
      <c r="D3832" t="s">
        <v>436</v>
      </c>
      <c r="E3832">
        <v>1964</v>
      </c>
      <c r="N3832">
        <v>26.078800000000001</v>
      </c>
    </row>
    <row r="3833" spans="1:15" x14ac:dyDescent="0.3">
      <c r="A3833" t="s">
        <v>136</v>
      </c>
      <c r="B3833" t="s">
        <v>137</v>
      </c>
      <c r="C3833" t="s">
        <v>438</v>
      </c>
      <c r="D3833" t="s">
        <v>436</v>
      </c>
      <c r="E3833">
        <v>1963</v>
      </c>
      <c r="N3833">
        <v>25.765799999999999</v>
      </c>
    </row>
    <row r="3834" spans="1:15" x14ac:dyDescent="0.3">
      <c r="A3834" t="s">
        <v>136</v>
      </c>
      <c r="B3834" t="s">
        <v>137</v>
      </c>
      <c r="C3834" t="s">
        <v>438</v>
      </c>
      <c r="D3834" t="s">
        <v>436</v>
      </c>
      <c r="E3834">
        <v>1962</v>
      </c>
      <c r="N3834">
        <v>25.446999999999999</v>
      </c>
    </row>
    <row r="3835" spans="1:15" x14ac:dyDescent="0.3">
      <c r="A3835" t="s">
        <v>136</v>
      </c>
      <c r="B3835" t="s">
        <v>137</v>
      </c>
      <c r="C3835" t="s">
        <v>438</v>
      </c>
      <c r="D3835" t="s">
        <v>436</v>
      </c>
      <c r="E3835">
        <v>1961</v>
      </c>
      <c r="N3835">
        <v>25.126100000000001</v>
      </c>
    </row>
    <row r="3836" spans="1:15" x14ac:dyDescent="0.3">
      <c r="A3836" t="s">
        <v>136</v>
      </c>
      <c r="B3836" t="s">
        <v>137</v>
      </c>
      <c r="C3836" t="s">
        <v>438</v>
      </c>
      <c r="D3836" t="s">
        <v>436</v>
      </c>
      <c r="E3836">
        <v>1960</v>
      </c>
    </row>
    <row r="3837" spans="1:15" x14ac:dyDescent="0.3">
      <c r="A3837" t="s">
        <v>138</v>
      </c>
      <c r="B3837" t="s">
        <v>139</v>
      </c>
      <c r="C3837" t="s">
        <v>435</v>
      </c>
      <c r="D3837" t="s">
        <v>433</v>
      </c>
      <c r="E3837">
        <v>2018</v>
      </c>
      <c r="I3837">
        <v>5479500000</v>
      </c>
      <c r="J3837">
        <v>6202.16</v>
      </c>
      <c r="L3837">
        <v>21.6</v>
      </c>
      <c r="N3837">
        <v>48.356999999999999</v>
      </c>
      <c r="O3837">
        <v>4.1520000000000001</v>
      </c>
    </row>
    <row r="3838" spans="1:15" x14ac:dyDescent="0.3">
      <c r="A3838" t="s">
        <v>138</v>
      </c>
      <c r="B3838" t="s">
        <v>139</v>
      </c>
      <c r="C3838" t="s">
        <v>435</v>
      </c>
      <c r="D3838" t="s">
        <v>433</v>
      </c>
      <c r="E3838">
        <v>2017</v>
      </c>
      <c r="F3838">
        <v>21.56</v>
      </c>
      <c r="G3838">
        <v>8.18</v>
      </c>
      <c r="I3838">
        <v>5270340000</v>
      </c>
      <c r="J3838">
        <v>6006.36</v>
      </c>
      <c r="K3838">
        <v>49.9664</v>
      </c>
      <c r="L3838">
        <v>21.4</v>
      </c>
      <c r="M3838">
        <v>67.251999999999995</v>
      </c>
      <c r="N3838">
        <v>48.027299999999997</v>
      </c>
      <c r="O3838">
        <v>4.1429999999999998</v>
      </c>
    </row>
    <row r="3839" spans="1:15" x14ac:dyDescent="0.3">
      <c r="A3839" t="s">
        <v>138</v>
      </c>
      <c r="B3839" t="s">
        <v>139</v>
      </c>
      <c r="C3839" t="s">
        <v>435</v>
      </c>
      <c r="D3839" t="s">
        <v>433</v>
      </c>
      <c r="E3839">
        <v>2016</v>
      </c>
      <c r="F3839">
        <v>21.798999999999999</v>
      </c>
      <c r="G3839">
        <v>8.17</v>
      </c>
      <c r="I3839">
        <v>4926740000</v>
      </c>
      <c r="J3839">
        <v>5647.35</v>
      </c>
      <c r="K3839">
        <v>46.506999999999998</v>
      </c>
      <c r="L3839">
        <v>21.1</v>
      </c>
      <c r="M3839">
        <v>67.174999999999997</v>
      </c>
      <c r="N3839">
        <v>47.750399999999999</v>
      </c>
      <c r="O3839">
        <v>4.319</v>
      </c>
    </row>
    <row r="3840" spans="1:15" x14ac:dyDescent="0.3">
      <c r="A3840" t="s">
        <v>138</v>
      </c>
      <c r="B3840" t="s">
        <v>139</v>
      </c>
      <c r="C3840" t="s">
        <v>435</v>
      </c>
      <c r="D3840" t="s">
        <v>433</v>
      </c>
      <c r="E3840">
        <v>2015</v>
      </c>
      <c r="F3840">
        <v>21.983000000000001</v>
      </c>
      <c r="G3840">
        <v>8.1720000000000006</v>
      </c>
      <c r="I3840">
        <v>4682550000</v>
      </c>
      <c r="J3840">
        <v>5390.75</v>
      </c>
      <c r="K3840">
        <v>42.5</v>
      </c>
      <c r="L3840">
        <v>20.8</v>
      </c>
      <c r="M3840">
        <v>67.102999999999994</v>
      </c>
      <c r="N3840">
        <v>47.543900000000001</v>
      </c>
      <c r="O3840">
        <v>4.548</v>
      </c>
    </row>
    <row r="3841" spans="1:15" x14ac:dyDescent="0.3">
      <c r="A3841" t="s">
        <v>138</v>
      </c>
      <c r="B3841" t="s">
        <v>139</v>
      </c>
      <c r="C3841" t="s">
        <v>435</v>
      </c>
      <c r="D3841" t="s">
        <v>433</v>
      </c>
      <c r="E3841">
        <v>2014</v>
      </c>
      <c r="F3841">
        <v>22.108000000000001</v>
      </c>
      <c r="G3841">
        <v>8.1739999999999995</v>
      </c>
      <c r="I3841">
        <v>4856960000</v>
      </c>
      <c r="J3841">
        <v>5605.57</v>
      </c>
      <c r="K3841">
        <v>37.4</v>
      </c>
      <c r="L3841">
        <v>20.6</v>
      </c>
      <c r="M3841">
        <v>67.03</v>
      </c>
      <c r="N3841">
        <v>47.424900000000001</v>
      </c>
      <c r="O3841">
        <v>4.5330000000000004</v>
      </c>
    </row>
    <row r="3842" spans="1:15" x14ac:dyDescent="0.3">
      <c r="A3842" t="s">
        <v>138</v>
      </c>
      <c r="B3842" t="s">
        <v>139</v>
      </c>
      <c r="C3842" t="s">
        <v>435</v>
      </c>
      <c r="D3842" t="s">
        <v>433</v>
      </c>
      <c r="E3842">
        <v>2013</v>
      </c>
      <c r="F3842">
        <v>22.184999999999999</v>
      </c>
      <c r="G3842">
        <v>8.1649999999999991</v>
      </c>
      <c r="I3842">
        <v>4190140000</v>
      </c>
      <c r="J3842">
        <v>4840.6899999999996</v>
      </c>
      <c r="K3842">
        <v>35.200000000000003</v>
      </c>
      <c r="L3842">
        <v>20.399999999999999</v>
      </c>
      <c r="M3842">
        <v>66.95</v>
      </c>
      <c r="N3842">
        <v>47.378700000000002</v>
      </c>
      <c r="O3842">
        <v>4.3570000000000002</v>
      </c>
    </row>
    <row r="3843" spans="1:15" x14ac:dyDescent="0.3">
      <c r="A3843" t="s">
        <v>138</v>
      </c>
      <c r="B3843" t="s">
        <v>139</v>
      </c>
      <c r="C3843" t="s">
        <v>435</v>
      </c>
      <c r="D3843" t="s">
        <v>433</v>
      </c>
      <c r="E3843">
        <v>2012</v>
      </c>
      <c r="F3843">
        <v>22.23</v>
      </c>
      <c r="G3843">
        <v>8.1370000000000005</v>
      </c>
      <c r="I3843">
        <v>3972010000</v>
      </c>
      <c r="J3843">
        <v>4591.5600000000004</v>
      </c>
      <c r="K3843">
        <v>33.742400000000004</v>
      </c>
      <c r="L3843">
        <v>20.3</v>
      </c>
      <c r="M3843">
        <v>66.858999999999995</v>
      </c>
      <c r="N3843">
        <v>47.349200000000003</v>
      </c>
      <c r="O3843">
        <v>4.516</v>
      </c>
    </row>
    <row r="3844" spans="1:15" x14ac:dyDescent="0.3">
      <c r="A3844" t="s">
        <v>138</v>
      </c>
      <c r="B3844" t="s">
        <v>139</v>
      </c>
      <c r="C3844" t="s">
        <v>435</v>
      </c>
      <c r="D3844" t="s">
        <v>433</v>
      </c>
      <c r="E3844">
        <v>2011</v>
      </c>
      <c r="F3844">
        <v>22.259</v>
      </c>
      <c r="G3844">
        <v>8.0860000000000003</v>
      </c>
      <c r="I3844">
        <v>3774530000</v>
      </c>
      <c r="J3844">
        <v>4371.46</v>
      </c>
      <c r="K3844">
        <v>28</v>
      </c>
      <c r="L3844">
        <v>20.2</v>
      </c>
      <c r="M3844">
        <v>66.759</v>
      </c>
      <c r="N3844">
        <v>47.2605</v>
      </c>
      <c r="O3844">
        <v>4.4050000000000002</v>
      </c>
    </row>
    <row r="3845" spans="1:15" x14ac:dyDescent="0.3">
      <c r="A3845" t="s">
        <v>138</v>
      </c>
      <c r="B3845" t="s">
        <v>139</v>
      </c>
      <c r="C3845" t="s">
        <v>435</v>
      </c>
      <c r="D3845" t="s">
        <v>433</v>
      </c>
      <c r="E3845">
        <v>2010</v>
      </c>
      <c r="F3845">
        <v>22.292000000000002</v>
      </c>
      <c r="G3845">
        <v>8.0069999999999997</v>
      </c>
      <c r="I3845">
        <v>3140510000</v>
      </c>
      <c r="J3845">
        <v>3652.53</v>
      </c>
      <c r="K3845">
        <v>20</v>
      </c>
      <c r="L3845">
        <v>20.2</v>
      </c>
      <c r="M3845">
        <v>66.655000000000001</v>
      </c>
      <c r="N3845">
        <v>47.061700000000002</v>
      </c>
      <c r="O3845">
        <v>4.3520000000000003</v>
      </c>
    </row>
    <row r="3846" spans="1:15" x14ac:dyDescent="0.3">
      <c r="A3846" t="s">
        <v>138</v>
      </c>
      <c r="B3846" t="s">
        <v>139</v>
      </c>
      <c r="C3846" t="s">
        <v>435</v>
      </c>
      <c r="D3846" t="s">
        <v>433</v>
      </c>
      <c r="E3846">
        <v>2009</v>
      </c>
      <c r="F3846">
        <v>22.353000000000002</v>
      </c>
      <c r="G3846">
        <v>7.899</v>
      </c>
      <c r="I3846">
        <v>2870620000</v>
      </c>
      <c r="J3846">
        <v>3362.82</v>
      </c>
      <c r="K3846">
        <v>17</v>
      </c>
      <c r="L3846">
        <v>20.2</v>
      </c>
      <c r="M3846">
        <v>66.558999999999997</v>
      </c>
      <c r="N3846">
        <v>46.723399999999998</v>
      </c>
      <c r="O3846">
        <v>4.157</v>
      </c>
    </row>
    <row r="3847" spans="1:15" x14ac:dyDescent="0.3">
      <c r="A3847" t="s">
        <v>138</v>
      </c>
      <c r="B3847" t="s">
        <v>139</v>
      </c>
      <c r="C3847" t="s">
        <v>435</v>
      </c>
      <c r="D3847" t="s">
        <v>433</v>
      </c>
      <c r="E3847">
        <v>2008</v>
      </c>
      <c r="F3847">
        <v>22.456</v>
      </c>
      <c r="G3847">
        <v>7.7709999999999999</v>
      </c>
      <c r="I3847">
        <v>3523190000</v>
      </c>
      <c r="J3847">
        <v>4167.67</v>
      </c>
      <c r="K3847">
        <v>13</v>
      </c>
      <c r="L3847">
        <v>20.2</v>
      </c>
      <c r="M3847">
        <v>66.477000000000004</v>
      </c>
      <c r="N3847">
        <v>46.270400000000002</v>
      </c>
      <c r="O3847">
        <v>3.6240000000000001</v>
      </c>
    </row>
    <row r="3848" spans="1:15" x14ac:dyDescent="0.3">
      <c r="A3848" t="s">
        <v>138</v>
      </c>
      <c r="B3848" t="s">
        <v>139</v>
      </c>
      <c r="C3848" t="s">
        <v>435</v>
      </c>
      <c r="D3848" t="s">
        <v>433</v>
      </c>
      <c r="E3848">
        <v>2007</v>
      </c>
      <c r="F3848">
        <v>22.613</v>
      </c>
      <c r="G3848">
        <v>7.63</v>
      </c>
      <c r="I3848">
        <v>3405050000</v>
      </c>
      <c r="J3848">
        <v>4072.1</v>
      </c>
      <c r="K3848">
        <v>10.8978</v>
      </c>
      <c r="L3848">
        <v>20</v>
      </c>
      <c r="M3848">
        <v>66.412999999999997</v>
      </c>
      <c r="N3848">
        <v>45.768500000000003</v>
      </c>
      <c r="O3848">
        <v>3.76</v>
      </c>
    </row>
    <row r="3849" spans="1:15" x14ac:dyDescent="0.3">
      <c r="A3849" t="s">
        <v>138</v>
      </c>
      <c r="B3849" t="s">
        <v>139</v>
      </c>
      <c r="C3849" t="s">
        <v>435</v>
      </c>
      <c r="D3849" t="s">
        <v>433</v>
      </c>
      <c r="E3849">
        <v>2006</v>
      </c>
      <c r="F3849">
        <v>22.827000000000002</v>
      </c>
      <c r="G3849">
        <v>7.484</v>
      </c>
      <c r="I3849">
        <v>3102740000</v>
      </c>
      <c r="J3849">
        <v>3747.86</v>
      </c>
      <c r="K3849">
        <v>9.6000399999999999</v>
      </c>
      <c r="L3849">
        <v>19.8</v>
      </c>
      <c r="M3849">
        <v>66.361999999999995</v>
      </c>
      <c r="N3849">
        <v>45.313099999999999</v>
      </c>
      <c r="O3849">
        <v>3.8340000000000001</v>
      </c>
    </row>
    <row r="3850" spans="1:15" x14ac:dyDescent="0.3">
      <c r="A3850" t="s">
        <v>138</v>
      </c>
      <c r="B3850" t="s">
        <v>139</v>
      </c>
      <c r="C3850" t="s">
        <v>435</v>
      </c>
      <c r="D3850" t="s">
        <v>433</v>
      </c>
      <c r="E3850">
        <v>2005</v>
      </c>
      <c r="F3850">
        <v>23.094000000000001</v>
      </c>
      <c r="G3850">
        <v>7.343</v>
      </c>
      <c r="I3850">
        <v>3006730000</v>
      </c>
      <c r="J3850">
        <v>3659.58</v>
      </c>
      <c r="K3850">
        <v>8.45364</v>
      </c>
      <c r="L3850">
        <v>19.5</v>
      </c>
      <c r="M3850">
        <v>66.313000000000002</v>
      </c>
      <c r="N3850">
        <v>44.970100000000002</v>
      </c>
      <c r="O3850">
        <v>3.8860000000000001</v>
      </c>
    </row>
    <row r="3851" spans="1:15" x14ac:dyDescent="0.3">
      <c r="A3851" t="s">
        <v>138</v>
      </c>
      <c r="B3851" t="s">
        <v>139</v>
      </c>
      <c r="C3851" t="s">
        <v>435</v>
      </c>
      <c r="D3851" t="s">
        <v>433</v>
      </c>
      <c r="E3851">
        <v>2004</v>
      </c>
      <c r="F3851">
        <v>23.399000000000001</v>
      </c>
      <c r="G3851">
        <v>7.2169999999999996</v>
      </c>
      <c r="I3851">
        <v>2727510000</v>
      </c>
      <c r="J3851">
        <v>3334.93</v>
      </c>
      <c r="K3851">
        <v>7.4129399999999999</v>
      </c>
      <c r="L3851">
        <v>19.3</v>
      </c>
      <c r="M3851">
        <v>66.247</v>
      </c>
      <c r="N3851">
        <v>44.7652</v>
      </c>
      <c r="O3851">
        <v>4.0629999999999997</v>
      </c>
    </row>
    <row r="3852" spans="1:15" x14ac:dyDescent="0.3">
      <c r="A3852" t="s">
        <v>138</v>
      </c>
      <c r="B3852" t="s">
        <v>139</v>
      </c>
      <c r="C3852" t="s">
        <v>435</v>
      </c>
      <c r="D3852" t="s">
        <v>433</v>
      </c>
      <c r="E3852">
        <v>2003</v>
      </c>
      <c r="F3852">
        <v>23.725000000000001</v>
      </c>
      <c r="G3852">
        <v>7.1120000000000001</v>
      </c>
      <c r="I3852">
        <v>2315940000</v>
      </c>
      <c r="J3852">
        <v>2837.89</v>
      </c>
      <c r="K3852">
        <v>6.7254300000000002</v>
      </c>
      <c r="L3852">
        <v>19.100000000000001</v>
      </c>
      <c r="M3852">
        <v>66.152000000000001</v>
      </c>
      <c r="N3852">
        <v>44.667499999999997</v>
      </c>
      <c r="O3852">
        <v>4.0709999999999997</v>
      </c>
    </row>
    <row r="3853" spans="1:15" x14ac:dyDescent="0.3">
      <c r="A3853" t="s">
        <v>138</v>
      </c>
      <c r="B3853" t="s">
        <v>139</v>
      </c>
      <c r="C3853" t="s">
        <v>435</v>
      </c>
      <c r="D3853" t="s">
        <v>433</v>
      </c>
      <c r="E3853">
        <v>2002</v>
      </c>
      <c r="F3853">
        <v>24.058</v>
      </c>
      <c r="G3853">
        <v>7.0309999999999997</v>
      </c>
      <c r="I3853">
        <v>1842690000</v>
      </c>
      <c r="J3853">
        <v>2260.2600000000002</v>
      </c>
      <c r="K3853">
        <v>6.1526500000000004</v>
      </c>
      <c r="L3853">
        <v>19</v>
      </c>
      <c r="M3853">
        <v>66.022000000000006</v>
      </c>
      <c r="N3853">
        <v>44.622700000000002</v>
      </c>
      <c r="O3853">
        <v>4.157</v>
      </c>
    </row>
    <row r="3854" spans="1:15" x14ac:dyDescent="0.3">
      <c r="A3854" t="s">
        <v>138</v>
      </c>
      <c r="B3854" t="s">
        <v>139</v>
      </c>
      <c r="C3854" t="s">
        <v>435</v>
      </c>
      <c r="D3854" t="s">
        <v>433</v>
      </c>
      <c r="E3854">
        <v>2001</v>
      </c>
      <c r="F3854">
        <v>24.393000000000001</v>
      </c>
      <c r="G3854">
        <v>6.9740000000000002</v>
      </c>
      <c r="I3854">
        <v>1660100000</v>
      </c>
      <c r="J3854">
        <v>2039.63</v>
      </c>
      <c r="K3854">
        <v>1.85798</v>
      </c>
      <c r="L3854">
        <v>19.100000000000001</v>
      </c>
      <c r="M3854">
        <v>65.863</v>
      </c>
      <c r="N3854">
        <v>44.549799999999998</v>
      </c>
      <c r="O3854">
        <v>4.1479999999999997</v>
      </c>
    </row>
    <row r="3855" spans="1:15" x14ac:dyDescent="0.3">
      <c r="A3855" t="s">
        <v>138</v>
      </c>
      <c r="B3855" t="s">
        <v>139</v>
      </c>
      <c r="C3855" t="s">
        <v>435</v>
      </c>
      <c r="D3855" t="s">
        <v>433</v>
      </c>
      <c r="E3855">
        <v>2000</v>
      </c>
      <c r="F3855">
        <v>24.738</v>
      </c>
      <c r="G3855">
        <v>6.9390000000000001</v>
      </c>
      <c r="I3855">
        <v>1684110000</v>
      </c>
      <c r="J3855">
        <v>2076.5700000000002</v>
      </c>
      <c r="K3855">
        <v>1.49685</v>
      </c>
      <c r="L3855">
        <v>19.3</v>
      </c>
      <c r="M3855">
        <v>65.686999999999998</v>
      </c>
      <c r="N3855">
        <v>44.39</v>
      </c>
      <c r="O3855">
        <v>4.1459999999999999</v>
      </c>
    </row>
    <row r="3856" spans="1:15" x14ac:dyDescent="0.3">
      <c r="A3856" t="s">
        <v>138</v>
      </c>
      <c r="B3856" t="s">
        <v>139</v>
      </c>
      <c r="C3856" t="s">
        <v>435</v>
      </c>
      <c r="D3856" t="s">
        <v>433</v>
      </c>
      <c r="E3856">
        <v>1999</v>
      </c>
      <c r="F3856">
        <v>25.106999999999999</v>
      </c>
      <c r="G3856">
        <v>6.9169999999999998</v>
      </c>
      <c r="I3856">
        <v>1942170000</v>
      </c>
      <c r="J3856">
        <v>2408.7399999999998</v>
      </c>
      <c r="K3856">
        <v>0.94246200000000002</v>
      </c>
      <c r="L3856">
        <v>19.600000000000001</v>
      </c>
      <c r="M3856">
        <v>65.512</v>
      </c>
      <c r="N3856">
        <v>44.132599999999996</v>
      </c>
      <c r="O3856">
        <v>4.1180000000000003</v>
      </c>
    </row>
    <row r="3857" spans="1:15" x14ac:dyDescent="0.3">
      <c r="A3857" t="s">
        <v>138</v>
      </c>
      <c r="B3857" t="s">
        <v>139</v>
      </c>
      <c r="C3857" t="s">
        <v>435</v>
      </c>
      <c r="D3857" t="s">
        <v>433</v>
      </c>
      <c r="E3857">
        <v>1998</v>
      </c>
      <c r="F3857">
        <v>25.509</v>
      </c>
      <c r="G3857">
        <v>6.9009999999999998</v>
      </c>
      <c r="I3857">
        <v>1656780000</v>
      </c>
      <c r="J3857">
        <v>2070.5700000000002</v>
      </c>
      <c r="K3857">
        <v>0.63316799999999995</v>
      </c>
      <c r="L3857">
        <v>19.899999999999999</v>
      </c>
      <c r="M3857">
        <v>65.36</v>
      </c>
      <c r="N3857">
        <v>43.796199999999999</v>
      </c>
      <c r="O3857">
        <v>3.8380000000000001</v>
      </c>
    </row>
    <row r="3858" spans="1:15" x14ac:dyDescent="0.3">
      <c r="A3858" t="s">
        <v>138</v>
      </c>
      <c r="B3858" t="s">
        <v>139</v>
      </c>
      <c r="C3858" t="s">
        <v>435</v>
      </c>
      <c r="D3858" t="s">
        <v>433</v>
      </c>
      <c r="E3858">
        <v>1997</v>
      </c>
      <c r="F3858">
        <v>25.948</v>
      </c>
      <c r="G3858">
        <v>6.88</v>
      </c>
      <c r="I3858">
        <v>2093990000</v>
      </c>
      <c r="J3858">
        <v>2641.48</v>
      </c>
      <c r="K3858">
        <v>0.22345499999999999</v>
      </c>
      <c r="L3858">
        <v>20.2</v>
      </c>
      <c r="M3858">
        <v>65.245999999999995</v>
      </c>
      <c r="N3858">
        <v>43.39</v>
      </c>
      <c r="O3858">
        <v>4.0309999999999997</v>
      </c>
    </row>
    <row r="3859" spans="1:15" x14ac:dyDescent="0.3">
      <c r="A3859" t="s">
        <v>138</v>
      </c>
      <c r="B3859" t="s">
        <v>139</v>
      </c>
      <c r="C3859" t="s">
        <v>435</v>
      </c>
      <c r="D3859" t="s">
        <v>433</v>
      </c>
      <c r="E3859">
        <v>1996</v>
      </c>
      <c r="F3859">
        <v>26.417999999999999</v>
      </c>
      <c r="G3859">
        <v>6.8529999999999998</v>
      </c>
      <c r="I3859">
        <v>2129270000</v>
      </c>
      <c r="J3859">
        <v>2714.56</v>
      </c>
      <c r="K3859">
        <v>6.4437099999999997E-2</v>
      </c>
      <c r="L3859">
        <v>20.6</v>
      </c>
      <c r="M3859">
        <v>65.174999999999997</v>
      </c>
      <c r="N3859">
        <v>42.933</v>
      </c>
      <c r="O3859">
        <v>4.1239999999999997</v>
      </c>
    </row>
    <row r="3860" spans="1:15" x14ac:dyDescent="0.3">
      <c r="A3860" t="s">
        <v>138</v>
      </c>
      <c r="B3860" t="s">
        <v>139</v>
      </c>
      <c r="C3860" t="s">
        <v>435</v>
      </c>
      <c r="D3860" t="s">
        <v>433</v>
      </c>
      <c r="E3860">
        <v>1995</v>
      </c>
      <c r="F3860">
        <v>26.898</v>
      </c>
      <c r="G3860">
        <v>6.8150000000000004</v>
      </c>
      <c r="I3860">
        <v>1970350000</v>
      </c>
      <c r="J3860">
        <v>2540.9899999999998</v>
      </c>
      <c r="K3860">
        <v>9.1153399999999996E-3</v>
      </c>
      <c r="L3860">
        <v>21</v>
      </c>
      <c r="M3860">
        <v>65.150000000000006</v>
      </c>
      <c r="N3860">
        <v>42.442500000000003</v>
      </c>
      <c r="O3860">
        <v>4.1440000000000001</v>
      </c>
    </row>
    <row r="3861" spans="1:15" x14ac:dyDescent="0.3">
      <c r="A3861" t="s">
        <v>138</v>
      </c>
      <c r="B3861" t="s">
        <v>139</v>
      </c>
      <c r="C3861" t="s">
        <v>435</v>
      </c>
      <c r="D3861" t="s">
        <v>433</v>
      </c>
      <c r="E3861">
        <v>1994</v>
      </c>
      <c r="F3861">
        <v>27.361999999999998</v>
      </c>
      <c r="G3861">
        <v>6.7670000000000003</v>
      </c>
      <c r="I3861">
        <v>1825290000</v>
      </c>
      <c r="J3861">
        <v>2384.1</v>
      </c>
      <c r="K3861">
        <v>7.9074000000000002E-3</v>
      </c>
      <c r="L3861">
        <v>21.5</v>
      </c>
      <c r="M3861">
        <v>65.17</v>
      </c>
      <c r="N3861">
        <v>41.905299999999997</v>
      </c>
      <c r="O3861">
        <v>4.1100000000000003</v>
      </c>
    </row>
    <row r="3862" spans="1:15" x14ac:dyDescent="0.3">
      <c r="A3862" t="s">
        <v>138</v>
      </c>
      <c r="B3862" t="s">
        <v>139</v>
      </c>
      <c r="C3862" t="s">
        <v>435</v>
      </c>
      <c r="D3862" t="s">
        <v>433</v>
      </c>
      <c r="E3862">
        <v>1993</v>
      </c>
      <c r="F3862">
        <v>27.792999999999999</v>
      </c>
      <c r="G3862">
        <v>6.7130000000000001</v>
      </c>
      <c r="I3862">
        <v>1635430000</v>
      </c>
      <c r="J3862">
        <v>2166.23</v>
      </c>
      <c r="K3862">
        <v>6.6784499999999998E-3</v>
      </c>
      <c r="L3862">
        <v>22.1</v>
      </c>
      <c r="M3862">
        <v>65.218000000000004</v>
      </c>
      <c r="N3862">
        <v>41.322600000000001</v>
      </c>
      <c r="O3862">
        <v>3.96</v>
      </c>
    </row>
    <row r="3863" spans="1:15" x14ac:dyDescent="0.3">
      <c r="A3863" t="s">
        <v>138</v>
      </c>
      <c r="B3863" t="s">
        <v>139</v>
      </c>
      <c r="C3863" t="s">
        <v>435</v>
      </c>
      <c r="D3863" t="s">
        <v>433</v>
      </c>
      <c r="E3863">
        <v>1992</v>
      </c>
      <c r="F3863">
        <v>28.183</v>
      </c>
      <c r="G3863">
        <v>6.6580000000000004</v>
      </c>
      <c r="I3863">
        <v>1531800000</v>
      </c>
      <c r="J3863">
        <v>2057.58</v>
      </c>
      <c r="L3863">
        <v>22.8</v>
      </c>
      <c r="M3863">
        <v>65.278000000000006</v>
      </c>
      <c r="N3863">
        <v>40.748199999999997</v>
      </c>
      <c r="O3863">
        <v>3.8650000000000002</v>
      </c>
    </row>
    <row r="3864" spans="1:15" x14ac:dyDescent="0.3">
      <c r="A3864" t="s">
        <v>138</v>
      </c>
      <c r="B3864" t="s">
        <v>139</v>
      </c>
      <c r="C3864" t="s">
        <v>435</v>
      </c>
      <c r="D3864" t="s">
        <v>433</v>
      </c>
      <c r="E3864">
        <v>1991</v>
      </c>
      <c r="F3864">
        <v>28.538</v>
      </c>
      <c r="G3864">
        <v>6.6050000000000004</v>
      </c>
      <c r="I3864">
        <v>1383840000</v>
      </c>
      <c r="J3864">
        <v>1881.75</v>
      </c>
      <c r="L3864">
        <v>23.5</v>
      </c>
      <c r="M3864">
        <v>65.335999999999999</v>
      </c>
      <c r="N3864">
        <v>40.251800000000003</v>
      </c>
      <c r="O3864">
        <v>3.6880000000000002</v>
      </c>
    </row>
    <row r="3865" spans="1:15" x14ac:dyDescent="0.3">
      <c r="A3865" t="s">
        <v>138</v>
      </c>
      <c r="B3865" t="s">
        <v>139</v>
      </c>
      <c r="C3865" t="s">
        <v>435</v>
      </c>
      <c r="D3865" t="s">
        <v>433</v>
      </c>
      <c r="E3865">
        <v>1990</v>
      </c>
      <c r="F3865">
        <v>28.888000000000002</v>
      </c>
      <c r="G3865">
        <v>6.5570000000000004</v>
      </c>
      <c r="I3865">
        <v>1337020000</v>
      </c>
      <c r="J3865">
        <v>1835.13</v>
      </c>
      <c r="K3865">
        <v>0</v>
      </c>
      <c r="L3865">
        <v>24.4</v>
      </c>
      <c r="M3865">
        <v>65.379000000000005</v>
      </c>
      <c r="N3865">
        <v>39.878100000000003</v>
      </c>
    </row>
    <row r="3866" spans="1:15" x14ac:dyDescent="0.3">
      <c r="A3866" t="s">
        <v>138</v>
      </c>
      <c r="B3866" t="s">
        <v>139</v>
      </c>
      <c r="C3866" t="s">
        <v>435</v>
      </c>
      <c r="D3866" t="s">
        <v>433</v>
      </c>
      <c r="E3866">
        <v>1989</v>
      </c>
      <c r="F3866">
        <v>29.274999999999999</v>
      </c>
      <c r="G3866">
        <v>6.5179999999999998</v>
      </c>
      <c r="I3866">
        <v>1182690000</v>
      </c>
      <c r="J3866">
        <v>1632.21</v>
      </c>
      <c r="L3866">
        <v>25.3</v>
      </c>
      <c r="M3866">
        <v>65.391000000000005</v>
      </c>
      <c r="N3866">
        <v>39.660299999999999</v>
      </c>
    </row>
    <row r="3867" spans="1:15" x14ac:dyDescent="0.3">
      <c r="A3867" t="s">
        <v>138</v>
      </c>
      <c r="B3867" t="s">
        <v>139</v>
      </c>
      <c r="C3867" t="s">
        <v>435</v>
      </c>
      <c r="D3867" t="s">
        <v>433</v>
      </c>
      <c r="E3867">
        <v>1988</v>
      </c>
      <c r="F3867">
        <v>29.728999999999999</v>
      </c>
      <c r="G3867">
        <v>6.49</v>
      </c>
      <c r="I3867">
        <v>1109980000</v>
      </c>
      <c r="J3867">
        <v>1535.39</v>
      </c>
      <c r="L3867">
        <v>26.1</v>
      </c>
      <c r="M3867">
        <v>65.364999999999995</v>
      </c>
      <c r="N3867">
        <v>39.569200000000002</v>
      </c>
    </row>
    <row r="3868" spans="1:15" x14ac:dyDescent="0.3">
      <c r="A3868" t="s">
        <v>138</v>
      </c>
      <c r="B3868" t="s">
        <v>139</v>
      </c>
      <c r="C3868" t="s">
        <v>435</v>
      </c>
      <c r="D3868" t="s">
        <v>433</v>
      </c>
      <c r="E3868">
        <v>1987</v>
      </c>
      <c r="F3868">
        <v>30.26</v>
      </c>
      <c r="G3868">
        <v>6.4749999999999996</v>
      </c>
      <c r="I3868">
        <v>1177910000</v>
      </c>
      <c r="J3868">
        <v>1631.94</v>
      </c>
      <c r="L3868">
        <v>27.1</v>
      </c>
      <c r="M3868">
        <v>65.299000000000007</v>
      </c>
      <c r="N3868">
        <v>39.506500000000003</v>
      </c>
    </row>
    <row r="3869" spans="1:15" x14ac:dyDescent="0.3">
      <c r="A3869" t="s">
        <v>138</v>
      </c>
      <c r="B3869" t="s">
        <v>139</v>
      </c>
      <c r="C3869" t="s">
        <v>435</v>
      </c>
      <c r="D3869" t="s">
        <v>433</v>
      </c>
      <c r="E3869">
        <v>1986</v>
      </c>
      <c r="F3869">
        <v>30.858000000000001</v>
      </c>
      <c r="G3869">
        <v>6.476</v>
      </c>
      <c r="I3869">
        <v>1290230000</v>
      </c>
      <c r="J3869">
        <v>1795.38</v>
      </c>
      <c r="L3869">
        <v>28</v>
      </c>
      <c r="M3869">
        <v>65.19</v>
      </c>
      <c r="N3869">
        <v>39.334400000000002</v>
      </c>
    </row>
    <row r="3870" spans="1:15" x14ac:dyDescent="0.3">
      <c r="A3870" t="s">
        <v>138</v>
      </c>
      <c r="B3870" t="s">
        <v>139</v>
      </c>
      <c r="C3870" t="s">
        <v>435</v>
      </c>
      <c r="D3870" t="s">
        <v>433</v>
      </c>
      <c r="E3870">
        <v>1985</v>
      </c>
      <c r="F3870">
        <v>31.492000000000001</v>
      </c>
      <c r="G3870">
        <v>6.4939999999999998</v>
      </c>
      <c r="I3870">
        <v>1141210000</v>
      </c>
      <c r="J3870">
        <v>1603.33</v>
      </c>
      <c r="L3870">
        <v>29</v>
      </c>
      <c r="M3870">
        <v>65.040999999999997</v>
      </c>
      <c r="N3870">
        <v>38.9587</v>
      </c>
    </row>
    <row r="3871" spans="1:15" x14ac:dyDescent="0.3">
      <c r="A3871" t="s">
        <v>138</v>
      </c>
      <c r="B3871" t="s">
        <v>139</v>
      </c>
      <c r="C3871" t="s">
        <v>435</v>
      </c>
      <c r="D3871" t="s">
        <v>433</v>
      </c>
      <c r="E3871">
        <v>1984</v>
      </c>
      <c r="F3871">
        <v>32.116</v>
      </c>
      <c r="G3871">
        <v>6.5330000000000004</v>
      </c>
      <c r="I3871">
        <v>1178000000</v>
      </c>
      <c r="J3871">
        <v>1681.69</v>
      </c>
      <c r="L3871">
        <v>30.1</v>
      </c>
      <c r="M3871">
        <v>64.856999999999999</v>
      </c>
      <c r="N3871">
        <v>38.340600000000002</v>
      </c>
    </row>
    <row r="3872" spans="1:15" x14ac:dyDescent="0.3">
      <c r="A3872" t="s">
        <v>138</v>
      </c>
      <c r="B3872" t="s">
        <v>139</v>
      </c>
      <c r="C3872" t="s">
        <v>435</v>
      </c>
      <c r="D3872" t="s">
        <v>433</v>
      </c>
      <c r="E3872">
        <v>1983</v>
      </c>
      <c r="F3872">
        <v>32.682000000000002</v>
      </c>
      <c r="G3872">
        <v>6.5910000000000002</v>
      </c>
      <c r="I3872">
        <v>1123110000</v>
      </c>
      <c r="J3872">
        <v>1638.38</v>
      </c>
      <c r="L3872">
        <v>31.2</v>
      </c>
      <c r="M3872">
        <v>64.650999999999996</v>
      </c>
      <c r="N3872">
        <v>37.520400000000002</v>
      </c>
    </row>
    <row r="3873" spans="1:14" x14ac:dyDescent="0.3">
      <c r="A3873" t="s">
        <v>138</v>
      </c>
      <c r="B3873" t="s">
        <v>139</v>
      </c>
      <c r="C3873" t="s">
        <v>435</v>
      </c>
      <c r="D3873" t="s">
        <v>433</v>
      </c>
      <c r="E3873">
        <v>1982</v>
      </c>
      <c r="F3873">
        <v>33.148000000000003</v>
      </c>
      <c r="G3873">
        <v>6.6619999999999999</v>
      </c>
      <c r="I3873">
        <v>1194020000</v>
      </c>
      <c r="J3873">
        <v>1786.7</v>
      </c>
      <c r="L3873">
        <v>32.6</v>
      </c>
      <c r="M3873">
        <v>64.436000000000007</v>
      </c>
      <c r="N3873">
        <v>36.578000000000003</v>
      </c>
    </row>
    <row r="3874" spans="1:14" x14ac:dyDescent="0.3">
      <c r="A3874" t="s">
        <v>138</v>
      </c>
      <c r="B3874" t="s">
        <v>139</v>
      </c>
      <c r="C3874" t="s">
        <v>435</v>
      </c>
      <c r="D3874" t="s">
        <v>433</v>
      </c>
      <c r="E3874">
        <v>1981</v>
      </c>
      <c r="F3874">
        <v>33.494999999999997</v>
      </c>
      <c r="G3874">
        <v>6.7439999999999998</v>
      </c>
      <c r="I3874">
        <v>1235900000</v>
      </c>
      <c r="J3874">
        <v>1898.4</v>
      </c>
      <c r="L3874">
        <v>34</v>
      </c>
      <c r="M3874">
        <v>64.216999999999999</v>
      </c>
      <c r="N3874">
        <v>35.633299999999998</v>
      </c>
    </row>
    <row r="3875" spans="1:14" x14ac:dyDescent="0.3">
      <c r="A3875" t="s">
        <v>138</v>
      </c>
      <c r="B3875" t="s">
        <v>139</v>
      </c>
      <c r="C3875" t="s">
        <v>435</v>
      </c>
      <c r="D3875" t="s">
        <v>433</v>
      </c>
      <c r="E3875">
        <v>1980</v>
      </c>
      <c r="F3875">
        <v>33.701999999999998</v>
      </c>
      <c r="G3875">
        <v>6.8280000000000003</v>
      </c>
      <c r="I3875">
        <v>1202570000</v>
      </c>
      <c r="J3875">
        <v>1892.89</v>
      </c>
      <c r="L3875">
        <v>35.5</v>
      </c>
      <c r="M3875">
        <v>63.997</v>
      </c>
      <c r="N3875">
        <v>34.773200000000003</v>
      </c>
    </row>
    <row r="3876" spans="1:14" x14ac:dyDescent="0.3">
      <c r="A3876" t="s">
        <v>138</v>
      </c>
      <c r="B3876" t="s">
        <v>139</v>
      </c>
      <c r="C3876" t="s">
        <v>435</v>
      </c>
      <c r="D3876" t="s">
        <v>433</v>
      </c>
      <c r="E3876">
        <v>1979</v>
      </c>
      <c r="F3876">
        <v>33.76</v>
      </c>
      <c r="G3876">
        <v>6.9089999999999998</v>
      </c>
      <c r="I3876">
        <v>1019740000</v>
      </c>
      <c r="J3876">
        <v>1640.55</v>
      </c>
      <c r="L3876">
        <v>37.1</v>
      </c>
      <c r="M3876">
        <v>63.776000000000003</v>
      </c>
      <c r="N3876">
        <v>34.022199999999998</v>
      </c>
    </row>
    <row r="3877" spans="1:14" x14ac:dyDescent="0.3">
      <c r="A3877" t="s">
        <v>138</v>
      </c>
      <c r="B3877" t="s">
        <v>139</v>
      </c>
      <c r="C3877" t="s">
        <v>435</v>
      </c>
      <c r="D3877" t="s">
        <v>433</v>
      </c>
      <c r="E3877">
        <v>1978</v>
      </c>
      <c r="F3877">
        <v>33.698999999999998</v>
      </c>
      <c r="G3877">
        <v>6.9790000000000001</v>
      </c>
      <c r="I3877">
        <v>829239000</v>
      </c>
      <c r="J3877">
        <v>1360.79</v>
      </c>
      <c r="L3877">
        <v>38.6</v>
      </c>
      <c r="M3877">
        <v>63.552</v>
      </c>
      <c r="N3877">
        <v>33.354300000000002</v>
      </c>
    </row>
    <row r="3878" spans="1:14" x14ac:dyDescent="0.3">
      <c r="A3878" t="s">
        <v>138</v>
      </c>
      <c r="B3878" t="s">
        <v>139</v>
      </c>
      <c r="C3878" t="s">
        <v>435</v>
      </c>
      <c r="D3878" t="s">
        <v>433</v>
      </c>
      <c r="E3878">
        <v>1977</v>
      </c>
      <c r="F3878">
        <v>33.564</v>
      </c>
      <c r="G3878">
        <v>7.0359999999999996</v>
      </c>
      <c r="I3878">
        <v>719533000</v>
      </c>
      <c r="J3878">
        <v>1202.6400000000001</v>
      </c>
      <c r="L3878">
        <v>40</v>
      </c>
      <c r="M3878">
        <v>63.326999999999998</v>
      </c>
      <c r="N3878">
        <v>32.747500000000002</v>
      </c>
    </row>
    <row r="3879" spans="1:14" x14ac:dyDescent="0.3">
      <c r="A3879" t="s">
        <v>138</v>
      </c>
      <c r="B3879" t="s">
        <v>139</v>
      </c>
      <c r="C3879" t="s">
        <v>435</v>
      </c>
      <c r="D3879" t="s">
        <v>433</v>
      </c>
      <c r="E3879">
        <v>1976</v>
      </c>
      <c r="F3879">
        <v>33.392000000000003</v>
      </c>
      <c r="G3879">
        <v>7.0759999999999996</v>
      </c>
      <c r="I3879">
        <v>694552000</v>
      </c>
      <c r="J3879">
        <v>1182.0999999999999</v>
      </c>
      <c r="L3879">
        <v>41.1</v>
      </c>
      <c r="M3879">
        <v>63.11</v>
      </c>
      <c r="N3879">
        <v>32.159700000000001</v>
      </c>
    </row>
    <row r="3880" spans="1:14" x14ac:dyDescent="0.3">
      <c r="A3880" t="s">
        <v>138</v>
      </c>
      <c r="B3880" t="s">
        <v>139</v>
      </c>
      <c r="C3880" t="s">
        <v>435</v>
      </c>
      <c r="D3880" t="s">
        <v>433</v>
      </c>
      <c r="E3880">
        <v>1975</v>
      </c>
      <c r="F3880">
        <v>33.228000000000002</v>
      </c>
      <c r="G3880">
        <v>7.0960000000000001</v>
      </c>
      <c r="I3880">
        <v>684268000</v>
      </c>
      <c r="J3880">
        <v>1186.68</v>
      </c>
      <c r="L3880">
        <v>42.1</v>
      </c>
      <c r="M3880">
        <v>62.912999999999997</v>
      </c>
      <c r="N3880">
        <v>31.561399999999999</v>
      </c>
    </row>
    <row r="3881" spans="1:14" x14ac:dyDescent="0.3">
      <c r="A3881" t="s">
        <v>138</v>
      </c>
      <c r="B3881" t="s">
        <v>139</v>
      </c>
      <c r="C3881" t="s">
        <v>435</v>
      </c>
      <c r="D3881" t="s">
        <v>433</v>
      </c>
      <c r="E3881">
        <v>1974</v>
      </c>
      <c r="F3881">
        <v>33.113999999999997</v>
      </c>
      <c r="G3881">
        <v>7.0940000000000003</v>
      </c>
      <c r="I3881">
        <v>558590000</v>
      </c>
      <c r="J3881">
        <v>987.92899999999997</v>
      </c>
      <c r="L3881">
        <v>42.8</v>
      </c>
      <c r="M3881">
        <v>62.752000000000002</v>
      </c>
      <c r="N3881">
        <v>30.947700000000001</v>
      </c>
    </row>
    <row r="3882" spans="1:14" x14ac:dyDescent="0.3">
      <c r="A3882" t="s">
        <v>138</v>
      </c>
      <c r="B3882" t="s">
        <v>139</v>
      </c>
      <c r="C3882" t="s">
        <v>435</v>
      </c>
      <c r="D3882" t="s">
        <v>433</v>
      </c>
      <c r="E3882">
        <v>1973</v>
      </c>
      <c r="F3882">
        <v>33.088000000000001</v>
      </c>
      <c r="G3882">
        <v>7.0750000000000002</v>
      </c>
      <c r="I3882">
        <v>425963000</v>
      </c>
      <c r="J3882">
        <v>768.69500000000005</v>
      </c>
      <c r="L3882">
        <v>43.4</v>
      </c>
      <c r="M3882">
        <v>62.633000000000003</v>
      </c>
      <c r="N3882">
        <v>30.330500000000001</v>
      </c>
    </row>
    <row r="3883" spans="1:14" x14ac:dyDescent="0.3">
      <c r="A3883" t="s">
        <v>138</v>
      </c>
      <c r="B3883" t="s">
        <v>139</v>
      </c>
      <c r="C3883" t="s">
        <v>435</v>
      </c>
      <c r="D3883" t="s">
        <v>433</v>
      </c>
      <c r="E3883">
        <v>1972</v>
      </c>
      <c r="F3883">
        <v>33.188000000000002</v>
      </c>
      <c r="G3883">
        <v>7.048</v>
      </c>
      <c r="I3883">
        <v>316651000</v>
      </c>
      <c r="J3883">
        <v>583.31799999999998</v>
      </c>
      <c r="L3883">
        <v>43.8</v>
      </c>
      <c r="M3883">
        <v>62.555</v>
      </c>
      <c r="N3883">
        <v>29.712299999999999</v>
      </c>
    </row>
    <row r="3884" spans="1:14" x14ac:dyDescent="0.3">
      <c r="A3884" t="s">
        <v>138</v>
      </c>
      <c r="B3884" t="s">
        <v>139</v>
      </c>
      <c r="C3884" t="s">
        <v>435</v>
      </c>
      <c r="D3884" t="s">
        <v>433</v>
      </c>
      <c r="E3884">
        <v>1971</v>
      </c>
      <c r="F3884">
        <v>33.442999999999998</v>
      </c>
      <c r="G3884">
        <v>7.0190000000000001</v>
      </c>
      <c r="I3884">
        <v>247749000</v>
      </c>
      <c r="J3884">
        <v>466.01400000000001</v>
      </c>
      <c r="L3884">
        <v>44.2</v>
      </c>
      <c r="M3884">
        <v>62.512</v>
      </c>
      <c r="N3884">
        <v>29.098800000000001</v>
      </c>
    </row>
    <row r="3885" spans="1:14" x14ac:dyDescent="0.3">
      <c r="A3885" t="s">
        <v>138</v>
      </c>
      <c r="B3885" t="s">
        <v>139</v>
      </c>
      <c r="C3885" t="s">
        <v>435</v>
      </c>
      <c r="D3885" t="s">
        <v>433</v>
      </c>
      <c r="E3885">
        <v>1970</v>
      </c>
      <c r="F3885">
        <v>33.890999999999998</v>
      </c>
      <c r="G3885">
        <v>6.9980000000000002</v>
      </c>
      <c r="I3885">
        <v>219878000</v>
      </c>
      <c r="J3885">
        <v>422.387</v>
      </c>
      <c r="L3885">
        <v>44.6</v>
      </c>
      <c r="M3885">
        <v>62.491999999999997</v>
      </c>
      <c r="N3885">
        <v>28.492699999999999</v>
      </c>
    </row>
    <row r="3886" spans="1:14" x14ac:dyDescent="0.3">
      <c r="A3886" t="s">
        <v>138</v>
      </c>
      <c r="B3886" t="s">
        <v>139</v>
      </c>
      <c r="C3886" t="s">
        <v>435</v>
      </c>
      <c r="D3886" t="s">
        <v>433</v>
      </c>
      <c r="E3886">
        <v>1969</v>
      </c>
      <c r="F3886">
        <v>34.555999999999997</v>
      </c>
      <c r="G3886">
        <v>6.992</v>
      </c>
      <c r="I3886">
        <v>182182000</v>
      </c>
      <c r="J3886">
        <v>357.42700000000002</v>
      </c>
      <c r="L3886">
        <v>45.1</v>
      </c>
      <c r="M3886">
        <v>62.481000000000002</v>
      </c>
      <c r="N3886">
        <v>27.898399999999999</v>
      </c>
    </row>
    <row r="3887" spans="1:14" x14ac:dyDescent="0.3">
      <c r="A3887" t="s">
        <v>138</v>
      </c>
      <c r="B3887" t="s">
        <v>139</v>
      </c>
      <c r="C3887" t="s">
        <v>435</v>
      </c>
      <c r="D3887" t="s">
        <v>433</v>
      </c>
      <c r="E3887">
        <v>1968</v>
      </c>
      <c r="F3887">
        <v>35.417999999999999</v>
      </c>
      <c r="G3887">
        <v>7.0090000000000003</v>
      </c>
      <c r="I3887">
        <v>166953000</v>
      </c>
      <c r="J3887">
        <v>334.61500000000001</v>
      </c>
      <c r="L3887">
        <v>45.8</v>
      </c>
      <c r="M3887">
        <v>62.456000000000003</v>
      </c>
      <c r="N3887">
        <v>27.3093</v>
      </c>
    </row>
    <row r="3888" spans="1:14" x14ac:dyDescent="0.3">
      <c r="A3888" t="s">
        <v>138</v>
      </c>
      <c r="B3888" t="s">
        <v>139</v>
      </c>
      <c r="C3888" t="s">
        <v>435</v>
      </c>
      <c r="D3888" t="s">
        <v>433</v>
      </c>
      <c r="E3888">
        <v>1967</v>
      </c>
      <c r="F3888">
        <v>36.445</v>
      </c>
      <c r="G3888">
        <v>7.0570000000000004</v>
      </c>
      <c r="I3888">
        <v>162626000</v>
      </c>
      <c r="J3888">
        <v>333.26299999999998</v>
      </c>
      <c r="L3888">
        <v>46.6</v>
      </c>
      <c r="M3888">
        <v>62.401000000000003</v>
      </c>
      <c r="N3888">
        <v>26.709399999999999</v>
      </c>
    </row>
    <row r="3889" spans="1:15" x14ac:dyDescent="0.3">
      <c r="A3889" t="s">
        <v>138</v>
      </c>
      <c r="B3889" t="s">
        <v>139</v>
      </c>
      <c r="C3889" t="s">
        <v>435</v>
      </c>
      <c r="D3889" t="s">
        <v>433</v>
      </c>
      <c r="E3889">
        <v>1966</v>
      </c>
      <c r="F3889">
        <v>37.606000000000002</v>
      </c>
      <c r="G3889">
        <v>7.141</v>
      </c>
      <c r="I3889">
        <v>150604000</v>
      </c>
      <c r="J3889">
        <v>316.12599999999998</v>
      </c>
      <c r="L3889">
        <v>47.6</v>
      </c>
      <c r="M3889">
        <v>62.302</v>
      </c>
      <c r="N3889">
        <v>26.075800000000001</v>
      </c>
    </row>
    <row r="3890" spans="1:15" x14ac:dyDescent="0.3">
      <c r="A3890" t="s">
        <v>138</v>
      </c>
      <c r="B3890" t="s">
        <v>139</v>
      </c>
      <c r="C3890" t="s">
        <v>435</v>
      </c>
      <c r="D3890" t="s">
        <v>433</v>
      </c>
      <c r="E3890">
        <v>1965</v>
      </c>
      <c r="F3890">
        <v>38.875999999999998</v>
      </c>
      <c r="G3890">
        <v>7.2640000000000002</v>
      </c>
      <c r="I3890">
        <v>147085000</v>
      </c>
      <c r="J3890">
        <v>317.01499999999999</v>
      </c>
      <c r="L3890">
        <v>48.8</v>
      </c>
      <c r="M3890">
        <v>62.156999999999996</v>
      </c>
      <c r="N3890">
        <v>25.395099999999999</v>
      </c>
    </row>
    <row r="3891" spans="1:15" x14ac:dyDescent="0.3">
      <c r="A3891" t="s">
        <v>138</v>
      </c>
      <c r="B3891" t="s">
        <v>139</v>
      </c>
      <c r="C3891" t="s">
        <v>435</v>
      </c>
      <c r="D3891" t="s">
        <v>433</v>
      </c>
      <c r="E3891">
        <v>1964</v>
      </c>
      <c r="F3891">
        <v>40.228999999999999</v>
      </c>
      <c r="G3891">
        <v>7.4279999999999999</v>
      </c>
      <c r="I3891">
        <v>140033000</v>
      </c>
      <c r="J3891">
        <v>310.81</v>
      </c>
      <c r="L3891">
        <v>50.1</v>
      </c>
      <c r="M3891">
        <v>61.966999999999999</v>
      </c>
      <c r="N3891">
        <v>24.6602</v>
      </c>
    </row>
    <row r="3892" spans="1:15" x14ac:dyDescent="0.3">
      <c r="A3892" t="s">
        <v>138</v>
      </c>
      <c r="B3892" t="s">
        <v>139</v>
      </c>
      <c r="C3892" t="s">
        <v>435</v>
      </c>
      <c r="D3892" t="s">
        <v>433</v>
      </c>
      <c r="E3892">
        <v>1963</v>
      </c>
      <c r="F3892">
        <v>41.616</v>
      </c>
      <c r="G3892">
        <v>7.6280000000000001</v>
      </c>
      <c r="I3892">
        <v>129455000</v>
      </c>
      <c r="J3892">
        <v>296.71499999999997</v>
      </c>
      <c r="L3892">
        <v>51.6</v>
      </c>
      <c r="M3892">
        <v>61.741</v>
      </c>
      <c r="N3892">
        <v>23.880299999999998</v>
      </c>
    </row>
    <row r="3893" spans="1:15" x14ac:dyDescent="0.3">
      <c r="A3893" t="s">
        <v>138</v>
      </c>
      <c r="B3893" t="s">
        <v>139</v>
      </c>
      <c r="C3893" t="s">
        <v>435</v>
      </c>
      <c r="D3893" t="s">
        <v>433</v>
      </c>
      <c r="E3893">
        <v>1962</v>
      </c>
      <c r="F3893">
        <v>42.978999999999999</v>
      </c>
      <c r="G3893">
        <v>7.8639999999999999</v>
      </c>
      <c r="I3893">
        <v>122906000</v>
      </c>
      <c r="J3893">
        <v>291.47899999999998</v>
      </c>
      <c r="L3893">
        <v>53.3</v>
      </c>
      <c r="M3893">
        <v>61.478000000000002</v>
      </c>
      <c r="N3893">
        <v>23.079599999999999</v>
      </c>
    </row>
    <row r="3894" spans="1:15" x14ac:dyDescent="0.3">
      <c r="A3894" t="s">
        <v>138</v>
      </c>
      <c r="B3894" t="s">
        <v>139</v>
      </c>
      <c r="C3894" t="s">
        <v>435</v>
      </c>
      <c r="D3894" t="s">
        <v>433</v>
      </c>
      <c r="E3894">
        <v>1961</v>
      </c>
      <c r="F3894">
        <v>44.256999999999998</v>
      </c>
      <c r="G3894">
        <v>8.1370000000000005</v>
      </c>
      <c r="I3894">
        <v>116988000</v>
      </c>
      <c r="J3894">
        <v>287.26400000000001</v>
      </c>
      <c r="L3894">
        <v>55.2</v>
      </c>
      <c r="M3894">
        <v>61.171999999999997</v>
      </c>
      <c r="N3894">
        <v>22.290600000000001</v>
      </c>
    </row>
    <row r="3895" spans="1:15" x14ac:dyDescent="0.3">
      <c r="A3895" t="s">
        <v>138</v>
      </c>
      <c r="B3895" t="s">
        <v>139</v>
      </c>
      <c r="C3895" t="s">
        <v>435</v>
      </c>
      <c r="D3895" t="s">
        <v>433</v>
      </c>
      <c r="E3895">
        <v>1960</v>
      </c>
      <c r="F3895">
        <v>45.395000000000003</v>
      </c>
      <c r="G3895">
        <v>8.4489999999999998</v>
      </c>
      <c r="I3895">
        <v>112328000</v>
      </c>
      <c r="J3895">
        <v>285.47399999999999</v>
      </c>
      <c r="L3895">
        <v>57.3</v>
      </c>
      <c r="M3895">
        <v>60.811</v>
      </c>
    </row>
    <row r="3896" spans="1:15" x14ac:dyDescent="0.3">
      <c r="A3896" t="s">
        <v>140</v>
      </c>
      <c r="B3896" t="s">
        <v>141</v>
      </c>
      <c r="C3896" t="s">
        <v>438</v>
      </c>
      <c r="D3896" t="s">
        <v>439</v>
      </c>
      <c r="E3896">
        <v>2018</v>
      </c>
      <c r="I3896" s="1">
        <v>274000000000</v>
      </c>
      <c r="J3896">
        <v>49648.1</v>
      </c>
      <c r="K3896">
        <v>88.89</v>
      </c>
      <c r="L3896">
        <v>1.4</v>
      </c>
      <c r="N3896">
        <v>18.1569</v>
      </c>
      <c r="O3896">
        <v>7.7549999999999999</v>
      </c>
    </row>
    <row r="3897" spans="1:15" x14ac:dyDescent="0.3">
      <c r="A3897" t="s">
        <v>140</v>
      </c>
      <c r="B3897" t="s">
        <v>141</v>
      </c>
      <c r="C3897" t="s">
        <v>438</v>
      </c>
      <c r="D3897" t="s">
        <v>439</v>
      </c>
      <c r="E3897">
        <v>2017</v>
      </c>
      <c r="F3897">
        <v>9.1</v>
      </c>
      <c r="G3897">
        <v>9.8000000000000007</v>
      </c>
      <c r="I3897" s="1">
        <v>252000000000</v>
      </c>
      <c r="J3897">
        <v>45810</v>
      </c>
      <c r="K3897">
        <v>87.468900000000005</v>
      </c>
      <c r="L3897">
        <v>1.5</v>
      </c>
      <c r="M3897">
        <v>81.429299999999998</v>
      </c>
      <c r="N3897">
        <v>18.124500000000001</v>
      </c>
      <c r="O3897">
        <v>8.64</v>
      </c>
    </row>
    <row r="3898" spans="1:15" x14ac:dyDescent="0.3">
      <c r="A3898" t="s">
        <v>140</v>
      </c>
      <c r="B3898" t="s">
        <v>141</v>
      </c>
      <c r="C3898" t="s">
        <v>438</v>
      </c>
      <c r="D3898" t="s">
        <v>439</v>
      </c>
      <c r="E3898">
        <v>2016</v>
      </c>
      <c r="F3898">
        <v>9.6</v>
      </c>
      <c r="G3898">
        <v>9.8000000000000007</v>
      </c>
      <c r="I3898" s="1">
        <v>239000000000</v>
      </c>
      <c r="J3898">
        <v>43493.4</v>
      </c>
      <c r="K3898">
        <v>87.703599999999994</v>
      </c>
      <c r="L3898">
        <v>1.6</v>
      </c>
      <c r="M3898">
        <v>81.429299999999998</v>
      </c>
      <c r="N3898">
        <v>18.082000000000001</v>
      </c>
      <c r="O3898">
        <v>8.8179999999999996</v>
      </c>
    </row>
    <row r="3899" spans="1:15" x14ac:dyDescent="0.3">
      <c r="A3899" t="s">
        <v>140</v>
      </c>
      <c r="B3899" t="s">
        <v>141</v>
      </c>
      <c r="C3899" t="s">
        <v>438</v>
      </c>
      <c r="D3899" t="s">
        <v>439</v>
      </c>
      <c r="E3899">
        <v>2015</v>
      </c>
      <c r="F3899">
        <v>10.1</v>
      </c>
      <c r="G3899">
        <v>9.6</v>
      </c>
      <c r="I3899" s="1">
        <v>233000000000</v>
      </c>
      <c r="J3899">
        <v>42494.7</v>
      </c>
      <c r="K3899">
        <v>86.4221</v>
      </c>
      <c r="L3899">
        <v>1.8</v>
      </c>
      <c r="M3899">
        <v>81.480500000000006</v>
      </c>
      <c r="N3899">
        <v>18.030100000000001</v>
      </c>
      <c r="O3899">
        <v>9.3759999999999994</v>
      </c>
    </row>
    <row r="3900" spans="1:15" x14ac:dyDescent="0.3">
      <c r="A3900" t="s">
        <v>140</v>
      </c>
      <c r="B3900" t="s">
        <v>141</v>
      </c>
      <c r="C3900" t="s">
        <v>438</v>
      </c>
      <c r="D3900" t="s">
        <v>439</v>
      </c>
      <c r="E3900">
        <v>2014</v>
      </c>
      <c r="F3900">
        <v>10.5</v>
      </c>
      <c r="G3900">
        <v>9.6</v>
      </c>
      <c r="H3900">
        <v>15250</v>
      </c>
      <c r="I3900" s="1">
        <v>273000000000</v>
      </c>
      <c r="J3900">
        <v>49914.6</v>
      </c>
      <c r="K3900">
        <v>86.5304</v>
      </c>
      <c r="L3900">
        <v>1.9</v>
      </c>
      <c r="M3900">
        <v>81.180499999999995</v>
      </c>
      <c r="N3900">
        <v>17.972000000000001</v>
      </c>
      <c r="O3900">
        <v>8.6630000000000003</v>
      </c>
    </row>
    <row r="3901" spans="1:15" x14ac:dyDescent="0.3">
      <c r="A3901" t="s">
        <v>140</v>
      </c>
      <c r="B3901" t="s">
        <v>141</v>
      </c>
      <c r="C3901" t="s">
        <v>438</v>
      </c>
      <c r="D3901" t="s">
        <v>439</v>
      </c>
      <c r="E3901">
        <v>2013</v>
      </c>
      <c r="F3901">
        <v>10.7</v>
      </c>
      <c r="G3901">
        <v>9.5</v>
      </c>
      <c r="H3901">
        <v>15510.8</v>
      </c>
      <c r="I3901" s="1">
        <v>270000000000</v>
      </c>
      <c r="J3901">
        <v>49638.1</v>
      </c>
      <c r="K3901">
        <v>91.514399999999995</v>
      </c>
      <c r="L3901">
        <v>2.1</v>
      </c>
      <c r="M3901">
        <v>80.9756</v>
      </c>
      <c r="N3901">
        <v>17.8978</v>
      </c>
      <c r="O3901">
        <v>8.1929999999999996</v>
      </c>
    </row>
    <row r="3902" spans="1:15" x14ac:dyDescent="0.3">
      <c r="A3902" t="s">
        <v>140</v>
      </c>
      <c r="B3902" t="s">
        <v>141</v>
      </c>
      <c r="C3902" t="s">
        <v>438</v>
      </c>
      <c r="D3902" t="s">
        <v>439</v>
      </c>
      <c r="E3902">
        <v>2012</v>
      </c>
      <c r="F3902">
        <v>11</v>
      </c>
      <c r="G3902">
        <v>9.6</v>
      </c>
      <c r="H3902">
        <v>15689.2</v>
      </c>
      <c r="I3902" s="1">
        <v>257000000000</v>
      </c>
      <c r="J3902">
        <v>47415.6</v>
      </c>
      <c r="K3902">
        <v>89.88</v>
      </c>
      <c r="L3902">
        <v>2.2000000000000002</v>
      </c>
      <c r="M3902">
        <v>80.626800000000003</v>
      </c>
      <c r="N3902">
        <v>17.8156</v>
      </c>
      <c r="O3902">
        <v>7.6890000000000001</v>
      </c>
    </row>
    <row r="3903" spans="1:15" x14ac:dyDescent="0.3">
      <c r="A3903" t="s">
        <v>140</v>
      </c>
      <c r="B3903" t="s">
        <v>141</v>
      </c>
      <c r="C3903" t="s">
        <v>438</v>
      </c>
      <c r="D3903" t="s">
        <v>439</v>
      </c>
      <c r="E3903">
        <v>2011</v>
      </c>
      <c r="F3903">
        <v>11.1</v>
      </c>
      <c r="G3903">
        <v>9.4</v>
      </c>
      <c r="H3903">
        <v>15711</v>
      </c>
      <c r="I3903" s="1">
        <v>274000000000</v>
      </c>
      <c r="J3903">
        <v>50790.7</v>
      </c>
      <c r="K3903">
        <v>88.71</v>
      </c>
      <c r="L3903">
        <v>2.4</v>
      </c>
      <c r="M3903">
        <v>80.470699999999994</v>
      </c>
      <c r="N3903">
        <v>17.731000000000002</v>
      </c>
      <c r="O3903">
        <v>7.7809999999999997</v>
      </c>
    </row>
    <row r="3904" spans="1:15" x14ac:dyDescent="0.3">
      <c r="A3904" t="s">
        <v>140</v>
      </c>
      <c r="B3904" t="s">
        <v>141</v>
      </c>
      <c r="C3904" t="s">
        <v>438</v>
      </c>
      <c r="D3904" t="s">
        <v>439</v>
      </c>
      <c r="E3904">
        <v>2010</v>
      </c>
      <c r="F3904">
        <v>11.4</v>
      </c>
      <c r="G3904">
        <v>9.5</v>
      </c>
      <c r="H3904">
        <v>16484.099999999999</v>
      </c>
      <c r="I3904" s="1">
        <v>248000000000</v>
      </c>
      <c r="J3904">
        <v>46202.400000000001</v>
      </c>
      <c r="K3904">
        <v>86.89</v>
      </c>
      <c r="L3904">
        <v>2.5</v>
      </c>
      <c r="M3904">
        <v>79.870699999999999</v>
      </c>
      <c r="N3904">
        <v>17.648399999999999</v>
      </c>
      <c r="O3904">
        <v>8.3940000000000001</v>
      </c>
    </row>
    <row r="3905" spans="1:15" x14ac:dyDescent="0.3">
      <c r="A3905" t="s">
        <v>140</v>
      </c>
      <c r="B3905" t="s">
        <v>141</v>
      </c>
      <c r="C3905" t="s">
        <v>438</v>
      </c>
      <c r="D3905" t="s">
        <v>439</v>
      </c>
      <c r="E3905">
        <v>2009</v>
      </c>
      <c r="F3905">
        <v>11.3</v>
      </c>
      <c r="G3905">
        <v>9.3000000000000007</v>
      </c>
      <c r="H3905">
        <v>15243.1</v>
      </c>
      <c r="I3905" s="1">
        <v>251000000000</v>
      </c>
      <c r="J3905">
        <v>47107.199999999997</v>
      </c>
      <c r="K3905">
        <v>82.49</v>
      </c>
      <c r="L3905">
        <v>2.6</v>
      </c>
      <c r="M3905">
        <v>79.719499999999996</v>
      </c>
      <c r="N3905">
        <v>17.567900000000002</v>
      </c>
      <c r="O3905">
        <v>8.2490000000000006</v>
      </c>
    </row>
    <row r="3906" spans="1:15" x14ac:dyDescent="0.3">
      <c r="A3906" t="s">
        <v>140</v>
      </c>
      <c r="B3906" t="s">
        <v>141</v>
      </c>
      <c r="C3906" t="s">
        <v>438</v>
      </c>
      <c r="D3906" t="s">
        <v>439</v>
      </c>
      <c r="E3906">
        <v>2008</v>
      </c>
      <c r="F3906">
        <v>11.2</v>
      </c>
      <c r="G3906">
        <v>9.1999999999999993</v>
      </c>
      <c r="H3906">
        <v>16349.2</v>
      </c>
      <c r="I3906" s="1">
        <v>284000000000</v>
      </c>
      <c r="J3906">
        <v>53401.3</v>
      </c>
      <c r="K3906">
        <v>83.67</v>
      </c>
      <c r="L3906">
        <v>2.7</v>
      </c>
      <c r="M3906">
        <v>79.568299999999994</v>
      </c>
      <c r="N3906">
        <v>17.484000000000002</v>
      </c>
      <c r="O3906">
        <v>6.3689999999999998</v>
      </c>
    </row>
    <row r="3907" spans="1:15" x14ac:dyDescent="0.3">
      <c r="A3907" t="s">
        <v>140</v>
      </c>
      <c r="B3907" t="s">
        <v>141</v>
      </c>
      <c r="C3907" t="s">
        <v>438</v>
      </c>
      <c r="D3907" t="s">
        <v>439</v>
      </c>
      <c r="E3907">
        <v>2007</v>
      </c>
      <c r="F3907">
        <v>11.1</v>
      </c>
      <c r="G3907">
        <v>9.3000000000000007</v>
      </c>
      <c r="H3907">
        <v>17160.900000000001</v>
      </c>
      <c r="I3907" s="1">
        <v>255000000000</v>
      </c>
      <c r="J3907">
        <v>48288.5</v>
      </c>
      <c r="K3907">
        <v>80.78</v>
      </c>
      <c r="L3907">
        <v>2.9</v>
      </c>
      <c r="M3907">
        <v>79.263400000000004</v>
      </c>
      <c r="N3907">
        <v>17.391999999999999</v>
      </c>
      <c r="O3907">
        <v>6.8540000000000001</v>
      </c>
    </row>
    <row r="3908" spans="1:15" x14ac:dyDescent="0.3">
      <c r="A3908" t="s">
        <v>140</v>
      </c>
      <c r="B3908" t="s">
        <v>141</v>
      </c>
      <c r="C3908" t="s">
        <v>438</v>
      </c>
      <c r="D3908" t="s">
        <v>439</v>
      </c>
      <c r="E3908">
        <v>2006</v>
      </c>
      <c r="F3908">
        <v>11.2</v>
      </c>
      <c r="G3908">
        <v>9.1</v>
      </c>
      <c r="H3908">
        <v>17215</v>
      </c>
      <c r="I3908" s="1">
        <v>217000000000</v>
      </c>
      <c r="J3908">
        <v>41120.699999999997</v>
      </c>
      <c r="K3908">
        <v>79.66</v>
      </c>
      <c r="L3908">
        <v>3</v>
      </c>
      <c r="M3908">
        <v>79.214600000000004</v>
      </c>
      <c r="N3908">
        <v>17.317</v>
      </c>
      <c r="O3908">
        <v>7.7190000000000003</v>
      </c>
    </row>
    <row r="3909" spans="1:15" x14ac:dyDescent="0.3">
      <c r="A3909" t="s">
        <v>140</v>
      </c>
      <c r="B3909" t="s">
        <v>141</v>
      </c>
      <c r="C3909" t="s">
        <v>438</v>
      </c>
      <c r="D3909" t="s">
        <v>439</v>
      </c>
      <c r="E3909">
        <v>2005</v>
      </c>
      <c r="F3909">
        <v>11</v>
      </c>
      <c r="G3909">
        <v>9.1</v>
      </c>
      <c r="H3909">
        <v>16117.9</v>
      </c>
      <c r="I3909" s="1">
        <v>204000000000</v>
      </c>
      <c r="J3909">
        <v>38969.199999999997</v>
      </c>
      <c r="K3909">
        <v>74.48</v>
      </c>
      <c r="L3909">
        <v>3.1</v>
      </c>
      <c r="M3909">
        <v>78.817099999999996</v>
      </c>
      <c r="N3909">
        <v>17.223500000000001</v>
      </c>
      <c r="O3909">
        <v>8.3840000000000003</v>
      </c>
    </row>
    <row r="3910" spans="1:15" x14ac:dyDescent="0.3">
      <c r="A3910" t="s">
        <v>140</v>
      </c>
      <c r="B3910" t="s">
        <v>141</v>
      </c>
      <c r="C3910" t="s">
        <v>438</v>
      </c>
      <c r="D3910" t="s">
        <v>439</v>
      </c>
      <c r="E3910">
        <v>2004</v>
      </c>
      <c r="F3910">
        <v>11</v>
      </c>
      <c r="G3910">
        <v>9.1</v>
      </c>
      <c r="H3910">
        <v>16777.599999999999</v>
      </c>
      <c r="I3910" s="1">
        <v>197000000000</v>
      </c>
      <c r="J3910">
        <v>37636.1</v>
      </c>
      <c r="K3910">
        <v>72.39</v>
      </c>
      <c r="L3910">
        <v>3.2</v>
      </c>
      <c r="M3910">
        <v>78.714600000000004</v>
      </c>
      <c r="N3910">
        <v>17.1646</v>
      </c>
      <c r="O3910">
        <v>10.358000000000001</v>
      </c>
    </row>
    <row r="3911" spans="1:15" x14ac:dyDescent="0.3">
      <c r="A3911" t="s">
        <v>140</v>
      </c>
      <c r="B3911" t="s">
        <v>141</v>
      </c>
      <c r="C3911" t="s">
        <v>438</v>
      </c>
      <c r="D3911" t="s">
        <v>439</v>
      </c>
      <c r="E3911">
        <v>2003</v>
      </c>
      <c r="F3911">
        <v>10.9</v>
      </c>
      <c r="G3911">
        <v>9.4</v>
      </c>
      <c r="H3911">
        <v>16445.599999999999</v>
      </c>
      <c r="I3911" s="1">
        <v>171000000000</v>
      </c>
      <c r="J3911">
        <v>32816.199999999997</v>
      </c>
      <c r="K3911">
        <v>69.22</v>
      </c>
      <c r="L3911">
        <v>3.3</v>
      </c>
      <c r="M3911">
        <v>78.368300000000005</v>
      </c>
      <c r="N3911">
        <v>17.114899999999999</v>
      </c>
      <c r="O3911">
        <v>10.468999999999999</v>
      </c>
    </row>
    <row r="3912" spans="1:15" x14ac:dyDescent="0.3">
      <c r="A3912" t="s">
        <v>140</v>
      </c>
      <c r="B3912" t="s">
        <v>141</v>
      </c>
      <c r="C3912" t="s">
        <v>438</v>
      </c>
      <c r="D3912" t="s">
        <v>439</v>
      </c>
      <c r="E3912">
        <v>2002</v>
      </c>
      <c r="F3912">
        <v>10.7</v>
      </c>
      <c r="G3912">
        <v>9.5</v>
      </c>
      <c r="H3912">
        <v>16140.1</v>
      </c>
      <c r="I3912" s="1">
        <v>140000000000</v>
      </c>
      <c r="J3912">
        <v>26834</v>
      </c>
      <c r="K3912">
        <v>62.43</v>
      </c>
      <c r="L3912">
        <v>3.3</v>
      </c>
      <c r="M3912">
        <v>78.119500000000002</v>
      </c>
      <c r="N3912">
        <v>17.074100000000001</v>
      </c>
      <c r="O3912">
        <v>10.423</v>
      </c>
    </row>
    <row r="3913" spans="1:15" x14ac:dyDescent="0.3">
      <c r="A3913" t="s">
        <v>140</v>
      </c>
      <c r="B3913" t="s">
        <v>141</v>
      </c>
      <c r="C3913" t="s">
        <v>438</v>
      </c>
      <c r="D3913" t="s">
        <v>439</v>
      </c>
      <c r="E3913">
        <v>2001</v>
      </c>
      <c r="F3913">
        <v>10.8</v>
      </c>
      <c r="G3913">
        <v>9.4</v>
      </c>
      <c r="H3913">
        <v>15709.9</v>
      </c>
      <c r="I3913" s="1">
        <v>129000000000</v>
      </c>
      <c r="J3913">
        <v>24913.200000000001</v>
      </c>
      <c r="K3913">
        <v>43.105400000000003</v>
      </c>
      <c r="L3913">
        <v>3.4</v>
      </c>
      <c r="M3913">
        <v>77.965900000000005</v>
      </c>
      <c r="N3913">
        <v>17.032800000000002</v>
      </c>
      <c r="O3913">
        <v>10.29</v>
      </c>
    </row>
    <row r="3914" spans="1:15" x14ac:dyDescent="0.3">
      <c r="A3914" t="s">
        <v>140</v>
      </c>
      <c r="B3914" t="s">
        <v>141</v>
      </c>
      <c r="C3914" t="s">
        <v>438</v>
      </c>
      <c r="D3914" t="s">
        <v>439</v>
      </c>
      <c r="E3914">
        <v>2000</v>
      </c>
      <c r="F3914">
        <v>11</v>
      </c>
      <c r="G3914">
        <v>9.5</v>
      </c>
      <c r="H3914">
        <v>15305.4</v>
      </c>
      <c r="I3914" s="1">
        <v>126000000000</v>
      </c>
      <c r="J3914">
        <v>24253.3</v>
      </c>
      <c r="K3914">
        <v>37.2485</v>
      </c>
      <c r="L3914">
        <v>3.5</v>
      </c>
      <c r="M3914">
        <v>77.465900000000005</v>
      </c>
      <c r="N3914">
        <v>16.994</v>
      </c>
      <c r="O3914">
        <v>11.134</v>
      </c>
    </row>
    <row r="3915" spans="1:15" x14ac:dyDescent="0.3">
      <c r="A3915" t="s">
        <v>140</v>
      </c>
      <c r="B3915" t="s">
        <v>141</v>
      </c>
      <c r="C3915" t="s">
        <v>438</v>
      </c>
      <c r="D3915" t="s">
        <v>439</v>
      </c>
      <c r="E3915">
        <v>1999</v>
      </c>
      <c r="F3915">
        <v>11.1</v>
      </c>
      <c r="G3915">
        <v>9.6</v>
      </c>
      <c r="H3915">
        <v>15075.9</v>
      </c>
      <c r="I3915" s="1">
        <v>135000000000</v>
      </c>
      <c r="J3915">
        <v>26178.799999999999</v>
      </c>
      <c r="K3915">
        <v>32.295099999999998</v>
      </c>
      <c r="L3915">
        <v>3.6</v>
      </c>
      <c r="M3915">
        <v>77.291200000000003</v>
      </c>
      <c r="N3915">
        <v>16.9588</v>
      </c>
      <c r="O3915">
        <v>11.693</v>
      </c>
    </row>
    <row r="3916" spans="1:15" x14ac:dyDescent="0.3">
      <c r="A3916" t="s">
        <v>140</v>
      </c>
      <c r="B3916" t="s">
        <v>141</v>
      </c>
      <c r="C3916" t="s">
        <v>438</v>
      </c>
      <c r="D3916" t="s">
        <v>439</v>
      </c>
      <c r="E3916">
        <v>1998</v>
      </c>
      <c r="F3916">
        <v>11.1</v>
      </c>
      <c r="G3916">
        <v>9.6</v>
      </c>
      <c r="H3916">
        <v>14846.4</v>
      </c>
      <c r="I3916" s="1">
        <v>134000000000</v>
      </c>
      <c r="J3916">
        <v>25989.4</v>
      </c>
      <c r="K3916">
        <v>25.452500000000001</v>
      </c>
      <c r="L3916">
        <v>3.7</v>
      </c>
      <c r="M3916">
        <v>77.090699999999998</v>
      </c>
      <c r="N3916">
        <v>16.919499999999999</v>
      </c>
      <c r="O3916">
        <v>13.214</v>
      </c>
    </row>
    <row r="3917" spans="1:15" x14ac:dyDescent="0.3">
      <c r="A3917" t="s">
        <v>140</v>
      </c>
      <c r="B3917" t="s">
        <v>141</v>
      </c>
      <c r="C3917" t="s">
        <v>438</v>
      </c>
      <c r="D3917" t="s">
        <v>439</v>
      </c>
      <c r="E3917">
        <v>1997</v>
      </c>
      <c r="F3917">
        <v>11.5</v>
      </c>
      <c r="G3917">
        <v>9.6</v>
      </c>
      <c r="H3917">
        <v>14454.9</v>
      </c>
      <c r="I3917" s="1">
        <v>127000000000</v>
      </c>
      <c r="J3917">
        <v>24676.5</v>
      </c>
      <c r="K3917">
        <v>19.4587</v>
      </c>
      <c r="L3917">
        <v>3.9</v>
      </c>
      <c r="M3917">
        <v>76.878500000000003</v>
      </c>
      <c r="N3917">
        <v>16.874600000000001</v>
      </c>
      <c r="O3917">
        <v>14.967000000000001</v>
      </c>
    </row>
    <row r="3918" spans="1:15" x14ac:dyDescent="0.3">
      <c r="A3918" t="s">
        <v>140</v>
      </c>
      <c r="B3918" t="s">
        <v>141</v>
      </c>
      <c r="C3918" t="s">
        <v>438</v>
      </c>
      <c r="D3918" t="s">
        <v>439</v>
      </c>
      <c r="E3918">
        <v>1996</v>
      </c>
      <c r="F3918">
        <v>11.8</v>
      </c>
      <c r="G3918">
        <v>9.6</v>
      </c>
      <c r="H3918">
        <v>13721.9</v>
      </c>
      <c r="I3918" s="1">
        <v>132000000000</v>
      </c>
      <c r="J3918">
        <v>25777.599999999999</v>
      </c>
      <c r="K3918">
        <v>16.780100000000001</v>
      </c>
      <c r="L3918">
        <v>4</v>
      </c>
      <c r="M3918">
        <v>76.693399999999997</v>
      </c>
      <c r="N3918">
        <v>16.8245</v>
      </c>
      <c r="O3918">
        <v>15.571999999999999</v>
      </c>
    </row>
    <row r="3919" spans="1:15" x14ac:dyDescent="0.3">
      <c r="A3919" t="s">
        <v>140</v>
      </c>
      <c r="B3919" t="s">
        <v>141</v>
      </c>
      <c r="C3919" t="s">
        <v>438</v>
      </c>
      <c r="D3919" t="s">
        <v>439</v>
      </c>
      <c r="E3919">
        <v>1995</v>
      </c>
      <c r="F3919">
        <v>12.3</v>
      </c>
      <c r="G3919">
        <v>9.6</v>
      </c>
      <c r="H3919">
        <v>13591.4</v>
      </c>
      <c r="I3919" s="1">
        <v>134000000000</v>
      </c>
      <c r="J3919">
        <v>26273.5</v>
      </c>
      <c r="K3919">
        <v>13.9003</v>
      </c>
      <c r="L3919">
        <v>4.2</v>
      </c>
      <c r="M3919">
        <v>76.409499999999994</v>
      </c>
      <c r="N3919">
        <v>16.769400000000001</v>
      </c>
      <c r="O3919">
        <v>17.004999999999999</v>
      </c>
    </row>
    <row r="3920" spans="1:15" x14ac:dyDescent="0.3">
      <c r="A3920" t="s">
        <v>140</v>
      </c>
      <c r="B3920" t="s">
        <v>141</v>
      </c>
      <c r="C3920" t="s">
        <v>438</v>
      </c>
      <c r="D3920" t="s">
        <v>439</v>
      </c>
      <c r="E3920">
        <v>1994</v>
      </c>
      <c r="F3920">
        <v>12.8</v>
      </c>
      <c r="G3920">
        <v>9.4</v>
      </c>
      <c r="H3920">
        <v>13603.3</v>
      </c>
      <c r="I3920" s="1">
        <v>103000000000</v>
      </c>
      <c r="J3920">
        <v>20305.599999999999</v>
      </c>
      <c r="K3920">
        <v>4.9150999999999998</v>
      </c>
      <c r="L3920">
        <v>4.5</v>
      </c>
      <c r="M3920">
        <v>76.395600000000002</v>
      </c>
      <c r="N3920">
        <v>16.705500000000001</v>
      </c>
      <c r="O3920">
        <v>16.425999999999998</v>
      </c>
    </row>
    <row r="3921" spans="1:15" x14ac:dyDescent="0.3">
      <c r="A3921" t="s">
        <v>140</v>
      </c>
      <c r="B3921" t="s">
        <v>141</v>
      </c>
      <c r="C3921" t="s">
        <v>438</v>
      </c>
      <c r="D3921" t="s">
        <v>439</v>
      </c>
      <c r="E3921">
        <v>1993</v>
      </c>
      <c r="F3921">
        <v>12.8</v>
      </c>
      <c r="G3921">
        <v>10.1</v>
      </c>
      <c r="H3921">
        <v>13012.7</v>
      </c>
      <c r="I3921">
        <v>89255800000</v>
      </c>
      <c r="J3921">
        <v>17617</v>
      </c>
      <c r="K3921">
        <v>2.56846</v>
      </c>
      <c r="L3921">
        <v>4.7</v>
      </c>
      <c r="M3921">
        <v>75.705100000000002</v>
      </c>
      <c r="N3921">
        <v>16.633700000000001</v>
      </c>
      <c r="O3921">
        <v>16.201000000000001</v>
      </c>
    </row>
    <row r="3922" spans="1:15" x14ac:dyDescent="0.3">
      <c r="A3922" t="s">
        <v>140</v>
      </c>
      <c r="B3922" t="s">
        <v>141</v>
      </c>
      <c r="C3922" t="s">
        <v>438</v>
      </c>
      <c r="D3922" t="s">
        <v>439</v>
      </c>
      <c r="E3922">
        <v>1992</v>
      </c>
      <c r="F3922">
        <v>13.2</v>
      </c>
      <c r="G3922">
        <v>9.9</v>
      </c>
      <c r="H3922">
        <v>12514.1</v>
      </c>
      <c r="I3922" s="1">
        <v>113000000000</v>
      </c>
      <c r="J3922">
        <v>22337.5</v>
      </c>
      <c r="K3922">
        <v>1.8868799999999999</v>
      </c>
      <c r="L3922">
        <v>5</v>
      </c>
      <c r="M3922">
        <v>75.455399999999997</v>
      </c>
      <c r="N3922">
        <v>16.5534</v>
      </c>
      <c r="O3922">
        <v>11.595000000000001</v>
      </c>
    </row>
    <row r="3923" spans="1:15" x14ac:dyDescent="0.3">
      <c r="A3923" t="s">
        <v>140</v>
      </c>
      <c r="B3923" t="s">
        <v>141</v>
      </c>
      <c r="C3923" t="s">
        <v>438</v>
      </c>
      <c r="D3923" t="s">
        <v>439</v>
      </c>
      <c r="E3923">
        <v>1991</v>
      </c>
      <c r="F3923">
        <v>13</v>
      </c>
      <c r="G3923">
        <v>9.8000000000000007</v>
      </c>
      <c r="H3923">
        <v>12470.7</v>
      </c>
      <c r="I3923" s="1">
        <v>128000000000</v>
      </c>
      <c r="J3923">
        <v>25503.200000000001</v>
      </c>
      <c r="K3923">
        <v>1.39744</v>
      </c>
      <c r="L3923">
        <v>5.3</v>
      </c>
      <c r="M3923">
        <v>75.227599999999995</v>
      </c>
      <c r="N3923">
        <v>16.460599999999999</v>
      </c>
      <c r="O3923">
        <v>6.5030000000000001</v>
      </c>
    </row>
    <row r="3924" spans="1:15" x14ac:dyDescent="0.3">
      <c r="A3924" t="s">
        <v>140</v>
      </c>
      <c r="B3924" t="s">
        <v>141</v>
      </c>
      <c r="C3924" t="s">
        <v>438</v>
      </c>
      <c r="D3924" t="s">
        <v>439</v>
      </c>
      <c r="E3924">
        <v>1990</v>
      </c>
      <c r="F3924">
        <v>13.1</v>
      </c>
      <c r="G3924">
        <v>10</v>
      </c>
      <c r="H3924">
        <v>12485.7</v>
      </c>
      <c r="I3924" s="1">
        <v>142000000000</v>
      </c>
      <c r="J3924">
        <v>28380.5</v>
      </c>
      <c r="K3924">
        <v>0.401088</v>
      </c>
      <c r="L3924">
        <v>5.5</v>
      </c>
      <c r="M3924">
        <v>74.813199999999995</v>
      </c>
      <c r="N3924">
        <v>16.370999999999999</v>
      </c>
    </row>
    <row r="3925" spans="1:15" x14ac:dyDescent="0.3">
      <c r="A3925" t="s">
        <v>140</v>
      </c>
      <c r="B3925" t="s">
        <v>141</v>
      </c>
      <c r="C3925" t="s">
        <v>438</v>
      </c>
      <c r="D3925" t="s">
        <v>439</v>
      </c>
      <c r="E3925">
        <v>1989</v>
      </c>
      <c r="F3925">
        <v>12.8</v>
      </c>
      <c r="G3925">
        <v>9.9</v>
      </c>
      <c r="H3925">
        <v>12034.8</v>
      </c>
      <c r="I3925" s="1">
        <v>119000000000</v>
      </c>
      <c r="J3925">
        <v>23983.8</v>
      </c>
      <c r="L3925">
        <v>5.7</v>
      </c>
      <c r="M3925">
        <v>74.792199999999994</v>
      </c>
      <c r="N3925">
        <v>16.298500000000001</v>
      </c>
    </row>
    <row r="3926" spans="1:15" x14ac:dyDescent="0.3">
      <c r="A3926" t="s">
        <v>140</v>
      </c>
      <c r="B3926" t="s">
        <v>141</v>
      </c>
      <c r="C3926" t="s">
        <v>438</v>
      </c>
      <c r="D3926" t="s">
        <v>439</v>
      </c>
      <c r="E3926">
        <v>1988</v>
      </c>
      <c r="F3926">
        <v>12.8</v>
      </c>
      <c r="G3926">
        <v>9.9</v>
      </c>
      <c r="H3926">
        <v>11778.3</v>
      </c>
      <c r="I3926" s="1">
        <v>109000000000</v>
      </c>
      <c r="J3926">
        <v>22056.7</v>
      </c>
      <c r="L3926">
        <v>5.8</v>
      </c>
      <c r="M3926">
        <v>74.577100000000002</v>
      </c>
      <c r="N3926">
        <v>16.239799999999999</v>
      </c>
    </row>
    <row r="3927" spans="1:15" x14ac:dyDescent="0.3">
      <c r="A3927" t="s">
        <v>140</v>
      </c>
      <c r="B3927" t="s">
        <v>141</v>
      </c>
      <c r="C3927" t="s">
        <v>438</v>
      </c>
      <c r="D3927" t="s">
        <v>439</v>
      </c>
      <c r="E3927">
        <v>1987</v>
      </c>
      <c r="F3927">
        <v>12.1</v>
      </c>
      <c r="G3927">
        <v>9.6999999999999993</v>
      </c>
      <c r="H3927">
        <v>11358.4</v>
      </c>
      <c r="I3927">
        <v>91642100000</v>
      </c>
      <c r="J3927">
        <v>18580.7</v>
      </c>
      <c r="L3927">
        <v>5.9</v>
      </c>
      <c r="M3927">
        <v>74.591999999999999</v>
      </c>
      <c r="N3927">
        <v>16.192699999999999</v>
      </c>
    </row>
    <row r="3928" spans="1:15" x14ac:dyDescent="0.3">
      <c r="A3928" t="s">
        <v>140</v>
      </c>
      <c r="B3928" t="s">
        <v>141</v>
      </c>
      <c r="C3928" t="s">
        <v>438</v>
      </c>
      <c r="D3928" t="s">
        <v>439</v>
      </c>
      <c r="E3928">
        <v>1986</v>
      </c>
      <c r="F3928">
        <v>12.3</v>
      </c>
      <c r="G3928">
        <v>9.6</v>
      </c>
      <c r="H3928">
        <v>10622.9</v>
      </c>
      <c r="I3928">
        <v>73586700000</v>
      </c>
      <c r="J3928">
        <v>14962.3</v>
      </c>
      <c r="L3928">
        <v>6</v>
      </c>
      <c r="M3928">
        <v>74.56</v>
      </c>
      <c r="N3928">
        <v>16.146799999999999</v>
      </c>
    </row>
    <row r="3929" spans="1:15" x14ac:dyDescent="0.3">
      <c r="A3929" t="s">
        <v>140</v>
      </c>
      <c r="B3929" t="s">
        <v>141</v>
      </c>
      <c r="C3929" t="s">
        <v>438</v>
      </c>
      <c r="D3929" t="s">
        <v>439</v>
      </c>
      <c r="E3929">
        <v>1985</v>
      </c>
      <c r="F3929">
        <v>12.8</v>
      </c>
      <c r="G3929">
        <v>9.8000000000000007</v>
      </c>
      <c r="H3929">
        <v>10482.799999999999</v>
      </c>
      <c r="I3929">
        <v>55914200000</v>
      </c>
      <c r="J3929">
        <v>11405.9</v>
      </c>
      <c r="L3929">
        <v>6</v>
      </c>
      <c r="M3929">
        <v>74.222899999999996</v>
      </c>
      <c r="N3929">
        <v>16.0944</v>
      </c>
    </row>
    <row r="3930" spans="1:15" x14ac:dyDescent="0.3">
      <c r="A3930" t="s">
        <v>140</v>
      </c>
      <c r="B3930" t="s">
        <v>141</v>
      </c>
      <c r="C3930" t="s">
        <v>438</v>
      </c>
      <c r="D3930" t="s">
        <v>439</v>
      </c>
      <c r="E3930">
        <v>1984</v>
      </c>
      <c r="F3930">
        <v>13.3</v>
      </c>
      <c r="G3930">
        <v>9.1999999999999993</v>
      </c>
      <c r="H3930">
        <v>9808.4699999999993</v>
      </c>
      <c r="I3930">
        <v>52926400000</v>
      </c>
      <c r="J3930">
        <v>10841.6</v>
      </c>
      <c r="L3930">
        <v>6.1</v>
      </c>
      <c r="M3930">
        <v>74.519000000000005</v>
      </c>
      <c r="N3930">
        <v>16.0275</v>
      </c>
    </row>
    <row r="3931" spans="1:15" x14ac:dyDescent="0.3">
      <c r="A3931" t="s">
        <v>140</v>
      </c>
      <c r="B3931" t="s">
        <v>141</v>
      </c>
      <c r="C3931" t="s">
        <v>438</v>
      </c>
      <c r="D3931" t="s">
        <v>439</v>
      </c>
      <c r="E3931">
        <v>1983</v>
      </c>
      <c r="F3931">
        <v>13.8</v>
      </c>
      <c r="G3931">
        <v>9.3000000000000007</v>
      </c>
      <c r="H3931">
        <v>9124.16</v>
      </c>
      <c r="I3931">
        <v>51014100000</v>
      </c>
      <c r="J3931">
        <v>10505.8</v>
      </c>
      <c r="L3931">
        <v>6.3</v>
      </c>
      <c r="M3931">
        <v>74.200999999999993</v>
      </c>
      <c r="N3931">
        <v>15.942</v>
      </c>
    </row>
    <row r="3932" spans="1:15" x14ac:dyDescent="0.3">
      <c r="A3932" t="s">
        <v>140</v>
      </c>
      <c r="B3932" t="s">
        <v>141</v>
      </c>
      <c r="C3932" t="s">
        <v>438</v>
      </c>
      <c r="D3932" t="s">
        <v>439</v>
      </c>
      <c r="E3932">
        <v>1982</v>
      </c>
      <c r="F3932">
        <v>13.7</v>
      </c>
      <c r="G3932">
        <v>9</v>
      </c>
      <c r="H3932">
        <v>8533.16</v>
      </c>
      <c r="I3932">
        <v>52832100000</v>
      </c>
      <c r="J3932">
        <v>10945.3</v>
      </c>
      <c r="L3932">
        <v>6.5</v>
      </c>
      <c r="M3932">
        <v>74.298000000000002</v>
      </c>
      <c r="N3932">
        <v>15.847300000000001</v>
      </c>
    </row>
    <row r="3933" spans="1:15" x14ac:dyDescent="0.3">
      <c r="A3933" t="s">
        <v>140</v>
      </c>
      <c r="B3933" t="s">
        <v>141</v>
      </c>
      <c r="C3933" t="s">
        <v>438</v>
      </c>
      <c r="D3933" t="s">
        <v>439</v>
      </c>
      <c r="E3933">
        <v>1981</v>
      </c>
      <c r="F3933">
        <v>13.2</v>
      </c>
      <c r="G3933">
        <v>9.3000000000000007</v>
      </c>
      <c r="H3933">
        <v>8493.61</v>
      </c>
      <c r="I3933">
        <v>52485500000</v>
      </c>
      <c r="J3933">
        <v>10934.6</v>
      </c>
      <c r="L3933">
        <v>6.7</v>
      </c>
      <c r="M3933">
        <v>73.746600000000001</v>
      </c>
      <c r="N3933">
        <v>15.758800000000001</v>
      </c>
    </row>
    <row r="3934" spans="1:15" x14ac:dyDescent="0.3">
      <c r="A3934" t="s">
        <v>140</v>
      </c>
      <c r="B3934" t="s">
        <v>141</v>
      </c>
      <c r="C3934" t="s">
        <v>438</v>
      </c>
      <c r="D3934" t="s">
        <v>439</v>
      </c>
      <c r="E3934">
        <v>1980</v>
      </c>
      <c r="F3934">
        <v>13.2</v>
      </c>
      <c r="G3934">
        <v>9.3000000000000007</v>
      </c>
      <c r="H3934">
        <v>8295.7900000000009</v>
      </c>
      <c r="I3934">
        <v>53685000000</v>
      </c>
      <c r="J3934">
        <v>11232.3</v>
      </c>
      <c r="L3934">
        <v>7.1</v>
      </c>
      <c r="M3934">
        <v>73.44</v>
      </c>
      <c r="N3934">
        <v>15.691700000000001</v>
      </c>
    </row>
    <row r="3935" spans="1:15" x14ac:dyDescent="0.3">
      <c r="A3935" t="s">
        <v>140</v>
      </c>
      <c r="B3935" t="s">
        <v>141</v>
      </c>
      <c r="C3935" t="s">
        <v>438</v>
      </c>
      <c r="D3935" t="s">
        <v>439</v>
      </c>
      <c r="E3935">
        <v>1979</v>
      </c>
      <c r="F3935">
        <v>13.3</v>
      </c>
      <c r="G3935">
        <v>9.1999999999999993</v>
      </c>
      <c r="H3935">
        <v>7930.63</v>
      </c>
      <c r="I3935">
        <v>44498300000</v>
      </c>
      <c r="J3935">
        <v>9339.18</v>
      </c>
      <c r="L3935">
        <v>7.6</v>
      </c>
      <c r="M3935">
        <v>73.1554</v>
      </c>
      <c r="N3935">
        <v>15.643000000000001</v>
      </c>
    </row>
    <row r="3936" spans="1:15" x14ac:dyDescent="0.3">
      <c r="A3936" t="s">
        <v>140</v>
      </c>
      <c r="B3936" t="s">
        <v>141</v>
      </c>
      <c r="C3936" t="s">
        <v>438</v>
      </c>
      <c r="D3936" t="s">
        <v>439</v>
      </c>
      <c r="E3936">
        <v>1978</v>
      </c>
      <c r="F3936">
        <v>13.5</v>
      </c>
      <c r="G3936">
        <v>9.1999999999999993</v>
      </c>
      <c r="H3936">
        <v>7330.41</v>
      </c>
      <c r="I3936">
        <v>36283100000</v>
      </c>
      <c r="J3936">
        <v>7634.48</v>
      </c>
      <c r="L3936">
        <v>8.1</v>
      </c>
      <c r="M3936">
        <v>72.897099999999995</v>
      </c>
      <c r="N3936">
        <v>15.603</v>
      </c>
    </row>
    <row r="3937" spans="1:14" x14ac:dyDescent="0.3">
      <c r="A3937" t="s">
        <v>140</v>
      </c>
      <c r="B3937" t="s">
        <v>141</v>
      </c>
      <c r="C3937" t="s">
        <v>438</v>
      </c>
      <c r="D3937" t="s">
        <v>439</v>
      </c>
      <c r="E3937">
        <v>1977</v>
      </c>
      <c r="F3937">
        <v>13.9</v>
      </c>
      <c r="G3937">
        <v>9.3000000000000007</v>
      </c>
      <c r="H3937">
        <v>6726.66</v>
      </c>
      <c r="I3937">
        <v>33524700000</v>
      </c>
      <c r="J3937">
        <v>7074.36</v>
      </c>
      <c r="L3937">
        <v>8.6999999999999993</v>
      </c>
      <c r="M3937">
        <v>72.350200000000001</v>
      </c>
      <c r="N3937">
        <v>15.558299999999999</v>
      </c>
    </row>
    <row r="3938" spans="1:14" x14ac:dyDescent="0.3">
      <c r="A3938" t="s">
        <v>140</v>
      </c>
      <c r="B3938" t="s">
        <v>141</v>
      </c>
      <c r="C3938" t="s">
        <v>438</v>
      </c>
      <c r="D3938" t="s">
        <v>439</v>
      </c>
      <c r="E3938">
        <v>1976</v>
      </c>
      <c r="F3938">
        <v>14.1</v>
      </c>
      <c r="G3938">
        <v>9.5</v>
      </c>
      <c r="H3938">
        <v>6545.75</v>
      </c>
      <c r="I3938">
        <v>31873200000</v>
      </c>
      <c r="J3938">
        <v>6744.7</v>
      </c>
      <c r="L3938">
        <v>9.4</v>
      </c>
      <c r="M3938">
        <v>71.812899999999999</v>
      </c>
      <c r="N3938">
        <v>15.514799999999999</v>
      </c>
    </row>
    <row r="3939" spans="1:14" x14ac:dyDescent="0.3">
      <c r="A3939" t="s">
        <v>140</v>
      </c>
      <c r="B3939" t="s">
        <v>141</v>
      </c>
      <c r="C3939" t="s">
        <v>438</v>
      </c>
      <c r="D3939" t="s">
        <v>439</v>
      </c>
      <c r="E3939">
        <v>1975</v>
      </c>
      <c r="F3939">
        <v>13.9</v>
      </c>
      <c r="G3939">
        <v>9.3000000000000007</v>
      </c>
      <c r="H3939">
        <v>5946.38</v>
      </c>
      <c r="I3939">
        <v>29494500000</v>
      </c>
      <c r="J3939">
        <v>6260.19</v>
      </c>
      <c r="L3939">
        <v>10.1</v>
      </c>
      <c r="M3939">
        <v>71.673699999999997</v>
      </c>
      <c r="N3939">
        <v>15.4681</v>
      </c>
    </row>
    <row r="3940" spans="1:14" x14ac:dyDescent="0.3">
      <c r="A3940" t="s">
        <v>140</v>
      </c>
      <c r="B3940" t="s">
        <v>141</v>
      </c>
      <c r="C3940" t="s">
        <v>438</v>
      </c>
      <c r="D3940" t="s">
        <v>439</v>
      </c>
      <c r="E3940">
        <v>1974</v>
      </c>
      <c r="F3940">
        <v>13.3</v>
      </c>
      <c r="G3940">
        <v>9.5</v>
      </c>
      <c r="H3940">
        <v>6140.19</v>
      </c>
      <c r="I3940">
        <v>24867300000</v>
      </c>
      <c r="J3940">
        <v>5301.54</v>
      </c>
      <c r="L3940">
        <v>10.7</v>
      </c>
      <c r="M3940">
        <v>71.134900000000002</v>
      </c>
      <c r="N3940">
        <v>15.3996</v>
      </c>
    </row>
    <row r="3941" spans="1:14" x14ac:dyDescent="0.3">
      <c r="A3941" t="s">
        <v>140</v>
      </c>
      <c r="B3941" t="s">
        <v>141</v>
      </c>
      <c r="C3941" t="s">
        <v>438</v>
      </c>
      <c r="D3941" t="s">
        <v>439</v>
      </c>
      <c r="E3941">
        <v>1973</v>
      </c>
      <c r="F3941">
        <v>12.2</v>
      </c>
      <c r="G3941">
        <v>9.3000000000000007</v>
      </c>
      <c r="H3941">
        <v>6046.83</v>
      </c>
      <c r="I3941">
        <v>19486800000</v>
      </c>
      <c r="J3941">
        <v>4176.2700000000004</v>
      </c>
      <c r="L3941">
        <v>11.4</v>
      </c>
      <c r="M3941">
        <v>71.223699999999994</v>
      </c>
      <c r="N3941">
        <v>15.3192</v>
      </c>
    </row>
    <row r="3942" spans="1:14" x14ac:dyDescent="0.3">
      <c r="A3942" t="s">
        <v>140</v>
      </c>
      <c r="B3942" t="s">
        <v>141</v>
      </c>
      <c r="C3942" t="s">
        <v>438</v>
      </c>
      <c r="D3942" t="s">
        <v>439</v>
      </c>
      <c r="E3942">
        <v>1972</v>
      </c>
      <c r="F3942">
        <v>12.7</v>
      </c>
      <c r="G3942">
        <v>9.5</v>
      </c>
      <c r="H3942">
        <v>5516.14</v>
      </c>
      <c r="I3942">
        <v>14754100000</v>
      </c>
      <c r="J3942">
        <v>3180.01</v>
      </c>
      <c r="L3942">
        <v>12</v>
      </c>
      <c r="M3942">
        <v>70.707300000000004</v>
      </c>
      <c r="N3942">
        <v>15.2325</v>
      </c>
    </row>
    <row r="3943" spans="1:14" x14ac:dyDescent="0.3">
      <c r="A3943" t="s">
        <v>140</v>
      </c>
      <c r="B3943" t="s">
        <v>141</v>
      </c>
      <c r="C3943" t="s">
        <v>438</v>
      </c>
      <c r="D3943" t="s">
        <v>439</v>
      </c>
      <c r="E3943">
        <v>1971</v>
      </c>
      <c r="F3943">
        <v>13.2</v>
      </c>
      <c r="G3943">
        <v>9.9</v>
      </c>
      <c r="H3943">
        <v>4889.5</v>
      </c>
      <c r="I3943">
        <v>12536700000</v>
      </c>
      <c r="J3943">
        <v>2718.21</v>
      </c>
      <c r="L3943">
        <v>12.6</v>
      </c>
      <c r="M3943">
        <v>70.017600000000002</v>
      </c>
      <c r="N3943">
        <v>15.142099999999999</v>
      </c>
    </row>
    <row r="3944" spans="1:14" x14ac:dyDescent="0.3">
      <c r="A3944" t="s">
        <v>140</v>
      </c>
      <c r="B3944" t="s">
        <v>141</v>
      </c>
      <c r="C3944" t="s">
        <v>438</v>
      </c>
      <c r="D3944" t="s">
        <v>439</v>
      </c>
      <c r="E3944">
        <v>1970</v>
      </c>
      <c r="F3944">
        <v>14</v>
      </c>
      <c r="G3944">
        <v>9.6</v>
      </c>
      <c r="H3944">
        <v>4570.91</v>
      </c>
      <c r="I3944">
        <v>11366000000</v>
      </c>
      <c r="J3944">
        <v>2467.48</v>
      </c>
      <c r="L3944">
        <v>13.2</v>
      </c>
      <c r="M3944">
        <v>70.179500000000004</v>
      </c>
      <c r="N3944">
        <v>15.122999999999999</v>
      </c>
    </row>
    <row r="3945" spans="1:14" x14ac:dyDescent="0.3">
      <c r="A3945" t="s">
        <v>140</v>
      </c>
      <c r="B3945" t="s">
        <v>141</v>
      </c>
      <c r="C3945" t="s">
        <v>438</v>
      </c>
      <c r="D3945" t="s">
        <v>439</v>
      </c>
      <c r="E3945">
        <v>1969</v>
      </c>
      <c r="F3945">
        <v>14.6</v>
      </c>
      <c r="G3945">
        <v>9.9</v>
      </c>
      <c r="H3945">
        <v>4071.56</v>
      </c>
      <c r="I3945">
        <v>10070800000</v>
      </c>
      <c r="J3945">
        <v>2178.04</v>
      </c>
      <c r="L3945">
        <v>13.8</v>
      </c>
      <c r="M3945">
        <v>69.503399999999999</v>
      </c>
      <c r="N3945">
        <v>15.180400000000001</v>
      </c>
    </row>
    <row r="3946" spans="1:14" x14ac:dyDescent="0.3">
      <c r="A3946" t="s">
        <v>140</v>
      </c>
      <c r="B3946" t="s">
        <v>141</v>
      </c>
      <c r="C3946" t="s">
        <v>438</v>
      </c>
      <c r="D3946" t="s">
        <v>439</v>
      </c>
      <c r="E3946">
        <v>1968</v>
      </c>
      <c r="F3946">
        <v>15.9</v>
      </c>
      <c r="G3946">
        <v>9.6999999999999993</v>
      </c>
      <c r="H3946">
        <v>3628.69</v>
      </c>
      <c r="I3946">
        <v>8823030000</v>
      </c>
      <c r="J3946">
        <v>1907.08</v>
      </c>
      <c r="L3946">
        <v>14.4</v>
      </c>
      <c r="M3946">
        <v>69.616299999999995</v>
      </c>
      <c r="N3946">
        <v>15.1892</v>
      </c>
    </row>
    <row r="3947" spans="1:14" x14ac:dyDescent="0.3">
      <c r="A3947" t="s">
        <v>140</v>
      </c>
      <c r="B3947" t="s">
        <v>141</v>
      </c>
      <c r="C3947" t="s">
        <v>438</v>
      </c>
      <c r="D3947" t="s">
        <v>439</v>
      </c>
      <c r="E3947">
        <v>1967</v>
      </c>
      <c r="F3947">
        <v>16.8</v>
      </c>
      <c r="G3947">
        <v>9.5</v>
      </c>
      <c r="H3947">
        <v>3345.39</v>
      </c>
      <c r="I3947">
        <v>9368950000</v>
      </c>
      <c r="J3947">
        <v>2034.19</v>
      </c>
      <c r="L3947">
        <v>15.1</v>
      </c>
      <c r="M3947">
        <v>69.666600000000003</v>
      </c>
      <c r="N3947">
        <v>15.1211</v>
      </c>
    </row>
    <row r="3948" spans="1:14" x14ac:dyDescent="0.3">
      <c r="A3948" t="s">
        <v>140</v>
      </c>
      <c r="B3948" t="s">
        <v>141</v>
      </c>
      <c r="C3948" t="s">
        <v>438</v>
      </c>
      <c r="D3948" t="s">
        <v>439</v>
      </c>
      <c r="E3948">
        <v>1966</v>
      </c>
      <c r="F3948">
        <v>17</v>
      </c>
      <c r="G3948">
        <v>9.5</v>
      </c>
      <c r="H3948">
        <v>3197.86</v>
      </c>
      <c r="I3948">
        <v>9208520000</v>
      </c>
      <c r="J3948">
        <v>2010.21</v>
      </c>
      <c r="L3948">
        <v>15.8</v>
      </c>
      <c r="M3948">
        <v>69.477099999999993</v>
      </c>
      <c r="N3948">
        <v>15.0395</v>
      </c>
    </row>
    <row r="3949" spans="1:14" x14ac:dyDescent="0.3">
      <c r="A3949" t="s">
        <v>140</v>
      </c>
      <c r="B3949" t="s">
        <v>141</v>
      </c>
      <c r="C3949" t="s">
        <v>438</v>
      </c>
      <c r="D3949" t="s">
        <v>439</v>
      </c>
      <c r="E3949">
        <v>1965</v>
      </c>
      <c r="F3949">
        <v>17.100000000000001</v>
      </c>
      <c r="G3949">
        <v>9.6999999999999993</v>
      </c>
      <c r="H3949">
        <v>2938.38</v>
      </c>
      <c r="I3949">
        <v>8589340000</v>
      </c>
      <c r="J3949">
        <v>1882.09</v>
      </c>
      <c r="L3949">
        <v>16.600000000000001</v>
      </c>
      <c r="M3949">
        <v>68.977800000000002</v>
      </c>
      <c r="N3949">
        <v>14.9832</v>
      </c>
    </row>
    <row r="3950" spans="1:14" x14ac:dyDescent="0.3">
      <c r="A3950" t="s">
        <v>140</v>
      </c>
      <c r="B3950" t="s">
        <v>141</v>
      </c>
      <c r="C3950" t="s">
        <v>438</v>
      </c>
      <c r="D3950" t="s">
        <v>439</v>
      </c>
      <c r="E3950">
        <v>1964</v>
      </c>
      <c r="F3950">
        <v>17.7</v>
      </c>
      <c r="G3950">
        <v>9.3000000000000007</v>
      </c>
      <c r="H3950">
        <v>2715.38</v>
      </c>
      <c r="I3950">
        <v>7766660000</v>
      </c>
      <c r="J3950">
        <v>1707.5</v>
      </c>
      <c r="L3950">
        <v>17.399999999999999</v>
      </c>
      <c r="M3950">
        <v>69.221000000000004</v>
      </c>
      <c r="N3950">
        <v>14.933299999999999</v>
      </c>
    </row>
    <row r="3951" spans="1:14" x14ac:dyDescent="0.3">
      <c r="A3951" t="s">
        <v>140</v>
      </c>
      <c r="B3951" t="s">
        <v>141</v>
      </c>
      <c r="C3951" t="s">
        <v>438</v>
      </c>
      <c r="D3951" t="s">
        <v>439</v>
      </c>
      <c r="E3951">
        <v>1963</v>
      </c>
      <c r="F3951">
        <v>18.2</v>
      </c>
      <c r="G3951">
        <v>9.3000000000000007</v>
      </c>
      <c r="H3951">
        <v>2479.16</v>
      </c>
      <c r="I3951">
        <v>6885920000</v>
      </c>
      <c r="J3951">
        <v>1522.32</v>
      </c>
      <c r="L3951">
        <v>18.399999999999999</v>
      </c>
      <c r="M3951">
        <v>69.012699999999995</v>
      </c>
      <c r="N3951">
        <v>14.8505</v>
      </c>
    </row>
    <row r="3952" spans="1:14" x14ac:dyDescent="0.3">
      <c r="A3952" t="s">
        <v>140</v>
      </c>
      <c r="B3952" t="s">
        <v>141</v>
      </c>
      <c r="C3952" t="s">
        <v>438</v>
      </c>
      <c r="D3952" t="s">
        <v>439</v>
      </c>
      <c r="E3952">
        <v>1962</v>
      </c>
      <c r="F3952">
        <v>18.100000000000001</v>
      </c>
      <c r="G3952">
        <v>9.5</v>
      </c>
      <c r="H3952">
        <v>2389.21</v>
      </c>
      <c r="I3952">
        <v>6340580000</v>
      </c>
      <c r="J3952">
        <v>1411.7</v>
      </c>
      <c r="L3952">
        <v>19.5</v>
      </c>
      <c r="M3952">
        <v>68.577799999999996</v>
      </c>
      <c r="N3952">
        <v>14.745900000000001</v>
      </c>
    </row>
    <row r="3953" spans="1:15" x14ac:dyDescent="0.3">
      <c r="A3953" t="s">
        <v>140</v>
      </c>
      <c r="B3953" t="s">
        <v>141</v>
      </c>
      <c r="C3953" t="s">
        <v>438</v>
      </c>
      <c r="D3953" t="s">
        <v>439</v>
      </c>
      <c r="E3953">
        <v>1961</v>
      </c>
      <c r="F3953">
        <v>18.399999999999999</v>
      </c>
      <c r="G3953">
        <v>9.1</v>
      </c>
      <c r="H3953">
        <v>2187.62</v>
      </c>
      <c r="I3953">
        <v>5921660000</v>
      </c>
      <c r="J3953">
        <v>1327.43</v>
      </c>
      <c r="L3953">
        <v>20.6</v>
      </c>
      <c r="M3953">
        <v>68.844099999999997</v>
      </c>
      <c r="N3953">
        <v>14.645899999999999</v>
      </c>
    </row>
    <row r="3954" spans="1:15" x14ac:dyDescent="0.3">
      <c r="A3954" t="s">
        <v>140</v>
      </c>
      <c r="B3954" t="s">
        <v>141</v>
      </c>
      <c r="C3954" t="s">
        <v>438</v>
      </c>
      <c r="D3954" t="s">
        <v>439</v>
      </c>
      <c r="E3954">
        <v>1960</v>
      </c>
      <c r="F3954">
        <v>18.5</v>
      </c>
      <c r="G3954">
        <v>9</v>
      </c>
      <c r="H3954">
        <v>1873.29</v>
      </c>
      <c r="I3954">
        <v>5224100000</v>
      </c>
      <c r="J3954">
        <v>1179.3499999999999</v>
      </c>
      <c r="L3954">
        <v>22</v>
      </c>
      <c r="M3954">
        <v>68.819800000000001</v>
      </c>
    </row>
    <row r="3955" spans="1:15" x14ac:dyDescent="0.3">
      <c r="A3955" t="s">
        <v>142</v>
      </c>
      <c r="B3955" t="s">
        <v>143</v>
      </c>
      <c r="C3955" t="s">
        <v>438</v>
      </c>
      <c r="D3955" t="s">
        <v>439</v>
      </c>
      <c r="E3955">
        <v>2018</v>
      </c>
      <c r="I3955" s="1">
        <v>2780000000000</v>
      </c>
      <c r="J3955">
        <v>41463.599999999999</v>
      </c>
      <c r="K3955">
        <v>82.043499999999995</v>
      </c>
      <c r="L3955">
        <v>3.4</v>
      </c>
      <c r="N3955">
        <v>122.33799999999999</v>
      </c>
      <c r="O3955">
        <v>9.18</v>
      </c>
    </row>
    <row r="3956" spans="1:15" x14ac:dyDescent="0.3">
      <c r="A3956" t="s">
        <v>142</v>
      </c>
      <c r="B3956" t="s">
        <v>143</v>
      </c>
      <c r="C3956" t="s">
        <v>438</v>
      </c>
      <c r="D3956" t="s">
        <v>439</v>
      </c>
      <c r="E3956">
        <v>2017</v>
      </c>
      <c r="F3956">
        <v>11.4</v>
      </c>
      <c r="G3956">
        <v>9</v>
      </c>
      <c r="I3956" s="1">
        <v>2590000000000</v>
      </c>
      <c r="J3956">
        <v>38679.1</v>
      </c>
      <c r="K3956">
        <v>80.502499999999998</v>
      </c>
      <c r="L3956">
        <v>3.4</v>
      </c>
      <c r="M3956">
        <v>82.5244</v>
      </c>
      <c r="N3956">
        <v>122.11499999999999</v>
      </c>
      <c r="O3956">
        <v>9.3970000000000002</v>
      </c>
    </row>
    <row r="3957" spans="1:15" x14ac:dyDescent="0.3">
      <c r="A3957" t="s">
        <v>142</v>
      </c>
      <c r="B3957" t="s">
        <v>143</v>
      </c>
      <c r="C3957" t="s">
        <v>438</v>
      </c>
      <c r="D3957" t="s">
        <v>439</v>
      </c>
      <c r="E3957">
        <v>2016</v>
      </c>
      <c r="F3957">
        <v>11.7</v>
      </c>
      <c r="G3957">
        <v>8.9</v>
      </c>
      <c r="I3957" s="1">
        <v>2470000000000</v>
      </c>
      <c r="J3957">
        <v>36962.199999999997</v>
      </c>
      <c r="K3957">
        <v>79.269800000000004</v>
      </c>
      <c r="L3957">
        <v>3.4</v>
      </c>
      <c r="M3957">
        <v>82.5244</v>
      </c>
      <c r="N3957">
        <v>122.10599999999999</v>
      </c>
      <c r="O3957">
        <v>10.057</v>
      </c>
    </row>
    <row r="3958" spans="1:15" x14ac:dyDescent="0.3">
      <c r="A3958" t="s">
        <v>142</v>
      </c>
      <c r="B3958" t="s">
        <v>143</v>
      </c>
      <c r="C3958" t="s">
        <v>438</v>
      </c>
      <c r="D3958" t="s">
        <v>439</v>
      </c>
      <c r="E3958">
        <v>2015</v>
      </c>
      <c r="F3958">
        <v>12</v>
      </c>
      <c r="G3958">
        <v>8.9</v>
      </c>
      <c r="I3958" s="1">
        <v>2440000000000</v>
      </c>
      <c r="J3958">
        <v>36613.4</v>
      </c>
      <c r="K3958">
        <v>78.010000000000005</v>
      </c>
      <c r="L3958">
        <v>3.4</v>
      </c>
      <c r="M3958">
        <v>82.322000000000003</v>
      </c>
      <c r="N3958">
        <v>121.619</v>
      </c>
      <c r="O3958">
        <v>10.359</v>
      </c>
    </row>
    <row r="3959" spans="1:15" x14ac:dyDescent="0.3">
      <c r="A3959" t="s">
        <v>142</v>
      </c>
      <c r="B3959" t="s">
        <v>143</v>
      </c>
      <c r="C3959" t="s">
        <v>438</v>
      </c>
      <c r="D3959" t="s">
        <v>439</v>
      </c>
      <c r="E3959">
        <v>2014</v>
      </c>
      <c r="F3959">
        <v>12.4</v>
      </c>
      <c r="G3959">
        <v>8.5</v>
      </c>
      <c r="H3959">
        <v>6939.52</v>
      </c>
      <c r="I3959" s="1">
        <v>2850000000000</v>
      </c>
      <c r="J3959">
        <v>43008.6</v>
      </c>
      <c r="K3959">
        <v>83.75</v>
      </c>
      <c r="L3959">
        <v>3.4</v>
      </c>
      <c r="M3959">
        <v>82.670699999999997</v>
      </c>
      <c r="N3959">
        <v>121.113</v>
      </c>
      <c r="O3959">
        <v>10.292</v>
      </c>
    </row>
    <row r="3960" spans="1:15" x14ac:dyDescent="0.3">
      <c r="A3960" t="s">
        <v>142</v>
      </c>
      <c r="B3960" t="s">
        <v>143</v>
      </c>
      <c r="C3960" t="s">
        <v>438</v>
      </c>
      <c r="D3960" t="s">
        <v>439</v>
      </c>
      <c r="E3960">
        <v>2013</v>
      </c>
      <c r="F3960">
        <v>12.4</v>
      </c>
      <c r="G3960">
        <v>8.6999999999999993</v>
      </c>
      <c r="H3960">
        <v>7367.84</v>
      </c>
      <c r="I3960" s="1">
        <v>2810000000000</v>
      </c>
      <c r="J3960">
        <v>42592.9</v>
      </c>
      <c r="K3960">
        <v>81.919799999999995</v>
      </c>
      <c r="L3960">
        <v>3.5</v>
      </c>
      <c r="M3960">
        <v>82.219499999999996</v>
      </c>
      <c r="N3960">
        <v>120.533</v>
      </c>
      <c r="O3960">
        <v>9.9209999999999994</v>
      </c>
    </row>
    <row r="3961" spans="1:15" x14ac:dyDescent="0.3">
      <c r="A3961" t="s">
        <v>142</v>
      </c>
      <c r="B3961" t="s">
        <v>143</v>
      </c>
      <c r="C3961" t="s">
        <v>438</v>
      </c>
      <c r="D3961" t="s">
        <v>439</v>
      </c>
      <c r="E3961">
        <v>2012</v>
      </c>
      <c r="F3961">
        <v>12.6</v>
      </c>
      <c r="G3961">
        <v>8.6999999999999993</v>
      </c>
      <c r="H3961">
        <v>7363.42</v>
      </c>
      <c r="I3961" s="1">
        <v>2680000000000</v>
      </c>
      <c r="J3961">
        <v>40874.699999999997</v>
      </c>
      <c r="K3961">
        <v>81.44</v>
      </c>
      <c r="L3961">
        <v>3.5</v>
      </c>
      <c r="M3961">
        <v>81.968299999999999</v>
      </c>
      <c r="N3961">
        <v>119.914</v>
      </c>
      <c r="O3961">
        <v>9.4</v>
      </c>
    </row>
    <row r="3962" spans="1:15" x14ac:dyDescent="0.3">
      <c r="A3962" t="s">
        <v>142</v>
      </c>
      <c r="B3962" t="s">
        <v>143</v>
      </c>
      <c r="C3962" t="s">
        <v>438</v>
      </c>
      <c r="D3962" t="s">
        <v>439</v>
      </c>
      <c r="E3962">
        <v>2011</v>
      </c>
      <c r="F3962">
        <v>12.7</v>
      </c>
      <c r="G3962">
        <v>8.4</v>
      </c>
      <c r="H3962">
        <v>7232.98</v>
      </c>
      <c r="I3962" s="1">
        <v>2860000000000</v>
      </c>
      <c r="J3962">
        <v>43790.7</v>
      </c>
      <c r="K3962">
        <v>77.819999999999993</v>
      </c>
      <c r="L3962">
        <v>3.5</v>
      </c>
      <c r="M3962">
        <v>82.114599999999996</v>
      </c>
      <c r="N3962">
        <v>119.33499999999999</v>
      </c>
      <c r="O3962">
        <v>8.8109999999999999</v>
      </c>
    </row>
    <row r="3963" spans="1:15" x14ac:dyDescent="0.3">
      <c r="A3963" t="s">
        <v>142</v>
      </c>
      <c r="B3963" t="s">
        <v>143</v>
      </c>
      <c r="C3963" t="s">
        <v>438</v>
      </c>
      <c r="D3963" t="s">
        <v>439</v>
      </c>
      <c r="E3963">
        <v>2010</v>
      </c>
      <c r="F3963">
        <v>12.9</v>
      </c>
      <c r="G3963">
        <v>8.5</v>
      </c>
      <c r="H3963">
        <v>7734.73</v>
      </c>
      <c r="I3963" s="1">
        <v>2640000000000</v>
      </c>
      <c r="J3963">
        <v>40638.300000000003</v>
      </c>
      <c r="K3963">
        <v>77.28</v>
      </c>
      <c r="L3963">
        <v>3.5</v>
      </c>
      <c r="M3963">
        <v>81.663399999999996</v>
      </c>
      <c r="N3963">
        <v>118.759</v>
      </c>
      <c r="O3963">
        <v>8.8710000000000004</v>
      </c>
    </row>
    <row r="3964" spans="1:15" x14ac:dyDescent="0.3">
      <c r="A3964" t="s">
        <v>142</v>
      </c>
      <c r="B3964" t="s">
        <v>143</v>
      </c>
      <c r="C3964" t="s">
        <v>438</v>
      </c>
      <c r="D3964" t="s">
        <v>439</v>
      </c>
      <c r="E3964">
        <v>2009</v>
      </c>
      <c r="F3964">
        <v>12.8</v>
      </c>
      <c r="G3964">
        <v>8.5</v>
      </c>
      <c r="H3964">
        <v>7338.04</v>
      </c>
      <c r="I3964" s="1">
        <v>2690000000000</v>
      </c>
      <c r="J3964">
        <v>41575.4</v>
      </c>
      <c r="K3964">
        <v>71.58</v>
      </c>
      <c r="L3964">
        <v>3.6</v>
      </c>
      <c r="M3964">
        <v>81.414599999999993</v>
      </c>
      <c r="N3964">
        <v>118.17400000000001</v>
      </c>
      <c r="O3964">
        <v>8.7360000000000007</v>
      </c>
    </row>
    <row r="3965" spans="1:15" x14ac:dyDescent="0.3">
      <c r="A3965" t="s">
        <v>142</v>
      </c>
      <c r="B3965" t="s">
        <v>143</v>
      </c>
      <c r="C3965" t="s">
        <v>438</v>
      </c>
      <c r="D3965" t="s">
        <v>439</v>
      </c>
      <c r="E3965">
        <v>2008</v>
      </c>
      <c r="F3965">
        <v>12.9</v>
      </c>
      <c r="G3965">
        <v>8.5</v>
      </c>
      <c r="H3965">
        <v>7643.45</v>
      </c>
      <c r="I3965" s="1">
        <v>2920000000000</v>
      </c>
      <c r="J3965">
        <v>45334.1</v>
      </c>
      <c r="K3965">
        <v>70.680000000000007</v>
      </c>
      <c r="L3965">
        <v>3.6</v>
      </c>
      <c r="M3965">
        <v>81.214600000000004</v>
      </c>
      <c r="N3965">
        <v>117.568</v>
      </c>
      <c r="O3965">
        <v>7.0629999999999997</v>
      </c>
    </row>
    <row r="3966" spans="1:15" x14ac:dyDescent="0.3">
      <c r="A3966" t="s">
        <v>142</v>
      </c>
      <c r="B3966" t="s">
        <v>143</v>
      </c>
      <c r="C3966" t="s">
        <v>438</v>
      </c>
      <c r="D3966" t="s">
        <v>439</v>
      </c>
      <c r="E3966">
        <v>2007</v>
      </c>
      <c r="F3966">
        <v>12.8</v>
      </c>
      <c r="G3966">
        <v>8.3000000000000007</v>
      </c>
      <c r="H3966">
        <v>7513.58</v>
      </c>
      <c r="I3966" s="1">
        <v>2660000000000</v>
      </c>
      <c r="J3966">
        <v>41508.400000000001</v>
      </c>
      <c r="K3966">
        <v>66.09</v>
      </c>
      <c r="L3966">
        <v>3.6</v>
      </c>
      <c r="M3966">
        <v>81.112200000000001</v>
      </c>
      <c r="N3966">
        <v>116.91200000000001</v>
      </c>
      <c r="O3966">
        <v>7.657</v>
      </c>
    </row>
    <row r="3967" spans="1:15" x14ac:dyDescent="0.3">
      <c r="A3967" t="s">
        <v>142</v>
      </c>
      <c r="B3967" t="s">
        <v>143</v>
      </c>
      <c r="C3967" t="s">
        <v>438</v>
      </c>
      <c r="D3967" t="s">
        <v>439</v>
      </c>
      <c r="E3967">
        <v>2006</v>
      </c>
      <c r="F3967">
        <v>13.1</v>
      </c>
      <c r="G3967">
        <v>8.3000000000000007</v>
      </c>
      <c r="H3967">
        <v>7540.3</v>
      </c>
      <c r="I3967" s="1">
        <v>2320000000000</v>
      </c>
      <c r="J3967">
        <v>36443.599999999999</v>
      </c>
      <c r="K3967">
        <v>46.87</v>
      </c>
      <c r="L3967">
        <v>3.7</v>
      </c>
      <c r="M3967">
        <v>80.812200000000004</v>
      </c>
      <c r="N3967">
        <v>116.191</v>
      </c>
      <c r="O3967">
        <v>8.4480000000000004</v>
      </c>
    </row>
    <row r="3968" spans="1:15" x14ac:dyDescent="0.3">
      <c r="A3968" t="s">
        <v>142</v>
      </c>
      <c r="B3968" t="s">
        <v>143</v>
      </c>
      <c r="C3968" t="s">
        <v>438</v>
      </c>
      <c r="D3968" t="s">
        <v>439</v>
      </c>
      <c r="E3968">
        <v>2005</v>
      </c>
      <c r="F3968">
        <v>12.8</v>
      </c>
      <c r="G3968">
        <v>8.5</v>
      </c>
      <c r="H3968">
        <v>7652.86</v>
      </c>
      <c r="I3968" s="1">
        <v>2200000000000</v>
      </c>
      <c r="J3968">
        <v>34760.199999999997</v>
      </c>
      <c r="K3968">
        <v>42.87</v>
      </c>
      <c r="L3968">
        <v>3.8</v>
      </c>
      <c r="M3968">
        <v>80.163399999999996</v>
      </c>
      <c r="N3968">
        <v>115.384</v>
      </c>
      <c r="O3968">
        <v>8.4930000000000003</v>
      </c>
    </row>
    <row r="3969" spans="1:15" x14ac:dyDescent="0.3">
      <c r="A3969" t="s">
        <v>142</v>
      </c>
      <c r="B3969" t="s">
        <v>143</v>
      </c>
      <c r="C3969" t="s">
        <v>438</v>
      </c>
      <c r="D3969" t="s">
        <v>439</v>
      </c>
      <c r="E3969">
        <v>2004</v>
      </c>
      <c r="F3969">
        <v>12.8</v>
      </c>
      <c r="G3969">
        <v>8.3000000000000007</v>
      </c>
      <c r="H3969">
        <v>7661.49</v>
      </c>
      <c r="I3969" s="1">
        <v>2120000000000</v>
      </c>
      <c r="J3969">
        <v>33741.300000000003</v>
      </c>
      <c r="K3969">
        <v>39.15</v>
      </c>
      <c r="L3969">
        <v>3.9</v>
      </c>
      <c r="M3969">
        <v>80.163399999999996</v>
      </c>
      <c r="N3969">
        <v>114.515</v>
      </c>
      <c r="O3969">
        <v>8.9139999999999997</v>
      </c>
    </row>
    <row r="3970" spans="1:15" x14ac:dyDescent="0.3">
      <c r="A3970" t="s">
        <v>142</v>
      </c>
      <c r="B3970" t="s">
        <v>143</v>
      </c>
      <c r="C3970" t="s">
        <v>438</v>
      </c>
      <c r="D3970" t="s">
        <v>439</v>
      </c>
      <c r="E3970">
        <v>2003</v>
      </c>
      <c r="F3970">
        <v>12.8</v>
      </c>
      <c r="G3970">
        <v>9.1</v>
      </c>
      <c r="H3970">
        <v>7529.55</v>
      </c>
      <c r="I3970" s="1">
        <v>1840000000000</v>
      </c>
      <c r="J3970">
        <v>29568.400000000001</v>
      </c>
      <c r="K3970">
        <v>36.14</v>
      </c>
      <c r="L3970">
        <v>4</v>
      </c>
      <c r="M3970">
        <v>79.114599999999996</v>
      </c>
      <c r="N3970">
        <v>113.613</v>
      </c>
      <c r="O3970">
        <v>8.3059999999999992</v>
      </c>
    </row>
    <row r="3971" spans="1:15" x14ac:dyDescent="0.3">
      <c r="A3971" t="s">
        <v>142</v>
      </c>
      <c r="B3971" t="s">
        <v>143</v>
      </c>
      <c r="C3971" t="s">
        <v>438</v>
      </c>
      <c r="D3971" t="s">
        <v>439</v>
      </c>
      <c r="E3971">
        <v>2002</v>
      </c>
      <c r="F3971">
        <v>12.9</v>
      </c>
      <c r="G3971">
        <v>8.8000000000000007</v>
      </c>
      <c r="H3971">
        <v>7299.25</v>
      </c>
      <c r="I3971" s="1">
        <v>1490000000000</v>
      </c>
      <c r="J3971">
        <v>24177.3</v>
      </c>
      <c r="K3971">
        <v>30.18</v>
      </c>
      <c r="L3971">
        <v>4.2</v>
      </c>
      <c r="M3971">
        <v>79.260999999999996</v>
      </c>
      <c r="N3971">
        <v>112.873</v>
      </c>
      <c r="O3971">
        <v>8.702</v>
      </c>
    </row>
    <row r="3972" spans="1:15" x14ac:dyDescent="0.3">
      <c r="A3972" t="s">
        <v>142</v>
      </c>
      <c r="B3972" t="s">
        <v>143</v>
      </c>
      <c r="C3972" t="s">
        <v>438</v>
      </c>
      <c r="D3972" t="s">
        <v>439</v>
      </c>
      <c r="E3972">
        <v>2001</v>
      </c>
      <c r="F3972">
        <v>13.1</v>
      </c>
      <c r="G3972">
        <v>8.8000000000000007</v>
      </c>
      <c r="H3972">
        <v>7342.26</v>
      </c>
      <c r="I3972" s="1">
        <v>1380000000000</v>
      </c>
      <c r="J3972">
        <v>22433.599999999999</v>
      </c>
      <c r="K3972">
        <v>26.325900000000001</v>
      </c>
      <c r="L3972">
        <v>4.3</v>
      </c>
      <c r="M3972">
        <v>79.158500000000004</v>
      </c>
      <c r="N3972">
        <v>112.05500000000001</v>
      </c>
      <c r="O3972">
        <v>8.61</v>
      </c>
    </row>
    <row r="3973" spans="1:15" x14ac:dyDescent="0.3">
      <c r="A3973" t="s">
        <v>142</v>
      </c>
      <c r="B3973" t="s">
        <v>143</v>
      </c>
      <c r="C3973" t="s">
        <v>438</v>
      </c>
      <c r="D3973" t="s">
        <v>439</v>
      </c>
      <c r="E3973">
        <v>2000</v>
      </c>
      <c r="F3973">
        <v>13.3</v>
      </c>
      <c r="G3973">
        <v>8.9</v>
      </c>
      <c r="H3973">
        <v>7224.53</v>
      </c>
      <c r="I3973" s="1">
        <v>1360000000000</v>
      </c>
      <c r="J3973">
        <v>22364</v>
      </c>
      <c r="K3973">
        <v>14.3079</v>
      </c>
      <c r="L3973">
        <v>4.4000000000000004</v>
      </c>
      <c r="M3973">
        <v>79.056100000000001</v>
      </c>
      <c r="N3973">
        <v>111.242</v>
      </c>
      <c r="O3973">
        <v>10.217000000000001</v>
      </c>
    </row>
    <row r="3974" spans="1:15" x14ac:dyDescent="0.3">
      <c r="A3974" t="s">
        <v>142</v>
      </c>
      <c r="B3974" t="s">
        <v>143</v>
      </c>
      <c r="C3974" t="s">
        <v>438</v>
      </c>
      <c r="D3974" t="s">
        <v>439</v>
      </c>
      <c r="E3974">
        <v>1999</v>
      </c>
      <c r="F3974">
        <v>12.9</v>
      </c>
      <c r="G3974">
        <v>9.1</v>
      </c>
      <c r="H3974">
        <v>7149.3</v>
      </c>
      <c r="I3974" s="1">
        <v>1490000000000</v>
      </c>
      <c r="J3974">
        <v>24673.200000000001</v>
      </c>
      <c r="K3974">
        <v>9.1253200000000003</v>
      </c>
      <c r="L3974">
        <v>4.5</v>
      </c>
      <c r="M3974">
        <v>78.756100000000004</v>
      </c>
      <c r="N3974">
        <v>110.483</v>
      </c>
      <c r="O3974">
        <v>11.981</v>
      </c>
    </row>
    <row r="3975" spans="1:15" x14ac:dyDescent="0.3">
      <c r="A3975" t="s">
        <v>142</v>
      </c>
      <c r="B3975" t="s">
        <v>143</v>
      </c>
      <c r="C3975" t="s">
        <v>438</v>
      </c>
      <c r="D3975" t="s">
        <v>439</v>
      </c>
      <c r="E3975">
        <v>1998</v>
      </c>
      <c r="F3975">
        <v>12.8</v>
      </c>
      <c r="G3975">
        <v>9.1</v>
      </c>
      <c r="H3975">
        <v>7015.5</v>
      </c>
      <c r="I3975" s="1">
        <v>1500000000000</v>
      </c>
      <c r="J3975">
        <v>24974.3</v>
      </c>
      <c r="K3975">
        <v>6.3197799999999997</v>
      </c>
      <c r="L3975">
        <v>4.5999999999999996</v>
      </c>
      <c r="M3975">
        <v>78.604900000000001</v>
      </c>
      <c r="N3975">
        <v>109.916</v>
      </c>
      <c r="O3975">
        <v>12.074999999999999</v>
      </c>
    </row>
    <row r="3976" spans="1:15" x14ac:dyDescent="0.3">
      <c r="A3976" t="s">
        <v>142</v>
      </c>
      <c r="B3976" t="s">
        <v>143</v>
      </c>
      <c r="C3976" t="s">
        <v>438</v>
      </c>
      <c r="D3976" t="s">
        <v>439</v>
      </c>
      <c r="E3976">
        <v>1997</v>
      </c>
      <c r="F3976">
        <v>12.7</v>
      </c>
      <c r="G3976">
        <v>9.1</v>
      </c>
      <c r="H3976">
        <v>6833.14</v>
      </c>
      <c r="I3976" s="1">
        <v>1450000000000</v>
      </c>
      <c r="J3976">
        <v>24228.9</v>
      </c>
      <c r="K3976">
        <v>4.2549999999999999</v>
      </c>
      <c r="L3976">
        <v>4.8</v>
      </c>
      <c r="M3976">
        <v>78.304900000000004</v>
      </c>
      <c r="N3976">
        <v>109.512</v>
      </c>
      <c r="O3976">
        <v>12.566000000000001</v>
      </c>
    </row>
    <row r="3977" spans="1:15" x14ac:dyDescent="0.3">
      <c r="A3977" t="s">
        <v>142</v>
      </c>
      <c r="B3977" t="s">
        <v>143</v>
      </c>
      <c r="C3977" t="s">
        <v>438</v>
      </c>
      <c r="D3977" t="s">
        <v>439</v>
      </c>
      <c r="E3977">
        <v>1996</v>
      </c>
      <c r="F3977">
        <v>12.8</v>
      </c>
      <c r="G3977">
        <v>9.1</v>
      </c>
      <c r="H3977">
        <v>6905.16</v>
      </c>
      <c r="I3977" s="1">
        <v>1610000000000</v>
      </c>
      <c r="J3977">
        <v>26871.8</v>
      </c>
      <c r="K3977">
        <v>2.5840299999999998</v>
      </c>
      <c r="L3977">
        <v>5</v>
      </c>
      <c r="M3977">
        <v>77.953699999999998</v>
      </c>
      <c r="N3977">
        <v>109.125</v>
      </c>
      <c r="O3977">
        <v>12.367000000000001</v>
      </c>
    </row>
    <row r="3978" spans="1:15" x14ac:dyDescent="0.3">
      <c r="A3978" t="s">
        <v>142</v>
      </c>
      <c r="B3978" t="s">
        <v>143</v>
      </c>
      <c r="C3978" t="s">
        <v>438</v>
      </c>
      <c r="D3978" t="s">
        <v>439</v>
      </c>
      <c r="E3978">
        <v>1995</v>
      </c>
      <c r="F3978">
        <v>12.8</v>
      </c>
      <c r="G3978">
        <v>9.1</v>
      </c>
      <c r="H3978">
        <v>6621.94</v>
      </c>
      <c r="I3978" s="1">
        <v>1600000000000</v>
      </c>
      <c r="J3978">
        <v>26890.2</v>
      </c>
      <c r="K3978">
        <v>1.63795</v>
      </c>
      <c r="L3978">
        <v>5.4</v>
      </c>
      <c r="M3978">
        <v>77.751199999999997</v>
      </c>
      <c r="N3978">
        <v>108.739</v>
      </c>
      <c r="O3978">
        <v>11.836</v>
      </c>
    </row>
    <row r="3979" spans="1:15" x14ac:dyDescent="0.3">
      <c r="A3979" t="s">
        <v>142</v>
      </c>
      <c r="B3979" t="s">
        <v>143</v>
      </c>
      <c r="C3979" t="s">
        <v>438</v>
      </c>
      <c r="D3979" t="s">
        <v>439</v>
      </c>
      <c r="E3979">
        <v>1994</v>
      </c>
      <c r="F3979">
        <v>12.5</v>
      </c>
      <c r="G3979">
        <v>9.1</v>
      </c>
      <c r="H3979">
        <v>6530.41</v>
      </c>
      <c r="I3979" s="1">
        <v>1390000000000</v>
      </c>
      <c r="J3979">
        <v>23496.5</v>
      </c>
      <c r="K3979">
        <v>0.89986699999999997</v>
      </c>
      <c r="L3979">
        <v>5.8</v>
      </c>
      <c r="M3979">
        <v>77.648799999999994</v>
      </c>
      <c r="N3979">
        <v>108.34699999999999</v>
      </c>
      <c r="O3979">
        <v>12.593</v>
      </c>
    </row>
    <row r="3980" spans="1:15" x14ac:dyDescent="0.3">
      <c r="A3980" t="s">
        <v>142</v>
      </c>
      <c r="B3980" t="s">
        <v>143</v>
      </c>
      <c r="C3980" t="s">
        <v>438</v>
      </c>
      <c r="D3980" t="s">
        <v>439</v>
      </c>
      <c r="E3980">
        <v>1993</v>
      </c>
      <c r="F3980">
        <v>13</v>
      </c>
      <c r="G3980">
        <v>9.1999999999999993</v>
      </c>
      <c r="H3980">
        <v>6453</v>
      </c>
      <c r="I3980" s="1">
        <v>1320000000000</v>
      </c>
      <c r="J3980">
        <v>22380.1</v>
      </c>
      <c r="K3980">
        <v>0.59061900000000001</v>
      </c>
      <c r="L3980">
        <v>6.2</v>
      </c>
      <c r="M3980">
        <v>77.3</v>
      </c>
      <c r="N3980">
        <v>107.94499999999999</v>
      </c>
      <c r="O3980">
        <v>11.321</v>
      </c>
    </row>
    <row r="3981" spans="1:15" x14ac:dyDescent="0.3">
      <c r="A3981" t="s">
        <v>142</v>
      </c>
      <c r="B3981" t="s">
        <v>143</v>
      </c>
      <c r="C3981" t="s">
        <v>438</v>
      </c>
      <c r="D3981" t="s">
        <v>439</v>
      </c>
      <c r="E3981">
        <v>1992</v>
      </c>
      <c r="F3981">
        <v>13.1</v>
      </c>
      <c r="G3981">
        <v>9.1999999999999993</v>
      </c>
      <c r="H3981">
        <v>6475.79</v>
      </c>
      <c r="I3981" s="1">
        <v>1400000000000</v>
      </c>
      <c r="J3981">
        <v>23813.7</v>
      </c>
      <c r="K3981">
        <v>0.27904899999999999</v>
      </c>
      <c r="L3981">
        <v>6.7</v>
      </c>
      <c r="M3981">
        <v>77.099999999999994</v>
      </c>
      <c r="N3981">
        <v>107.47799999999999</v>
      </c>
      <c r="O3981">
        <v>10.205</v>
      </c>
    </row>
    <row r="3982" spans="1:15" x14ac:dyDescent="0.3">
      <c r="A3982" t="s">
        <v>142</v>
      </c>
      <c r="B3982" t="s">
        <v>143</v>
      </c>
      <c r="C3982" t="s">
        <v>438</v>
      </c>
      <c r="D3982" t="s">
        <v>439</v>
      </c>
      <c r="E3982">
        <v>1991</v>
      </c>
      <c r="F3982">
        <v>13.2</v>
      </c>
      <c r="G3982">
        <v>9.1999999999999993</v>
      </c>
      <c r="H3982">
        <v>6359.77</v>
      </c>
      <c r="I3982" s="1">
        <v>1270000000000</v>
      </c>
      <c r="J3982">
        <v>21675.1</v>
      </c>
      <c r="K3982">
        <v>0.14011399999999999</v>
      </c>
      <c r="L3982">
        <v>7.1</v>
      </c>
      <c r="M3982">
        <v>76.848799999999997</v>
      </c>
      <c r="N3982">
        <v>106.94499999999999</v>
      </c>
      <c r="O3982">
        <v>9.1340000000000003</v>
      </c>
    </row>
    <row r="3983" spans="1:15" x14ac:dyDescent="0.3">
      <c r="A3983" t="s">
        <v>142</v>
      </c>
      <c r="B3983" t="s">
        <v>143</v>
      </c>
      <c r="C3983" t="s">
        <v>438</v>
      </c>
      <c r="D3983" t="s">
        <v>439</v>
      </c>
      <c r="E3983">
        <v>1990</v>
      </c>
      <c r="F3983">
        <v>13.4</v>
      </c>
      <c r="G3983">
        <v>9.3000000000000007</v>
      </c>
      <c r="H3983">
        <v>5969.02</v>
      </c>
      <c r="I3983" s="1">
        <v>1270000000000</v>
      </c>
      <c r="J3983">
        <v>21793.8</v>
      </c>
      <c r="K3983">
        <v>5.2777900000000003E-2</v>
      </c>
      <c r="L3983">
        <v>7.4</v>
      </c>
      <c r="M3983">
        <v>76.599999999999994</v>
      </c>
      <c r="N3983">
        <v>106.354</v>
      </c>
    </row>
    <row r="3984" spans="1:15" x14ac:dyDescent="0.3">
      <c r="A3984" t="s">
        <v>142</v>
      </c>
      <c r="B3984" t="s">
        <v>143</v>
      </c>
      <c r="C3984" t="s">
        <v>438</v>
      </c>
      <c r="D3984" t="s">
        <v>439</v>
      </c>
      <c r="E3984">
        <v>1989</v>
      </c>
      <c r="F3984">
        <v>13.6</v>
      </c>
      <c r="G3984">
        <v>9.4</v>
      </c>
      <c r="H3984">
        <v>5860.44</v>
      </c>
      <c r="I3984" s="1">
        <v>1030000000000</v>
      </c>
      <c r="J3984">
        <v>17694.3</v>
      </c>
      <c r="L3984">
        <v>7.7</v>
      </c>
      <c r="M3984">
        <v>76.348799999999997</v>
      </c>
      <c r="N3984">
        <v>105.81399999999999</v>
      </c>
    </row>
    <row r="3985" spans="1:14" x14ac:dyDescent="0.3">
      <c r="A3985" t="s">
        <v>142</v>
      </c>
      <c r="B3985" t="s">
        <v>143</v>
      </c>
      <c r="C3985" t="s">
        <v>438</v>
      </c>
      <c r="D3985" t="s">
        <v>439</v>
      </c>
      <c r="E3985">
        <v>1988</v>
      </c>
      <c r="F3985">
        <v>13.8</v>
      </c>
      <c r="G3985">
        <v>9.5</v>
      </c>
      <c r="H3985">
        <v>5738.06</v>
      </c>
      <c r="I3985" s="1">
        <v>1020000000000</v>
      </c>
      <c r="J3985">
        <v>17680</v>
      </c>
      <c r="L3985">
        <v>7.9</v>
      </c>
      <c r="M3985">
        <v>76.099999999999994</v>
      </c>
      <c r="N3985">
        <v>105.242</v>
      </c>
    </row>
    <row r="3986" spans="1:14" x14ac:dyDescent="0.3">
      <c r="A3986" t="s">
        <v>142</v>
      </c>
      <c r="B3986" t="s">
        <v>143</v>
      </c>
      <c r="C3986" t="s">
        <v>438</v>
      </c>
      <c r="D3986" t="s">
        <v>439</v>
      </c>
      <c r="E3986">
        <v>1987</v>
      </c>
      <c r="F3986">
        <v>14</v>
      </c>
      <c r="G3986">
        <v>9.6</v>
      </c>
      <c r="H3986">
        <v>5651.9</v>
      </c>
      <c r="I3986" s="1">
        <v>934000000000</v>
      </c>
      <c r="J3986">
        <v>16302.4</v>
      </c>
      <c r="L3986">
        <v>8.1</v>
      </c>
      <c r="M3986">
        <v>75.8</v>
      </c>
      <c r="N3986">
        <v>104.65</v>
      </c>
    </row>
    <row r="3987" spans="1:14" x14ac:dyDescent="0.3">
      <c r="A3987" t="s">
        <v>142</v>
      </c>
      <c r="B3987" t="s">
        <v>143</v>
      </c>
      <c r="C3987" t="s">
        <v>438</v>
      </c>
      <c r="D3987" t="s">
        <v>439</v>
      </c>
      <c r="E3987">
        <v>1986</v>
      </c>
      <c r="F3987">
        <v>14.1</v>
      </c>
      <c r="G3987">
        <v>9.6999999999999993</v>
      </c>
      <c r="H3987">
        <v>5510.04</v>
      </c>
      <c r="I3987" s="1">
        <v>771000000000</v>
      </c>
      <c r="J3987">
        <v>13540.2</v>
      </c>
      <c r="L3987">
        <v>8.3000000000000007</v>
      </c>
      <c r="M3987">
        <v>75.599999999999994</v>
      </c>
      <c r="N3987">
        <v>104.053</v>
      </c>
    </row>
    <row r="3988" spans="1:14" x14ac:dyDescent="0.3">
      <c r="A3988" t="s">
        <v>142</v>
      </c>
      <c r="B3988" t="s">
        <v>143</v>
      </c>
      <c r="C3988" t="s">
        <v>438</v>
      </c>
      <c r="D3988" t="s">
        <v>439</v>
      </c>
      <c r="E3988">
        <v>1985</v>
      </c>
      <c r="F3988">
        <v>14.2</v>
      </c>
      <c r="G3988">
        <v>9.8000000000000007</v>
      </c>
      <c r="H3988">
        <v>5259.46</v>
      </c>
      <c r="I3988" s="1">
        <v>553000000000</v>
      </c>
      <c r="J3988">
        <v>9763.33</v>
      </c>
      <c r="L3988">
        <v>8.5</v>
      </c>
      <c r="M3988">
        <v>75.3</v>
      </c>
      <c r="N3988">
        <v>103.46599999999999</v>
      </c>
    </row>
    <row r="3989" spans="1:14" x14ac:dyDescent="0.3">
      <c r="A3989" t="s">
        <v>142</v>
      </c>
      <c r="B3989" t="s">
        <v>143</v>
      </c>
      <c r="C3989" t="s">
        <v>438</v>
      </c>
      <c r="D3989" t="s">
        <v>439</v>
      </c>
      <c r="E3989">
        <v>1984</v>
      </c>
      <c r="F3989">
        <v>14.3</v>
      </c>
      <c r="G3989">
        <v>9.9</v>
      </c>
      <c r="H3989">
        <v>4944.67</v>
      </c>
      <c r="I3989" s="1">
        <v>531000000000</v>
      </c>
      <c r="J3989">
        <v>9419.7000000000007</v>
      </c>
      <c r="L3989">
        <v>8.8000000000000007</v>
      </c>
      <c r="M3989">
        <v>75</v>
      </c>
      <c r="N3989">
        <v>102.887</v>
      </c>
    </row>
    <row r="3990" spans="1:14" x14ac:dyDescent="0.3">
      <c r="A3990" t="s">
        <v>142</v>
      </c>
      <c r="B3990" t="s">
        <v>143</v>
      </c>
      <c r="C3990" t="s">
        <v>438</v>
      </c>
      <c r="D3990" t="s">
        <v>439</v>
      </c>
      <c r="E3990">
        <v>1983</v>
      </c>
      <c r="F3990">
        <v>14.2</v>
      </c>
      <c r="G3990">
        <v>10</v>
      </c>
      <c r="H3990">
        <v>4710.63</v>
      </c>
      <c r="I3990" s="1">
        <v>560000000000</v>
      </c>
      <c r="J3990">
        <v>9993.42</v>
      </c>
      <c r="L3990">
        <v>9.1</v>
      </c>
      <c r="M3990">
        <v>74.8</v>
      </c>
      <c r="N3990">
        <v>102.31399999999999</v>
      </c>
    </row>
    <row r="3991" spans="1:14" x14ac:dyDescent="0.3">
      <c r="A3991" t="s">
        <v>142</v>
      </c>
      <c r="B3991" t="s">
        <v>143</v>
      </c>
      <c r="C3991" t="s">
        <v>438</v>
      </c>
      <c r="D3991" t="s">
        <v>439</v>
      </c>
      <c r="E3991">
        <v>1982</v>
      </c>
      <c r="F3991">
        <v>14.2</v>
      </c>
      <c r="G3991">
        <v>10</v>
      </c>
      <c r="H3991">
        <v>4618.47</v>
      </c>
      <c r="I3991" s="1">
        <v>585000000000</v>
      </c>
      <c r="J3991">
        <v>10496.9</v>
      </c>
      <c r="L3991">
        <v>9.5</v>
      </c>
      <c r="M3991">
        <v>74.5</v>
      </c>
      <c r="N3991">
        <v>101.75700000000001</v>
      </c>
    </row>
    <row r="3992" spans="1:14" x14ac:dyDescent="0.3">
      <c r="A3992" t="s">
        <v>142</v>
      </c>
      <c r="B3992" t="s">
        <v>143</v>
      </c>
      <c r="C3992" t="s">
        <v>438</v>
      </c>
      <c r="D3992" t="s">
        <v>439</v>
      </c>
      <c r="E3992">
        <v>1981</v>
      </c>
      <c r="F3992">
        <v>14.1</v>
      </c>
      <c r="G3992">
        <v>10.1</v>
      </c>
      <c r="H3992">
        <v>4580.5600000000004</v>
      </c>
      <c r="I3992" s="1">
        <v>616000000000</v>
      </c>
      <c r="J3992">
        <v>11105</v>
      </c>
      <c r="L3992">
        <v>9.8000000000000007</v>
      </c>
      <c r="M3992">
        <v>74.3</v>
      </c>
      <c r="N3992">
        <v>101.23</v>
      </c>
    </row>
    <row r="3993" spans="1:14" x14ac:dyDescent="0.3">
      <c r="A3993" t="s">
        <v>142</v>
      </c>
      <c r="B3993" t="s">
        <v>143</v>
      </c>
      <c r="C3993" t="s">
        <v>438</v>
      </c>
      <c r="D3993" t="s">
        <v>439</v>
      </c>
      <c r="E3993">
        <v>1980</v>
      </c>
      <c r="F3993">
        <v>14</v>
      </c>
      <c r="G3993">
        <v>10.199999999999999</v>
      </c>
      <c r="H3993">
        <v>4421.9799999999996</v>
      </c>
      <c r="I3993" s="1">
        <v>701000000000</v>
      </c>
      <c r="J3993">
        <v>12713.4</v>
      </c>
      <c r="L3993">
        <v>10.199999999999999</v>
      </c>
      <c r="M3993">
        <v>74.051199999999994</v>
      </c>
      <c r="N3993">
        <v>100.74</v>
      </c>
    </row>
    <row r="3994" spans="1:14" x14ac:dyDescent="0.3">
      <c r="A3994" t="s">
        <v>142</v>
      </c>
      <c r="B3994" t="s">
        <v>143</v>
      </c>
      <c r="C3994" t="s">
        <v>438</v>
      </c>
      <c r="D3994" t="s">
        <v>439</v>
      </c>
      <c r="E3994">
        <v>1979</v>
      </c>
      <c r="F3994">
        <v>14</v>
      </c>
      <c r="G3994">
        <v>10.199999999999999</v>
      </c>
      <c r="H3994">
        <v>4204.01</v>
      </c>
      <c r="I3994" s="1">
        <v>614000000000</v>
      </c>
      <c r="J3994">
        <v>11179.6</v>
      </c>
      <c r="L3994">
        <v>10.6</v>
      </c>
      <c r="M3994">
        <v>73.851200000000006</v>
      </c>
      <c r="N3994">
        <v>100.29300000000001</v>
      </c>
    </row>
    <row r="3995" spans="1:14" x14ac:dyDescent="0.3">
      <c r="A3995" t="s">
        <v>142</v>
      </c>
      <c r="B3995" t="s">
        <v>143</v>
      </c>
      <c r="C3995" t="s">
        <v>438</v>
      </c>
      <c r="D3995" t="s">
        <v>439</v>
      </c>
      <c r="E3995">
        <v>1978</v>
      </c>
      <c r="F3995">
        <v>14.1</v>
      </c>
      <c r="G3995">
        <v>10.199999999999999</v>
      </c>
      <c r="H3995">
        <v>3932.76</v>
      </c>
      <c r="I3995" s="1">
        <v>507000000000</v>
      </c>
      <c r="J3995">
        <v>9264.7800000000007</v>
      </c>
      <c r="L3995">
        <v>11</v>
      </c>
      <c r="M3995">
        <v>73.602400000000003</v>
      </c>
      <c r="N3995">
        <v>99.881699999999995</v>
      </c>
    </row>
    <row r="3996" spans="1:14" x14ac:dyDescent="0.3">
      <c r="A3996" t="s">
        <v>142</v>
      </c>
      <c r="B3996" t="s">
        <v>143</v>
      </c>
      <c r="C3996" t="s">
        <v>438</v>
      </c>
      <c r="D3996" t="s">
        <v>439</v>
      </c>
      <c r="E3996">
        <v>1977</v>
      </c>
      <c r="F3996">
        <v>14.3</v>
      </c>
      <c r="G3996">
        <v>10.3</v>
      </c>
      <c r="H3996">
        <v>3690.7</v>
      </c>
      <c r="I3996" s="1">
        <v>410000000000</v>
      </c>
      <c r="J3996">
        <v>7532.53</v>
      </c>
      <c r="L3996">
        <v>11.5</v>
      </c>
      <c r="M3996">
        <v>73.351200000000006</v>
      </c>
      <c r="N3996">
        <v>99.472399999999993</v>
      </c>
    </row>
    <row r="3997" spans="1:14" x14ac:dyDescent="0.3">
      <c r="A3997" t="s">
        <v>142</v>
      </c>
      <c r="B3997" t="s">
        <v>143</v>
      </c>
      <c r="C3997" t="s">
        <v>438</v>
      </c>
      <c r="D3997" t="s">
        <v>439</v>
      </c>
      <c r="E3997">
        <v>1976</v>
      </c>
      <c r="F3997">
        <v>14.6</v>
      </c>
      <c r="G3997">
        <v>10.4</v>
      </c>
      <c r="H3997">
        <v>3594.61</v>
      </c>
      <c r="I3997" s="1">
        <v>372000000000</v>
      </c>
      <c r="J3997">
        <v>6866.82</v>
      </c>
      <c r="L3997">
        <v>11.9</v>
      </c>
      <c r="M3997">
        <v>73.102400000000003</v>
      </c>
      <c r="N3997">
        <v>99.020099999999999</v>
      </c>
    </row>
    <row r="3998" spans="1:14" x14ac:dyDescent="0.3">
      <c r="A3998" t="s">
        <v>142</v>
      </c>
      <c r="B3998" t="s">
        <v>143</v>
      </c>
      <c r="C3998" t="s">
        <v>438</v>
      </c>
      <c r="D3998" t="s">
        <v>439</v>
      </c>
      <c r="E3998">
        <v>1975</v>
      </c>
      <c r="F3998">
        <v>15</v>
      </c>
      <c r="G3998">
        <v>10.4</v>
      </c>
      <c r="H3998">
        <v>3254.58</v>
      </c>
      <c r="I3998" s="1">
        <v>361000000000</v>
      </c>
      <c r="J3998">
        <v>6690.58</v>
      </c>
      <c r="L3998">
        <v>12.3</v>
      </c>
      <c r="M3998">
        <v>72.853700000000003</v>
      </c>
      <c r="N3998">
        <v>98.492900000000006</v>
      </c>
    </row>
    <row r="3999" spans="1:14" x14ac:dyDescent="0.3">
      <c r="A3999" t="s">
        <v>142</v>
      </c>
      <c r="B3999" t="s">
        <v>143</v>
      </c>
      <c r="C3999" t="s">
        <v>438</v>
      </c>
      <c r="D3999" t="s">
        <v>439</v>
      </c>
      <c r="E3999">
        <v>1974</v>
      </c>
      <c r="F3999">
        <v>15.5</v>
      </c>
      <c r="G3999">
        <v>10.5</v>
      </c>
      <c r="H3999">
        <v>3265.25</v>
      </c>
      <c r="I3999" s="1">
        <v>286000000000</v>
      </c>
      <c r="J3999">
        <v>5328.24</v>
      </c>
      <c r="L3999">
        <v>12.7</v>
      </c>
      <c r="M3999">
        <v>72.604900000000001</v>
      </c>
      <c r="N3999">
        <v>97.873599999999996</v>
      </c>
    </row>
    <row r="4000" spans="1:14" x14ac:dyDescent="0.3">
      <c r="A4000" t="s">
        <v>142</v>
      </c>
      <c r="B4000" t="s">
        <v>143</v>
      </c>
      <c r="C4000" t="s">
        <v>438</v>
      </c>
      <c r="D4000" t="s">
        <v>439</v>
      </c>
      <c r="E4000">
        <v>1973</v>
      </c>
      <c r="F4000">
        <v>15.9</v>
      </c>
      <c r="G4000">
        <v>10.6</v>
      </c>
      <c r="H4000">
        <v>3162.77</v>
      </c>
      <c r="I4000" s="1">
        <v>264000000000</v>
      </c>
      <c r="J4000">
        <v>4969.76</v>
      </c>
      <c r="L4000">
        <v>13.2</v>
      </c>
      <c r="M4000">
        <v>72.356099999999998</v>
      </c>
      <c r="N4000">
        <v>97.171400000000006</v>
      </c>
    </row>
    <row r="4001" spans="1:15" x14ac:dyDescent="0.3">
      <c r="A4001" t="s">
        <v>142</v>
      </c>
      <c r="B4001" t="s">
        <v>143</v>
      </c>
      <c r="C4001" t="s">
        <v>438</v>
      </c>
      <c r="D4001" t="s">
        <v>439</v>
      </c>
      <c r="E4001">
        <v>1972</v>
      </c>
      <c r="F4001">
        <v>16.3</v>
      </c>
      <c r="G4001">
        <v>10.7</v>
      </c>
      <c r="H4001">
        <v>2929.64</v>
      </c>
      <c r="I4001" s="1">
        <v>203000000000</v>
      </c>
      <c r="J4001">
        <v>3854.56</v>
      </c>
      <c r="L4001">
        <v>13.7</v>
      </c>
      <c r="M4001">
        <v>72.107299999999995</v>
      </c>
      <c r="N4001">
        <v>96.414199999999994</v>
      </c>
    </row>
    <row r="4002" spans="1:15" x14ac:dyDescent="0.3">
      <c r="A4002" t="s">
        <v>142</v>
      </c>
      <c r="B4002" t="s">
        <v>143</v>
      </c>
      <c r="C4002" t="s">
        <v>438</v>
      </c>
      <c r="D4002" t="s">
        <v>439</v>
      </c>
      <c r="E4002">
        <v>1971</v>
      </c>
      <c r="F4002">
        <v>16.7</v>
      </c>
      <c r="G4002">
        <v>10.8</v>
      </c>
      <c r="H4002">
        <v>2751.89</v>
      </c>
      <c r="I4002" s="1">
        <v>166000000000</v>
      </c>
      <c r="J4002">
        <v>3169.03</v>
      </c>
      <c r="L4002">
        <v>14.3</v>
      </c>
      <c r="M4002">
        <v>71.907300000000006</v>
      </c>
      <c r="N4002">
        <v>95.643900000000002</v>
      </c>
    </row>
    <row r="4003" spans="1:15" x14ac:dyDescent="0.3">
      <c r="A4003" t="s">
        <v>142</v>
      </c>
      <c r="B4003" t="s">
        <v>143</v>
      </c>
      <c r="C4003" t="s">
        <v>438</v>
      </c>
      <c r="D4003" t="s">
        <v>439</v>
      </c>
      <c r="E4003">
        <v>1970</v>
      </c>
      <c r="F4003">
        <v>17</v>
      </c>
      <c r="G4003">
        <v>10.8</v>
      </c>
      <c r="H4003">
        <v>2626.92</v>
      </c>
      <c r="I4003" s="1">
        <v>148000000000</v>
      </c>
      <c r="J4003">
        <v>2857.25</v>
      </c>
      <c r="L4003">
        <v>15.1</v>
      </c>
      <c r="M4003">
        <v>71.658500000000004</v>
      </c>
      <c r="N4003">
        <v>94.888499999999993</v>
      </c>
    </row>
    <row r="4004" spans="1:15" x14ac:dyDescent="0.3">
      <c r="A4004" t="s">
        <v>142</v>
      </c>
      <c r="B4004" t="s">
        <v>143</v>
      </c>
      <c r="C4004" t="s">
        <v>438</v>
      </c>
      <c r="D4004" t="s">
        <v>439</v>
      </c>
      <c r="E4004">
        <v>1969</v>
      </c>
      <c r="F4004">
        <v>17.3</v>
      </c>
      <c r="G4004">
        <v>10.9</v>
      </c>
      <c r="H4004">
        <v>2470.9699999999998</v>
      </c>
      <c r="I4004" s="1">
        <v>141000000000</v>
      </c>
      <c r="J4004">
        <v>2729.26</v>
      </c>
      <c r="L4004">
        <v>15.8</v>
      </c>
      <c r="M4004">
        <v>71.458500000000001</v>
      </c>
      <c r="N4004">
        <v>94.165499999999994</v>
      </c>
    </row>
    <row r="4005" spans="1:15" x14ac:dyDescent="0.3">
      <c r="A4005" t="s">
        <v>142</v>
      </c>
      <c r="B4005" t="s">
        <v>143</v>
      </c>
      <c r="C4005" t="s">
        <v>438</v>
      </c>
      <c r="D4005" t="s">
        <v>439</v>
      </c>
      <c r="E4005">
        <v>1968</v>
      </c>
      <c r="F4005">
        <v>17.5</v>
      </c>
      <c r="G4005">
        <v>10.9</v>
      </c>
      <c r="H4005">
        <v>2267.67</v>
      </c>
      <c r="I4005" s="1">
        <v>130000000000</v>
      </c>
      <c r="J4005">
        <v>2537.29</v>
      </c>
      <c r="L4005">
        <v>16.399999999999999</v>
      </c>
      <c r="M4005">
        <v>71.309799999999996</v>
      </c>
      <c r="N4005">
        <v>93.46</v>
      </c>
    </row>
    <row r="4006" spans="1:15" x14ac:dyDescent="0.3">
      <c r="A4006" t="s">
        <v>142</v>
      </c>
      <c r="B4006" t="s">
        <v>143</v>
      </c>
      <c r="C4006" t="s">
        <v>438</v>
      </c>
      <c r="D4006" t="s">
        <v>439</v>
      </c>
      <c r="E4006">
        <v>1967</v>
      </c>
      <c r="F4006">
        <v>17.7</v>
      </c>
      <c r="G4006">
        <v>11</v>
      </c>
      <c r="H4006">
        <v>2186.79</v>
      </c>
      <c r="I4006" s="1">
        <v>119000000000</v>
      </c>
      <c r="J4006">
        <v>2352.8200000000002</v>
      </c>
      <c r="L4006">
        <v>17.100000000000001</v>
      </c>
      <c r="M4006">
        <v>71.161000000000001</v>
      </c>
      <c r="N4006">
        <v>92.73</v>
      </c>
    </row>
    <row r="4007" spans="1:15" x14ac:dyDescent="0.3">
      <c r="A4007" t="s">
        <v>142</v>
      </c>
      <c r="B4007" t="s">
        <v>143</v>
      </c>
      <c r="C4007" t="s">
        <v>438</v>
      </c>
      <c r="D4007" t="s">
        <v>439</v>
      </c>
      <c r="E4007">
        <v>1966</v>
      </c>
      <c r="F4007">
        <v>18</v>
      </c>
      <c r="G4007">
        <v>11</v>
      </c>
      <c r="H4007">
        <v>2095.6999999999998</v>
      </c>
      <c r="I4007" s="1">
        <v>111000000000</v>
      </c>
      <c r="J4007">
        <v>2197.4299999999998</v>
      </c>
      <c r="L4007">
        <v>17.7</v>
      </c>
      <c r="M4007">
        <v>70.960999999999999</v>
      </c>
      <c r="N4007">
        <v>91.916300000000007</v>
      </c>
    </row>
    <row r="4008" spans="1:15" x14ac:dyDescent="0.3">
      <c r="A4008" t="s">
        <v>142</v>
      </c>
      <c r="B4008" t="s">
        <v>143</v>
      </c>
      <c r="C4008" t="s">
        <v>438</v>
      </c>
      <c r="D4008" t="s">
        <v>439</v>
      </c>
      <c r="E4008">
        <v>1965</v>
      </c>
      <c r="F4008">
        <v>18.2</v>
      </c>
      <c r="G4008">
        <v>11.1</v>
      </c>
      <c r="H4008">
        <v>1988.34</v>
      </c>
      <c r="I4008" s="1">
        <v>102000000000</v>
      </c>
      <c r="J4008">
        <v>2050.67</v>
      </c>
      <c r="L4008">
        <v>18.5</v>
      </c>
      <c r="M4008">
        <v>70.812200000000004</v>
      </c>
      <c r="N4008">
        <v>90.980900000000005</v>
      </c>
    </row>
    <row r="4009" spans="1:15" x14ac:dyDescent="0.3">
      <c r="A4009" t="s">
        <v>142</v>
      </c>
      <c r="B4009" t="s">
        <v>143</v>
      </c>
      <c r="C4009" t="s">
        <v>438</v>
      </c>
      <c r="D4009" t="s">
        <v>439</v>
      </c>
      <c r="E4009">
        <v>1964</v>
      </c>
      <c r="F4009">
        <v>18.399999999999999</v>
      </c>
      <c r="G4009">
        <v>11.1</v>
      </c>
      <c r="H4009">
        <v>1896.89</v>
      </c>
      <c r="I4009">
        <v>94906600000</v>
      </c>
      <c r="J4009">
        <v>1927.8</v>
      </c>
      <c r="L4009">
        <v>19.3</v>
      </c>
      <c r="M4009">
        <v>70.663399999999996</v>
      </c>
      <c r="N4009">
        <v>89.908100000000005</v>
      </c>
    </row>
    <row r="4010" spans="1:15" x14ac:dyDescent="0.3">
      <c r="A4010" t="s">
        <v>142</v>
      </c>
      <c r="B4010" t="s">
        <v>143</v>
      </c>
      <c r="C4010" t="s">
        <v>438</v>
      </c>
      <c r="D4010" t="s">
        <v>439</v>
      </c>
      <c r="E4010">
        <v>1963</v>
      </c>
      <c r="F4010">
        <v>18.5</v>
      </c>
      <c r="G4010">
        <v>11.1</v>
      </c>
      <c r="H4010">
        <v>1751.16</v>
      </c>
      <c r="I4010">
        <v>85551100000</v>
      </c>
      <c r="J4010">
        <v>1760.94</v>
      </c>
      <c r="L4010">
        <v>20.3</v>
      </c>
      <c r="M4010">
        <v>70.514600000000002</v>
      </c>
      <c r="N4010">
        <v>88.724699999999999</v>
      </c>
    </row>
    <row r="4011" spans="1:15" x14ac:dyDescent="0.3">
      <c r="A4011" t="s">
        <v>142</v>
      </c>
      <c r="B4011" t="s">
        <v>143</v>
      </c>
      <c r="C4011" t="s">
        <v>438</v>
      </c>
      <c r="D4011" t="s">
        <v>439</v>
      </c>
      <c r="E4011">
        <v>1962</v>
      </c>
      <c r="F4011">
        <v>18.600000000000001</v>
      </c>
      <c r="G4011">
        <v>11.2</v>
      </c>
      <c r="H4011">
        <v>1654.22</v>
      </c>
      <c r="I4011">
        <v>76313800000</v>
      </c>
      <c r="J4011">
        <v>1593.03</v>
      </c>
      <c r="L4011">
        <v>21.3</v>
      </c>
      <c r="M4011">
        <v>70.314599999999999</v>
      </c>
      <c r="N4011">
        <v>87.486900000000006</v>
      </c>
    </row>
    <row r="4012" spans="1:15" x14ac:dyDescent="0.3">
      <c r="A4012" t="s">
        <v>142</v>
      </c>
      <c r="B4012" t="s">
        <v>143</v>
      </c>
      <c r="C4012" t="s">
        <v>438</v>
      </c>
      <c r="D4012" t="s">
        <v>439</v>
      </c>
      <c r="E4012">
        <v>1961</v>
      </c>
      <c r="F4012">
        <v>18.7</v>
      </c>
      <c r="G4012">
        <v>11.3</v>
      </c>
      <c r="H4012">
        <v>1550.38</v>
      </c>
      <c r="I4012">
        <v>68346700000</v>
      </c>
      <c r="J4012">
        <v>1446.78</v>
      </c>
      <c r="L4012">
        <v>22.4</v>
      </c>
      <c r="M4012">
        <v>70.117099999999994</v>
      </c>
      <c r="N4012">
        <v>86.273700000000005</v>
      </c>
    </row>
    <row r="4013" spans="1:15" x14ac:dyDescent="0.3">
      <c r="A4013" t="s">
        <v>142</v>
      </c>
      <c r="B4013" t="s">
        <v>143</v>
      </c>
      <c r="C4013" t="s">
        <v>438</v>
      </c>
      <c r="D4013" t="s">
        <v>439</v>
      </c>
      <c r="E4013">
        <v>1960</v>
      </c>
      <c r="F4013">
        <v>18.7</v>
      </c>
      <c r="G4013">
        <v>11.4</v>
      </c>
      <c r="H4013">
        <v>1462.71</v>
      </c>
      <c r="I4013">
        <v>62651500000</v>
      </c>
      <c r="J4013">
        <v>1343.83</v>
      </c>
      <c r="L4013">
        <v>23.6</v>
      </c>
      <c r="M4013">
        <v>69.868300000000005</v>
      </c>
    </row>
    <row r="4014" spans="1:15" x14ac:dyDescent="0.3">
      <c r="A4014" t="s">
        <v>144</v>
      </c>
      <c r="B4014" t="s">
        <v>145</v>
      </c>
      <c r="C4014" t="s">
        <v>435</v>
      </c>
      <c r="D4014" t="s">
        <v>436</v>
      </c>
      <c r="E4014">
        <v>2018</v>
      </c>
      <c r="N4014">
        <v>75.868600000000001</v>
      </c>
      <c r="O4014">
        <v>12.016</v>
      </c>
    </row>
    <row r="4015" spans="1:15" x14ac:dyDescent="0.3">
      <c r="A4015" t="s">
        <v>144</v>
      </c>
      <c r="B4015" t="s">
        <v>145</v>
      </c>
      <c r="C4015" t="s">
        <v>435</v>
      </c>
      <c r="D4015" t="s">
        <v>436</v>
      </c>
      <c r="E4015">
        <v>2017</v>
      </c>
      <c r="F4015">
        <v>14.946</v>
      </c>
      <c r="G4015">
        <v>5.5659999999999998</v>
      </c>
      <c r="K4015">
        <v>72.703900000000004</v>
      </c>
      <c r="M4015">
        <v>77.251000000000005</v>
      </c>
      <c r="N4015">
        <v>75.438000000000002</v>
      </c>
      <c r="O4015">
        <v>12.097</v>
      </c>
    </row>
    <row r="4016" spans="1:15" x14ac:dyDescent="0.3">
      <c r="A4016" t="s">
        <v>144</v>
      </c>
      <c r="B4016" t="s">
        <v>145</v>
      </c>
      <c r="C4016" t="s">
        <v>435</v>
      </c>
      <c r="D4016" t="s">
        <v>436</v>
      </c>
      <c r="E4016">
        <v>2016</v>
      </c>
      <c r="F4016">
        <v>15.209</v>
      </c>
      <c r="G4016">
        <v>5.49</v>
      </c>
      <c r="K4016">
        <v>68.440399999999997</v>
      </c>
      <c r="M4016">
        <v>77.024000000000001</v>
      </c>
      <c r="N4016">
        <v>75.020499999999998</v>
      </c>
      <c r="O4016">
        <v>12.412000000000001</v>
      </c>
    </row>
    <row r="4017" spans="1:15" x14ac:dyDescent="0.3">
      <c r="A4017" t="s">
        <v>144</v>
      </c>
      <c r="B4017" t="s">
        <v>145</v>
      </c>
      <c r="C4017" t="s">
        <v>435</v>
      </c>
      <c r="D4017" t="s">
        <v>436</v>
      </c>
      <c r="E4017">
        <v>2015</v>
      </c>
      <c r="F4017">
        <v>15.473000000000001</v>
      </c>
      <c r="G4017">
        <v>5.4180000000000001</v>
      </c>
      <c r="K4017">
        <v>64.560199999999995</v>
      </c>
      <c r="M4017">
        <v>76.787000000000006</v>
      </c>
      <c r="N4017">
        <v>74.623999999999995</v>
      </c>
      <c r="O4017">
        <v>12.69</v>
      </c>
    </row>
    <row r="4018" spans="1:15" x14ac:dyDescent="0.3">
      <c r="A4018" t="s">
        <v>144</v>
      </c>
      <c r="B4018" t="s">
        <v>145</v>
      </c>
      <c r="C4018" t="s">
        <v>435</v>
      </c>
      <c r="D4018" t="s">
        <v>436</v>
      </c>
      <c r="E4018">
        <v>2014</v>
      </c>
      <c r="F4018">
        <v>15.736000000000001</v>
      </c>
      <c r="G4018">
        <v>5.3449999999999998</v>
      </c>
      <c r="K4018">
        <v>60.68</v>
      </c>
      <c r="M4018">
        <v>76.546000000000006</v>
      </c>
      <c r="N4018">
        <v>74.2363</v>
      </c>
      <c r="O4018">
        <v>12.984999999999999</v>
      </c>
    </row>
    <row r="4019" spans="1:15" x14ac:dyDescent="0.3">
      <c r="A4019" t="s">
        <v>144</v>
      </c>
      <c r="B4019" t="s">
        <v>145</v>
      </c>
      <c r="C4019" t="s">
        <v>435</v>
      </c>
      <c r="D4019" t="s">
        <v>436</v>
      </c>
      <c r="E4019">
        <v>2013</v>
      </c>
      <c r="F4019">
        <v>15.997999999999999</v>
      </c>
      <c r="G4019">
        <v>5.2670000000000003</v>
      </c>
      <c r="K4019">
        <v>56.8</v>
      </c>
      <c r="M4019">
        <v>76.307000000000002</v>
      </c>
      <c r="N4019">
        <v>73.860100000000003</v>
      </c>
      <c r="O4019">
        <v>13.244999999999999</v>
      </c>
    </row>
    <row r="4020" spans="1:15" x14ac:dyDescent="0.3">
      <c r="A4020" t="s">
        <v>144</v>
      </c>
      <c r="B4020" t="s">
        <v>145</v>
      </c>
      <c r="C4020" t="s">
        <v>435</v>
      </c>
      <c r="D4020" t="s">
        <v>436</v>
      </c>
      <c r="E4020">
        <v>2012</v>
      </c>
      <c r="F4020">
        <v>16.263000000000002</v>
      </c>
      <c r="G4020">
        <v>5.1849999999999996</v>
      </c>
      <c r="K4020">
        <v>52.876600000000003</v>
      </c>
      <c r="M4020">
        <v>76.073999999999998</v>
      </c>
      <c r="N4020">
        <v>73.496700000000004</v>
      </c>
      <c r="O4020">
        <v>13.183</v>
      </c>
    </row>
    <row r="4021" spans="1:15" x14ac:dyDescent="0.3">
      <c r="A4021" t="s">
        <v>144</v>
      </c>
      <c r="B4021" t="s">
        <v>145</v>
      </c>
      <c r="C4021" t="s">
        <v>435</v>
      </c>
      <c r="D4021" t="s">
        <v>436</v>
      </c>
      <c r="E4021">
        <v>2011</v>
      </c>
      <c r="F4021">
        <v>16.53</v>
      </c>
      <c r="G4021">
        <v>5.0979999999999999</v>
      </c>
      <c r="K4021">
        <v>49</v>
      </c>
      <c r="M4021">
        <v>75.843999999999994</v>
      </c>
      <c r="N4021">
        <v>73.141499999999994</v>
      </c>
      <c r="O4021">
        <v>13.045</v>
      </c>
    </row>
    <row r="4022" spans="1:15" x14ac:dyDescent="0.3">
      <c r="A4022" t="s">
        <v>144</v>
      </c>
      <c r="B4022" t="s">
        <v>145</v>
      </c>
      <c r="C4022" t="s">
        <v>435</v>
      </c>
      <c r="D4022" t="s">
        <v>436</v>
      </c>
      <c r="E4022">
        <v>2010</v>
      </c>
      <c r="F4022">
        <v>16.800999999999998</v>
      </c>
      <c r="G4022">
        <v>5.0110000000000001</v>
      </c>
      <c r="K4022">
        <v>49</v>
      </c>
      <c r="M4022">
        <v>75.611000000000004</v>
      </c>
      <c r="N4022">
        <v>72.801900000000003</v>
      </c>
      <c r="O4022">
        <v>13.097</v>
      </c>
    </row>
    <row r="4023" spans="1:15" x14ac:dyDescent="0.3">
      <c r="A4023" t="s">
        <v>144</v>
      </c>
      <c r="B4023" t="s">
        <v>145</v>
      </c>
      <c r="C4023" t="s">
        <v>435</v>
      </c>
      <c r="D4023" t="s">
        <v>436</v>
      </c>
      <c r="E4023">
        <v>2009</v>
      </c>
      <c r="F4023">
        <v>17.079000000000001</v>
      </c>
      <c r="G4023">
        <v>4.9320000000000004</v>
      </c>
      <c r="K4023">
        <v>44.6</v>
      </c>
      <c r="M4023">
        <v>75.363</v>
      </c>
      <c r="N4023">
        <v>72.473799999999997</v>
      </c>
      <c r="O4023">
        <v>12.852</v>
      </c>
    </row>
    <row r="4024" spans="1:15" x14ac:dyDescent="0.3">
      <c r="A4024" t="s">
        <v>144</v>
      </c>
      <c r="B4024" t="s">
        <v>145</v>
      </c>
      <c r="C4024" t="s">
        <v>435</v>
      </c>
      <c r="D4024" t="s">
        <v>436</v>
      </c>
      <c r="E4024">
        <v>2008</v>
      </c>
      <c r="F4024">
        <v>17.364999999999998</v>
      </c>
      <c r="G4024">
        <v>4.8659999999999997</v>
      </c>
      <c r="K4024">
        <v>33.869999999999997</v>
      </c>
      <c r="M4024">
        <v>75.091999999999999</v>
      </c>
      <c r="N4024">
        <v>72.147800000000004</v>
      </c>
      <c r="O4024">
        <v>11.722</v>
      </c>
    </row>
    <row r="4025" spans="1:15" x14ac:dyDescent="0.3">
      <c r="A4025" t="s">
        <v>144</v>
      </c>
      <c r="B4025" t="s">
        <v>145</v>
      </c>
      <c r="C4025" t="s">
        <v>435</v>
      </c>
      <c r="D4025" t="s">
        <v>436</v>
      </c>
      <c r="E4025">
        <v>2007</v>
      </c>
      <c r="F4025">
        <v>17.661999999999999</v>
      </c>
      <c r="G4025">
        <v>4.8170000000000002</v>
      </c>
      <c r="K4025">
        <v>28.59</v>
      </c>
      <c r="M4025">
        <v>74.793000000000006</v>
      </c>
      <c r="N4025">
        <v>71.781700000000001</v>
      </c>
      <c r="O4025">
        <v>11.74</v>
      </c>
    </row>
    <row r="4026" spans="1:15" x14ac:dyDescent="0.3">
      <c r="A4026" t="s">
        <v>144</v>
      </c>
      <c r="B4026" t="s">
        <v>145</v>
      </c>
      <c r="C4026" t="s">
        <v>435</v>
      </c>
      <c r="D4026" t="s">
        <v>436</v>
      </c>
      <c r="E4026">
        <v>2006</v>
      </c>
      <c r="F4026">
        <v>17.975000000000001</v>
      </c>
      <c r="G4026">
        <v>4.7859999999999996</v>
      </c>
      <c r="K4026">
        <v>25.108000000000001</v>
      </c>
      <c r="M4026">
        <v>74.465999999999994</v>
      </c>
      <c r="N4026">
        <v>71.3142</v>
      </c>
      <c r="O4026">
        <v>11.911</v>
      </c>
    </row>
    <row r="4027" spans="1:15" x14ac:dyDescent="0.3">
      <c r="A4027" t="s">
        <v>144</v>
      </c>
      <c r="B4027" t="s">
        <v>145</v>
      </c>
      <c r="C4027" t="s">
        <v>435</v>
      </c>
      <c r="D4027" t="s">
        <v>436</v>
      </c>
      <c r="E4027">
        <v>2005</v>
      </c>
      <c r="F4027">
        <v>18.300999999999998</v>
      </c>
      <c r="G4027">
        <v>4.7699999999999996</v>
      </c>
      <c r="K4027">
        <v>21.542200000000001</v>
      </c>
      <c r="M4027">
        <v>74.116</v>
      </c>
      <c r="N4027">
        <v>70.704899999999995</v>
      </c>
      <c r="O4027">
        <v>12.073</v>
      </c>
    </row>
    <row r="4028" spans="1:15" x14ac:dyDescent="0.3">
      <c r="A4028" t="s">
        <v>144</v>
      </c>
      <c r="B4028" t="s">
        <v>145</v>
      </c>
      <c r="C4028" t="s">
        <v>435</v>
      </c>
      <c r="D4028" t="s">
        <v>436</v>
      </c>
      <c r="E4028">
        <v>2004</v>
      </c>
      <c r="F4028">
        <v>18.635999999999999</v>
      </c>
      <c r="G4028">
        <v>4.766</v>
      </c>
      <c r="K4028">
        <v>17.884499999999999</v>
      </c>
      <c r="M4028">
        <v>73.751000000000005</v>
      </c>
      <c r="N4028">
        <v>69.943200000000004</v>
      </c>
      <c r="O4028">
        <v>12.081</v>
      </c>
    </row>
    <row r="4029" spans="1:15" x14ac:dyDescent="0.3">
      <c r="A4029" t="s">
        <v>144</v>
      </c>
      <c r="B4029" t="s">
        <v>145</v>
      </c>
      <c r="C4029" t="s">
        <v>435</v>
      </c>
      <c r="D4029" t="s">
        <v>436</v>
      </c>
      <c r="E4029">
        <v>2003</v>
      </c>
      <c r="F4029">
        <v>18.98</v>
      </c>
      <c r="G4029">
        <v>4.7679999999999998</v>
      </c>
      <c r="K4029">
        <v>14.1243</v>
      </c>
      <c r="M4029">
        <v>73.382000000000005</v>
      </c>
      <c r="N4029">
        <v>69.044499999999999</v>
      </c>
      <c r="O4029">
        <v>11.952999999999999</v>
      </c>
    </row>
    <row r="4030" spans="1:15" x14ac:dyDescent="0.3">
      <c r="A4030" t="s">
        <v>144</v>
      </c>
      <c r="B4030" t="s">
        <v>145</v>
      </c>
      <c r="C4030" t="s">
        <v>435</v>
      </c>
      <c r="D4030" t="s">
        <v>436</v>
      </c>
      <c r="E4030">
        <v>2002</v>
      </c>
      <c r="F4030">
        <v>19.341999999999999</v>
      </c>
      <c r="G4030">
        <v>4.7709999999999999</v>
      </c>
      <c r="K4030">
        <v>8.2002199999999998</v>
      </c>
      <c r="M4030">
        <v>73.016999999999996</v>
      </c>
      <c r="N4030">
        <v>68.025099999999995</v>
      </c>
      <c r="O4030">
        <v>11.71</v>
      </c>
    </row>
    <row r="4031" spans="1:15" x14ac:dyDescent="0.3">
      <c r="A4031" t="s">
        <v>144</v>
      </c>
      <c r="B4031" t="s">
        <v>145</v>
      </c>
      <c r="C4031" t="s">
        <v>435</v>
      </c>
      <c r="D4031" t="s">
        <v>436</v>
      </c>
      <c r="E4031">
        <v>2001</v>
      </c>
      <c r="F4031">
        <v>19.731999999999999</v>
      </c>
      <c r="G4031">
        <v>4.7759999999999998</v>
      </c>
      <c r="K4031">
        <v>6.2515900000000002</v>
      </c>
      <c r="M4031">
        <v>72.658000000000001</v>
      </c>
      <c r="N4031">
        <v>66.921000000000006</v>
      </c>
      <c r="O4031">
        <v>11.63</v>
      </c>
    </row>
    <row r="4032" spans="1:15" x14ac:dyDescent="0.3">
      <c r="A4032" t="s">
        <v>144</v>
      </c>
      <c r="B4032" t="s">
        <v>145</v>
      </c>
      <c r="C4032" t="s">
        <v>435</v>
      </c>
      <c r="D4032" t="s">
        <v>436</v>
      </c>
      <c r="E4032">
        <v>2000</v>
      </c>
      <c r="F4032">
        <v>20.172000000000001</v>
      </c>
      <c r="G4032">
        <v>4.7869999999999999</v>
      </c>
      <c r="I4032">
        <v>3447540000</v>
      </c>
      <c r="J4032">
        <v>14323.8</v>
      </c>
      <c r="K4032">
        <v>6.3570599999999997</v>
      </c>
      <c r="M4032">
        <v>72.302999999999997</v>
      </c>
      <c r="N4032">
        <v>65.761200000000002</v>
      </c>
      <c r="O4032">
        <v>11.707000000000001</v>
      </c>
    </row>
    <row r="4033" spans="1:15" x14ac:dyDescent="0.3">
      <c r="A4033" t="s">
        <v>144</v>
      </c>
      <c r="B4033" t="s">
        <v>145</v>
      </c>
      <c r="C4033" t="s">
        <v>435</v>
      </c>
      <c r="D4033" t="s">
        <v>436</v>
      </c>
      <c r="E4033">
        <v>1999</v>
      </c>
      <c r="F4033">
        <v>20.687000000000001</v>
      </c>
      <c r="G4033">
        <v>4.8109999999999999</v>
      </c>
      <c r="I4033">
        <v>3797020000</v>
      </c>
      <c r="J4033">
        <v>16074</v>
      </c>
      <c r="K4033">
        <v>3.4489000000000001</v>
      </c>
      <c r="M4033">
        <v>71.945999999999998</v>
      </c>
      <c r="N4033">
        <v>64.541300000000007</v>
      </c>
      <c r="O4033">
        <v>11.794</v>
      </c>
    </row>
    <row r="4034" spans="1:15" x14ac:dyDescent="0.3">
      <c r="A4034" t="s">
        <v>144</v>
      </c>
      <c r="B4034" t="s">
        <v>145</v>
      </c>
      <c r="C4034" t="s">
        <v>435</v>
      </c>
      <c r="D4034" t="s">
        <v>436</v>
      </c>
      <c r="E4034">
        <v>1998</v>
      </c>
      <c r="F4034">
        <v>21.29</v>
      </c>
      <c r="G4034">
        <v>4.8520000000000003</v>
      </c>
      <c r="I4034">
        <v>3775160000</v>
      </c>
      <c r="J4034">
        <v>16302.5</v>
      </c>
      <c r="K4034">
        <v>1.31616</v>
      </c>
      <c r="M4034">
        <v>71.58</v>
      </c>
      <c r="N4034">
        <v>63.270499999999998</v>
      </c>
      <c r="O4034">
        <v>11.731</v>
      </c>
    </row>
    <row r="4035" spans="1:15" x14ac:dyDescent="0.3">
      <c r="A4035" t="s">
        <v>144</v>
      </c>
      <c r="B4035" t="s">
        <v>145</v>
      </c>
      <c r="C4035" t="s">
        <v>435</v>
      </c>
      <c r="D4035" t="s">
        <v>436</v>
      </c>
      <c r="E4035">
        <v>1997</v>
      </c>
      <c r="F4035">
        <v>21.984000000000002</v>
      </c>
      <c r="G4035">
        <v>4.9109999999999996</v>
      </c>
      <c r="I4035">
        <v>3567060000</v>
      </c>
      <c r="J4035">
        <v>15723.2</v>
      </c>
      <c r="K4035">
        <v>0.21438499999999999</v>
      </c>
      <c r="M4035">
        <v>71.201999999999998</v>
      </c>
      <c r="N4035">
        <v>61.985199999999999</v>
      </c>
      <c r="O4035">
        <v>11.816000000000001</v>
      </c>
    </row>
    <row r="4036" spans="1:15" x14ac:dyDescent="0.3">
      <c r="A4036" t="s">
        <v>144</v>
      </c>
      <c r="B4036" t="s">
        <v>145</v>
      </c>
      <c r="C4036" t="s">
        <v>435</v>
      </c>
      <c r="D4036" t="s">
        <v>436</v>
      </c>
      <c r="E4036">
        <v>1996</v>
      </c>
      <c r="F4036">
        <v>22.763000000000002</v>
      </c>
      <c r="G4036">
        <v>4.9870000000000001</v>
      </c>
      <c r="I4036">
        <v>3954700000</v>
      </c>
      <c r="J4036">
        <v>17788.099999999999</v>
      </c>
      <c r="K4036">
        <v>9.0971899999999994E-2</v>
      </c>
      <c r="M4036">
        <v>70.814999999999998</v>
      </c>
      <c r="N4036">
        <v>60.743699999999997</v>
      </c>
      <c r="O4036">
        <v>11.881</v>
      </c>
    </row>
    <row r="4037" spans="1:15" x14ac:dyDescent="0.3">
      <c r="A4037" t="s">
        <v>144</v>
      </c>
      <c r="B4037" t="s">
        <v>145</v>
      </c>
      <c r="C4037" t="s">
        <v>435</v>
      </c>
      <c r="D4037" t="s">
        <v>436</v>
      </c>
      <c r="E4037">
        <v>1995</v>
      </c>
      <c r="F4037">
        <v>23.626000000000001</v>
      </c>
      <c r="G4037">
        <v>5.0739999999999998</v>
      </c>
      <c r="I4037">
        <v>3982370000</v>
      </c>
      <c r="J4037">
        <v>18261.8</v>
      </c>
      <c r="M4037">
        <v>70.426000000000002</v>
      </c>
      <c r="N4037">
        <v>59.5822</v>
      </c>
      <c r="O4037">
        <v>11.952999999999999</v>
      </c>
    </row>
    <row r="4038" spans="1:15" x14ac:dyDescent="0.3">
      <c r="A4038" t="s">
        <v>144</v>
      </c>
      <c r="B4038" t="s">
        <v>145</v>
      </c>
      <c r="C4038" t="s">
        <v>435</v>
      </c>
      <c r="D4038" t="s">
        <v>436</v>
      </c>
      <c r="E4038">
        <v>1994</v>
      </c>
      <c r="F4038">
        <v>24.568000000000001</v>
      </c>
      <c r="G4038">
        <v>5.1619999999999999</v>
      </c>
      <c r="I4038">
        <v>3522270000</v>
      </c>
      <c r="J4038">
        <v>16444.099999999999</v>
      </c>
      <c r="M4038">
        <v>70.043999999999997</v>
      </c>
      <c r="N4038">
        <v>58.523800000000001</v>
      </c>
      <c r="O4038">
        <v>11.974</v>
      </c>
    </row>
    <row r="4039" spans="1:15" x14ac:dyDescent="0.3">
      <c r="A4039" t="s">
        <v>144</v>
      </c>
      <c r="B4039" t="s">
        <v>145</v>
      </c>
      <c r="C4039" t="s">
        <v>435</v>
      </c>
      <c r="D4039" t="s">
        <v>436</v>
      </c>
      <c r="E4039">
        <v>1993</v>
      </c>
      <c r="F4039">
        <v>25.558</v>
      </c>
      <c r="G4039">
        <v>5.2460000000000004</v>
      </c>
      <c r="I4039">
        <v>3694600000</v>
      </c>
      <c r="J4039">
        <v>17539.7</v>
      </c>
      <c r="M4039">
        <v>69.677999999999997</v>
      </c>
      <c r="N4039">
        <v>57.552500000000002</v>
      </c>
      <c r="O4039">
        <v>11.955</v>
      </c>
    </row>
    <row r="4040" spans="1:15" x14ac:dyDescent="0.3">
      <c r="A4040" t="s">
        <v>144</v>
      </c>
      <c r="B4040" t="s">
        <v>145</v>
      </c>
      <c r="C4040" t="s">
        <v>435</v>
      </c>
      <c r="D4040" t="s">
        <v>436</v>
      </c>
      <c r="E4040">
        <v>1992</v>
      </c>
      <c r="F4040">
        <v>26.558</v>
      </c>
      <c r="G4040">
        <v>5.3179999999999996</v>
      </c>
      <c r="I4040">
        <v>3558220000</v>
      </c>
      <c r="J4040">
        <v>17169.099999999999</v>
      </c>
      <c r="M4040">
        <v>69.331999999999994</v>
      </c>
      <c r="N4040">
        <v>56.624299999999998</v>
      </c>
      <c r="O4040">
        <v>11.637</v>
      </c>
    </row>
    <row r="4041" spans="1:15" x14ac:dyDescent="0.3">
      <c r="A4041" t="s">
        <v>144</v>
      </c>
      <c r="B4041" t="s">
        <v>145</v>
      </c>
      <c r="C4041" t="s">
        <v>435</v>
      </c>
      <c r="D4041" t="s">
        <v>436</v>
      </c>
      <c r="E4041">
        <v>1991</v>
      </c>
      <c r="F4041">
        <v>27.527999999999999</v>
      </c>
      <c r="G4041">
        <v>5.3789999999999996</v>
      </c>
      <c r="I4041">
        <v>3267370000</v>
      </c>
      <c r="J4041">
        <v>16038</v>
      </c>
      <c r="M4041">
        <v>69.007000000000005</v>
      </c>
      <c r="N4041">
        <v>55.662799999999997</v>
      </c>
      <c r="O4041">
        <v>11.42</v>
      </c>
    </row>
    <row r="4042" spans="1:15" x14ac:dyDescent="0.3">
      <c r="A4042" t="s">
        <v>144</v>
      </c>
      <c r="B4042" t="s">
        <v>145</v>
      </c>
      <c r="C4042" t="s">
        <v>435</v>
      </c>
      <c r="D4042" t="s">
        <v>436</v>
      </c>
      <c r="E4042">
        <v>1990</v>
      </c>
      <c r="F4042">
        <v>28.411000000000001</v>
      </c>
      <c r="G4042">
        <v>5.4279999999999999</v>
      </c>
      <c r="I4042">
        <v>3181210000</v>
      </c>
      <c r="J4042">
        <v>15913.6</v>
      </c>
      <c r="K4042">
        <v>0</v>
      </c>
      <c r="M4042">
        <v>68.703999999999994</v>
      </c>
      <c r="N4042">
        <v>54.618899999999996</v>
      </c>
    </row>
    <row r="4043" spans="1:15" x14ac:dyDescent="0.3">
      <c r="A4043" t="s">
        <v>144</v>
      </c>
      <c r="B4043" t="s">
        <v>145</v>
      </c>
      <c r="C4043" t="s">
        <v>435</v>
      </c>
      <c r="D4043" t="s">
        <v>436</v>
      </c>
      <c r="E4043">
        <v>1989</v>
      </c>
      <c r="F4043">
        <v>29.148</v>
      </c>
      <c r="G4043">
        <v>5.4669999999999996</v>
      </c>
      <c r="I4043">
        <v>2636460000</v>
      </c>
      <c r="J4043">
        <v>13470.2</v>
      </c>
      <c r="M4043">
        <v>68.424000000000007</v>
      </c>
      <c r="N4043">
        <v>53.476999999999997</v>
      </c>
    </row>
    <row r="4044" spans="1:15" x14ac:dyDescent="0.3">
      <c r="A4044" t="s">
        <v>144</v>
      </c>
      <c r="B4044" t="s">
        <v>145</v>
      </c>
      <c r="C4044" t="s">
        <v>435</v>
      </c>
      <c r="D4044" t="s">
        <v>436</v>
      </c>
      <c r="E4044">
        <v>1988</v>
      </c>
      <c r="F4044">
        <v>29.718</v>
      </c>
      <c r="G4044">
        <v>5.5039999999999996</v>
      </c>
      <c r="I4044">
        <v>2687470000</v>
      </c>
      <c r="J4044">
        <v>14051</v>
      </c>
      <c r="M4044">
        <v>68.156000000000006</v>
      </c>
      <c r="N4044">
        <v>52.258499999999998</v>
      </c>
    </row>
    <row r="4045" spans="1:15" x14ac:dyDescent="0.3">
      <c r="A4045" t="s">
        <v>144</v>
      </c>
      <c r="B4045" t="s">
        <v>145</v>
      </c>
      <c r="C4045" t="s">
        <v>435</v>
      </c>
      <c r="D4045" t="s">
        <v>436</v>
      </c>
      <c r="E4045">
        <v>1987</v>
      </c>
      <c r="F4045">
        <v>30.116</v>
      </c>
      <c r="G4045">
        <v>5.548</v>
      </c>
      <c r="I4045">
        <v>2543200000</v>
      </c>
      <c r="J4045">
        <v>13630.3</v>
      </c>
      <c r="M4045">
        <v>67.888000000000005</v>
      </c>
      <c r="N4045">
        <v>50.979199999999999</v>
      </c>
    </row>
    <row r="4046" spans="1:15" x14ac:dyDescent="0.3">
      <c r="A4046" t="s">
        <v>144</v>
      </c>
      <c r="B4046" t="s">
        <v>145</v>
      </c>
      <c r="C4046" t="s">
        <v>435</v>
      </c>
      <c r="D4046" t="s">
        <v>436</v>
      </c>
      <c r="E4046">
        <v>1986</v>
      </c>
      <c r="F4046">
        <v>30.353000000000002</v>
      </c>
      <c r="G4046">
        <v>5.6050000000000004</v>
      </c>
      <c r="I4046">
        <v>2301510000</v>
      </c>
      <c r="J4046">
        <v>12658.4</v>
      </c>
      <c r="M4046">
        <v>67.603999999999999</v>
      </c>
      <c r="N4046">
        <v>49.6768</v>
      </c>
    </row>
    <row r="4047" spans="1:15" x14ac:dyDescent="0.3">
      <c r="A4047" t="s">
        <v>144</v>
      </c>
      <c r="B4047" t="s">
        <v>145</v>
      </c>
      <c r="C4047" t="s">
        <v>435</v>
      </c>
      <c r="D4047" t="s">
        <v>436</v>
      </c>
      <c r="E4047">
        <v>1985</v>
      </c>
      <c r="F4047">
        <v>30.456</v>
      </c>
      <c r="G4047">
        <v>5.6829999999999998</v>
      </c>
      <c r="I4047">
        <v>1507230000</v>
      </c>
      <c r="J4047">
        <v>8514.1299999999992</v>
      </c>
      <c r="M4047">
        <v>67.278000000000006</v>
      </c>
      <c r="N4047">
        <v>48.368000000000002</v>
      </c>
    </row>
    <row r="4048" spans="1:15" x14ac:dyDescent="0.3">
      <c r="A4048" t="s">
        <v>144</v>
      </c>
      <c r="B4048" t="s">
        <v>145</v>
      </c>
      <c r="C4048" t="s">
        <v>435</v>
      </c>
      <c r="D4048" t="s">
        <v>436</v>
      </c>
      <c r="E4048">
        <v>1984</v>
      </c>
      <c r="F4048">
        <v>30.474</v>
      </c>
      <c r="G4048">
        <v>5.7930000000000001</v>
      </c>
      <c r="I4048">
        <v>1378990000</v>
      </c>
      <c r="J4048">
        <v>8005.8</v>
      </c>
      <c r="M4048">
        <v>66.882999999999996</v>
      </c>
      <c r="N4048">
        <v>47.062600000000003</v>
      </c>
    </row>
    <row r="4049" spans="1:14" x14ac:dyDescent="0.3">
      <c r="A4049" t="s">
        <v>144</v>
      </c>
      <c r="B4049" t="s">
        <v>145</v>
      </c>
      <c r="C4049" t="s">
        <v>435</v>
      </c>
      <c r="D4049" t="s">
        <v>436</v>
      </c>
      <c r="E4049">
        <v>1983</v>
      </c>
      <c r="F4049">
        <v>30.47</v>
      </c>
      <c r="G4049">
        <v>5.9349999999999996</v>
      </c>
      <c r="I4049">
        <v>1335900000</v>
      </c>
      <c r="J4049">
        <v>7977.83</v>
      </c>
      <c r="M4049">
        <v>66.406999999999996</v>
      </c>
      <c r="N4049">
        <v>45.751600000000003</v>
      </c>
    </row>
    <row r="4050" spans="1:14" x14ac:dyDescent="0.3">
      <c r="A4050" t="s">
        <v>144</v>
      </c>
      <c r="B4050" t="s">
        <v>145</v>
      </c>
      <c r="C4050" t="s">
        <v>435</v>
      </c>
      <c r="D4050" t="s">
        <v>436</v>
      </c>
      <c r="E4050">
        <v>1982</v>
      </c>
      <c r="F4050">
        <v>30.5</v>
      </c>
      <c r="G4050">
        <v>6.109</v>
      </c>
      <c r="I4050">
        <v>1286460000</v>
      </c>
      <c r="J4050">
        <v>7907.69</v>
      </c>
      <c r="M4050">
        <v>65.853999999999999</v>
      </c>
      <c r="N4050">
        <v>44.4495</v>
      </c>
    </row>
    <row r="4051" spans="1:14" x14ac:dyDescent="0.3">
      <c r="A4051" t="s">
        <v>144</v>
      </c>
      <c r="B4051" t="s">
        <v>145</v>
      </c>
      <c r="C4051" t="s">
        <v>435</v>
      </c>
      <c r="D4051" t="s">
        <v>436</v>
      </c>
      <c r="E4051">
        <v>1981</v>
      </c>
      <c r="F4051">
        <v>30.597999999999999</v>
      </c>
      <c r="G4051">
        <v>6.3120000000000003</v>
      </c>
      <c r="I4051">
        <v>1279970000</v>
      </c>
      <c r="J4051">
        <v>8103.5</v>
      </c>
      <c r="M4051">
        <v>65.233999999999995</v>
      </c>
      <c r="N4051">
        <v>43.156599999999997</v>
      </c>
    </row>
    <row r="4052" spans="1:14" x14ac:dyDescent="0.3">
      <c r="A4052" t="s">
        <v>144</v>
      </c>
      <c r="B4052" t="s">
        <v>145</v>
      </c>
      <c r="C4052" t="s">
        <v>435</v>
      </c>
      <c r="D4052" t="s">
        <v>436</v>
      </c>
      <c r="E4052">
        <v>1980</v>
      </c>
      <c r="F4052">
        <v>30.789000000000001</v>
      </c>
      <c r="G4052">
        <v>6.5369999999999999</v>
      </c>
      <c r="I4052">
        <v>1362150000</v>
      </c>
      <c r="J4052">
        <v>8885.4699999999993</v>
      </c>
      <c r="M4052">
        <v>64.575999999999993</v>
      </c>
      <c r="N4052">
        <v>41.8855</v>
      </c>
    </row>
    <row r="4053" spans="1:14" x14ac:dyDescent="0.3">
      <c r="A4053" t="s">
        <v>144</v>
      </c>
      <c r="B4053" t="s">
        <v>145</v>
      </c>
      <c r="C4053" t="s">
        <v>435</v>
      </c>
      <c r="D4053" t="s">
        <v>436</v>
      </c>
      <c r="E4053">
        <v>1979</v>
      </c>
      <c r="F4053">
        <v>31.085000000000001</v>
      </c>
      <c r="G4053">
        <v>6.7750000000000004</v>
      </c>
      <c r="I4053">
        <v>1215030000</v>
      </c>
      <c r="J4053">
        <v>8168.78</v>
      </c>
      <c r="M4053">
        <v>63.915999999999997</v>
      </c>
      <c r="N4053">
        <v>40.639600000000002</v>
      </c>
    </row>
    <row r="4054" spans="1:14" x14ac:dyDescent="0.3">
      <c r="A4054" t="s">
        <v>144</v>
      </c>
      <c r="B4054" t="s">
        <v>145</v>
      </c>
      <c r="C4054" t="s">
        <v>435</v>
      </c>
      <c r="D4054" t="s">
        <v>436</v>
      </c>
      <c r="E4054">
        <v>1978</v>
      </c>
      <c r="F4054">
        <v>31.462</v>
      </c>
      <c r="G4054">
        <v>7.016</v>
      </c>
      <c r="I4054">
        <v>1005570000</v>
      </c>
      <c r="J4054">
        <v>6969.74</v>
      </c>
      <c r="M4054">
        <v>63.290999999999997</v>
      </c>
      <c r="N4054">
        <v>39.419899999999998</v>
      </c>
    </row>
    <row r="4055" spans="1:14" x14ac:dyDescent="0.3">
      <c r="A4055" t="s">
        <v>144</v>
      </c>
      <c r="B4055" t="s">
        <v>145</v>
      </c>
      <c r="C4055" t="s">
        <v>435</v>
      </c>
      <c r="D4055" t="s">
        <v>436</v>
      </c>
      <c r="E4055">
        <v>1977</v>
      </c>
      <c r="F4055">
        <v>31.893999999999998</v>
      </c>
      <c r="G4055">
        <v>7.2510000000000003</v>
      </c>
      <c r="I4055">
        <v>793193000</v>
      </c>
      <c r="J4055">
        <v>5670.08</v>
      </c>
      <c r="M4055">
        <v>62.728000000000002</v>
      </c>
      <c r="N4055">
        <v>38.221600000000002</v>
      </c>
    </row>
    <row r="4056" spans="1:14" x14ac:dyDescent="0.3">
      <c r="A4056" t="s">
        <v>144</v>
      </c>
      <c r="B4056" t="s">
        <v>145</v>
      </c>
      <c r="C4056" t="s">
        <v>435</v>
      </c>
      <c r="D4056" t="s">
        <v>436</v>
      </c>
      <c r="E4056">
        <v>1976</v>
      </c>
      <c r="F4056">
        <v>32.371000000000002</v>
      </c>
      <c r="G4056">
        <v>7.4740000000000002</v>
      </c>
      <c r="I4056">
        <v>732286000</v>
      </c>
      <c r="J4056">
        <v>5402.37</v>
      </c>
      <c r="M4056">
        <v>62.238999999999997</v>
      </c>
      <c r="N4056">
        <v>37.035200000000003</v>
      </c>
    </row>
    <row r="4057" spans="1:14" x14ac:dyDescent="0.3">
      <c r="A4057" t="s">
        <v>144</v>
      </c>
      <c r="B4057" t="s">
        <v>145</v>
      </c>
      <c r="C4057" t="s">
        <v>435</v>
      </c>
      <c r="D4057" t="s">
        <v>436</v>
      </c>
      <c r="E4057">
        <v>1975</v>
      </c>
      <c r="F4057">
        <v>32.871000000000002</v>
      </c>
      <c r="G4057">
        <v>7.6840000000000002</v>
      </c>
      <c r="I4057">
        <v>690320000</v>
      </c>
      <c r="J4057">
        <v>5260.26</v>
      </c>
      <c r="M4057">
        <v>61.823</v>
      </c>
      <c r="N4057">
        <v>35.856000000000002</v>
      </c>
    </row>
    <row r="4058" spans="1:14" x14ac:dyDescent="0.3">
      <c r="A4058" t="s">
        <v>144</v>
      </c>
      <c r="B4058" t="s">
        <v>145</v>
      </c>
      <c r="C4058" t="s">
        <v>435</v>
      </c>
      <c r="D4058" t="s">
        <v>436</v>
      </c>
      <c r="E4058">
        <v>1974</v>
      </c>
      <c r="F4058">
        <v>33.369</v>
      </c>
      <c r="G4058">
        <v>7.88</v>
      </c>
      <c r="I4058">
        <v>555338000</v>
      </c>
      <c r="J4058">
        <v>4375.3599999999997</v>
      </c>
      <c r="M4058">
        <v>61.469000000000001</v>
      </c>
      <c r="N4058">
        <v>34.678699999999999</v>
      </c>
    </row>
    <row r="4059" spans="1:14" x14ac:dyDescent="0.3">
      <c r="A4059" t="s">
        <v>144</v>
      </c>
      <c r="B4059" t="s">
        <v>145</v>
      </c>
      <c r="C4059" t="s">
        <v>435</v>
      </c>
      <c r="D4059" t="s">
        <v>436</v>
      </c>
      <c r="E4059">
        <v>1973</v>
      </c>
      <c r="F4059">
        <v>33.847000000000001</v>
      </c>
      <c r="G4059">
        <v>8.0690000000000008</v>
      </c>
      <c r="I4059">
        <v>431254000</v>
      </c>
      <c r="J4059">
        <v>3516.34</v>
      </c>
      <c r="M4059">
        <v>61.149000000000001</v>
      </c>
      <c r="N4059">
        <v>33.509</v>
      </c>
    </row>
    <row r="4060" spans="1:14" x14ac:dyDescent="0.3">
      <c r="A4060" t="s">
        <v>144</v>
      </c>
      <c r="B4060" t="s">
        <v>145</v>
      </c>
      <c r="C4060" t="s">
        <v>435</v>
      </c>
      <c r="D4060" t="s">
        <v>436</v>
      </c>
      <c r="E4060">
        <v>1972</v>
      </c>
      <c r="F4060">
        <v>34.295999999999999</v>
      </c>
      <c r="G4060">
        <v>8.2569999999999997</v>
      </c>
      <c r="I4060">
        <v>325843000</v>
      </c>
      <c r="J4060">
        <v>2751.13</v>
      </c>
      <c r="M4060">
        <v>60.835999999999999</v>
      </c>
      <c r="N4060">
        <v>32.360700000000001</v>
      </c>
    </row>
    <row r="4061" spans="1:14" x14ac:dyDescent="0.3">
      <c r="A4061" t="s">
        <v>144</v>
      </c>
      <c r="B4061" t="s">
        <v>145</v>
      </c>
      <c r="C4061" t="s">
        <v>435</v>
      </c>
      <c r="D4061" t="s">
        <v>436</v>
      </c>
      <c r="E4061">
        <v>1971</v>
      </c>
      <c r="F4061">
        <v>34.713999999999999</v>
      </c>
      <c r="G4061">
        <v>8.4459999999999997</v>
      </c>
      <c r="I4061">
        <v>296613000</v>
      </c>
      <c r="J4061">
        <v>2593.1799999999998</v>
      </c>
      <c r="M4061">
        <v>60.518000000000001</v>
      </c>
      <c r="N4061">
        <v>31.251899999999999</v>
      </c>
    </row>
    <row r="4062" spans="1:14" x14ac:dyDescent="0.3">
      <c r="A4062" t="s">
        <v>144</v>
      </c>
      <c r="B4062" t="s">
        <v>145</v>
      </c>
      <c r="C4062" t="s">
        <v>435</v>
      </c>
      <c r="D4062" t="s">
        <v>436</v>
      </c>
      <c r="E4062">
        <v>1970</v>
      </c>
      <c r="F4062">
        <v>35.103999999999999</v>
      </c>
      <c r="G4062">
        <v>8.641</v>
      </c>
      <c r="I4062">
        <v>254036000</v>
      </c>
      <c r="J4062">
        <v>2299.0700000000002</v>
      </c>
      <c r="M4062">
        <v>60.183</v>
      </c>
      <c r="N4062">
        <v>30.189900000000002</v>
      </c>
    </row>
    <row r="4063" spans="1:14" x14ac:dyDescent="0.3">
      <c r="A4063" t="s">
        <v>144</v>
      </c>
      <c r="B4063" t="s">
        <v>145</v>
      </c>
      <c r="C4063" t="s">
        <v>435</v>
      </c>
      <c r="D4063" t="s">
        <v>436</v>
      </c>
      <c r="E4063">
        <v>1969</v>
      </c>
      <c r="F4063">
        <v>35.476999999999997</v>
      </c>
      <c r="G4063">
        <v>8.8469999999999995</v>
      </c>
      <c r="I4063">
        <v>242944000</v>
      </c>
      <c r="J4063">
        <v>2274.33</v>
      </c>
      <c r="M4063">
        <v>59.826999999999998</v>
      </c>
      <c r="N4063">
        <v>29.1858</v>
      </c>
    </row>
    <row r="4064" spans="1:14" x14ac:dyDescent="0.3">
      <c r="A4064" t="s">
        <v>144</v>
      </c>
      <c r="B4064" t="s">
        <v>145</v>
      </c>
      <c r="C4064" t="s">
        <v>435</v>
      </c>
      <c r="D4064" t="s">
        <v>436</v>
      </c>
      <c r="E4064">
        <v>1968</v>
      </c>
      <c r="F4064">
        <v>35.856000000000002</v>
      </c>
      <c r="G4064">
        <v>9.0660000000000007</v>
      </c>
      <c r="I4064">
        <v>259590000</v>
      </c>
      <c r="J4064">
        <v>2511.9499999999998</v>
      </c>
      <c r="M4064">
        <v>59.451999999999998</v>
      </c>
      <c r="N4064">
        <v>28.235499999999998</v>
      </c>
    </row>
    <row r="4065" spans="1:15" x14ac:dyDescent="0.3">
      <c r="A4065" t="s">
        <v>144</v>
      </c>
      <c r="B4065" t="s">
        <v>145</v>
      </c>
      <c r="C4065" t="s">
        <v>435</v>
      </c>
      <c r="D4065" t="s">
        <v>436</v>
      </c>
      <c r="E4065">
        <v>1967</v>
      </c>
      <c r="F4065">
        <v>36.265999999999998</v>
      </c>
      <c r="G4065">
        <v>9.298</v>
      </c>
      <c r="I4065">
        <v>220984000</v>
      </c>
      <c r="J4065">
        <v>2209.9499999999998</v>
      </c>
      <c r="M4065">
        <v>59.061</v>
      </c>
      <c r="N4065">
        <v>27.321000000000002</v>
      </c>
    </row>
    <row r="4066" spans="1:15" x14ac:dyDescent="0.3">
      <c r="A4066" t="s">
        <v>144</v>
      </c>
      <c r="B4066" t="s">
        <v>145</v>
      </c>
      <c r="C4066" t="s">
        <v>435</v>
      </c>
      <c r="D4066" t="s">
        <v>436</v>
      </c>
      <c r="E4066">
        <v>1966</v>
      </c>
      <c r="F4066">
        <v>36.722000000000001</v>
      </c>
      <c r="G4066">
        <v>9.5440000000000005</v>
      </c>
      <c r="I4066">
        <v>215659000</v>
      </c>
      <c r="J4066">
        <v>2229.8200000000002</v>
      </c>
      <c r="M4066">
        <v>58.654000000000003</v>
      </c>
      <c r="N4066">
        <v>26.4251</v>
      </c>
    </row>
    <row r="4067" spans="1:15" x14ac:dyDescent="0.3">
      <c r="A4067" t="s">
        <v>144</v>
      </c>
      <c r="B4067" t="s">
        <v>145</v>
      </c>
      <c r="C4067" t="s">
        <v>435</v>
      </c>
      <c r="D4067" t="s">
        <v>436</v>
      </c>
      <c r="E4067">
        <v>1965</v>
      </c>
      <c r="F4067">
        <v>37.253</v>
      </c>
      <c r="G4067">
        <v>9.7949999999999999</v>
      </c>
      <c r="I4067">
        <v>176535000</v>
      </c>
      <c r="J4067">
        <v>1889.32</v>
      </c>
      <c r="M4067">
        <v>58.241999999999997</v>
      </c>
      <c r="N4067">
        <v>25.529499999999999</v>
      </c>
    </row>
    <row r="4068" spans="1:15" x14ac:dyDescent="0.3">
      <c r="A4068" t="s">
        <v>144</v>
      </c>
      <c r="B4068" t="s">
        <v>145</v>
      </c>
      <c r="C4068" t="s">
        <v>435</v>
      </c>
      <c r="D4068" t="s">
        <v>436</v>
      </c>
      <c r="E4068">
        <v>1964</v>
      </c>
      <c r="F4068">
        <v>37.886000000000003</v>
      </c>
      <c r="G4068">
        <v>10.039</v>
      </c>
      <c r="M4068">
        <v>57.844999999999999</v>
      </c>
      <c r="N4068">
        <v>24.6281</v>
      </c>
    </row>
    <row r="4069" spans="1:15" x14ac:dyDescent="0.3">
      <c r="A4069" t="s">
        <v>144</v>
      </c>
      <c r="B4069" t="s">
        <v>145</v>
      </c>
      <c r="C4069" t="s">
        <v>435</v>
      </c>
      <c r="D4069" t="s">
        <v>436</v>
      </c>
      <c r="E4069">
        <v>1963</v>
      </c>
      <c r="F4069">
        <v>38.622</v>
      </c>
      <c r="G4069">
        <v>10.273999999999999</v>
      </c>
      <c r="M4069">
        <v>57.465000000000003</v>
      </c>
      <c r="N4069">
        <v>23.7287</v>
      </c>
    </row>
    <row r="4070" spans="1:15" x14ac:dyDescent="0.3">
      <c r="A4070" t="s">
        <v>144</v>
      </c>
      <c r="B4070" t="s">
        <v>145</v>
      </c>
      <c r="C4070" t="s">
        <v>435</v>
      </c>
      <c r="D4070" t="s">
        <v>436</v>
      </c>
      <c r="E4070">
        <v>1962</v>
      </c>
      <c r="F4070">
        <v>39.448</v>
      </c>
      <c r="G4070">
        <v>10.503</v>
      </c>
      <c r="M4070">
        <v>57.093000000000004</v>
      </c>
      <c r="N4070">
        <v>22.8566</v>
      </c>
    </row>
    <row r="4071" spans="1:15" x14ac:dyDescent="0.3">
      <c r="A4071" t="s">
        <v>144</v>
      </c>
      <c r="B4071" t="s">
        <v>145</v>
      </c>
      <c r="C4071" t="s">
        <v>435</v>
      </c>
      <c r="D4071" t="s">
        <v>436</v>
      </c>
      <c r="E4071">
        <v>1961</v>
      </c>
      <c r="F4071">
        <v>40.343000000000004</v>
      </c>
      <c r="G4071">
        <v>10.74</v>
      </c>
      <c r="M4071">
        <v>56.707999999999998</v>
      </c>
      <c r="N4071">
        <v>22.050799999999999</v>
      </c>
    </row>
    <row r="4072" spans="1:15" x14ac:dyDescent="0.3">
      <c r="A4072" t="s">
        <v>144</v>
      </c>
      <c r="B4072" t="s">
        <v>145</v>
      </c>
      <c r="C4072" t="s">
        <v>435</v>
      </c>
      <c r="D4072" t="s">
        <v>436</v>
      </c>
      <c r="E4072">
        <v>1960</v>
      </c>
      <c r="F4072">
        <v>41.274999999999999</v>
      </c>
      <c r="G4072">
        <v>11.000999999999999</v>
      </c>
      <c r="M4072">
        <v>56.281999999999996</v>
      </c>
    </row>
    <row r="4073" spans="1:15" x14ac:dyDescent="0.3">
      <c r="A4073" t="s">
        <v>146</v>
      </c>
      <c r="B4073" t="s">
        <v>147</v>
      </c>
      <c r="C4073" t="s">
        <v>431</v>
      </c>
      <c r="D4073" t="s">
        <v>433</v>
      </c>
      <c r="E4073">
        <v>2018</v>
      </c>
      <c r="I4073">
        <v>17017400000</v>
      </c>
      <c r="J4073">
        <v>8029.82</v>
      </c>
      <c r="L4073">
        <v>32.700000000000003</v>
      </c>
      <c r="N4073">
        <v>8.2247599999999998</v>
      </c>
      <c r="O4073">
        <v>19.488</v>
      </c>
    </row>
    <row r="4074" spans="1:15" x14ac:dyDescent="0.3">
      <c r="A4074" t="s">
        <v>146</v>
      </c>
      <c r="B4074" t="s">
        <v>147</v>
      </c>
      <c r="C4074" t="s">
        <v>431</v>
      </c>
      <c r="D4074" t="s">
        <v>433</v>
      </c>
      <c r="E4074">
        <v>2017</v>
      </c>
      <c r="F4074">
        <v>32.161000000000001</v>
      </c>
      <c r="G4074">
        <v>6.9980000000000002</v>
      </c>
      <c r="I4074">
        <v>14892600000</v>
      </c>
      <c r="J4074">
        <v>7212.54</v>
      </c>
      <c r="K4074">
        <v>62</v>
      </c>
      <c r="L4074">
        <v>33.700000000000003</v>
      </c>
      <c r="M4074">
        <v>65.838999999999999</v>
      </c>
      <c r="N4074">
        <v>8.0134399999999992</v>
      </c>
      <c r="O4074">
        <v>19.373999999999999</v>
      </c>
    </row>
    <row r="4075" spans="1:15" x14ac:dyDescent="0.3">
      <c r="A4075" t="s">
        <v>146</v>
      </c>
      <c r="B4075" t="s">
        <v>147</v>
      </c>
      <c r="C4075" t="s">
        <v>431</v>
      </c>
      <c r="D4075" t="s">
        <v>433</v>
      </c>
      <c r="E4075">
        <v>2016</v>
      </c>
      <c r="F4075">
        <v>32.603999999999999</v>
      </c>
      <c r="G4075">
        <v>7.2009999999999996</v>
      </c>
      <c r="I4075">
        <v>14014400000</v>
      </c>
      <c r="J4075">
        <v>6979.71</v>
      </c>
      <c r="K4075">
        <v>48.052300000000002</v>
      </c>
      <c r="L4075">
        <v>34.799999999999997</v>
      </c>
      <c r="M4075">
        <v>65.418000000000006</v>
      </c>
      <c r="N4075">
        <v>7.7924199999999999</v>
      </c>
      <c r="O4075">
        <v>19.626000000000001</v>
      </c>
    </row>
    <row r="4076" spans="1:15" x14ac:dyDescent="0.3">
      <c r="A4076" t="s">
        <v>146</v>
      </c>
      <c r="B4076" t="s">
        <v>147</v>
      </c>
      <c r="C4076" t="s">
        <v>431</v>
      </c>
      <c r="D4076" t="s">
        <v>433</v>
      </c>
      <c r="E4076">
        <v>2015</v>
      </c>
      <c r="F4076">
        <v>32.927</v>
      </c>
      <c r="G4076">
        <v>7.4489999999999998</v>
      </c>
      <c r="I4076">
        <v>14377300000</v>
      </c>
      <c r="J4076">
        <v>7381.75</v>
      </c>
      <c r="K4076">
        <v>45.784500000000001</v>
      </c>
      <c r="L4076">
        <v>36.299999999999997</v>
      </c>
      <c r="M4076">
        <v>64.912999999999997</v>
      </c>
      <c r="N4076">
        <v>7.55884</v>
      </c>
      <c r="O4076">
        <v>19.986000000000001</v>
      </c>
    </row>
    <row r="4077" spans="1:15" x14ac:dyDescent="0.3">
      <c r="A4077" t="s">
        <v>146</v>
      </c>
      <c r="B4077" t="s">
        <v>147</v>
      </c>
      <c r="C4077" t="s">
        <v>431</v>
      </c>
      <c r="D4077" t="s">
        <v>433</v>
      </c>
      <c r="E4077">
        <v>2014</v>
      </c>
      <c r="F4077">
        <v>33.131999999999998</v>
      </c>
      <c r="G4077">
        <v>7.7489999999999997</v>
      </c>
      <c r="H4077">
        <v>1167.8499999999999</v>
      </c>
      <c r="I4077">
        <v>18179800000</v>
      </c>
      <c r="J4077">
        <v>9650.57</v>
      </c>
      <c r="K4077">
        <v>38.071199999999997</v>
      </c>
      <c r="L4077">
        <v>37.4</v>
      </c>
      <c r="M4077">
        <v>64.317999999999998</v>
      </c>
      <c r="N4077">
        <v>7.3109000000000002</v>
      </c>
      <c r="O4077">
        <v>19.916</v>
      </c>
    </row>
    <row r="4078" spans="1:15" x14ac:dyDescent="0.3">
      <c r="A4078" t="s">
        <v>146</v>
      </c>
      <c r="B4078" t="s">
        <v>147</v>
      </c>
      <c r="C4078" t="s">
        <v>431</v>
      </c>
      <c r="D4078" t="s">
        <v>433</v>
      </c>
      <c r="E4078">
        <v>2013</v>
      </c>
      <c r="F4078">
        <v>33.241999999999997</v>
      </c>
      <c r="G4078">
        <v>8.0960000000000001</v>
      </c>
      <c r="H4078">
        <v>1079.76</v>
      </c>
      <c r="I4078">
        <v>17590700000</v>
      </c>
      <c r="J4078">
        <v>9680.82</v>
      </c>
      <c r="K4078">
        <v>30.538</v>
      </c>
      <c r="L4078">
        <v>38.299999999999997</v>
      </c>
      <c r="M4078">
        <v>63.648000000000003</v>
      </c>
      <c r="N4078">
        <v>7.0519299999999996</v>
      </c>
      <c r="O4078">
        <v>20.111000000000001</v>
      </c>
    </row>
    <row r="4079" spans="1:15" x14ac:dyDescent="0.3">
      <c r="A4079" t="s">
        <v>146</v>
      </c>
      <c r="B4079" t="s">
        <v>147</v>
      </c>
      <c r="C4079" t="s">
        <v>431</v>
      </c>
      <c r="D4079" t="s">
        <v>433</v>
      </c>
      <c r="E4079">
        <v>2012</v>
      </c>
      <c r="F4079">
        <v>33.280999999999999</v>
      </c>
      <c r="G4079">
        <v>8.4809999999999999</v>
      </c>
      <c r="H4079">
        <v>988.75099999999998</v>
      </c>
      <c r="I4079">
        <v>17171400000</v>
      </c>
      <c r="J4079">
        <v>9814.0400000000009</v>
      </c>
      <c r="K4079">
        <v>24</v>
      </c>
      <c r="L4079">
        <v>39.6</v>
      </c>
      <c r="M4079">
        <v>62.923999999999999</v>
      </c>
      <c r="N4079">
        <v>6.7904</v>
      </c>
      <c r="O4079">
        <v>20.175999999999998</v>
      </c>
    </row>
    <row r="4080" spans="1:15" x14ac:dyDescent="0.3">
      <c r="A4080" t="s">
        <v>146</v>
      </c>
      <c r="B4080" t="s">
        <v>147</v>
      </c>
      <c r="C4080" t="s">
        <v>431</v>
      </c>
      <c r="D4080" t="s">
        <v>433</v>
      </c>
      <c r="E4080">
        <v>2011</v>
      </c>
      <c r="F4080">
        <v>33.265000000000001</v>
      </c>
      <c r="G4080">
        <v>8.8930000000000007</v>
      </c>
      <c r="H4080">
        <v>966.97500000000002</v>
      </c>
      <c r="I4080">
        <v>18186500000</v>
      </c>
      <c r="J4080">
        <v>10795.5</v>
      </c>
      <c r="K4080">
        <v>18</v>
      </c>
      <c r="L4080">
        <v>40.9</v>
      </c>
      <c r="M4080">
        <v>62.167999999999999</v>
      </c>
      <c r="N4080">
        <v>6.53796</v>
      </c>
      <c r="O4080">
        <v>20.387</v>
      </c>
    </row>
    <row r="4081" spans="1:15" x14ac:dyDescent="0.3">
      <c r="A4081" t="s">
        <v>146</v>
      </c>
      <c r="B4081" t="s">
        <v>147</v>
      </c>
      <c r="C4081" t="s">
        <v>431</v>
      </c>
      <c r="D4081" t="s">
        <v>433</v>
      </c>
      <c r="E4081">
        <v>2010</v>
      </c>
      <c r="F4081">
        <v>33.206000000000003</v>
      </c>
      <c r="G4081">
        <v>9.3230000000000004</v>
      </c>
      <c r="H4081">
        <v>957.43</v>
      </c>
      <c r="I4081">
        <v>14358600000</v>
      </c>
      <c r="J4081">
        <v>8840.73</v>
      </c>
      <c r="K4081">
        <v>13</v>
      </c>
      <c r="L4081">
        <v>42.2</v>
      </c>
      <c r="M4081">
        <v>61.4</v>
      </c>
      <c r="N4081">
        <v>6.3031800000000002</v>
      </c>
      <c r="O4081">
        <v>20.39</v>
      </c>
    </row>
    <row r="4082" spans="1:15" x14ac:dyDescent="0.3">
      <c r="A4082" t="s">
        <v>146</v>
      </c>
      <c r="B4082" t="s">
        <v>147</v>
      </c>
      <c r="C4082" t="s">
        <v>431</v>
      </c>
      <c r="D4082" t="s">
        <v>433</v>
      </c>
      <c r="E4082">
        <v>2009</v>
      </c>
      <c r="F4082">
        <v>33.11</v>
      </c>
      <c r="G4082">
        <v>9.76</v>
      </c>
      <c r="H4082">
        <v>942.68200000000002</v>
      </c>
      <c r="I4082">
        <v>12065100000</v>
      </c>
      <c r="J4082">
        <v>7690.05</v>
      </c>
      <c r="K4082">
        <v>9.5</v>
      </c>
      <c r="L4082">
        <v>43.6</v>
      </c>
      <c r="M4082">
        <v>60.637</v>
      </c>
      <c r="N4082">
        <v>6.0888999999999998</v>
      </c>
      <c r="O4082">
        <v>19.274000000000001</v>
      </c>
    </row>
    <row r="4083" spans="1:15" x14ac:dyDescent="0.3">
      <c r="A4083" t="s">
        <v>146</v>
      </c>
      <c r="B4083" t="s">
        <v>147</v>
      </c>
      <c r="C4083" t="s">
        <v>431</v>
      </c>
      <c r="D4083" t="s">
        <v>433</v>
      </c>
      <c r="E4083">
        <v>2008</v>
      </c>
      <c r="F4083">
        <v>32.99</v>
      </c>
      <c r="G4083">
        <v>10.189</v>
      </c>
      <c r="H4083">
        <v>981.86400000000003</v>
      </c>
      <c r="I4083">
        <v>15508600000</v>
      </c>
      <c r="J4083">
        <v>10212.799999999999</v>
      </c>
      <c r="K4083">
        <v>7.5</v>
      </c>
      <c r="L4083">
        <v>44.7</v>
      </c>
      <c r="M4083">
        <v>59.904000000000003</v>
      </c>
      <c r="N4083">
        <v>5.8933499999999999</v>
      </c>
      <c r="O4083">
        <v>17.818000000000001</v>
      </c>
    </row>
    <row r="4084" spans="1:15" x14ac:dyDescent="0.3">
      <c r="A4084" t="s">
        <v>146</v>
      </c>
      <c r="B4084" t="s">
        <v>147</v>
      </c>
      <c r="C4084" t="s">
        <v>431</v>
      </c>
      <c r="D4084" t="s">
        <v>433</v>
      </c>
      <c r="E4084">
        <v>2007</v>
      </c>
      <c r="F4084">
        <v>32.863</v>
      </c>
      <c r="G4084">
        <v>10.595000000000001</v>
      </c>
      <c r="H4084">
        <v>969.73</v>
      </c>
      <c r="I4084">
        <v>12439000000</v>
      </c>
      <c r="J4084">
        <v>8447.08</v>
      </c>
      <c r="K4084">
        <v>5.7670000000000003</v>
      </c>
      <c r="L4084">
        <v>46</v>
      </c>
      <c r="M4084">
        <v>59.228999999999999</v>
      </c>
      <c r="N4084">
        <v>5.7149599999999996</v>
      </c>
      <c r="O4084">
        <v>17.353999999999999</v>
      </c>
    </row>
    <row r="4085" spans="1:15" x14ac:dyDescent="0.3">
      <c r="A4085" t="s">
        <v>146</v>
      </c>
      <c r="B4085" t="s">
        <v>147</v>
      </c>
      <c r="C4085" t="s">
        <v>431</v>
      </c>
      <c r="D4085" t="s">
        <v>433</v>
      </c>
      <c r="E4085">
        <v>2006</v>
      </c>
      <c r="F4085">
        <v>32.750999999999998</v>
      </c>
      <c r="G4085">
        <v>10.96</v>
      </c>
      <c r="H4085">
        <v>945.35400000000004</v>
      </c>
      <c r="I4085">
        <v>10318400000</v>
      </c>
      <c r="J4085">
        <v>7214.91</v>
      </c>
      <c r="K4085">
        <v>5.4892000000000003</v>
      </c>
      <c r="L4085">
        <v>47.5</v>
      </c>
      <c r="M4085">
        <v>58.640999999999998</v>
      </c>
      <c r="N4085">
        <v>5.5503200000000001</v>
      </c>
      <c r="O4085">
        <v>17.027000000000001</v>
      </c>
    </row>
    <row r="4086" spans="1:15" x14ac:dyDescent="0.3">
      <c r="A4086" t="s">
        <v>146</v>
      </c>
      <c r="B4086" t="s">
        <v>147</v>
      </c>
      <c r="C4086" t="s">
        <v>431</v>
      </c>
      <c r="D4086" t="s">
        <v>433</v>
      </c>
      <c r="E4086">
        <v>2005</v>
      </c>
      <c r="F4086">
        <v>32.677999999999997</v>
      </c>
      <c r="G4086">
        <v>11.263</v>
      </c>
      <c r="H4086">
        <v>916.18499999999995</v>
      </c>
      <c r="I4086">
        <v>9578970000</v>
      </c>
      <c r="J4086">
        <v>6888.63</v>
      </c>
      <c r="K4086">
        <v>4.8932599999999997</v>
      </c>
      <c r="L4086">
        <v>48.7</v>
      </c>
      <c r="M4086">
        <v>58.180999999999997</v>
      </c>
      <c r="N4086">
        <v>5.39663</v>
      </c>
      <c r="O4086">
        <v>16.91</v>
      </c>
    </row>
    <row r="4087" spans="1:15" x14ac:dyDescent="0.3">
      <c r="A4087" t="s">
        <v>146</v>
      </c>
      <c r="B4087" t="s">
        <v>147</v>
      </c>
      <c r="C4087" t="s">
        <v>431</v>
      </c>
      <c r="D4087" t="s">
        <v>433</v>
      </c>
      <c r="E4087">
        <v>2004</v>
      </c>
      <c r="F4087">
        <v>32.667999999999999</v>
      </c>
      <c r="G4087">
        <v>11.487</v>
      </c>
      <c r="H4087">
        <v>915.94399999999996</v>
      </c>
      <c r="I4087">
        <v>7756290000</v>
      </c>
      <c r="J4087">
        <v>5729.3</v>
      </c>
      <c r="K4087">
        <v>2.9790700000000001</v>
      </c>
      <c r="L4087">
        <v>50</v>
      </c>
      <c r="M4087">
        <v>57.884999999999998</v>
      </c>
      <c r="N4087">
        <v>5.2539899999999999</v>
      </c>
      <c r="O4087">
        <v>17.300999999999998</v>
      </c>
    </row>
    <row r="4088" spans="1:15" x14ac:dyDescent="0.3">
      <c r="A4088" t="s">
        <v>146</v>
      </c>
      <c r="B4088" t="s">
        <v>147</v>
      </c>
      <c r="C4088" t="s">
        <v>431</v>
      </c>
      <c r="D4088" t="s">
        <v>433</v>
      </c>
      <c r="E4088">
        <v>2003</v>
      </c>
      <c r="F4088">
        <v>32.728000000000002</v>
      </c>
      <c r="G4088">
        <v>11.629</v>
      </c>
      <c r="H4088">
        <v>936.39700000000005</v>
      </c>
      <c r="I4088">
        <v>6497310000</v>
      </c>
      <c r="J4088">
        <v>4922.38</v>
      </c>
      <c r="K4088">
        <v>2.6595900000000001</v>
      </c>
      <c r="L4088">
        <v>51.2</v>
      </c>
      <c r="M4088">
        <v>57.759</v>
      </c>
      <c r="N4088">
        <v>5.1226500000000001</v>
      </c>
      <c r="O4088">
        <v>17.518000000000001</v>
      </c>
    </row>
    <row r="4089" spans="1:15" x14ac:dyDescent="0.3">
      <c r="A4089" t="s">
        <v>146</v>
      </c>
      <c r="B4089" t="s">
        <v>147</v>
      </c>
      <c r="C4089" t="s">
        <v>431</v>
      </c>
      <c r="D4089" t="s">
        <v>433</v>
      </c>
      <c r="E4089">
        <v>2002</v>
      </c>
      <c r="F4089">
        <v>32.865000000000002</v>
      </c>
      <c r="G4089">
        <v>11.693</v>
      </c>
      <c r="H4089">
        <v>926.01599999999996</v>
      </c>
      <c r="I4089">
        <v>5310380000</v>
      </c>
      <c r="J4089">
        <v>4121.96</v>
      </c>
      <c r="K4089">
        <v>1.93953</v>
      </c>
      <c r="L4089">
        <v>52.3</v>
      </c>
      <c r="M4089">
        <v>57.790999999999997</v>
      </c>
      <c r="N4089">
        <v>4.99986</v>
      </c>
      <c r="O4089">
        <v>17.425999999999998</v>
      </c>
    </row>
    <row r="4090" spans="1:15" x14ac:dyDescent="0.3">
      <c r="A4090" t="s">
        <v>146</v>
      </c>
      <c r="B4090" t="s">
        <v>147</v>
      </c>
      <c r="C4090" t="s">
        <v>431</v>
      </c>
      <c r="D4090" t="s">
        <v>433</v>
      </c>
      <c r="E4090">
        <v>2001</v>
      </c>
      <c r="F4090">
        <v>33.08</v>
      </c>
      <c r="G4090">
        <v>11.688000000000001</v>
      </c>
      <c r="H4090">
        <v>899.83900000000006</v>
      </c>
      <c r="I4090">
        <v>5018870000</v>
      </c>
      <c r="J4090">
        <v>3989.56</v>
      </c>
      <c r="K4090">
        <v>1.34762</v>
      </c>
      <c r="L4090">
        <v>53.4</v>
      </c>
      <c r="M4090">
        <v>57.968000000000004</v>
      </c>
      <c r="N4090">
        <v>4.8822299999999998</v>
      </c>
      <c r="O4090">
        <v>17.399000000000001</v>
      </c>
    </row>
    <row r="4091" spans="1:15" x14ac:dyDescent="0.3">
      <c r="A4091" t="s">
        <v>146</v>
      </c>
      <c r="B4091" t="s">
        <v>147</v>
      </c>
      <c r="C4091" t="s">
        <v>431</v>
      </c>
      <c r="D4091" t="s">
        <v>433</v>
      </c>
      <c r="E4091">
        <v>2000</v>
      </c>
      <c r="F4091">
        <v>33.377000000000002</v>
      </c>
      <c r="G4091">
        <v>11.624000000000001</v>
      </c>
      <c r="H4091">
        <v>880.03499999999997</v>
      </c>
      <c r="I4091">
        <v>5067870000</v>
      </c>
      <c r="J4091">
        <v>4125.72</v>
      </c>
      <c r="K4091">
        <v>1.21614</v>
      </c>
      <c r="L4091">
        <v>54.4</v>
      </c>
      <c r="M4091">
        <v>58.264000000000003</v>
      </c>
      <c r="N4091">
        <v>4.7671799999999998</v>
      </c>
      <c r="O4091">
        <v>17.623000000000001</v>
      </c>
    </row>
    <row r="4092" spans="1:15" x14ac:dyDescent="0.3">
      <c r="A4092" t="s">
        <v>146</v>
      </c>
      <c r="B4092" t="s">
        <v>147</v>
      </c>
      <c r="C4092" t="s">
        <v>431</v>
      </c>
      <c r="D4092" t="s">
        <v>433</v>
      </c>
      <c r="E4092">
        <v>1999</v>
      </c>
      <c r="F4092">
        <v>33.750999999999998</v>
      </c>
      <c r="G4092">
        <v>11.52</v>
      </c>
      <c r="H4092">
        <v>903.21400000000006</v>
      </c>
      <c r="I4092">
        <v>4662990000</v>
      </c>
      <c r="J4092">
        <v>3888.9</v>
      </c>
      <c r="K4092">
        <v>0.24901000000000001</v>
      </c>
      <c r="L4092">
        <v>55.3</v>
      </c>
      <c r="M4092">
        <v>58.646000000000001</v>
      </c>
      <c r="N4092">
        <v>4.6534399999999998</v>
      </c>
      <c r="O4092">
        <v>17.683</v>
      </c>
    </row>
    <row r="4093" spans="1:15" x14ac:dyDescent="0.3">
      <c r="A4093" t="s">
        <v>146</v>
      </c>
      <c r="B4093" t="s">
        <v>147</v>
      </c>
      <c r="C4093" t="s">
        <v>431</v>
      </c>
      <c r="D4093" t="s">
        <v>433</v>
      </c>
      <c r="E4093">
        <v>1998</v>
      </c>
      <c r="F4093">
        <v>34.183</v>
      </c>
      <c r="G4093">
        <v>11.398</v>
      </c>
      <c r="H4093">
        <v>918.75599999999997</v>
      </c>
      <c r="I4093">
        <v>4483420000</v>
      </c>
      <c r="J4093">
        <v>3831.78</v>
      </c>
      <c r="K4093">
        <v>0.170125</v>
      </c>
      <c r="L4093">
        <v>56.1</v>
      </c>
      <c r="M4093">
        <v>59.066000000000003</v>
      </c>
      <c r="N4093">
        <v>4.5409300000000004</v>
      </c>
      <c r="O4093">
        <v>17.102</v>
      </c>
    </row>
    <row r="4094" spans="1:15" x14ac:dyDescent="0.3">
      <c r="A4094" t="s">
        <v>146</v>
      </c>
      <c r="B4094" t="s">
        <v>147</v>
      </c>
      <c r="C4094" t="s">
        <v>431</v>
      </c>
      <c r="D4094" t="s">
        <v>433</v>
      </c>
      <c r="E4094">
        <v>1997</v>
      </c>
      <c r="F4094">
        <v>34.651000000000003</v>
      </c>
      <c r="G4094">
        <v>11.282</v>
      </c>
      <c r="H4094">
        <v>856.88900000000001</v>
      </c>
      <c r="I4094">
        <v>5326820000</v>
      </c>
      <c r="J4094">
        <v>4667.17</v>
      </c>
      <c r="K4094">
        <v>4.7999E-2</v>
      </c>
      <c r="L4094">
        <v>56.8</v>
      </c>
      <c r="M4094">
        <v>59.478999999999999</v>
      </c>
      <c r="N4094">
        <v>4.4294599999999997</v>
      </c>
      <c r="O4094">
        <v>17.212</v>
      </c>
    </row>
    <row r="4095" spans="1:15" x14ac:dyDescent="0.3">
      <c r="A4095" t="s">
        <v>146</v>
      </c>
      <c r="B4095" t="s">
        <v>147</v>
      </c>
      <c r="C4095" t="s">
        <v>431</v>
      </c>
      <c r="D4095" t="s">
        <v>433</v>
      </c>
      <c r="E4095">
        <v>1996</v>
      </c>
      <c r="F4095">
        <v>35.134</v>
      </c>
      <c r="G4095">
        <v>11.185</v>
      </c>
      <c r="H4095">
        <v>849.09100000000001</v>
      </c>
      <c r="I4095">
        <v>5694040000</v>
      </c>
      <c r="J4095">
        <v>5116.1499999999996</v>
      </c>
      <c r="K4095">
        <v>0</v>
      </c>
      <c r="L4095">
        <v>57.4</v>
      </c>
      <c r="M4095">
        <v>59.853999999999999</v>
      </c>
      <c r="N4095">
        <v>4.3193000000000001</v>
      </c>
      <c r="O4095">
        <v>17.661999999999999</v>
      </c>
    </row>
    <row r="4096" spans="1:15" x14ac:dyDescent="0.3">
      <c r="A4096" t="s">
        <v>146</v>
      </c>
      <c r="B4096" t="s">
        <v>147</v>
      </c>
      <c r="C4096" t="s">
        <v>431</v>
      </c>
      <c r="D4096" t="s">
        <v>433</v>
      </c>
      <c r="E4096">
        <v>1995</v>
      </c>
      <c r="F4096">
        <v>35.613</v>
      </c>
      <c r="G4096">
        <v>11.114000000000001</v>
      </c>
      <c r="H4096">
        <v>771.46699999999998</v>
      </c>
      <c r="I4096">
        <v>4958850000</v>
      </c>
      <c r="J4096">
        <v>4570.59</v>
      </c>
      <c r="L4096">
        <v>57.9</v>
      </c>
      <c r="M4096">
        <v>60.174999999999997</v>
      </c>
      <c r="N4096">
        <v>4.2106000000000003</v>
      </c>
      <c r="O4096">
        <v>17.617999999999999</v>
      </c>
    </row>
    <row r="4097" spans="1:15" x14ac:dyDescent="0.3">
      <c r="A4097" t="s">
        <v>146</v>
      </c>
      <c r="B4097" t="s">
        <v>147</v>
      </c>
      <c r="C4097" t="s">
        <v>431</v>
      </c>
      <c r="D4097" t="s">
        <v>433</v>
      </c>
      <c r="E4097">
        <v>1994</v>
      </c>
      <c r="F4097">
        <v>36.069000000000003</v>
      </c>
      <c r="G4097">
        <v>11.068</v>
      </c>
      <c r="H4097">
        <v>766.13499999999999</v>
      </c>
      <c r="I4097">
        <v>4190820000</v>
      </c>
      <c r="J4097">
        <v>3963.87</v>
      </c>
      <c r="L4097">
        <v>58.3</v>
      </c>
      <c r="M4097">
        <v>60.439</v>
      </c>
      <c r="N4097">
        <v>4.1031399999999998</v>
      </c>
      <c r="O4097">
        <v>17.635999999999999</v>
      </c>
    </row>
    <row r="4098" spans="1:15" x14ac:dyDescent="0.3">
      <c r="A4098" t="s">
        <v>146</v>
      </c>
      <c r="B4098" t="s">
        <v>147</v>
      </c>
      <c r="C4098" t="s">
        <v>431</v>
      </c>
      <c r="D4098" t="s">
        <v>433</v>
      </c>
      <c r="E4098">
        <v>1993</v>
      </c>
      <c r="F4098">
        <v>36.491999999999997</v>
      </c>
      <c r="G4098">
        <v>11.039</v>
      </c>
      <c r="H4098">
        <v>867.17700000000002</v>
      </c>
      <c r="I4098">
        <v>4378650000</v>
      </c>
      <c r="J4098">
        <v>4252.03</v>
      </c>
      <c r="L4098">
        <v>58.8</v>
      </c>
      <c r="M4098">
        <v>60.658999999999999</v>
      </c>
      <c r="N4098">
        <v>3.9965000000000002</v>
      </c>
      <c r="O4098">
        <v>17.78</v>
      </c>
    </row>
    <row r="4099" spans="1:15" x14ac:dyDescent="0.3">
      <c r="A4099" t="s">
        <v>146</v>
      </c>
      <c r="B4099" t="s">
        <v>147</v>
      </c>
      <c r="C4099" t="s">
        <v>431</v>
      </c>
      <c r="D4099" t="s">
        <v>433</v>
      </c>
      <c r="E4099">
        <v>1992</v>
      </c>
      <c r="F4099">
        <v>36.872999999999998</v>
      </c>
      <c r="G4099">
        <v>11.03</v>
      </c>
      <c r="H4099">
        <v>885.71600000000001</v>
      </c>
      <c r="I4099">
        <v>5592390000</v>
      </c>
      <c r="J4099">
        <v>5578.01</v>
      </c>
      <c r="L4099">
        <v>59.3</v>
      </c>
      <c r="M4099">
        <v>60.832999999999998</v>
      </c>
      <c r="N4099">
        <v>3.8909400000000001</v>
      </c>
      <c r="O4099">
        <v>17.219000000000001</v>
      </c>
    </row>
    <row r="4100" spans="1:15" x14ac:dyDescent="0.3">
      <c r="A4100" t="s">
        <v>146</v>
      </c>
      <c r="B4100" t="s">
        <v>147</v>
      </c>
      <c r="C4100" t="s">
        <v>431</v>
      </c>
      <c r="D4100" t="s">
        <v>433</v>
      </c>
      <c r="E4100">
        <v>1991</v>
      </c>
      <c r="F4100">
        <v>37.203000000000003</v>
      </c>
      <c r="G4100">
        <v>11.048</v>
      </c>
      <c r="H4100">
        <v>906.96400000000006</v>
      </c>
      <c r="I4100">
        <v>5402920000</v>
      </c>
      <c r="J4100">
        <v>5537.01</v>
      </c>
      <c r="L4100">
        <v>59.7</v>
      </c>
      <c r="M4100">
        <v>60.944000000000003</v>
      </c>
      <c r="N4100">
        <v>3.78695</v>
      </c>
      <c r="O4100">
        <v>16.937000000000001</v>
      </c>
    </row>
    <row r="4101" spans="1:15" x14ac:dyDescent="0.3">
      <c r="A4101" t="s">
        <v>146</v>
      </c>
      <c r="B4101" t="s">
        <v>147</v>
      </c>
      <c r="C4101" t="s">
        <v>431</v>
      </c>
      <c r="D4101" t="s">
        <v>433</v>
      </c>
      <c r="E4101">
        <v>1990</v>
      </c>
      <c r="F4101">
        <v>37.481000000000002</v>
      </c>
      <c r="G4101">
        <v>11.111000000000001</v>
      </c>
      <c r="H4101">
        <v>919.44299999999998</v>
      </c>
      <c r="I4101">
        <v>5952290000</v>
      </c>
      <c r="J4101">
        <v>6268.95</v>
      </c>
      <c r="K4101">
        <v>0</v>
      </c>
      <c r="L4101">
        <v>60.2</v>
      </c>
      <c r="M4101">
        <v>60.965000000000003</v>
      </c>
      <c r="N4101">
        <v>3.6848999999999998</v>
      </c>
    </row>
    <row r="4102" spans="1:15" x14ac:dyDescent="0.3">
      <c r="A4102" t="s">
        <v>146</v>
      </c>
      <c r="B4102" t="s">
        <v>147</v>
      </c>
      <c r="C4102" t="s">
        <v>431</v>
      </c>
      <c r="D4102" t="s">
        <v>433</v>
      </c>
      <c r="E4102">
        <v>1989</v>
      </c>
      <c r="F4102">
        <v>37.710999999999999</v>
      </c>
      <c r="G4102">
        <v>11.234999999999999</v>
      </c>
      <c r="H4102">
        <v>834.67700000000002</v>
      </c>
      <c r="I4102">
        <v>4186410000</v>
      </c>
      <c r="J4102">
        <v>4532.17</v>
      </c>
      <c r="L4102">
        <v>60.8</v>
      </c>
      <c r="M4102">
        <v>60.865000000000002</v>
      </c>
      <c r="N4102">
        <v>3.5848599999999999</v>
      </c>
    </row>
    <row r="4103" spans="1:15" x14ac:dyDescent="0.3">
      <c r="A4103" t="s">
        <v>146</v>
      </c>
      <c r="B4103" t="s">
        <v>147</v>
      </c>
      <c r="C4103" t="s">
        <v>431</v>
      </c>
      <c r="D4103" t="s">
        <v>433</v>
      </c>
      <c r="E4103">
        <v>1988</v>
      </c>
      <c r="F4103">
        <v>37.902999999999999</v>
      </c>
      <c r="G4103">
        <v>11.429</v>
      </c>
      <c r="H4103">
        <v>998.36500000000001</v>
      </c>
      <c r="I4103">
        <v>3834500000</v>
      </c>
      <c r="J4103">
        <v>4267.82</v>
      </c>
      <c r="L4103">
        <v>61.5</v>
      </c>
      <c r="M4103">
        <v>60.633000000000003</v>
      </c>
      <c r="N4103">
        <v>3.4868999999999999</v>
      </c>
    </row>
    <row r="4104" spans="1:15" x14ac:dyDescent="0.3">
      <c r="A4104" t="s">
        <v>146</v>
      </c>
      <c r="B4104" t="s">
        <v>147</v>
      </c>
      <c r="C4104" t="s">
        <v>431</v>
      </c>
      <c r="D4104" t="s">
        <v>433</v>
      </c>
      <c r="E4104">
        <v>1987</v>
      </c>
      <c r="F4104">
        <v>38.067</v>
      </c>
      <c r="G4104">
        <v>11.699</v>
      </c>
      <c r="H4104">
        <v>1010.45</v>
      </c>
      <c r="I4104">
        <v>3281800000</v>
      </c>
      <c r="J4104">
        <v>3755.49</v>
      </c>
      <c r="L4104">
        <v>62.3</v>
      </c>
      <c r="M4104">
        <v>60.265999999999998</v>
      </c>
      <c r="N4104">
        <v>3.3914200000000001</v>
      </c>
    </row>
    <row r="4105" spans="1:15" x14ac:dyDescent="0.3">
      <c r="A4105" t="s">
        <v>146</v>
      </c>
      <c r="B4105" t="s">
        <v>147</v>
      </c>
      <c r="C4105" t="s">
        <v>431</v>
      </c>
      <c r="D4105" t="s">
        <v>433</v>
      </c>
      <c r="E4105">
        <v>1986</v>
      </c>
      <c r="F4105">
        <v>38.203000000000003</v>
      </c>
      <c r="G4105">
        <v>12.041</v>
      </c>
      <c r="H4105">
        <v>1032.8800000000001</v>
      </c>
      <c r="I4105">
        <v>3403640000</v>
      </c>
      <c r="J4105">
        <v>4004.05</v>
      </c>
      <c r="L4105">
        <v>63.4</v>
      </c>
      <c r="M4105">
        <v>59.767000000000003</v>
      </c>
      <c r="N4105">
        <v>3.2989799999999998</v>
      </c>
    </row>
    <row r="4106" spans="1:15" x14ac:dyDescent="0.3">
      <c r="A4106" t="s">
        <v>146</v>
      </c>
      <c r="B4106" t="s">
        <v>147</v>
      </c>
      <c r="C4106" t="s">
        <v>431</v>
      </c>
      <c r="D4106" t="s">
        <v>433</v>
      </c>
      <c r="E4106">
        <v>1985</v>
      </c>
      <c r="F4106">
        <v>38.308</v>
      </c>
      <c r="G4106">
        <v>12.452</v>
      </c>
      <c r="H4106">
        <v>1030.0999999999999</v>
      </c>
      <c r="I4106">
        <v>3339910000</v>
      </c>
      <c r="J4106">
        <v>4038.06</v>
      </c>
      <c r="L4106">
        <v>64.599999999999994</v>
      </c>
      <c r="M4106">
        <v>59.152999999999999</v>
      </c>
      <c r="N4106">
        <v>3.2099500000000001</v>
      </c>
    </row>
    <row r="4107" spans="1:15" x14ac:dyDescent="0.3">
      <c r="A4107" t="s">
        <v>146</v>
      </c>
      <c r="B4107" t="s">
        <v>147</v>
      </c>
      <c r="C4107" t="s">
        <v>431</v>
      </c>
      <c r="D4107" t="s">
        <v>433</v>
      </c>
      <c r="E4107">
        <v>1984</v>
      </c>
      <c r="F4107">
        <v>38.378</v>
      </c>
      <c r="G4107">
        <v>12.919</v>
      </c>
      <c r="H4107">
        <v>977.5</v>
      </c>
      <c r="I4107">
        <v>3561450000</v>
      </c>
      <c r="J4107">
        <v>4423.53</v>
      </c>
      <c r="L4107">
        <v>66.099999999999994</v>
      </c>
      <c r="M4107">
        <v>58.444000000000003</v>
      </c>
      <c r="N4107">
        <v>3.1246</v>
      </c>
    </row>
    <row r="4108" spans="1:15" x14ac:dyDescent="0.3">
      <c r="A4108" t="s">
        <v>146</v>
      </c>
      <c r="B4108" t="s">
        <v>147</v>
      </c>
      <c r="C4108" t="s">
        <v>431</v>
      </c>
      <c r="D4108" t="s">
        <v>433</v>
      </c>
      <c r="E4108">
        <v>1983</v>
      </c>
      <c r="F4108">
        <v>38.406999999999996</v>
      </c>
      <c r="G4108">
        <v>13.423999999999999</v>
      </c>
      <c r="H4108">
        <v>922.12199999999996</v>
      </c>
      <c r="I4108">
        <v>3391280000</v>
      </c>
      <c r="J4108">
        <v>4325.2700000000004</v>
      </c>
      <c r="L4108">
        <v>67.8</v>
      </c>
      <c r="M4108">
        <v>57.673999999999999</v>
      </c>
      <c r="N4108">
        <v>3.0428899999999999</v>
      </c>
    </row>
    <row r="4109" spans="1:15" x14ac:dyDescent="0.3">
      <c r="A4109" t="s">
        <v>146</v>
      </c>
      <c r="B4109" t="s">
        <v>147</v>
      </c>
      <c r="C4109" t="s">
        <v>431</v>
      </c>
      <c r="D4109" t="s">
        <v>433</v>
      </c>
      <c r="E4109">
        <v>1982</v>
      </c>
      <c r="F4109">
        <v>38.395000000000003</v>
      </c>
      <c r="G4109">
        <v>13.951000000000001</v>
      </c>
      <c r="H4109">
        <v>863.95399999999995</v>
      </c>
      <c r="I4109">
        <v>3618010000</v>
      </c>
      <c r="J4109">
        <v>4736.05</v>
      </c>
      <c r="L4109">
        <v>69.8</v>
      </c>
      <c r="M4109">
        <v>56.872999999999998</v>
      </c>
      <c r="N4109">
        <v>2.9647600000000001</v>
      </c>
    </row>
    <row r="4110" spans="1:15" x14ac:dyDescent="0.3">
      <c r="A4110" t="s">
        <v>146</v>
      </c>
      <c r="B4110" t="s">
        <v>147</v>
      </c>
      <c r="C4110" t="s">
        <v>431</v>
      </c>
      <c r="D4110" t="s">
        <v>433</v>
      </c>
      <c r="E4110">
        <v>1981</v>
      </c>
      <c r="F4110">
        <v>38.344000000000001</v>
      </c>
      <c r="G4110">
        <v>14.49</v>
      </c>
      <c r="H4110">
        <v>792.27</v>
      </c>
      <c r="I4110">
        <v>3862270000</v>
      </c>
      <c r="J4110">
        <v>5186.37</v>
      </c>
      <c r="L4110">
        <v>71.900000000000006</v>
      </c>
      <c r="M4110">
        <v>56.061</v>
      </c>
      <c r="N4110">
        <v>2.89012</v>
      </c>
    </row>
    <row r="4111" spans="1:15" x14ac:dyDescent="0.3">
      <c r="A4111" t="s">
        <v>146</v>
      </c>
      <c r="B4111" t="s">
        <v>147</v>
      </c>
      <c r="C4111" t="s">
        <v>431</v>
      </c>
      <c r="D4111" t="s">
        <v>433</v>
      </c>
      <c r="E4111">
        <v>1980</v>
      </c>
      <c r="F4111">
        <v>38.258000000000003</v>
      </c>
      <c r="G4111">
        <v>15.032</v>
      </c>
      <c r="H4111">
        <v>724.19100000000003</v>
      </c>
      <c r="I4111">
        <v>4279640000</v>
      </c>
      <c r="J4111">
        <v>5892.16</v>
      </c>
      <c r="L4111">
        <v>74.2</v>
      </c>
      <c r="M4111">
        <v>55.252000000000002</v>
      </c>
      <c r="N4111">
        <v>2.8188300000000002</v>
      </c>
    </row>
    <row r="4112" spans="1:15" x14ac:dyDescent="0.3">
      <c r="A4112" t="s">
        <v>146</v>
      </c>
      <c r="B4112" t="s">
        <v>147</v>
      </c>
      <c r="C4112" t="s">
        <v>431</v>
      </c>
      <c r="D4112" t="s">
        <v>433</v>
      </c>
      <c r="E4112">
        <v>1979</v>
      </c>
      <c r="F4112">
        <v>38.140999999999998</v>
      </c>
      <c r="G4112">
        <v>15.574</v>
      </c>
      <c r="H4112">
        <v>728.00300000000004</v>
      </c>
      <c r="I4112">
        <v>3030250000</v>
      </c>
      <c r="J4112">
        <v>4275.26</v>
      </c>
      <c r="L4112">
        <v>76.599999999999994</v>
      </c>
      <c r="M4112">
        <v>54.451999999999998</v>
      </c>
      <c r="N4112">
        <v>2.7507600000000001</v>
      </c>
    </row>
    <row r="4113" spans="1:14" x14ac:dyDescent="0.3">
      <c r="A4113" t="s">
        <v>146</v>
      </c>
      <c r="B4113" t="s">
        <v>147</v>
      </c>
      <c r="C4113" t="s">
        <v>431</v>
      </c>
      <c r="D4113" t="s">
        <v>433</v>
      </c>
      <c r="E4113">
        <v>1978</v>
      </c>
      <c r="F4113">
        <v>38</v>
      </c>
      <c r="G4113">
        <v>16.120999999999999</v>
      </c>
      <c r="H4113">
        <v>624.20799999999997</v>
      </c>
      <c r="I4113">
        <v>2389480000</v>
      </c>
      <c r="J4113">
        <v>3452.62</v>
      </c>
      <c r="L4113">
        <v>79</v>
      </c>
      <c r="M4113">
        <v>53.652000000000001</v>
      </c>
      <c r="N4113">
        <v>2.6859000000000002</v>
      </c>
    </row>
    <row r="4114" spans="1:14" x14ac:dyDescent="0.3">
      <c r="A4114" t="s">
        <v>146</v>
      </c>
      <c r="B4114" t="s">
        <v>147</v>
      </c>
      <c r="C4114" t="s">
        <v>431</v>
      </c>
      <c r="D4114" t="s">
        <v>433</v>
      </c>
      <c r="E4114">
        <v>1977</v>
      </c>
      <c r="F4114">
        <v>37.843000000000004</v>
      </c>
      <c r="G4114">
        <v>16.672999999999998</v>
      </c>
      <c r="H4114">
        <v>649.16300000000001</v>
      </c>
      <c r="I4114">
        <v>2809350000</v>
      </c>
      <c r="J4114">
        <v>4154.2700000000004</v>
      </c>
      <c r="M4114">
        <v>52.847999999999999</v>
      </c>
      <c r="N4114">
        <v>2.6244999999999998</v>
      </c>
    </row>
    <row r="4115" spans="1:14" x14ac:dyDescent="0.3">
      <c r="A4115" t="s">
        <v>146</v>
      </c>
      <c r="B4115" t="s">
        <v>147</v>
      </c>
      <c r="C4115" t="s">
        <v>431</v>
      </c>
      <c r="D4115" t="s">
        <v>433</v>
      </c>
      <c r="E4115">
        <v>1976</v>
      </c>
      <c r="F4115">
        <v>37.677</v>
      </c>
      <c r="G4115">
        <v>17.231000000000002</v>
      </c>
      <c r="H4115">
        <v>489.86799999999999</v>
      </c>
      <c r="I4115">
        <v>3009410000</v>
      </c>
      <c r="J4115">
        <v>4550.05</v>
      </c>
      <c r="M4115">
        <v>52.040999999999997</v>
      </c>
      <c r="N4115">
        <v>2.5668600000000001</v>
      </c>
    </row>
    <row r="4116" spans="1:14" x14ac:dyDescent="0.3">
      <c r="A4116" t="s">
        <v>146</v>
      </c>
      <c r="B4116" t="s">
        <v>147</v>
      </c>
      <c r="C4116" t="s">
        <v>431</v>
      </c>
      <c r="D4116" t="s">
        <v>433</v>
      </c>
      <c r="E4116">
        <v>1975</v>
      </c>
      <c r="F4116">
        <v>37.512999999999998</v>
      </c>
      <c r="G4116">
        <v>17.792000000000002</v>
      </c>
      <c r="H4116">
        <v>384.53500000000003</v>
      </c>
      <c r="I4116">
        <v>2157590000</v>
      </c>
      <c r="J4116">
        <v>3332</v>
      </c>
      <c r="M4116">
        <v>51.234000000000002</v>
      </c>
      <c r="N4116">
        <v>2.5130400000000002</v>
      </c>
    </row>
    <row r="4117" spans="1:14" x14ac:dyDescent="0.3">
      <c r="A4117" t="s">
        <v>146</v>
      </c>
      <c r="B4117" t="s">
        <v>147</v>
      </c>
      <c r="C4117" t="s">
        <v>431</v>
      </c>
      <c r="D4117" t="s">
        <v>433</v>
      </c>
      <c r="E4117">
        <v>1974</v>
      </c>
      <c r="F4117">
        <v>37.363</v>
      </c>
      <c r="G4117">
        <v>18.359000000000002</v>
      </c>
      <c r="H4117">
        <v>299.334</v>
      </c>
      <c r="I4117">
        <v>1544220000</v>
      </c>
      <c r="J4117">
        <v>2432.8200000000002</v>
      </c>
      <c r="M4117">
        <v>50.424999999999997</v>
      </c>
      <c r="N4117">
        <v>2.46339</v>
      </c>
    </row>
    <row r="4118" spans="1:14" x14ac:dyDescent="0.3">
      <c r="A4118" t="s">
        <v>146</v>
      </c>
      <c r="B4118" t="s">
        <v>147</v>
      </c>
      <c r="C4118" t="s">
        <v>431</v>
      </c>
      <c r="D4118" t="s">
        <v>433</v>
      </c>
      <c r="E4118">
        <v>1973</v>
      </c>
      <c r="F4118">
        <v>37.226999999999997</v>
      </c>
      <c r="G4118">
        <v>18.931999999999999</v>
      </c>
      <c r="H4118">
        <v>260.065</v>
      </c>
      <c r="I4118">
        <v>722781000</v>
      </c>
      <c r="J4118">
        <v>1160.31</v>
      </c>
      <c r="M4118">
        <v>49.612000000000002</v>
      </c>
      <c r="N4118">
        <v>2.41751</v>
      </c>
    </row>
    <row r="4119" spans="1:14" x14ac:dyDescent="0.3">
      <c r="A4119" t="s">
        <v>146</v>
      </c>
      <c r="B4119" t="s">
        <v>147</v>
      </c>
      <c r="C4119" t="s">
        <v>431</v>
      </c>
      <c r="D4119" t="s">
        <v>433</v>
      </c>
      <c r="E4119">
        <v>1972</v>
      </c>
      <c r="F4119">
        <v>37.098999999999997</v>
      </c>
      <c r="G4119">
        <v>19.512</v>
      </c>
      <c r="H4119">
        <v>214.15600000000001</v>
      </c>
      <c r="I4119">
        <v>430508000</v>
      </c>
      <c r="J4119">
        <v>703.78499999999997</v>
      </c>
      <c r="M4119">
        <v>48.792999999999999</v>
      </c>
      <c r="N4119">
        <v>2.37398</v>
      </c>
    </row>
    <row r="4120" spans="1:14" x14ac:dyDescent="0.3">
      <c r="A4120" t="s">
        <v>146</v>
      </c>
      <c r="B4120" t="s">
        <v>147</v>
      </c>
      <c r="C4120" t="s">
        <v>431</v>
      </c>
      <c r="D4120" t="s">
        <v>433</v>
      </c>
      <c r="E4120">
        <v>1971</v>
      </c>
      <c r="F4120">
        <v>36.972000000000001</v>
      </c>
      <c r="G4120">
        <v>20.097000000000001</v>
      </c>
      <c r="H4120">
        <v>186.476</v>
      </c>
      <c r="I4120">
        <v>381687000</v>
      </c>
      <c r="J4120">
        <v>635.49599999999998</v>
      </c>
      <c r="M4120">
        <v>47.966999999999999</v>
      </c>
      <c r="N4120">
        <v>2.33094</v>
      </c>
    </row>
    <row r="4121" spans="1:14" x14ac:dyDescent="0.3">
      <c r="A4121" t="s">
        <v>146</v>
      </c>
      <c r="B4121" t="s">
        <v>147</v>
      </c>
      <c r="C4121" t="s">
        <v>431</v>
      </c>
      <c r="D4121" t="s">
        <v>433</v>
      </c>
      <c r="E4121">
        <v>1970</v>
      </c>
      <c r="F4121">
        <v>36.826000000000001</v>
      </c>
      <c r="G4121">
        <v>20.692</v>
      </c>
      <c r="I4121">
        <v>323802000</v>
      </c>
      <c r="J4121">
        <v>549.45699999999999</v>
      </c>
      <c r="M4121">
        <v>47.125</v>
      </c>
      <c r="N4121">
        <v>2.2870900000000001</v>
      </c>
    </row>
    <row r="4122" spans="1:14" x14ac:dyDescent="0.3">
      <c r="A4122" t="s">
        <v>146</v>
      </c>
      <c r="B4122" t="s">
        <v>147</v>
      </c>
      <c r="C4122" t="s">
        <v>431</v>
      </c>
      <c r="D4122" t="s">
        <v>433</v>
      </c>
      <c r="E4122">
        <v>1969</v>
      </c>
      <c r="F4122">
        <v>36.640999999999998</v>
      </c>
      <c r="G4122">
        <v>21.303000000000001</v>
      </c>
      <c r="I4122">
        <v>318125000</v>
      </c>
      <c r="J4122">
        <v>550.726</v>
      </c>
      <c r="M4122">
        <v>46.255000000000003</v>
      </c>
      <c r="N4122">
        <v>2.2418100000000001</v>
      </c>
    </row>
    <row r="4123" spans="1:14" x14ac:dyDescent="0.3">
      <c r="A4123" t="s">
        <v>146</v>
      </c>
      <c r="B4123" t="s">
        <v>147</v>
      </c>
      <c r="C4123" t="s">
        <v>431</v>
      </c>
      <c r="D4123" t="s">
        <v>433</v>
      </c>
      <c r="E4123">
        <v>1968</v>
      </c>
      <c r="F4123">
        <v>36.399000000000001</v>
      </c>
      <c r="G4123">
        <v>21.927</v>
      </c>
      <c r="I4123">
        <v>294469000</v>
      </c>
      <c r="J4123">
        <v>520.47799999999995</v>
      </c>
      <c r="M4123">
        <v>45.356999999999999</v>
      </c>
      <c r="N4123">
        <v>2.1957</v>
      </c>
    </row>
    <row r="4124" spans="1:14" x14ac:dyDescent="0.3">
      <c r="A4124" t="s">
        <v>146</v>
      </c>
      <c r="B4124" t="s">
        <v>147</v>
      </c>
      <c r="C4124" t="s">
        <v>431</v>
      </c>
      <c r="D4124" t="s">
        <v>433</v>
      </c>
      <c r="E4124">
        <v>1967</v>
      </c>
      <c r="F4124">
        <v>36.090000000000003</v>
      </c>
      <c r="G4124">
        <v>22.556000000000001</v>
      </c>
      <c r="I4124">
        <v>271544000</v>
      </c>
      <c r="J4124">
        <v>490.09899999999999</v>
      </c>
      <c r="M4124">
        <v>44.442</v>
      </c>
      <c r="N4124">
        <v>2.1502699999999999</v>
      </c>
    </row>
    <row r="4125" spans="1:14" x14ac:dyDescent="0.3">
      <c r="A4125" t="s">
        <v>146</v>
      </c>
      <c r="B4125" t="s">
        <v>147</v>
      </c>
      <c r="C4125" t="s">
        <v>431</v>
      </c>
      <c r="D4125" t="s">
        <v>433</v>
      </c>
      <c r="E4125">
        <v>1966</v>
      </c>
      <c r="F4125">
        <v>35.712000000000003</v>
      </c>
      <c r="G4125">
        <v>23.172999999999998</v>
      </c>
      <c r="I4125">
        <v>245850000</v>
      </c>
      <c r="J4125">
        <v>452.66899999999998</v>
      </c>
      <c r="M4125">
        <v>43.527999999999999</v>
      </c>
      <c r="N4125">
        <v>2.10778</v>
      </c>
    </row>
    <row r="4126" spans="1:14" x14ac:dyDescent="0.3">
      <c r="A4126" t="s">
        <v>146</v>
      </c>
      <c r="B4126" t="s">
        <v>147</v>
      </c>
      <c r="C4126" t="s">
        <v>431</v>
      </c>
      <c r="D4126" t="s">
        <v>433</v>
      </c>
      <c r="E4126">
        <v>1965</v>
      </c>
      <c r="F4126">
        <v>35.262</v>
      </c>
      <c r="G4126">
        <v>23.754000000000001</v>
      </c>
      <c r="I4126">
        <v>226474000</v>
      </c>
      <c r="J4126">
        <v>424.61700000000002</v>
      </c>
      <c r="M4126">
        <v>42.651000000000003</v>
      </c>
      <c r="N4126">
        <v>2.0699399999999999</v>
      </c>
    </row>
    <row r="4127" spans="1:14" x14ac:dyDescent="0.3">
      <c r="A4127" t="s">
        <v>146</v>
      </c>
      <c r="B4127" t="s">
        <v>147</v>
      </c>
      <c r="C4127" t="s">
        <v>431</v>
      </c>
      <c r="D4127" t="s">
        <v>433</v>
      </c>
      <c r="E4127">
        <v>1964</v>
      </c>
      <c r="F4127">
        <v>34.747</v>
      </c>
      <c r="G4127">
        <v>24.268000000000001</v>
      </c>
      <c r="I4127">
        <v>215680000</v>
      </c>
      <c r="J4127">
        <v>410.90100000000001</v>
      </c>
      <c r="M4127">
        <v>41.848999999999997</v>
      </c>
      <c r="N4127">
        <v>2.03708</v>
      </c>
    </row>
    <row r="4128" spans="1:14" x14ac:dyDescent="0.3">
      <c r="A4128" t="s">
        <v>146</v>
      </c>
      <c r="B4128" t="s">
        <v>147</v>
      </c>
      <c r="C4128" t="s">
        <v>431</v>
      </c>
      <c r="D4128" t="s">
        <v>433</v>
      </c>
      <c r="E4128">
        <v>1963</v>
      </c>
      <c r="F4128">
        <v>34.186</v>
      </c>
      <c r="G4128">
        <v>24.699000000000002</v>
      </c>
      <c r="I4128">
        <v>154480000</v>
      </c>
      <c r="J4128">
        <v>298.46600000000001</v>
      </c>
      <c r="M4128">
        <v>41.149000000000001</v>
      </c>
      <c r="N4128">
        <v>2.0086900000000001</v>
      </c>
    </row>
    <row r="4129" spans="1:15" x14ac:dyDescent="0.3">
      <c r="A4129" t="s">
        <v>146</v>
      </c>
      <c r="B4129" t="s">
        <v>147</v>
      </c>
      <c r="C4129" t="s">
        <v>431</v>
      </c>
      <c r="D4129" t="s">
        <v>433</v>
      </c>
      <c r="E4129">
        <v>1962</v>
      </c>
      <c r="F4129">
        <v>33.604999999999997</v>
      </c>
      <c r="G4129">
        <v>25.042000000000002</v>
      </c>
      <c r="I4129">
        <v>182797000</v>
      </c>
      <c r="J4129">
        <v>357.52199999999999</v>
      </c>
      <c r="M4129">
        <v>40.56</v>
      </c>
      <c r="N4129">
        <v>1.98427</v>
      </c>
    </row>
    <row r="4130" spans="1:15" x14ac:dyDescent="0.3">
      <c r="A4130" t="s">
        <v>146</v>
      </c>
      <c r="B4130" t="s">
        <v>147</v>
      </c>
      <c r="C4130" t="s">
        <v>431</v>
      </c>
      <c r="D4130" t="s">
        <v>433</v>
      </c>
      <c r="E4130">
        <v>1961</v>
      </c>
      <c r="F4130">
        <v>33.024000000000001</v>
      </c>
      <c r="G4130">
        <v>25.297999999999998</v>
      </c>
      <c r="I4130">
        <v>167638000</v>
      </c>
      <c r="J4130">
        <v>331.43200000000002</v>
      </c>
      <c r="M4130">
        <v>40.082000000000001</v>
      </c>
      <c r="N4130">
        <v>1.9629700000000001</v>
      </c>
    </row>
    <row r="4131" spans="1:15" x14ac:dyDescent="0.3">
      <c r="A4131" t="s">
        <v>146</v>
      </c>
      <c r="B4131" t="s">
        <v>147</v>
      </c>
      <c r="C4131" t="s">
        <v>431</v>
      </c>
      <c r="D4131" t="s">
        <v>433</v>
      </c>
      <c r="E4131">
        <v>1960</v>
      </c>
      <c r="F4131">
        <v>32.463999999999999</v>
      </c>
      <c r="G4131">
        <v>25.486000000000001</v>
      </c>
      <c r="I4131">
        <v>141469000</v>
      </c>
      <c r="J4131">
        <v>282.41399999999999</v>
      </c>
      <c r="M4131">
        <v>39.694000000000003</v>
      </c>
    </row>
    <row r="4132" spans="1:15" x14ac:dyDescent="0.3">
      <c r="A4132" t="s">
        <v>148</v>
      </c>
      <c r="B4132" t="s">
        <v>149</v>
      </c>
      <c r="C4132" t="s">
        <v>431</v>
      </c>
      <c r="D4132" t="s">
        <v>430</v>
      </c>
      <c r="E4132">
        <v>2018</v>
      </c>
      <c r="I4132">
        <v>1624460000</v>
      </c>
      <c r="J4132">
        <v>712.452</v>
      </c>
      <c r="L4132">
        <v>39</v>
      </c>
      <c r="N4132">
        <v>225.30699999999999</v>
      </c>
      <c r="O4132">
        <v>8.9049999999999994</v>
      </c>
    </row>
    <row r="4133" spans="1:15" x14ac:dyDescent="0.3">
      <c r="A4133" t="s">
        <v>148</v>
      </c>
      <c r="B4133" t="s">
        <v>149</v>
      </c>
      <c r="C4133" t="s">
        <v>431</v>
      </c>
      <c r="D4133" t="s">
        <v>430</v>
      </c>
      <c r="E4133">
        <v>2017</v>
      </c>
      <c r="F4133">
        <v>38.966999999999999</v>
      </c>
      <c r="G4133">
        <v>8.0440000000000005</v>
      </c>
      <c r="I4133">
        <v>1489460000</v>
      </c>
      <c r="J4133">
        <v>672.78099999999995</v>
      </c>
      <c r="K4133">
        <v>19.836500000000001</v>
      </c>
      <c r="L4133">
        <v>40</v>
      </c>
      <c r="M4133">
        <v>61.44</v>
      </c>
      <c r="N4133">
        <v>218.76400000000001</v>
      </c>
      <c r="O4133">
        <v>8.9060000000000006</v>
      </c>
    </row>
    <row r="4134" spans="1:15" x14ac:dyDescent="0.3">
      <c r="A4134" t="s">
        <v>148</v>
      </c>
      <c r="B4134" t="s">
        <v>149</v>
      </c>
      <c r="C4134" t="s">
        <v>431</v>
      </c>
      <c r="D4134" t="s">
        <v>430</v>
      </c>
      <c r="E4134">
        <v>2016</v>
      </c>
      <c r="F4134">
        <v>39.363</v>
      </c>
      <c r="G4134">
        <v>8.1910000000000007</v>
      </c>
      <c r="I4134">
        <v>1442300000</v>
      </c>
      <c r="J4134">
        <v>671.10500000000002</v>
      </c>
      <c r="K4134">
        <v>18.5</v>
      </c>
      <c r="L4134">
        <v>40.9</v>
      </c>
      <c r="M4134">
        <v>61.165999999999997</v>
      </c>
      <c r="N4134">
        <v>212.36600000000001</v>
      </c>
      <c r="O4134">
        <v>9.4359999999999999</v>
      </c>
    </row>
    <row r="4135" spans="1:15" x14ac:dyDescent="0.3">
      <c r="A4135" t="s">
        <v>148</v>
      </c>
      <c r="B4135" t="s">
        <v>149</v>
      </c>
      <c r="C4135" t="s">
        <v>431</v>
      </c>
      <c r="D4135" t="s">
        <v>430</v>
      </c>
      <c r="E4135">
        <v>2015</v>
      </c>
      <c r="F4135">
        <v>39.719000000000001</v>
      </c>
      <c r="G4135">
        <v>8.3290000000000006</v>
      </c>
      <c r="I4135">
        <v>1394150000</v>
      </c>
      <c r="J4135">
        <v>668.38099999999997</v>
      </c>
      <c r="K4135">
        <v>16.5</v>
      </c>
      <c r="L4135">
        <v>41.9</v>
      </c>
      <c r="M4135">
        <v>60.91</v>
      </c>
      <c r="N4135">
        <v>206.113</v>
      </c>
      <c r="O4135">
        <v>9.5389999999999997</v>
      </c>
    </row>
    <row r="4136" spans="1:15" x14ac:dyDescent="0.3">
      <c r="A4136" t="s">
        <v>148</v>
      </c>
      <c r="B4136" t="s">
        <v>149</v>
      </c>
      <c r="C4136" t="s">
        <v>431</v>
      </c>
      <c r="D4136" t="s">
        <v>430</v>
      </c>
      <c r="E4136">
        <v>2014</v>
      </c>
      <c r="F4136">
        <v>40.029000000000003</v>
      </c>
      <c r="G4136">
        <v>8.4600000000000009</v>
      </c>
      <c r="I4136">
        <v>1259060000</v>
      </c>
      <c r="J4136">
        <v>622.05399999999997</v>
      </c>
      <c r="K4136">
        <v>15.56</v>
      </c>
      <c r="L4136">
        <v>42.9</v>
      </c>
      <c r="M4136">
        <v>60.667000000000002</v>
      </c>
      <c r="N4136">
        <v>200.00399999999999</v>
      </c>
      <c r="O4136">
        <v>9.5519999999999996</v>
      </c>
    </row>
    <row r="4137" spans="1:15" x14ac:dyDescent="0.3">
      <c r="A4137" t="s">
        <v>148</v>
      </c>
      <c r="B4137" t="s">
        <v>149</v>
      </c>
      <c r="C4137" t="s">
        <v>431</v>
      </c>
      <c r="D4137" t="s">
        <v>430</v>
      </c>
      <c r="E4137">
        <v>2013</v>
      </c>
      <c r="F4137">
        <v>40.295000000000002</v>
      </c>
      <c r="G4137">
        <v>8.59</v>
      </c>
      <c r="I4137">
        <v>1367040000</v>
      </c>
      <c r="J4137">
        <v>696.15200000000004</v>
      </c>
      <c r="K4137">
        <v>14</v>
      </c>
      <c r="L4137">
        <v>43.9</v>
      </c>
      <c r="M4137">
        <v>60.426000000000002</v>
      </c>
      <c r="N4137">
        <v>194.04300000000001</v>
      </c>
      <c r="O4137">
        <v>9.7289999999999992</v>
      </c>
    </row>
    <row r="4138" spans="1:15" x14ac:dyDescent="0.3">
      <c r="A4138" t="s">
        <v>148</v>
      </c>
      <c r="B4138" t="s">
        <v>149</v>
      </c>
      <c r="C4138" t="s">
        <v>431</v>
      </c>
      <c r="D4138" t="s">
        <v>430</v>
      </c>
      <c r="E4138">
        <v>2012</v>
      </c>
      <c r="F4138">
        <v>40.521999999999998</v>
      </c>
      <c r="G4138">
        <v>8.7230000000000008</v>
      </c>
      <c r="I4138">
        <v>910026000</v>
      </c>
      <c r="J4138">
        <v>477.70100000000002</v>
      </c>
      <c r="K4138">
        <v>12.449199999999999</v>
      </c>
      <c r="L4138">
        <v>44.9</v>
      </c>
      <c r="M4138">
        <v>60.177999999999997</v>
      </c>
      <c r="N4138">
        <v>188.24199999999999</v>
      </c>
      <c r="O4138">
        <v>9.4169999999999998</v>
      </c>
    </row>
    <row r="4139" spans="1:15" x14ac:dyDescent="0.3">
      <c r="A4139" t="s">
        <v>148</v>
      </c>
      <c r="B4139" t="s">
        <v>149</v>
      </c>
      <c r="C4139" t="s">
        <v>431</v>
      </c>
      <c r="D4139" t="s">
        <v>430</v>
      </c>
      <c r="E4139">
        <v>2011</v>
      </c>
      <c r="F4139">
        <v>40.716000000000001</v>
      </c>
      <c r="G4139">
        <v>8.8629999999999995</v>
      </c>
      <c r="I4139">
        <v>898291000</v>
      </c>
      <c r="J4139">
        <v>486.05</v>
      </c>
      <c r="K4139">
        <v>10.8703</v>
      </c>
      <c r="L4139">
        <v>46.1</v>
      </c>
      <c r="M4139">
        <v>59.917000000000002</v>
      </c>
      <c r="N4139">
        <v>182.62299999999999</v>
      </c>
      <c r="O4139">
        <v>9.6300000000000008</v>
      </c>
    </row>
    <row r="4140" spans="1:15" x14ac:dyDescent="0.3">
      <c r="A4140" t="s">
        <v>148</v>
      </c>
      <c r="B4140" t="s">
        <v>149</v>
      </c>
      <c r="C4140" t="s">
        <v>431</v>
      </c>
      <c r="D4140" t="s">
        <v>430</v>
      </c>
      <c r="E4140">
        <v>2010</v>
      </c>
      <c r="F4140">
        <v>40.881</v>
      </c>
      <c r="G4140">
        <v>9.0139999999999993</v>
      </c>
      <c r="I4140">
        <v>951806000</v>
      </c>
      <c r="J4140">
        <v>530.78800000000001</v>
      </c>
      <c r="K4140">
        <v>9.1999999999999993</v>
      </c>
      <c r="L4140">
        <v>47.2</v>
      </c>
      <c r="M4140">
        <v>59.637</v>
      </c>
      <c r="N4140">
        <v>177.19300000000001</v>
      </c>
      <c r="O4140">
        <v>9.6780000000000008</v>
      </c>
    </row>
    <row r="4141" spans="1:15" x14ac:dyDescent="0.3">
      <c r="A4141" t="s">
        <v>148</v>
      </c>
      <c r="B4141" t="s">
        <v>149</v>
      </c>
      <c r="C4141" t="s">
        <v>431</v>
      </c>
      <c r="D4141" t="s">
        <v>430</v>
      </c>
      <c r="E4141">
        <v>2009</v>
      </c>
      <c r="F4141">
        <v>41.02</v>
      </c>
      <c r="G4141">
        <v>9.1790000000000003</v>
      </c>
      <c r="I4141">
        <v>900640000</v>
      </c>
      <c r="J4141">
        <v>517.52599999999995</v>
      </c>
      <c r="K4141">
        <v>7.63</v>
      </c>
      <c r="L4141">
        <v>48.4</v>
      </c>
      <c r="M4141">
        <v>59.334000000000003</v>
      </c>
      <c r="N4141">
        <v>171.964</v>
      </c>
      <c r="O4141">
        <v>9.6219999999999999</v>
      </c>
    </row>
    <row r="4142" spans="1:15" x14ac:dyDescent="0.3">
      <c r="A4142" t="s">
        <v>148</v>
      </c>
      <c r="B4142" t="s">
        <v>149</v>
      </c>
      <c r="C4142" t="s">
        <v>431</v>
      </c>
      <c r="D4142" t="s">
        <v>430</v>
      </c>
      <c r="E4142">
        <v>2008</v>
      </c>
      <c r="F4142">
        <v>41.142000000000003</v>
      </c>
      <c r="G4142">
        <v>9.3559999999999999</v>
      </c>
      <c r="I4142">
        <v>965781000</v>
      </c>
      <c r="J4142">
        <v>571.71</v>
      </c>
      <c r="K4142">
        <v>6.88</v>
      </c>
      <c r="L4142">
        <v>49.7</v>
      </c>
      <c r="M4142">
        <v>59.012</v>
      </c>
      <c r="N4142">
        <v>166.92500000000001</v>
      </c>
      <c r="O4142">
        <v>9.1199999999999992</v>
      </c>
    </row>
    <row r="4143" spans="1:15" x14ac:dyDescent="0.3">
      <c r="A4143" t="s">
        <v>148</v>
      </c>
      <c r="B4143" t="s">
        <v>149</v>
      </c>
      <c r="C4143" t="s">
        <v>431</v>
      </c>
      <c r="D4143" t="s">
        <v>430</v>
      </c>
      <c r="E4143">
        <v>2007</v>
      </c>
      <c r="F4143">
        <v>41.259</v>
      </c>
      <c r="G4143">
        <v>9.5470000000000006</v>
      </c>
      <c r="I4143">
        <v>798886000</v>
      </c>
      <c r="J4143">
        <v>487.17</v>
      </c>
      <c r="K4143">
        <v>6.2050400000000003</v>
      </c>
      <c r="L4143">
        <v>51</v>
      </c>
      <c r="M4143">
        <v>58.670999999999999</v>
      </c>
      <c r="N4143">
        <v>162.04</v>
      </c>
      <c r="O4143">
        <v>9.0939999999999994</v>
      </c>
    </row>
    <row r="4144" spans="1:15" x14ac:dyDescent="0.3">
      <c r="A4144" t="s">
        <v>148</v>
      </c>
      <c r="B4144" t="s">
        <v>149</v>
      </c>
      <c r="C4144" t="s">
        <v>431</v>
      </c>
      <c r="D4144" t="s">
        <v>430</v>
      </c>
      <c r="E4144">
        <v>2006</v>
      </c>
      <c r="F4144">
        <v>41.381</v>
      </c>
      <c r="G4144">
        <v>9.7530000000000001</v>
      </c>
      <c r="I4144">
        <v>655070000</v>
      </c>
      <c r="J4144">
        <v>411.62</v>
      </c>
      <c r="K4144">
        <v>5.2376899999999997</v>
      </c>
      <c r="L4144">
        <v>52.5</v>
      </c>
      <c r="M4144">
        <v>58.313000000000002</v>
      </c>
      <c r="N4144">
        <v>157.25700000000001</v>
      </c>
      <c r="O4144">
        <v>9.2270000000000003</v>
      </c>
    </row>
    <row r="4145" spans="1:15" x14ac:dyDescent="0.3">
      <c r="A4145" t="s">
        <v>148</v>
      </c>
      <c r="B4145" t="s">
        <v>149</v>
      </c>
      <c r="C4145" t="s">
        <v>431</v>
      </c>
      <c r="D4145" t="s">
        <v>430</v>
      </c>
      <c r="E4145">
        <v>2005</v>
      </c>
      <c r="F4145">
        <v>41.52</v>
      </c>
      <c r="G4145">
        <v>9.9730000000000008</v>
      </c>
      <c r="I4145">
        <v>624173000</v>
      </c>
      <c r="J4145">
        <v>404.32499999999999</v>
      </c>
      <c r="K4145">
        <v>3.7989999999999999</v>
      </c>
      <c r="L4145">
        <v>54</v>
      </c>
      <c r="M4145">
        <v>57.939</v>
      </c>
      <c r="N4145">
        <v>152.54400000000001</v>
      </c>
      <c r="O4145">
        <v>9.6639999999999997</v>
      </c>
    </row>
    <row r="4146" spans="1:15" x14ac:dyDescent="0.3">
      <c r="A4146" t="s">
        <v>148</v>
      </c>
      <c r="B4146" t="s">
        <v>149</v>
      </c>
      <c r="C4146" t="s">
        <v>431</v>
      </c>
      <c r="D4146" t="s">
        <v>430</v>
      </c>
      <c r="E4146">
        <v>2004</v>
      </c>
      <c r="F4146">
        <v>41.683</v>
      </c>
      <c r="G4146">
        <v>10.207000000000001</v>
      </c>
      <c r="I4146">
        <v>578786000</v>
      </c>
      <c r="J4146">
        <v>386.75299999999999</v>
      </c>
      <c r="K4146">
        <v>3.3079999999999998</v>
      </c>
      <c r="L4146">
        <v>55.6</v>
      </c>
      <c r="M4146">
        <v>57.552999999999997</v>
      </c>
      <c r="N4146">
        <v>147.87799999999999</v>
      </c>
      <c r="O4146">
        <v>9.8580000000000005</v>
      </c>
    </row>
    <row r="4147" spans="1:15" x14ac:dyDescent="0.3">
      <c r="A4147" t="s">
        <v>148</v>
      </c>
      <c r="B4147" t="s">
        <v>149</v>
      </c>
      <c r="C4147" t="s">
        <v>431</v>
      </c>
      <c r="D4147" t="s">
        <v>430</v>
      </c>
      <c r="E4147">
        <v>2003</v>
      </c>
      <c r="F4147">
        <v>41.875</v>
      </c>
      <c r="G4147">
        <v>10.454000000000001</v>
      </c>
      <c r="I4147">
        <v>487039000</v>
      </c>
      <c r="J4147">
        <v>335.90600000000001</v>
      </c>
      <c r="K4147">
        <v>2.4367800000000002</v>
      </c>
      <c r="L4147">
        <v>57.2</v>
      </c>
      <c r="M4147">
        <v>57.158999999999999</v>
      </c>
      <c r="N4147">
        <v>143.273</v>
      </c>
      <c r="O4147">
        <v>10.507999999999999</v>
      </c>
    </row>
    <row r="4148" spans="1:15" x14ac:dyDescent="0.3">
      <c r="A4148" t="s">
        <v>148</v>
      </c>
      <c r="B4148" t="s">
        <v>149</v>
      </c>
      <c r="C4148" t="s">
        <v>431</v>
      </c>
      <c r="D4148" t="s">
        <v>430</v>
      </c>
      <c r="E4148">
        <v>2002</v>
      </c>
      <c r="F4148">
        <v>42.100999999999999</v>
      </c>
      <c r="G4148">
        <v>10.711</v>
      </c>
      <c r="I4148">
        <v>578236000</v>
      </c>
      <c r="J4148">
        <v>411.77199999999999</v>
      </c>
      <c r="K4148">
        <v>1.79678</v>
      </c>
      <c r="L4148">
        <v>58.7</v>
      </c>
      <c r="M4148">
        <v>56.761000000000003</v>
      </c>
      <c r="N4148">
        <v>138.761</v>
      </c>
      <c r="O4148">
        <v>10.507</v>
      </c>
    </row>
    <row r="4149" spans="1:15" x14ac:dyDescent="0.3">
      <c r="A4149" t="s">
        <v>148</v>
      </c>
      <c r="B4149" t="s">
        <v>149</v>
      </c>
      <c r="C4149" t="s">
        <v>431</v>
      </c>
      <c r="D4149" t="s">
        <v>430</v>
      </c>
      <c r="E4149">
        <v>2001</v>
      </c>
      <c r="F4149">
        <v>42.366</v>
      </c>
      <c r="G4149">
        <v>10.978</v>
      </c>
      <c r="I4149">
        <v>687409000</v>
      </c>
      <c r="J4149">
        <v>505.42</v>
      </c>
      <c r="K4149">
        <v>1.3367899999999999</v>
      </c>
      <c r="L4149">
        <v>60.4</v>
      </c>
      <c r="M4149">
        <v>56.359000000000002</v>
      </c>
      <c r="N4149">
        <v>134.39500000000001</v>
      </c>
      <c r="O4149">
        <v>10.356999999999999</v>
      </c>
    </row>
    <row r="4150" spans="1:15" x14ac:dyDescent="0.3">
      <c r="A4150" t="s">
        <v>148</v>
      </c>
      <c r="B4150" t="s">
        <v>149</v>
      </c>
      <c r="C4150" t="s">
        <v>431</v>
      </c>
      <c r="D4150" t="s">
        <v>430</v>
      </c>
      <c r="E4150">
        <v>2000</v>
      </c>
      <c r="F4150">
        <v>42.682000000000002</v>
      </c>
      <c r="G4150">
        <v>11.256</v>
      </c>
      <c r="I4150">
        <v>782915000</v>
      </c>
      <c r="J4150">
        <v>594.15200000000004</v>
      </c>
      <c r="K4150">
        <v>0.92179500000000003</v>
      </c>
      <c r="L4150">
        <v>62.1</v>
      </c>
      <c r="M4150">
        <v>55.956000000000003</v>
      </c>
      <c r="N4150">
        <v>130.208</v>
      </c>
      <c r="O4150">
        <v>10.625999999999999</v>
      </c>
    </row>
    <row r="4151" spans="1:15" x14ac:dyDescent="0.3">
      <c r="A4151" t="s">
        <v>148</v>
      </c>
      <c r="B4151" t="s">
        <v>149</v>
      </c>
      <c r="C4151" t="s">
        <v>431</v>
      </c>
      <c r="D4151" t="s">
        <v>430</v>
      </c>
      <c r="E4151">
        <v>1999</v>
      </c>
      <c r="F4151">
        <v>43.061</v>
      </c>
      <c r="G4151">
        <v>11.545</v>
      </c>
      <c r="I4151">
        <v>814723000</v>
      </c>
      <c r="J4151">
        <v>637.93200000000002</v>
      </c>
      <c r="K4151">
        <v>0.71582699999999999</v>
      </c>
      <c r="L4151">
        <v>63.9</v>
      </c>
      <c r="M4151">
        <v>55.546999999999997</v>
      </c>
      <c r="N4151">
        <v>126.199</v>
      </c>
      <c r="O4151">
        <v>10.609</v>
      </c>
    </row>
    <row r="4152" spans="1:15" x14ac:dyDescent="0.3">
      <c r="A4152" t="s">
        <v>148</v>
      </c>
      <c r="B4152" t="s">
        <v>149</v>
      </c>
      <c r="C4152" t="s">
        <v>431</v>
      </c>
      <c r="D4152" t="s">
        <v>430</v>
      </c>
      <c r="E4152">
        <v>1998</v>
      </c>
      <c r="F4152">
        <v>43.497</v>
      </c>
      <c r="G4152">
        <v>11.847</v>
      </c>
      <c r="I4152">
        <v>840285000</v>
      </c>
      <c r="J4152">
        <v>678.67600000000004</v>
      </c>
      <c r="K4152">
        <v>0.206094</v>
      </c>
      <c r="L4152">
        <v>65.7</v>
      </c>
      <c r="M4152">
        <v>55.133000000000003</v>
      </c>
      <c r="N4152">
        <v>122.34399999999999</v>
      </c>
      <c r="O4152">
        <v>10.393000000000001</v>
      </c>
    </row>
    <row r="4153" spans="1:15" x14ac:dyDescent="0.3">
      <c r="A4153" t="s">
        <v>148</v>
      </c>
      <c r="B4153" t="s">
        <v>149</v>
      </c>
      <c r="C4153" t="s">
        <v>431</v>
      </c>
      <c r="D4153" t="s">
        <v>430</v>
      </c>
      <c r="E4153">
        <v>1997</v>
      </c>
      <c r="F4153">
        <v>43.978000000000002</v>
      </c>
      <c r="G4153">
        <v>12.157999999999999</v>
      </c>
      <c r="I4153">
        <v>803631000</v>
      </c>
      <c r="J4153">
        <v>669.399</v>
      </c>
      <c r="K4153">
        <v>5.1311299999999997E-2</v>
      </c>
      <c r="L4153">
        <v>67.599999999999994</v>
      </c>
      <c r="M4153">
        <v>54.715000000000003</v>
      </c>
      <c r="N4153">
        <v>118.629</v>
      </c>
      <c r="O4153">
        <v>10.321</v>
      </c>
    </row>
    <row r="4154" spans="1:15" x14ac:dyDescent="0.3">
      <c r="A4154" t="s">
        <v>148</v>
      </c>
      <c r="B4154" t="s">
        <v>149</v>
      </c>
      <c r="C4154" t="s">
        <v>431</v>
      </c>
      <c r="D4154" t="s">
        <v>430</v>
      </c>
      <c r="E4154">
        <v>1996</v>
      </c>
      <c r="F4154">
        <v>44.488999999999997</v>
      </c>
      <c r="G4154">
        <v>12.473000000000001</v>
      </c>
      <c r="I4154">
        <v>848237000</v>
      </c>
      <c r="J4154">
        <v>728.66899999999998</v>
      </c>
      <c r="K4154">
        <v>3.5507400000000001E-2</v>
      </c>
      <c r="L4154">
        <v>69.5</v>
      </c>
      <c r="M4154">
        <v>54.295999999999999</v>
      </c>
      <c r="N4154">
        <v>115.029</v>
      </c>
      <c r="O4154">
        <v>10.176</v>
      </c>
    </row>
    <row r="4155" spans="1:15" x14ac:dyDescent="0.3">
      <c r="A4155" t="s">
        <v>148</v>
      </c>
      <c r="B4155" t="s">
        <v>149</v>
      </c>
      <c r="C4155" t="s">
        <v>431</v>
      </c>
      <c r="D4155" t="s">
        <v>430</v>
      </c>
      <c r="E4155">
        <v>1995</v>
      </c>
      <c r="F4155">
        <v>45.009</v>
      </c>
      <c r="G4155">
        <v>12.784000000000001</v>
      </c>
      <c r="I4155">
        <v>785997000</v>
      </c>
      <c r="J4155">
        <v>696.45100000000002</v>
      </c>
      <c r="K4155">
        <v>9.2175399999999998E-3</v>
      </c>
      <c r="L4155">
        <v>71.5</v>
      </c>
      <c r="M4155">
        <v>53.889000000000003</v>
      </c>
      <c r="N4155">
        <v>111.51900000000001</v>
      </c>
      <c r="O4155">
        <v>10.275</v>
      </c>
    </row>
    <row r="4156" spans="1:15" x14ac:dyDescent="0.3">
      <c r="A4156" t="s">
        <v>148</v>
      </c>
      <c r="B4156" t="s">
        <v>149</v>
      </c>
      <c r="C4156" t="s">
        <v>431</v>
      </c>
      <c r="D4156" t="s">
        <v>430</v>
      </c>
      <c r="E4156">
        <v>1994</v>
      </c>
      <c r="F4156">
        <v>45.515000000000001</v>
      </c>
      <c r="G4156">
        <v>13.079000000000001</v>
      </c>
      <c r="I4156">
        <v>746492000</v>
      </c>
      <c r="J4156">
        <v>682.21900000000005</v>
      </c>
      <c r="L4156">
        <v>73.5</v>
      </c>
      <c r="M4156">
        <v>53.508000000000003</v>
      </c>
      <c r="N4156">
        <v>108.124</v>
      </c>
      <c r="O4156">
        <v>10.237</v>
      </c>
    </row>
    <row r="4157" spans="1:15" x14ac:dyDescent="0.3">
      <c r="A4157" t="s">
        <v>148</v>
      </c>
      <c r="B4157" t="s">
        <v>149</v>
      </c>
      <c r="C4157" t="s">
        <v>431</v>
      </c>
      <c r="D4157" t="s">
        <v>430</v>
      </c>
      <c r="E4157">
        <v>1993</v>
      </c>
      <c r="F4157">
        <v>45.985999999999997</v>
      </c>
      <c r="G4157">
        <v>13.353999999999999</v>
      </c>
      <c r="I4157">
        <v>755043000</v>
      </c>
      <c r="J4157">
        <v>711.726</v>
      </c>
      <c r="L4157">
        <v>75.5</v>
      </c>
      <c r="M4157">
        <v>53.156999999999996</v>
      </c>
      <c r="N4157">
        <v>104.828</v>
      </c>
      <c r="O4157">
        <v>10.16</v>
      </c>
    </row>
    <row r="4158" spans="1:15" x14ac:dyDescent="0.3">
      <c r="A4158" t="s">
        <v>148</v>
      </c>
      <c r="B4158" t="s">
        <v>149</v>
      </c>
      <c r="C4158" t="s">
        <v>431</v>
      </c>
      <c r="D4158" t="s">
        <v>430</v>
      </c>
      <c r="E4158">
        <v>1992</v>
      </c>
      <c r="F4158">
        <v>46.399000000000001</v>
      </c>
      <c r="G4158">
        <v>13.608000000000001</v>
      </c>
      <c r="I4158">
        <v>714255000</v>
      </c>
      <c r="J4158">
        <v>695.15599999999995</v>
      </c>
      <c r="L4158">
        <v>77.5</v>
      </c>
      <c r="M4158">
        <v>52.834000000000003</v>
      </c>
      <c r="N4158">
        <v>101.529</v>
      </c>
      <c r="O4158">
        <v>9.8010000000000002</v>
      </c>
    </row>
    <row r="4159" spans="1:15" x14ac:dyDescent="0.3">
      <c r="A4159" t="s">
        <v>148</v>
      </c>
      <c r="B4159" t="s">
        <v>149</v>
      </c>
      <c r="C4159" t="s">
        <v>431</v>
      </c>
      <c r="D4159" t="s">
        <v>430</v>
      </c>
      <c r="E4159">
        <v>1991</v>
      </c>
      <c r="F4159">
        <v>46.738</v>
      </c>
      <c r="G4159">
        <v>13.846</v>
      </c>
      <c r="I4159">
        <v>690314000</v>
      </c>
      <c r="J4159">
        <v>695.41</v>
      </c>
      <c r="L4159">
        <v>79.5</v>
      </c>
      <c r="M4159">
        <v>52.527999999999999</v>
      </c>
      <c r="N4159">
        <v>98.090199999999996</v>
      </c>
      <c r="O4159">
        <v>9.6999999999999993</v>
      </c>
    </row>
    <row r="4160" spans="1:15" x14ac:dyDescent="0.3">
      <c r="A4160" t="s">
        <v>148</v>
      </c>
      <c r="B4160" t="s">
        <v>149</v>
      </c>
      <c r="C4160" t="s">
        <v>431</v>
      </c>
      <c r="D4160" t="s">
        <v>430</v>
      </c>
      <c r="E4160">
        <v>1990</v>
      </c>
      <c r="F4160">
        <v>46.981000000000002</v>
      </c>
      <c r="G4160">
        <v>14.077999999999999</v>
      </c>
      <c r="I4160">
        <v>317083000</v>
      </c>
      <c r="J4160">
        <v>331.81799999999998</v>
      </c>
      <c r="K4160">
        <v>0</v>
      </c>
      <c r="L4160">
        <v>81.599999999999994</v>
      </c>
      <c r="M4160">
        <v>52.220999999999997</v>
      </c>
      <c r="N4160">
        <v>94.426199999999994</v>
      </c>
    </row>
    <row r="4161" spans="1:14" x14ac:dyDescent="0.3">
      <c r="A4161" t="s">
        <v>148</v>
      </c>
      <c r="B4161" t="s">
        <v>149</v>
      </c>
      <c r="C4161" t="s">
        <v>431</v>
      </c>
      <c r="D4161" t="s">
        <v>430</v>
      </c>
      <c r="E4161">
        <v>1989</v>
      </c>
      <c r="F4161">
        <v>47.110999999999997</v>
      </c>
      <c r="G4161">
        <v>14.314</v>
      </c>
      <c r="I4161">
        <v>284120000</v>
      </c>
      <c r="J4161">
        <v>310.298</v>
      </c>
      <c r="L4161">
        <v>83.6</v>
      </c>
      <c r="M4161">
        <v>51.892000000000003</v>
      </c>
      <c r="N4161">
        <v>90.477800000000002</v>
      </c>
    </row>
    <row r="4162" spans="1:14" x14ac:dyDescent="0.3">
      <c r="A4162" t="s">
        <v>148</v>
      </c>
      <c r="B4162" t="s">
        <v>149</v>
      </c>
      <c r="C4162" t="s">
        <v>431</v>
      </c>
      <c r="D4162" t="s">
        <v>430</v>
      </c>
      <c r="E4162">
        <v>1988</v>
      </c>
      <c r="F4162">
        <v>47.139000000000003</v>
      </c>
      <c r="G4162">
        <v>14.57</v>
      </c>
      <c r="I4162">
        <v>266673000</v>
      </c>
      <c r="J4162">
        <v>305.31200000000001</v>
      </c>
      <c r="L4162">
        <v>85.7</v>
      </c>
      <c r="M4162">
        <v>51.518000000000001</v>
      </c>
      <c r="N4162">
        <v>86.308700000000002</v>
      </c>
    </row>
    <row r="4163" spans="1:14" x14ac:dyDescent="0.3">
      <c r="A4163" t="s">
        <v>148</v>
      </c>
      <c r="B4163" t="s">
        <v>149</v>
      </c>
      <c r="C4163" t="s">
        <v>431</v>
      </c>
      <c r="D4163" t="s">
        <v>430</v>
      </c>
      <c r="E4163">
        <v>1987</v>
      </c>
      <c r="F4163">
        <v>47.085000000000001</v>
      </c>
      <c r="G4163">
        <v>14.859</v>
      </c>
      <c r="I4163">
        <v>220626000</v>
      </c>
      <c r="J4163">
        <v>265.488</v>
      </c>
      <c r="L4163">
        <v>88</v>
      </c>
      <c r="M4163">
        <v>51.082000000000001</v>
      </c>
      <c r="N4163">
        <v>82.116900000000001</v>
      </c>
    </row>
    <row r="4164" spans="1:14" x14ac:dyDescent="0.3">
      <c r="A4164" t="s">
        <v>148</v>
      </c>
      <c r="B4164" t="s">
        <v>149</v>
      </c>
      <c r="C4164" t="s">
        <v>431</v>
      </c>
      <c r="D4164" t="s">
        <v>430</v>
      </c>
      <c r="E4164">
        <v>1986</v>
      </c>
      <c r="F4164">
        <v>46.972999999999999</v>
      </c>
      <c r="G4164">
        <v>15.189</v>
      </c>
      <c r="I4164">
        <v>185646000</v>
      </c>
      <c r="J4164">
        <v>234.655</v>
      </c>
      <c r="L4164">
        <v>90.4</v>
      </c>
      <c r="M4164">
        <v>50.576999999999998</v>
      </c>
      <c r="N4164">
        <v>78.176599999999993</v>
      </c>
    </row>
    <row r="4165" spans="1:14" x14ac:dyDescent="0.3">
      <c r="A4165" t="s">
        <v>148</v>
      </c>
      <c r="B4165" t="s">
        <v>149</v>
      </c>
      <c r="C4165" t="s">
        <v>431</v>
      </c>
      <c r="D4165" t="s">
        <v>430</v>
      </c>
      <c r="E4165">
        <v>1985</v>
      </c>
      <c r="F4165">
        <v>46.844000000000001</v>
      </c>
      <c r="G4165">
        <v>15.567</v>
      </c>
      <c r="I4165">
        <v>225725000</v>
      </c>
      <c r="J4165">
        <v>298.66199999999998</v>
      </c>
      <c r="L4165">
        <v>92.8</v>
      </c>
      <c r="M4165">
        <v>49.997999999999998</v>
      </c>
      <c r="N4165">
        <v>74.682500000000005</v>
      </c>
    </row>
    <row r="4166" spans="1:14" x14ac:dyDescent="0.3">
      <c r="A4166" t="s">
        <v>148</v>
      </c>
      <c r="B4166" t="s">
        <v>149</v>
      </c>
      <c r="C4166" t="s">
        <v>431</v>
      </c>
      <c r="D4166" t="s">
        <v>430</v>
      </c>
      <c r="E4166">
        <v>1984</v>
      </c>
      <c r="F4166">
        <v>46.749000000000002</v>
      </c>
      <c r="G4166">
        <v>15.994999999999999</v>
      </c>
      <c r="I4166">
        <v>177339000</v>
      </c>
      <c r="J4166">
        <v>244.37100000000001</v>
      </c>
      <c r="L4166">
        <v>95.3</v>
      </c>
      <c r="M4166">
        <v>49.347999999999999</v>
      </c>
      <c r="N4166">
        <v>71.7089</v>
      </c>
    </row>
    <row r="4167" spans="1:14" x14ac:dyDescent="0.3">
      <c r="A4167" t="s">
        <v>148</v>
      </c>
      <c r="B4167" t="s">
        <v>149</v>
      </c>
      <c r="C4167" t="s">
        <v>431</v>
      </c>
      <c r="D4167" t="s">
        <v>430</v>
      </c>
      <c r="E4167">
        <v>1983</v>
      </c>
      <c r="F4167">
        <v>46.719000000000001</v>
      </c>
      <c r="G4167">
        <v>16.466999999999999</v>
      </c>
      <c r="I4167">
        <v>213447000</v>
      </c>
      <c r="J4167">
        <v>304.83699999999999</v>
      </c>
      <c r="L4167">
        <v>97.8</v>
      </c>
      <c r="M4167">
        <v>48.645000000000003</v>
      </c>
      <c r="N4167">
        <v>69.189599999999999</v>
      </c>
    </row>
    <row r="4168" spans="1:14" x14ac:dyDescent="0.3">
      <c r="A4168" t="s">
        <v>148</v>
      </c>
      <c r="B4168" t="s">
        <v>149</v>
      </c>
      <c r="C4168" t="s">
        <v>431</v>
      </c>
      <c r="D4168" t="s">
        <v>430</v>
      </c>
      <c r="E4168">
        <v>1982</v>
      </c>
      <c r="F4168">
        <v>46.773000000000003</v>
      </c>
      <c r="G4168">
        <v>16.975999999999999</v>
      </c>
      <c r="I4168">
        <v>216051000</v>
      </c>
      <c r="J4168">
        <v>318.60700000000003</v>
      </c>
      <c r="L4168">
        <v>100.2</v>
      </c>
      <c r="M4168">
        <v>47.902999999999999</v>
      </c>
      <c r="N4168">
        <v>67.007199999999997</v>
      </c>
    </row>
    <row r="4169" spans="1:14" x14ac:dyDescent="0.3">
      <c r="A4169" t="s">
        <v>148</v>
      </c>
      <c r="B4169" t="s">
        <v>149</v>
      </c>
      <c r="C4169" t="s">
        <v>431</v>
      </c>
      <c r="D4169" t="s">
        <v>430</v>
      </c>
      <c r="E4169">
        <v>1981</v>
      </c>
      <c r="F4169">
        <v>46.908000000000001</v>
      </c>
      <c r="G4169">
        <v>17.518999999999998</v>
      </c>
      <c r="I4169">
        <v>218764000</v>
      </c>
      <c r="J4169">
        <v>332.68200000000002</v>
      </c>
      <c r="L4169">
        <v>102.6</v>
      </c>
      <c r="M4169">
        <v>47.133000000000003</v>
      </c>
      <c r="N4169">
        <v>64.978200000000001</v>
      </c>
    </row>
    <row r="4170" spans="1:14" x14ac:dyDescent="0.3">
      <c r="A4170" t="s">
        <v>148</v>
      </c>
      <c r="B4170" t="s">
        <v>149</v>
      </c>
      <c r="C4170" t="s">
        <v>431</v>
      </c>
      <c r="D4170" t="s">
        <v>430</v>
      </c>
      <c r="E4170">
        <v>1980</v>
      </c>
      <c r="F4170">
        <v>47.1</v>
      </c>
      <c r="G4170">
        <v>18.09</v>
      </c>
      <c r="I4170">
        <v>241081000</v>
      </c>
      <c r="J4170">
        <v>378.31700000000001</v>
      </c>
      <c r="L4170">
        <v>104.9</v>
      </c>
      <c r="M4170">
        <v>46.341000000000001</v>
      </c>
      <c r="N4170">
        <v>62.969000000000001</v>
      </c>
    </row>
    <row r="4171" spans="1:14" x14ac:dyDescent="0.3">
      <c r="A4171" t="s">
        <v>148</v>
      </c>
      <c r="B4171" t="s">
        <v>149</v>
      </c>
      <c r="C4171" t="s">
        <v>431</v>
      </c>
      <c r="D4171" t="s">
        <v>430</v>
      </c>
      <c r="E4171">
        <v>1979</v>
      </c>
      <c r="F4171">
        <v>47.302999999999997</v>
      </c>
      <c r="G4171">
        <v>18.681999999999999</v>
      </c>
      <c r="I4171">
        <v>207114000</v>
      </c>
      <c r="J4171">
        <v>335.80599999999998</v>
      </c>
      <c r="L4171">
        <v>107.1</v>
      </c>
      <c r="M4171">
        <v>45.533000000000001</v>
      </c>
      <c r="N4171">
        <v>60.945500000000003</v>
      </c>
    </row>
    <row r="4172" spans="1:14" x14ac:dyDescent="0.3">
      <c r="A4172" t="s">
        <v>148</v>
      </c>
      <c r="B4172" t="s">
        <v>149</v>
      </c>
      <c r="C4172" t="s">
        <v>431</v>
      </c>
      <c r="D4172" t="s">
        <v>430</v>
      </c>
      <c r="E4172">
        <v>1978</v>
      </c>
      <c r="F4172">
        <v>47.469000000000001</v>
      </c>
      <c r="G4172">
        <v>19.29</v>
      </c>
      <c r="I4172">
        <v>171837000</v>
      </c>
      <c r="J4172">
        <v>288.05799999999999</v>
      </c>
      <c r="L4172">
        <v>109.3</v>
      </c>
      <c r="M4172">
        <v>44.712000000000003</v>
      </c>
      <c r="N4172">
        <v>58.946199999999997</v>
      </c>
    </row>
    <row r="4173" spans="1:14" x14ac:dyDescent="0.3">
      <c r="A4173" t="s">
        <v>148</v>
      </c>
      <c r="B4173" t="s">
        <v>149</v>
      </c>
      <c r="C4173" t="s">
        <v>431</v>
      </c>
      <c r="D4173" t="s">
        <v>430</v>
      </c>
      <c r="E4173">
        <v>1977</v>
      </c>
      <c r="F4173">
        <v>47.564999999999998</v>
      </c>
      <c r="G4173">
        <v>19.911999999999999</v>
      </c>
      <c r="I4173">
        <v>138094000</v>
      </c>
      <c r="J4173">
        <v>239.43199999999999</v>
      </c>
      <c r="L4173">
        <v>111.5</v>
      </c>
      <c r="M4173">
        <v>43.881999999999998</v>
      </c>
      <c r="N4173">
        <v>56.991799999999998</v>
      </c>
    </row>
    <row r="4174" spans="1:14" x14ac:dyDescent="0.3">
      <c r="A4174" t="s">
        <v>148</v>
      </c>
      <c r="B4174" t="s">
        <v>149</v>
      </c>
      <c r="C4174" t="s">
        <v>431</v>
      </c>
      <c r="D4174" t="s">
        <v>430</v>
      </c>
      <c r="E4174">
        <v>1976</v>
      </c>
      <c r="F4174">
        <v>47.588000000000001</v>
      </c>
      <c r="G4174">
        <v>20.545999999999999</v>
      </c>
      <c r="I4174">
        <v>112189000</v>
      </c>
      <c r="J4174">
        <v>201.12700000000001</v>
      </c>
      <c r="L4174">
        <v>114</v>
      </c>
      <c r="M4174">
        <v>43.046999999999997</v>
      </c>
      <c r="N4174">
        <v>55.119100000000003</v>
      </c>
    </row>
    <row r="4175" spans="1:14" x14ac:dyDescent="0.3">
      <c r="A4175" t="s">
        <v>148</v>
      </c>
      <c r="B4175" t="s">
        <v>149</v>
      </c>
      <c r="C4175" t="s">
        <v>431</v>
      </c>
      <c r="D4175" t="s">
        <v>430</v>
      </c>
      <c r="E4175">
        <v>1975</v>
      </c>
      <c r="F4175">
        <v>47.55</v>
      </c>
      <c r="G4175">
        <v>21.2</v>
      </c>
      <c r="I4175">
        <v>115183000</v>
      </c>
      <c r="J4175">
        <v>213.309</v>
      </c>
      <c r="L4175">
        <v>116.4</v>
      </c>
      <c r="M4175">
        <v>42.204999999999998</v>
      </c>
      <c r="N4175">
        <v>53.357599999999998</v>
      </c>
    </row>
    <row r="4176" spans="1:14" x14ac:dyDescent="0.3">
      <c r="A4176" t="s">
        <v>148</v>
      </c>
      <c r="B4176" t="s">
        <v>149</v>
      </c>
      <c r="C4176" t="s">
        <v>431</v>
      </c>
      <c r="D4176" t="s">
        <v>430</v>
      </c>
      <c r="E4176">
        <v>1974</v>
      </c>
      <c r="F4176">
        <v>47.484999999999999</v>
      </c>
      <c r="G4176">
        <v>21.882000000000001</v>
      </c>
      <c r="I4176">
        <v>95797500</v>
      </c>
      <c r="J4176">
        <v>183.08099999999999</v>
      </c>
      <c r="L4176">
        <v>119</v>
      </c>
      <c r="M4176">
        <v>41.351999999999997</v>
      </c>
      <c r="N4176">
        <v>51.704599999999999</v>
      </c>
    </row>
    <row r="4177" spans="1:15" x14ac:dyDescent="0.3">
      <c r="A4177" t="s">
        <v>148</v>
      </c>
      <c r="B4177" t="s">
        <v>149</v>
      </c>
      <c r="C4177" t="s">
        <v>431</v>
      </c>
      <c r="D4177" t="s">
        <v>430</v>
      </c>
      <c r="E4177">
        <v>1973</v>
      </c>
      <c r="F4177">
        <v>47.433999999999997</v>
      </c>
      <c r="G4177">
        <v>22.6</v>
      </c>
      <c r="I4177">
        <v>75188000</v>
      </c>
      <c r="J4177">
        <v>148.173</v>
      </c>
      <c r="L4177">
        <v>121.4</v>
      </c>
      <c r="M4177">
        <v>40.484999999999999</v>
      </c>
      <c r="N4177">
        <v>50.141500000000001</v>
      </c>
    </row>
    <row r="4178" spans="1:15" x14ac:dyDescent="0.3">
      <c r="A4178" t="s">
        <v>148</v>
      </c>
      <c r="B4178" t="s">
        <v>149</v>
      </c>
      <c r="C4178" t="s">
        <v>431</v>
      </c>
      <c r="D4178" t="s">
        <v>430</v>
      </c>
      <c r="E4178">
        <v>1972</v>
      </c>
      <c r="F4178">
        <v>47.427</v>
      </c>
      <c r="G4178">
        <v>23.353000000000002</v>
      </c>
      <c r="I4178">
        <v>59161500</v>
      </c>
      <c r="J4178">
        <v>120.143</v>
      </c>
      <c r="L4178">
        <v>123.8</v>
      </c>
      <c r="M4178">
        <v>39.61</v>
      </c>
      <c r="N4178">
        <v>48.658700000000003</v>
      </c>
    </row>
    <row r="4179" spans="1:15" x14ac:dyDescent="0.3">
      <c r="A4179" t="s">
        <v>148</v>
      </c>
      <c r="B4179" t="s">
        <v>149</v>
      </c>
      <c r="C4179" t="s">
        <v>431</v>
      </c>
      <c r="D4179" t="s">
        <v>430</v>
      </c>
      <c r="E4179">
        <v>1971</v>
      </c>
      <c r="F4179">
        <v>47.473999999999997</v>
      </c>
      <c r="G4179">
        <v>24.132999999999999</v>
      </c>
      <c r="I4179">
        <v>55728600</v>
      </c>
      <c r="J4179">
        <v>116.559</v>
      </c>
      <c r="L4179">
        <v>126.3</v>
      </c>
      <c r="M4179">
        <v>38.734000000000002</v>
      </c>
      <c r="N4179">
        <v>47.244700000000002</v>
      </c>
    </row>
    <row r="4180" spans="1:15" x14ac:dyDescent="0.3">
      <c r="A4180" t="s">
        <v>148</v>
      </c>
      <c r="B4180" t="s">
        <v>149</v>
      </c>
      <c r="C4180" t="s">
        <v>431</v>
      </c>
      <c r="D4180" t="s">
        <v>430</v>
      </c>
      <c r="E4180">
        <v>1970</v>
      </c>
      <c r="F4180">
        <v>47.567999999999998</v>
      </c>
      <c r="G4180">
        <v>24.931999999999999</v>
      </c>
      <c r="I4180">
        <v>52296800</v>
      </c>
      <c r="J4180">
        <v>112.60899999999999</v>
      </c>
      <c r="L4180">
        <v>128.69999999999999</v>
      </c>
      <c r="M4180">
        <v>37.868000000000002</v>
      </c>
      <c r="N4180">
        <v>45.890300000000003</v>
      </c>
    </row>
    <row r="4181" spans="1:15" x14ac:dyDescent="0.3">
      <c r="A4181" t="s">
        <v>148</v>
      </c>
      <c r="B4181" t="s">
        <v>149</v>
      </c>
      <c r="C4181" t="s">
        <v>431</v>
      </c>
      <c r="D4181" t="s">
        <v>430</v>
      </c>
      <c r="E4181">
        <v>1969</v>
      </c>
      <c r="F4181">
        <v>47.691000000000003</v>
      </c>
      <c r="G4181">
        <v>25.739000000000001</v>
      </c>
      <c r="I4181">
        <v>45168700</v>
      </c>
      <c r="J4181">
        <v>100.102</v>
      </c>
      <c r="L4181">
        <v>131</v>
      </c>
      <c r="M4181">
        <v>37.023000000000003</v>
      </c>
      <c r="N4181">
        <v>44.587699999999998</v>
      </c>
    </row>
    <row r="4182" spans="1:15" x14ac:dyDescent="0.3">
      <c r="A4182" t="s">
        <v>148</v>
      </c>
      <c r="B4182" t="s">
        <v>149</v>
      </c>
      <c r="C4182" t="s">
        <v>431</v>
      </c>
      <c r="D4182" t="s">
        <v>430</v>
      </c>
      <c r="E4182">
        <v>1968</v>
      </c>
      <c r="F4182">
        <v>47.819000000000003</v>
      </c>
      <c r="G4182">
        <v>26.538</v>
      </c>
      <c r="I4182">
        <v>41160700</v>
      </c>
      <c r="J4182">
        <v>93.844899999999996</v>
      </c>
      <c r="L4182">
        <v>133.30000000000001</v>
      </c>
      <c r="M4182">
        <v>36.210999999999999</v>
      </c>
      <c r="N4182">
        <v>43.340200000000003</v>
      </c>
    </row>
    <row r="4183" spans="1:15" x14ac:dyDescent="0.3">
      <c r="A4183" t="s">
        <v>148</v>
      </c>
      <c r="B4183" t="s">
        <v>149</v>
      </c>
      <c r="C4183" t="s">
        <v>431</v>
      </c>
      <c r="D4183" t="s">
        <v>430</v>
      </c>
      <c r="E4183">
        <v>1967</v>
      </c>
      <c r="F4183">
        <v>47.933</v>
      </c>
      <c r="G4183">
        <v>27.314</v>
      </c>
      <c r="I4183">
        <v>46695400</v>
      </c>
      <c r="J4183">
        <v>109.452</v>
      </c>
      <c r="L4183">
        <v>135.69999999999999</v>
      </c>
      <c r="M4183">
        <v>35.445</v>
      </c>
      <c r="N4183">
        <v>42.156999999999996</v>
      </c>
    </row>
    <row r="4184" spans="1:15" x14ac:dyDescent="0.3">
      <c r="A4184" t="s">
        <v>148</v>
      </c>
      <c r="B4184" t="s">
        <v>149</v>
      </c>
      <c r="C4184" t="s">
        <v>431</v>
      </c>
      <c r="D4184" t="s">
        <v>430</v>
      </c>
      <c r="E4184">
        <v>1966</v>
      </c>
      <c r="F4184">
        <v>48.03</v>
      </c>
      <c r="G4184">
        <v>28.05</v>
      </c>
      <c r="I4184">
        <v>44212400</v>
      </c>
      <c r="J4184">
        <v>106.413</v>
      </c>
      <c r="L4184">
        <v>138</v>
      </c>
      <c r="M4184">
        <v>34.734999999999999</v>
      </c>
      <c r="N4184">
        <v>41.055100000000003</v>
      </c>
    </row>
    <row r="4185" spans="1:15" x14ac:dyDescent="0.3">
      <c r="A4185" t="s">
        <v>148</v>
      </c>
      <c r="B4185" t="s">
        <v>149</v>
      </c>
      <c r="C4185" t="s">
        <v>431</v>
      </c>
      <c r="D4185" t="s">
        <v>430</v>
      </c>
      <c r="E4185">
        <v>1965</v>
      </c>
      <c r="F4185">
        <v>48.118000000000002</v>
      </c>
      <c r="G4185">
        <v>28.728999999999999</v>
      </c>
      <c r="L4185">
        <v>140.19999999999999</v>
      </c>
      <c r="M4185">
        <v>34.097000000000001</v>
      </c>
      <c r="N4185">
        <v>40.045400000000001</v>
      </c>
    </row>
    <row r="4186" spans="1:15" x14ac:dyDescent="0.3">
      <c r="A4186" t="s">
        <v>148</v>
      </c>
      <c r="B4186" t="s">
        <v>149</v>
      </c>
      <c r="C4186" t="s">
        <v>431</v>
      </c>
      <c r="D4186" t="s">
        <v>430</v>
      </c>
      <c r="E4186">
        <v>1964</v>
      </c>
      <c r="F4186">
        <v>48.212000000000003</v>
      </c>
      <c r="G4186">
        <v>29.337</v>
      </c>
      <c r="L4186">
        <v>142.69999999999999</v>
      </c>
      <c r="M4186">
        <v>33.542999999999999</v>
      </c>
      <c r="N4186">
        <v>39.131500000000003</v>
      </c>
    </row>
    <row r="4187" spans="1:15" x14ac:dyDescent="0.3">
      <c r="A4187" t="s">
        <v>148</v>
      </c>
      <c r="B4187" t="s">
        <v>149</v>
      </c>
      <c r="C4187" t="s">
        <v>431</v>
      </c>
      <c r="D4187" t="s">
        <v>430</v>
      </c>
      <c r="E4187">
        <v>1963</v>
      </c>
      <c r="F4187">
        <v>48.329000000000001</v>
      </c>
      <c r="G4187">
        <v>29.872</v>
      </c>
      <c r="L4187">
        <v>145.19999999999999</v>
      </c>
      <c r="M4187">
        <v>33.07</v>
      </c>
      <c r="N4187">
        <v>38.304400000000001</v>
      </c>
    </row>
    <row r="4188" spans="1:15" x14ac:dyDescent="0.3">
      <c r="A4188" t="s">
        <v>148</v>
      </c>
      <c r="B4188" t="s">
        <v>149</v>
      </c>
      <c r="C4188" t="s">
        <v>431</v>
      </c>
      <c r="D4188" t="s">
        <v>430</v>
      </c>
      <c r="E4188">
        <v>1962</v>
      </c>
      <c r="F4188">
        <v>48.476999999999997</v>
      </c>
      <c r="G4188">
        <v>30.341999999999999</v>
      </c>
      <c r="L4188">
        <v>147.69999999999999</v>
      </c>
      <c r="M4188">
        <v>32.67</v>
      </c>
      <c r="N4188">
        <v>37.538899999999998</v>
      </c>
    </row>
    <row r="4189" spans="1:15" x14ac:dyDescent="0.3">
      <c r="A4189" t="s">
        <v>148</v>
      </c>
      <c r="B4189" t="s">
        <v>149</v>
      </c>
      <c r="C4189" t="s">
        <v>431</v>
      </c>
      <c r="D4189" t="s">
        <v>430</v>
      </c>
      <c r="E4189">
        <v>1961</v>
      </c>
      <c r="F4189">
        <v>48.652000000000001</v>
      </c>
      <c r="G4189">
        <v>30.754000000000001</v>
      </c>
      <c r="L4189">
        <v>150.1</v>
      </c>
      <c r="M4189">
        <v>32.335999999999999</v>
      </c>
      <c r="N4189">
        <v>36.802900000000001</v>
      </c>
    </row>
    <row r="4190" spans="1:15" x14ac:dyDescent="0.3">
      <c r="A4190" t="s">
        <v>148</v>
      </c>
      <c r="B4190" t="s">
        <v>149</v>
      </c>
      <c r="C4190" t="s">
        <v>431</v>
      </c>
      <c r="D4190" t="s">
        <v>430</v>
      </c>
      <c r="E4190">
        <v>1960</v>
      </c>
      <c r="F4190">
        <v>48.847000000000001</v>
      </c>
      <c r="G4190">
        <v>31.123000000000001</v>
      </c>
      <c r="L4190">
        <v>152.69999999999999</v>
      </c>
      <c r="M4190">
        <v>32.054000000000002</v>
      </c>
    </row>
    <row r="4191" spans="1:15" x14ac:dyDescent="0.3">
      <c r="A4191" t="s">
        <v>150</v>
      </c>
      <c r="B4191" t="s">
        <v>151</v>
      </c>
      <c r="C4191" t="s">
        <v>438</v>
      </c>
      <c r="D4191" t="s">
        <v>432</v>
      </c>
      <c r="E4191">
        <v>2018</v>
      </c>
      <c r="I4191">
        <v>16209800000</v>
      </c>
      <c r="J4191">
        <v>4344.63</v>
      </c>
      <c r="K4191">
        <v>63.968600000000002</v>
      </c>
      <c r="L4191">
        <v>8.6999999999999993</v>
      </c>
      <c r="N4191">
        <v>65.275199999999998</v>
      </c>
      <c r="O4191">
        <v>14.106</v>
      </c>
    </row>
    <row r="4192" spans="1:15" x14ac:dyDescent="0.3">
      <c r="A4192" t="s">
        <v>150</v>
      </c>
      <c r="B4192" t="s">
        <v>151</v>
      </c>
      <c r="C4192" t="s">
        <v>438</v>
      </c>
      <c r="D4192" t="s">
        <v>432</v>
      </c>
      <c r="E4192">
        <v>2017</v>
      </c>
      <c r="F4192">
        <v>13.718</v>
      </c>
      <c r="G4192">
        <v>12.917999999999999</v>
      </c>
      <c r="I4192">
        <v>15081300000</v>
      </c>
      <c r="J4192">
        <v>4045.42</v>
      </c>
      <c r="K4192">
        <v>59.705500000000001</v>
      </c>
      <c r="L4192">
        <v>8.9</v>
      </c>
      <c r="M4192">
        <v>73.414000000000001</v>
      </c>
      <c r="N4192">
        <v>65.222800000000007</v>
      </c>
      <c r="O4192">
        <v>13.93</v>
      </c>
    </row>
    <row r="4193" spans="1:15" x14ac:dyDescent="0.3">
      <c r="A4193" t="s">
        <v>150</v>
      </c>
      <c r="B4193" t="s">
        <v>151</v>
      </c>
      <c r="C4193" t="s">
        <v>438</v>
      </c>
      <c r="D4193" t="s">
        <v>432</v>
      </c>
      <c r="E4193">
        <v>2016</v>
      </c>
      <c r="F4193">
        <v>13.925000000000001</v>
      </c>
      <c r="G4193">
        <v>12.992000000000001</v>
      </c>
      <c r="I4193">
        <v>14378000000</v>
      </c>
      <c r="J4193">
        <v>3857.28</v>
      </c>
      <c r="K4193">
        <v>58.459299999999999</v>
      </c>
      <c r="L4193">
        <v>9.1</v>
      </c>
      <c r="M4193">
        <v>73.206999999999994</v>
      </c>
      <c r="N4193">
        <v>65.214100000000002</v>
      </c>
      <c r="O4193">
        <v>13.97</v>
      </c>
    </row>
    <row r="4194" spans="1:15" x14ac:dyDescent="0.3">
      <c r="A4194" t="s">
        <v>150</v>
      </c>
      <c r="B4194" t="s">
        <v>151</v>
      </c>
      <c r="C4194" t="s">
        <v>438</v>
      </c>
      <c r="D4194" t="s">
        <v>432</v>
      </c>
      <c r="E4194">
        <v>2015</v>
      </c>
      <c r="F4194">
        <v>14.077999999999999</v>
      </c>
      <c r="G4194">
        <v>13.061999999999999</v>
      </c>
      <c r="I4194">
        <v>13993600000</v>
      </c>
      <c r="J4194">
        <v>3756.38</v>
      </c>
      <c r="K4194">
        <v>47.569800000000001</v>
      </c>
      <c r="L4194">
        <v>9.4</v>
      </c>
      <c r="M4194">
        <v>72.972999999999999</v>
      </c>
      <c r="N4194">
        <v>65.1751</v>
      </c>
      <c r="O4194">
        <v>14.08</v>
      </c>
    </row>
    <row r="4195" spans="1:15" x14ac:dyDescent="0.3">
      <c r="A4195" t="s">
        <v>150</v>
      </c>
      <c r="B4195" t="s">
        <v>151</v>
      </c>
      <c r="C4195" t="s">
        <v>438</v>
      </c>
      <c r="D4195" t="s">
        <v>432</v>
      </c>
      <c r="E4195">
        <v>2014</v>
      </c>
      <c r="F4195">
        <v>14.164999999999999</v>
      </c>
      <c r="G4195">
        <v>13.121</v>
      </c>
      <c r="H4195">
        <v>2693.97</v>
      </c>
      <c r="I4195">
        <v>16509300000</v>
      </c>
      <c r="J4195">
        <v>4438.6899999999996</v>
      </c>
      <c r="K4195">
        <v>44</v>
      </c>
      <c r="L4195">
        <v>9.6999999999999993</v>
      </c>
      <c r="M4195">
        <v>72.706999999999994</v>
      </c>
      <c r="N4195">
        <v>65.072500000000005</v>
      </c>
      <c r="O4195">
        <v>14.62</v>
      </c>
    </row>
    <row r="4196" spans="1:15" x14ac:dyDescent="0.3">
      <c r="A4196" t="s">
        <v>150</v>
      </c>
      <c r="B4196" t="s">
        <v>151</v>
      </c>
      <c r="C4196" t="s">
        <v>438</v>
      </c>
      <c r="D4196" t="s">
        <v>432</v>
      </c>
      <c r="E4196">
        <v>2013</v>
      </c>
      <c r="F4196">
        <v>14.186</v>
      </c>
      <c r="G4196">
        <v>13.157999999999999</v>
      </c>
      <c r="H4196">
        <v>2498.34</v>
      </c>
      <c r="I4196">
        <v>16140000000</v>
      </c>
      <c r="J4196">
        <v>4341.4399999999996</v>
      </c>
      <c r="K4196">
        <v>43.3</v>
      </c>
      <c r="L4196">
        <v>10.199999999999999</v>
      </c>
      <c r="M4196">
        <v>72.412000000000006</v>
      </c>
      <c r="N4196">
        <v>65.042000000000002</v>
      </c>
      <c r="O4196">
        <v>16.940000000000001</v>
      </c>
    </row>
    <row r="4197" spans="1:15" x14ac:dyDescent="0.3">
      <c r="A4197" t="s">
        <v>150</v>
      </c>
      <c r="B4197" t="s">
        <v>151</v>
      </c>
      <c r="C4197" t="s">
        <v>438</v>
      </c>
      <c r="D4197" t="s">
        <v>432</v>
      </c>
      <c r="E4197">
        <v>2012</v>
      </c>
      <c r="F4197">
        <v>14.141999999999999</v>
      </c>
      <c r="G4197">
        <v>13.167999999999999</v>
      </c>
      <c r="H4197">
        <v>2329.9299999999998</v>
      </c>
      <c r="I4197">
        <v>15846500000</v>
      </c>
      <c r="J4197">
        <v>4249.67</v>
      </c>
      <c r="K4197">
        <v>36.94</v>
      </c>
      <c r="L4197">
        <v>10.8</v>
      </c>
      <c r="M4197">
        <v>72.096999999999994</v>
      </c>
      <c r="N4197">
        <v>65.238</v>
      </c>
      <c r="O4197">
        <v>17.22</v>
      </c>
    </row>
    <row r="4198" spans="1:15" x14ac:dyDescent="0.3">
      <c r="A4198" t="s">
        <v>150</v>
      </c>
      <c r="B4198" t="s">
        <v>151</v>
      </c>
      <c r="C4198" t="s">
        <v>438</v>
      </c>
      <c r="D4198" t="s">
        <v>432</v>
      </c>
      <c r="E4198">
        <v>2011</v>
      </c>
      <c r="F4198">
        <v>14.036</v>
      </c>
      <c r="G4198">
        <v>13.146000000000001</v>
      </c>
      <c r="H4198">
        <v>2289.13</v>
      </c>
      <c r="I4198">
        <v>14434600000</v>
      </c>
      <c r="J4198">
        <v>3842.62</v>
      </c>
      <c r="K4198">
        <v>31.52</v>
      </c>
      <c r="L4198">
        <v>11.6</v>
      </c>
      <c r="M4198">
        <v>71.772999999999996</v>
      </c>
      <c r="N4198">
        <v>65.720299999999995</v>
      </c>
      <c r="O4198">
        <v>17.34</v>
      </c>
    </row>
    <row r="4199" spans="1:15" x14ac:dyDescent="0.3">
      <c r="A4199" t="s">
        <v>150</v>
      </c>
      <c r="B4199" t="s">
        <v>151</v>
      </c>
      <c r="C4199" t="s">
        <v>438</v>
      </c>
      <c r="D4199" t="s">
        <v>432</v>
      </c>
      <c r="E4199">
        <v>2010</v>
      </c>
      <c r="F4199">
        <v>13.861000000000001</v>
      </c>
      <c r="G4199">
        <v>13.087999999999999</v>
      </c>
      <c r="H4199">
        <v>2049.54</v>
      </c>
      <c r="I4199">
        <v>11638500000</v>
      </c>
      <c r="J4199">
        <v>3073.52</v>
      </c>
      <c r="K4199">
        <v>26.9</v>
      </c>
      <c r="L4199">
        <v>12.7</v>
      </c>
      <c r="M4199">
        <v>71.459999999999994</v>
      </c>
      <c r="N4199">
        <v>66.249600000000001</v>
      </c>
      <c r="O4199">
        <v>17.41</v>
      </c>
    </row>
    <row r="4200" spans="1:15" x14ac:dyDescent="0.3">
      <c r="A4200" t="s">
        <v>150</v>
      </c>
      <c r="B4200" t="s">
        <v>151</v>
      </c>
      <c r="C4200" t="s">
        <v>438</v>
      </c>
      <c r="D4200" t="s">
        <v>432</v>
      </c>
      <c r="E4200">
        <v>2009</v>
      </c>
      <c r="F4200">
        <v>13.615</v>
      </c>
      <c r="G4200">
        <v>12.992000000000001</v>
      </c>
      <c r="H4200">
        <v>1833.04</v>
      </c>
      <c r="I4200">
        <v>10766800000</v>
      </c>
      <c r="J4200">
        <v>2822.65</v>
      </c>
      <c r="K4200">
        <v>20.07</v>
      </c>
      <c r="L4200">
        <v>13.9</v>
      </c>
      <c r="M4200">
        <v>71.180000000000007</v>
      </c>
      <c r="N4200">
        <v>66.7346</v>
      </c>
      <c r="O4200">
        <v>18.3</v>
      </c>
    </row>
    <row r="4201" spans="1:15" x14ac:dyDescent="0.3">
      <c r="A4201" t="s">
        <v>150</v>
      </c>
      <c r="B4201" t="s">
        <v>151</v>
      </c>
      <c r="C4201" t="s">
        <v>438</v>
      </c>
      <c r="D4201" t="s">
        <v>432</v>
      </c>
      <c r="E4201">
        <v>2008</v>
      </c>
      <c r="F4201">
        <v>13.308999999999999</v>
      </c>
      <c r="G4201">
        <v>12.863</v>
      </c>
      <c r="H4201">
        <v>1881.54</v>
      </c>
      <c r="I4201">
        <v>12795100000</v>
      </c>
      <c r="J4201">
        <v>3324.74</v>
      </c>
      <c r="K4201">
        <v>10.01</v>
      </c>
      <c r="L4201">
        <v>15.4</v>
      </c>
      <c r="M4201">
        <v>70.945999999999998</v>
      </c>
      <c r="N4201">
        <v>67.33</v>
      </c>
      <c r="O4201">
        <v>17.87</v>
      </c>
    </row>
    <row r="4202" spans="1:15" x14ac:dyDescent="0.3">
      <c r="A4202" t="s">
        <v>150</v>
      </c>
      <c r="B4202" t="s">
        <v>151</v>
      </c>
      <c r="C4202" t="s">
        <v>438</v>
      </c>
      <c r="D4202" t="s">
        <v>432</v>
      </c>
      <c r="E4202">
        <v>2007</v>
      </c>
      <c r="F4202">
        <v>12.968</v>
      </c>
      <c r="G4202">
        <v>12.711</v>
      </c>
      <c r="H4202">
        <v>1829.98</v>
      </c>
      <c r="I4202">
        <v>10172900000</v>
      </c>
      <c r="J4202">
        <v>2635.35</v>
      </c>
      <c r="K4202">
        <v>8.26</v>
      </c>
      <c r="L4202">
        <v>17.100000000000001</v>
      </c>
      <c r="M4202">
        <v>70.765000000000001</v>
      </c>
      <c r="N4202">
        <v>67.534899999999993</v>
      </c>
      <c r="O4202">
        <v>13.28</v>
      </c>
    </row>
    <row r="4203" spans="1:15" x14ac:dyDescent="0.3">
      <c r="A4203" t="s">
        <v>150</v>
      </c>
      <c r="B4203" t="s">
        <v>151</v>
      </c>
      <c r="C4203" t="s">
        <v>438</v>
      </c>
      <c r="D4203" t="s">
        <v>432</v>
      </c>
      <c r="E4203">
        <v>2006</v>
      </c>
      <c r="F4203">
        <v>12.62</v>
      </c>
      <c r="G4203">
        <v>12.542</v>
      </c>
      <c r="H4203">
        <v>1769.17</v>
      </c>
      <c r="I4203">
        <v>7745390000</v>
      </c>
      <c r="J4203">
        <v>1996.06</v>
      </c>
      <c r="K4203">
        <v>7.5268800000000002</v>
      </c>
      <c r="L4203">
        <v>19</v>
      </c>
      <c r="M4203">
        <v>70.635000000000005</v>
      </c>
      <c r="N4203">
        <v>67.888099999999994</v>
      </c>
      <c r="O4203">
        <v>13.57</v>
      </c>
    </row>
    <row r="4204" spans="1:15" x14ac:dyDescent="0.3">
      <c r="A4204" t="s">
        <v>150</v>
      </c>
      <c r="B4204" t="s">
        <v>151</v>
      </c>
      <c r="C4204" t="s">
        <v>438</v>
      </c>
      <c r="D4204" t="s">
        <v>432</v>
      </c>
      <c r="E4204">
        <v>2005</v>
      </c>
      <c r="F4204">
        <v>12.3</v>
      </c>
      <c r="G4204">
        <v>12.369</v>
      </c>
      <c r="H4204">
        <v>1916.48</v>
      </c>
      <c r="I4204">
        <v>6410880000</v>
      </c>
      <c r="J4204">
        <v>1642.78</v>
      </c>
      <c r="K4204">
        <v>6.0794600000000001</v>
      </c>
      <c r="L4204">
        <v>21.1</v>
      </c>
      <c r="M4204">
        <v>70.537999999999997</v>
      </c>
      <c r="N4204">
        <v>68.275099999999995</v>
      </c>
      <c r="O4204">
        <v>13.81</v>
      </c>
    </row>
    <row r="4205" spans="1:15" x14ac:dyDescent="0.3">
      <c r="A4205" t="s">
        <v>150</v>
      </c>
      <c r="B4205" t="s">
        <v>151</v>
      </c>
      <c r="C4205" t="s">
        <v>438</v>
      </c>
      <c r="D4205" t="s">
        <v>432</v>
      </c>
      <c r="E4205">
        <v>2004</v>
      </c>
      <c r="F4205">
        <v>12.042999999999999</v>
      </c>
      <c r="G4205">
        <v>12.204000000000001</v>
      </c>
      <c r="H4205">
        <v>1814.46</v>
      </c>
      <c r="I4205">
        <v>5125370000</v>
      </c>
      <c r="J4205">
        <v>1305.05</v>
      </c>
      <c r="K4205">
        <v>3.8862199999999998</v>
      </c>
      <c r="L4205">
        <v>23.3</v>
      </c>
      <c r="M4205">
        <v>70.450999999999993</v>
      </c>
      <c r="N4205">
        <v>68.7102</v>
      </c>
      <c r="O4205">
        <v>12.62</v>
      </c>
    </row>
    <row r="4206" spans="1:15" x14ac:dyDescent="0.3">
      <c r="A4206" t="s">
        <v>150</v>
      </c>
      <c r="B4206" t="s">
        <v>151</v>
      </c>
      <c r="C4206" t="s">
        <v>438</v>
      </c>
      <c r="D4206" t="s">
        <v>432</v>
      </c>
      <c r="E4206">
        <v>2003</v>
      </c>
      <c r="F4206">
        <v>11.875</v>
      </c>
      <c r="G4206">
        <v>12.054</v>
      </c>
      <c r="H4206">
        <v>1749.86</v>
      </c>
      <c r="I4206">
        <v>3991280000</v>
      </c>
      <c r="J4206">
        <v>1010.01</v>
      </c>
      <c r="K4206">
        <v>2.5588199999999999</v>
      </c>
      <c r="L4206">
        <v>25.6</v>
      </c>
      <c r="M4206">
        <v>70.349000000000004</v>
      </c>
      <c r="N4206">
        <v>69.137100000000004</v>
      </c>
      <c r="O4206">
        <v>11.51</v>
      </c>
    </row>
    <row r="4207" spans="1:15" x14ac:dyDescent="0.3">
      <c r="A4207" t="s">
        <v>150</v>
      </c>
      <c r="B4207" t="s">
        <v>151</v>
      </c>
      <c r="C4207" t="s">
        <v>438</v>
      </c>
      <c r="D4207" t="s">
        <v>432</v>
      </c>
      <c r="E4207">
        <v>2002</v>
      </c>
      <c r="F4207">
        <v>11.815</v>
      </c>
      <c r="G4207">
        <v>11.920999999999999</v>
      </c>
      <c r="H4207">
        <v>1653.38</v>
      </c>
      <c r="I4207">
        <v>3395770000</v>
      </c>
      <c r="J4207">
        <v>853.52800000000002</v>
      </c>
      <c r="K4207">
        <v>1.58788</v>
      </c>
      <c r="L4207">
        <v>27.9</v>
      </c>
      <c r="M4207">
        <v>70.22</v>
      </c>
      <c r="N4207">
        <v>69.605599999999995</v>
      </c>
      <c r="O4207">
        <v>12.59</v>
      </c>
    </row>
    <row r="4208" spans="1:15" x14ac:dyDescent="0.3">
      <c r="A4208" t="s">
        <v>150</v>
      </c>
      <c r="B4208" t="s">
        <v>151</v>
      </c>
      <c r="C4208" t="s">
        <v>438</v>
      </c>
      <c r="D4208" t="s">
        <v>432</v>
      </c>
      <c r="E4208">
        <v>2001</v>
      </c>
      <c r="F4208">
        <v>11.875</v>
      </c>
      <c r="G4208">
        <v>11.801</v>
      </c>
      <c r="H4208">
        <v>1583.56</v>
      </c>
      <c r="I4208">
        <v>3219490000</v>
      </c>
      <c r="J4208">
        <v>801.99</v>
      </c>
      <c r="K4208">
        <v>0.992344</v>
      </c>
      <c r="L4208">
        <v>30.1</v>
      </c>
      <c r="M4208">
        <v>70.064999999999998</v>
      </c>
      <c r="N4208">
        <v>70.232900000000001</v>
      </c>
      <c r="O4208">
        <v>11.16</v>
      </c>
    </row>
    <row r="4209" spans="1:15" x14ac:dyDescent="0.3">
      <c r="A4209" t="s">
        <v>150</v>
      </c>
      <c r="B4209" t="s">
        <v>151</v>
      </c>
      <c r="C4209" t="s">
        <v>438</v>
      </c>
      <c r="D4209" t="s">
        <v>432</v>
      </c>
      <c r="E4209">
        <v>2000</v>
      </c>
      <c r="F4209">
        <v>12.063000000000001</v>
      </c>
      <c r="G4209">
        <v>11.68</v>
      </c>
      <c r="H4209">
        <v>1574.39</v>
      </c>
      <c r="I4209">
        <v>3057420000</v>
      </c>
      <c r="J4209">
        <v>749.89599999999996</v>
      </c>
      <c r="K4209">
        <v>0.48474600000000001</v>
      </c>
      <c r="L4209">
        <v>32.1</v>
      </c>
      <c r="M4209">
        <v>69.902000000000001</v>
      </c>
      <c r="N4209">
        <v>71.3309</v>
      </c>
      <c r="O4209">
        <v>10.82</v>
      </c>
    </row>
    <row r="4210" spans="1:15" x14ac:dyDescent="0.3">
      <c r="A4210" t="s">
        <v>150</v>
      </c>
      <c r="B4210" t="s">
        <v>151</v>
      </c>
      <c r="C4210" t="s">
        <v>438</v>
      </c>
      <c r="D4210" t="s">
        <v>432</v>
      </c>
      <c r="E4210">
        <v>1999</v>
      </c>
      <c r="F4210">
        <v>12.375999999999999</v>
      </c>
      <c r="G4210">
        <v>11.537000000000001</v>
      </c>
      <c r="H4210">
        <v>1563.8</v>
      </c>
      <c r="I4210">
        <v>2799980000</v>
      </c>
      <c r="J4210">
        <v>673.52599999999995</v>
      </c>
      <c r="K4210">
        <v>0.41634399999999999</v>
      </c>
      <c r="L4210">
        <v>33.9</v>
      </c>
      <c r="M4210">
        <v>69.756</v>
      </c>
      <c r="N4210">
        <v>72.7316</v>
      </c>
      <c r="O4210">
        <v>13.8</v>
      </c>
    </row>
    <row r="4211" spans="1:15" x14ac:dyDescent="0.3">
      <c r="A4211" t="s">
        <v>150</v>
      </c>
      <c r="B4211" t="s">
        <v>151</v>
      </c>
      <c r="C4211" t="s">
        <v>438</v>
      </c>
      <c r="D4211" t="s">
        <v>432</v>
      </c>
      <c r="E4211">
        <v>1998</v>
      </c>
      <c r="F4211">
        <v>12.788</v>
      </c>
      <c r="G4211">
        <v>11.356999999999999</v>
      </c>
      <c r="H4211">
        <v>1517.81</v>
      </c>
      <c r="I4211">
        <v>3613500000</v>
      </c>
      <c r="J4211">
        <v>851.51599999999996</v>
      </c>
      <c r="K4211">
        <v>0.10283100000000001</v>
      </c>
      <c r="L4211">
        <v>35.5</v>
      </c>
      <c r="M4211">
        <v>69.653999999999996</v>
      </c>
      <c r="N4211">
        <v>74.243399999999994</v>
      </c>
      <c r="O4211">
        <v>14.53</v>
      </c>
    </row>
    <row r="4212" spans="1:15" x14ac:dyDescent="0.3">
      <c r="A4212" t="s">
        <v>150</v>
      </c>
      <c r="B4212" t="s">
        <v>151</v>
      </c>
      <c r="C4212" t="s">
        <v>438</v>
      </c>
      <c r="D4212" t="s">
        <v>432</v>
      </c>
      <c r="E4212">
        <v>1997</v>
      </c>
      <c r="F4212">
        <v>13.269</v>
      </c>
      <c r="G4212">
        <v>11.132</v>
      </c>
      <c r="H4212">
        <v>1331.52</v>
      </c>
      <c r="I4212">
        <v>3510440000</v>
      </c>
      <c r="J4212">
        <v>807.01499999999999</v>
      </c>
      <c r="K4212">
        <v>6.09303E-2</v>
      </c>
      <c r="L4212">
        <v>36.9</v>
      </c>
      <c r="M4212">
        <v>69.613</v>
      </c>
      <c r="N4212">
        <v>76.103300000000004</v>
      </c>
      <c r="O4212">
        <v>11.5</v>
      </c>
    </row>
    <row r="4213" spans="1:15" x14ac:dyDescent="0.3">
      <c r="A4213" t="s">
        <v>150</v>
      </c>
      <c r="B4213" t="s">
        <v>151</v>
      </c>
      <c r="C4213" t="s">
        <v>438</v>
      </c>
      <c r="D4213" t="s">
        <v>432</v>
      </c>
      <c r="E4213">
        <v>1996</v>
      </c>
      <c r="F4213">
        <v>13.8</v>
      </c>
      <c r="G4213">
        <v>10.868</v>
      </c>
      <c r="H4213">
        <v>1150.79</v>
      </c>
      <c r="I4213">
        <v>3094860000</v>
      </c>
      <c r="J4213">
        <v>689.01700000000005</v>
      </c>
      <c r="K4213">
        <v>4.0065400000000001E-2</v>
      </c>
      <c r="L4213">
        <v>38</v>
      </c>
      <c r="M4213">
        <v>69.635000000000005</v>
      </c>
      <c r="N4213">
        <v>78.5839</v>
      </c>
      <c r="O4213">
        <v>11.5</v>
      </c>
    </row>
    <row r="4214" spans="1:15" x14ac:dyDescent="0.3">
      <c r="A4214" t="s">
        <v>150</v>
      </c>
      <c r="B4214" t="s">
        <v>151</v>
      </c>
      <c r="C4214" t="s">
        <v>438</v>
      </c>
      <c r="D4214" t="s">
        <v>432</v>
      </c>
      <c r="E4214">
        <v>1995</v>
      </c>
      <c r="F4214">
        <v>14.366</v>
      </c>
      <c r="G4214">
        <v>10.574</v>
      </c>
      <c r="H4214">
        <v>1492.36</v>
      </c>
      <c r="I4214">
        <v>2693730000</v>
      </c>
      <c r="J4214">
        <v>578.33699999999999</v>
      </c>
      <c r="K4214">
        <v>1.1836899999999999E-2</v>
      </c>
      <c r="L4214">
        <v>38.9</v>
      </c>
      <c r="M4214">
        <v>69.718000000000004</v>
      </c>
      <c r="N4214">
        <v>81.488500000000002</v>
      </c>
      <c r="O4214">
        <v>7.6</v>
      </c>
    </row>
    <row r="4215" spans="1:15" x14ac:dyDescent="0.3">
      <c r="A4215" t="s">
        <v>150</v>
      </c>
      <c r="B4215" t="s">
        <v>151</v>
      </c>
      <c r="C4215" t="s">
        <v>438</v>
      </c>
      <c r="D4215" t="s">
        <v>432</v>
      </c>
      <c r="E4215">
        <v>1994</v>
      </c>
      <c r="F4215">
        <v>14.957000000000001</v>
      </c>
      <c r="G4215">
        <v>10.27</v>
      </c>
      <c r="H4215">
        <v>1988.6</v>
      </c>
      <c r="I4215">
        <v>2513870000</v>
      </c>
      <c r="J4215">
        <v>519.81600000000003</v>
      </c>
      <c r="L4215">
        <v>39.6</v>
      </c>
      <c r="M4215">
        <v>69.849000000000004</v>
      </c>
      <c r="N4215">
        <v>84.608900000000006</v>
      </c>
      <c r="O4215">
        <v>8.4</v>
      </c>
    </row>
    <row r="4216" spans="1:15" x14ac:dyDescent="0.3">
      <c r="A4216" t="s">
        <v>150</v>
      </c>
      <c r="B4216" t="s">
        <v>151</v>
      </c>
      <c r="C4216" t="s">
        <v>438</v>
      </c>
      <c r="D4216" t="s">
        <v>432</v>
      </c>
      <c r="E4216">
        <v>1993</v>
      </c>
      <c r="F4216">
        <v>15.561999999999999</v>
      </c>
      <c r="G4216">
        <v>9.98</v>
      </c>
      <c r="H4216">
        <v>1936.84</v>
      </c>
      <c r="I4216">
        <v>2701180000</v>
      </c>
      <c r="J4216">
        <v>550.01599999999996</v>
      </c>
      <c r="L4216">
        <v>40</v>
      </c>
      <c r="M4216">
        <v>70.003</v>
      </c>
      <c r="N4216">
        <v>85.921499999999995</v>
      </c>
      <c r="O4216">
        <v>5.4</v>
      </c>
    </row>
    <row r="4217" spans="1:15" x14ac:dyDescent="0.3">
      <c r="A4217" t="s">
        <v>150</v>
      </c>
      <c r="B4217" t="s">
        <v>151</v>
      </c>
      <c r="C4217" t="s">
        <v>438</v>
      </c>
      <c r="D4217" t="s">
        <v>432</v>
      </c>
      <c r="E4217">
        <v>1992</v>
      </c>
      <c r="F4217">
        <v>16.161999999999999</v>
      </c>
      <c r="G4217">
        <v>9.7230000000000008</v>
      </c>
      <c r="H4217">
        <v>2125.17</v>
      </c>
      <c r="I4217">
        <v>3690330000</v>
      </c>
      <c r="J4217">
        <v>757.22400000000005</v>
      </c>
      <c r="L4217">
        <v>40.4</v>
      </c>
      <c r="M4217">
        <v>70.156000000000006</v>
      </c>
      <c r="N4217">
        <v>85.2637</v>
      </c>
      <c r="O4217">
        <v>5.4</v>
      </c>
    </row>
    <row r="4218" spans="1:15" x14ac:dyDescent="0.3">
      <c r="A4218" t="s">
        <v>150</v>
      </c>
      <c r="B4218" t="s">
        <v>151</v>
      </c>
      <c r="C4218" t="s">
        <v>438</v>
      </c>
      <c r="D4218" t="s">
        <v>432</v>
      </c>
      <c r="E4218">
        <v>1991</v>
      </c>
      <c r="F4218">
        <v>16.736999999999998</v>
      </c>
      <c r="G4218">
        <v>9.51</v>
      </c>
      <c r="H4218">
        <v>2696.71</v>
      </c>
      <c r="I4218">
        <v>6357620000</v>
      </c>
      <c r="J4218">
        <v>1314.67</v>
      </c>
      <c r="L4218">
        <v>40.700000000000003</v>
      </c>
      <c r="M4218">
        <v>70.290000000000006</v>
      </c>
      <c r="N4218">
        <v>84.605800000000002</v>
      </c>
      <c r="O4218">
        <v>2.7</v>
      </c>
    </row>
    <row r="4219" spans="1:15" x14ac:dyDescent="0.3">
      <c r="A4219" t="s">
        <v>150</v>
      </c>
      <c r="B4219" t="s">
        <v>151</v>
      </c>
      <c r="C4219" t="s">
        <v>438</v>
      </c>
      <c r="D4219" t="s">
        <v>432</v>
      </c>
      <c r="E4219">
        <v>1990</v>
      </c>
      <c r="F4219">
        <v>17.260999999999999</v>
      </c>
      <c r="G4219">
        <v>9.3520000000000003</v>
      </c>
      <c r="H4219">
        <v>3039.15</v>
      </c>
      <c r="I4219">
        <v>7753500000</v>
      </c>
      <c r="J4219">
        <v>1614.64</v>
      </c>
      <c r="K4219">
        <v>0</v>
      </c>
      <c r="L4219">
        <v>41</v>
      </c>
      <c r="M4219">
        <v>70.385999999999996</v>
      </c>
      <c r="N4219">
        <v>84.012699999999995</v>
      </c>
    </row>
    <row r="4220" spans="1:15" x14ac:dyDescent="0.3">
      <c r="A4220" t="s">
        <v>150</v>
      </c>
      <c r="B4220" t="s">
        <v>151</v>
      </c>
      <c r="C4220" t="s">
        <v>438</v>
      </c>
      <c r="D4220" t="s">
        <v>432</v>
      </c>
      <c r="E4220">
        <v>1989</v>
      </c>
      <c r="F4220">
        <v>17.715</v>
      </c>
      <c r="G4220">
        <v>9.2539999999999996</v>
      </c>
      <c r="L4220">
        <v>41.2</v>
      </c>
      <c r="M4220">
        <v>70.424999999999997</v>
      </c>
      <c r="N4220">
        <v>84.035499999999999</v>
      </c>
    </row>
    <row r="4221" spans="1:15" x14ac:dyDescent="0.3">
      <c r="A4221" t="s">
        <v>150</v>
      </c>
      <c r="B4221" t="s">
        <v>151</v>
      </c>
      <c r="C4221" t="s">
        <v>438</v>
      </c>
      <c r="D4221" t="s">
        <v>432</v>
      </c>
      <c r="E4221">
        <v>1988</v>
      </c>
      <c r="F4221">
        <v>18.09</v>
      </c>
      <c r="G4221">
        <v>9.2040000000000006</v>
      </c>
      <c r="L4221">
        <v>41.5</v>
      </c>
      <c r="M4221">
        <v>70.406999999999996</v>
      </c>
      <c r="N4221">
        <v>83.814999999999998</v>
      </c>
    </row>
    <row r="4222" spans="1:15" x14ac:dyDescent="0.3">
      <c r="A4222" t="s">
        <v>150</v>
      </c>
      <c r="B4222" t="s">
        <v>151</v>
      </c>
      <c r="C4222" t="s">
        <v>438</v>
      </c>
      <c r="D4222" t="s">
        <v>432</v>
      </c>
      <c r="E4222">
        <v>1987</v>
      </c>
      <c r="F4222">
        <v>18.385999999999999</v>
      </c>
      <c r="G4222">
        <v>9.1890000000000001</v>
      </c>
      <c r="L4222">
        <v>41.8</v>
      </c>
      <c r="M4222">
        <v>70.338999999999999</v>
      </c>
      <c r="N4222">
        <v>82.9893</v>
      </c>
    </row>
    <row r="4223" spans="1:15" x14ac:dyDescent="0.3">
      <c r="A4223" t="s">
        <v>150</v>
      </c>
      <c r="B4223" t="s">
        <v>151</v>
      </c>
      <c r="C4223" t="s">
        <v>438</v>
      </c>
      <c r="D4223" t="s">
        <v>432</v>
      </c>
      <c r="E4223">
        <v>1986</v>
      </c>
      <c r="F4223">
        <v>18.597999999999999</v>
      </c>
      <c r="G4223">
        <v>9.1999999999999993</v>
      </c>
      <c r="L4223">
        <v>42.3</v>
      </c>
      <c r="M4223">
        <v>70.225999999999999</v>
      </c>
      <c r="N4223">
        <v>82.306899999999999</v>
      </c>
    </row>
    <row r="4224" spans="1:15" x14ac:dyDescent="0.3">
      <c r="A4224" t="s">
        <v>150</v>
      </c>
      <c r="B4224" t="s">
        <v>151</v>
      </c>
      <c r="C4224" t="s">
        <v>438</v>
      </c>
      <c r="D4224" t="s">
        <v>432</v>
      </c>
      <c r="E4224">
        <v>1985</v>
      </c>
      <c r="F4224">
        <v>18.728000000000002</v>
      </c>
      <c r="G4224">
        <v>9.218</v>
      </c>
      <c r="L4224">
        <v>43.1</v>
      </c>
      <c r="M4224">
        <v>70.087999999999994</v>
      </c>
      <c r="N4224">
        <v>81.579099999999997</v>
      </c>
    </row>
    <row r="4225" spans="1:14" x14ac:dyDescent="0.3">
      <c r="A4225" t="s">
        <v>150</v>
      </c>
      <c r="B4225" t="s">
        <v>151</v>
      </c>
      <c r="C4225" t="s">
        <v>438</v>
      </c>
      <c r="D4225" t="s">
        <v>432</v>
      </c>
      <c r="E4225">
        <v>1984</v>
      </c>
      <c r="F4225">
        <v>18.779</v>
      </c>
      <c r="G4225">
        <v>9.2240000000000002</v>
      </c>
      <c r="L4225">
        <v>44</v>
      </c>
      <c r="M4225">
        <v>69.953999999999994</v>
      </c>
      <c r="N4225">
        <v>80.867099999999994</v>
      </c>
    </row>
    <row r="4226" spans="1:14" x14ac:dyDescent="0.3">
      <c r="A4226" t="s">
        <v>150</v>
      </c>
      <c r="B4226" t="s">
        <v>151</v>
      </c>
      <c r="C4226" t="s">
        <v>438</v>
      </c>
      <c r="D4226" t="s">
        <v>432</v>
      </c>
      <c r="E4226">
        <v>1983</v>
      </c>
      <c r="F4226">
        <v>18.771000000000001</v>
      </c>
      <c r="G4226">
        <v>9.2070000000000007</v>
      </c>
      <c r="L4226">
        <v>45.2</v>
      </c>
      <c r="M4226">
        <v>69.843999999999994</v>
      </c>
      <c r="N4226">
        <v>80.179500000000004</v>
      </c>
    </row>
    <row r="4227" spans="1:14" x14ac:dyDescent="0.3">
      <c r="A4227" t="s">
        <v>150</v>
      </c>
      <c r="B4227" t="s">
        <v>151</v>
      </c>
      <c r="C4227" t="s">
        <v>438</v>
      </c>
      <c r="D4227" t="s">
        <v>432</v>
      </c>
      <c r="E4227">
        <v>1982</v>
      </c>
      <c r="F4227">
        <v>18.725999999999999</v>
      </c>
      <c r="G4227">
        <v>9.1609999999999996</v>
      </c>
      <c r="L4227">
        <v>46.5</v>
      </c>
      <c r="M4227">
        <v>69.768000000000001</v>
      </c>
      <c r="N4227">
        <v>79.477900000000005</v>
      </c>
    </row>
    <row r="4228" spans="1:14" x14ac:dyDescent="0.3">
      <c r="A4228" t="s">
        <v>150</v>
      </c>
      <c r="B4228" t="s">
        <v>151</v>
      </c>
      <c r="C4228" t="s">
        <v>438</v>
      </c>
      <c r="D4228" t="s">
        <v>432</v>
      </c>
      <c r="E4228">
        <v>1981</v>
      </c>
      <c r="F4228">
        <v>18.66</v>
      </c>
      <c r="G4228">
        <v>9.0879999999999992</v>
      </c>
      <c r="L4228">
        <v>48.1</v>
      </c>
      <c r="M4228">
        <v>69.725999999999999</v>
      </c>
      <c r="N4228">
        <v>78.807900000000004</v>
      </c>
    </row>
    <row r="4229" spans="1:14" x14ac:dyDescent="0.3">
      <c r="A4229" t="s">
        <v>150</v>
      </c>
      <c r="B4229" t="s">
        <v>151</v>
      </c>
      <c r="C4229" t="s">
        <v>438</v>
      </c>
      <c r="D4229" t="s">
        <v>432</v>
      </c>
      <c r="E4229">
        <v>1980</v>
      </c>
      <c r="F4229">
        <v>18.588000000000001</v>
      </c>
      <c r="G4229">
        <v>8.9990000000000006</v>
      </c>
      <c r="L4229">
        <v>49.7</v>
      </c>
      <c r="M4229">
        <v>69.7</v>
      </c>
      <c r="N4229">
        <v>78.164000000000001</v>
      </c>
    </row>
    <row r="4230" spans="1:14" x14ac:dyDescent="0.3">
      <c r="A4230" t="s">
        <v>150</v>
      </c>
      <c r="B4230" t="s">
        <v>151</v>
      </c>
      <c r="C4230" t="s">
        <v>438</v>
      </c>
      <c r="D4230" t="s">
        <v>432</v>
      </c>
      <c r="E4230">
        <v>1979</v>
      </c>
      <c r="F4230">
        <v>18.518999999999998</v>
      </c>
      <c r="G4230">
        <v>8.9090000000000007</v>
      </c>
      <c r="L4230">
        <v>51.4</v>
      </c>
      <c r="M4230">
        <v>69.665000000000006</v>
      </c>
      <c r="N4230">
        <v>77.507999999999996</v>
      </c>
    </row>
    <row r="4231" spans="1:14" x14ac:dyDescent="0.3">
      <c r="A4231" t="s">
        <v>150</v>
      </c>
      <c r="B4231" t="s">
        <v>151</v>
      </c>
      <c r="C4231" t="s">
        <v>438</v>
      </c>
      <c r="D4231" t="s">
        <v>432</v>
      </c>
      <c r="E4231">
        <v>1978</v>
      </c>
      <c r="F4231">
        <v>18.462</v>
      </c>
      <c r="G4231">
        <v>8.8409999999999993</v>
      </c>
      <c r="L4231">
        <v>53.1</v>
      </c>
      <c r="M4231">
        <v>69.591999999999999</v>
      </c>
      <c r="N4231">
        <v>76.939400000000006</v>
      </c>
    </row>
    <row r="4232" spans="1:14" x14ac:dyDescent="0.3">
      <c r="A4232" t="s">
        <v>150</v>
      </c>
      <c r="B4232" t="s">
        <v>151</v>
      </c>
      <c r="C4232" t="s">
        <v>438</v>
      </c>
      <c r="D4232" t="s">
        <v>432</v>
      </c>
      <c r="E4232">
        <v>1977</v>
      </c>
      <c r="F4232">
        <v>18.427</v>
      </c>
      <c r="G4232">
        <v>8.8089999999999993</v>
      </c>
      <c r="L4232">
        <v>55</v>
      </c>
      <c r="M4232">
        <v>69.460999999999999</v>
      </c>
      <c r="N4232">
        <v>76.491500000000002</v>
      </c>
    </row>
    <row r="4233" spans="1:14" x14ac:dyDescent="0.3">
      <c r="A4233" t="s">
        <v>150</v>
      </c>
      <c r="B4233" t="s">
        <v>151</v>
      </c>
      <c r="C4233" t="s">
        <v>438</v>
      </c>
      <c r="D4233" t="s">
        <v>432</v>
      </c>
      <c r="E4233">
        <v>1976</v>
      </c>
      <c r="F4233">
        <v>18.431999999999999</v>
      </c>
      <c r="G4233">
        <v>8.8190000000000008</v>
      </c>
      <c r="L4233">
        <v>57</v>
      </c>
      <c r="M4233">
        <v>69.266000000000005</v>
      </c>
      <c r="N4233">
        <v>75.971900000000005</v>
      </c>
    </row>
    <row r="4234" spans="1:14" x14ac:dyDescent="0.3">
      <c r="A4234" t="s">
        <v>150</v>
      </c>
      <c r="B4234" t="s">
        <v>151</v>
      </c>
      <c r="C4234" t="s">
        <v>438</v>
      </c>
      <c r="D4234" t="s">
        <v>432</v>
      </c>
      <c r="E4234">
        <v>1975</v>
      </c>
      <c r="F4234">
        <v>18.492999999999999</v>
      </c>
      <c r="G4234">
        <v>8.8710000000000004</v>
      </c>
      <c r="L4234">
        <v>58.9</v>
      </c>
      <c r="M4234">
        <v>69.013999999999996</v>
      </c>
      <c r="N4234">
        <v>75.426000000000002</v>
      </c>
    </row>
    <row r="4235" spans="1:14" x14ac:dyDescent="0.3">
      <c r="A4235" t="s">
        <v>150</v>
      </c>
      <c r="B4235" t="s">
        <v>151</v>
      </c>
      <c r="C4235" t="s">
        <v>438</v>
      </c>
      <c r="D4235" t="s">
        <v>432</v>
      </c>
      <c r="E4235">
        <v>1974</v>
      </c>
      <c r="F4235">
        <v>18.623999999999999</v>
      </c>
      <c r="G4235">
        <v>8.9550000000000001</v>
      </c>
      <c r="M4235">
        <v>68.718000000000004</v>
      </c>
      <c r="N4235">
        <v>74.871399999999994</v>
      </c>
    </row>
    <row r="4236" spans="1:14" x14ac:dyDescent="0.3">
      <c r="A4236" t="s">
        <v>150</v>
      </c>
      <c r="B4236" t="s">
        <v>151</v>
      </c>
      <c r="C4236" t="s">
        <v>438</v>
      </c>
      <c r="D4236" t="s">
        <v>432</v>
      </c>
      <c r="E4236">
        <v>1973</v>
      </c>
      <c r="F4236">
        <v>18.826000000000001</v>
      </c>
      <c r="G4236">
        <v>9.06</v>
      </c>
      <c r="M4236">
        <v>68.400999999999996</v>
      </c>
      <c r="N4236">
        <v>74.224100000000007</v>
      </c>
    </row>
    <row r="4237" spans="1:14" x14ac:dyDescent="0.3">
      <c r="A4237" t="s">
        <v>150</v>
      </c>
      <c r="B4237" t="s">
        <v>151</v>
      </c>
      <c r="C4237" t="s">
        <v>438</v>
      </c>
      <c r="D4237" t="s">
        <v>432</v>
      </c>
      <c r="E4237">
        <v>1972</v>
      </c>
      <c r="F4237">
        <v>19.100999999999999</v>
      </c>
      <c r="G4237">
        <v>9.1760000000000002</v>
      </c>
      <c r="M4237">
        <v>68.081999999999994</v>
      </c>
      <c r="N4237">
        <v>73.573300000000003</v>
      </c>
    </row>
    <row r="4238" spans="1:14" x14ac:dyDescent="0.3">
      <c r="A4238" t="s">
        <v>150</v>
      </c>
      <c r="B4238" t="s">
        <v>151</v>
      </c>
      <c r="C4238" t="s">
        <v>438</v>
      </c>
      <c r="D4238" t="s">
        <v>432</v>
      </c>
      <c r="E4238">
        <v>1971</v>
      </c>
      <c r="F4238">
        <v>19.448</v>
      </c>
      <c r="G4238">
        <v>9.3040000000000003</v>
      </c>
      <c r="M4238">
        <v>67.766000000000005</v>
      </c>
      <c r="N4238">
        <v>72.833200000000005</v>
      </c>
    </row>
    <row r="4239" spans="1:14" x14ac:dyDescent="0.3">
      <c r="A4239" t="s">
        <v>150</v>
      </c>
      <c r="B4239" t="s">
        <v>151</v>
      </c>
      <c r="C4239" t="s">
        <v>438</v>
      </c>
      <c r="D4239" t="s">
        <v>432</v>
      </c>
      <c r="E4239">
        <v>1970</v>
      </c>
      <c r="F4239">
        <v>19.873999999999999</v>
      </c>
      <c r="G4239">
        <v>9.4489999999999998</v>
      </c>
      <c r="M4239">
        <v>67.451999999999998</v>
      </c>
      <c r="N4239">
        <v>72.079099999999997</v>
      </c>
    </row>
    <row r="4240" spans="1:14" x14ac:dyDescent="0.3">
      <c r="A4240" t="s">
        <v>150</v>
      </c>
      <c r="B4240" t="s">
        <v>151</v>
      </c>
      <c r="C4240" t="s">
        <v>438</v>
      </c>
      <c r="D4240" t="s">
        <v>432</v>
      </c>
      <c r="E4240">
        <v>1969</v>
      </c>
      <c r="F4240">
        <v>20.385999999999999</v>
      </c>
      <c r="G4240">
        <v>9.6199999999999992</v>
      </c>
      <c r="M4240">
        <v>67.135999999999996</v>
      </c>
      <c r="N4240">
        <v>71.386300000000006</v>
      </c>
    </row>
    <row r="4241" spans="1:15" x14ac:dyDescent="0.3">
      <c r="A4241" t="s">
        <v>150</v>
      </c>
      <c r="B4241" t="s">
        <v>151</v>
      </c>
      <c r="C4241" t="s">
        <v>438</v>
      </c>
      <c r="D4241" t="s">
        <v>432</v>
      </c>
      <c r="E4241">
        <v>1968</v>
      </c>
      <c r="F4241">
        <v>20.969000000000001</v>
      </c>
      <c r="G4241">
        <v>9.8249999999999993</v>
      </c>
      <c r="M4241">
        <v>66.805000000000007</v>
      </c>
      <c r="N4241">
        <v>70.721500000000006</v>
      </c>
    </row>
    <row r="4242" spans="1:15" x14ac:dyDescent="0.3">
      <c r="A4242" t="s">
        <v>150</v>
      </c>
      <c r="B4242" t="s">
        <v>151</v>
      </c>
      <c r="C4242" t="s">
        <v>438</v>
      </c>
      <c r="D4242" t="s">
        <v>432</v>
      </c>
      <c r="E4242">
        <v>1967</v>
      </c>
      <c r="F4242">
        <v>21.6</v>
      </c>
      <c r="G4242">
        <v>10.068</v>
      </c>
      <c r="M4242">
        <v>66.454999999999998</v>
      </c>
      <c r="N4242">
        <v>70.082899999999995</v>
      </c>
    </row>
    <row r="4243" spans="1:15" x14ac:dyDescent="0.3">
      <c r="A4243" t="s">
        <v>150</v>
      </c>
      <c r="B4243" t="s">
        <v>151</v>
      </c>
      <c r="C4243" t="s">
        <v>438</v>
      </c>
      <c r="D4243" t="s">
        <v>432</v>
      </c>
      <c r="E4243">
        <v>1966</v>
      </c>
      <c r="F4243">
        <v>22.253</v>
      </c>
      <c r="G4243">
        <v>10.348000000000001</v>
      </c>
      <c r="M4243">
        <v>66.084000000000003</v>
      </c>
      <c r="N4243">
        <v>69.398899999999998</v>
      </c>
    </row>
    <row r="4244" spans="1:15" x14ac:dyDescent="0.3">
      <c r="A4244" t="s">
        <v>150</v>
      </c>
      <c r="B4244" t="s">
        <v>151</v>
      </c>
      <c r="C4244" t="s">
        <v>438</v>
      </c>
      <c r="D4244" t="s">
        <v>432</v>
      </c>
      <c r="E4244">
        <v>1965</v>
      </c>
      <c r="F4244">
        <v>22.898</v>
      </c>
      <c r="G4244">
        <v>10.66</v>
      </c>
      <c r="M4244">
        <v>65.694000000000003</v>
      </c>
      <c r="N4244">
        <v>68.609800000000007</v>
      </c>
    </row>
    <row r="4245" spans="1:15" x14ac:dyDescent="0.3">
      <c r="A4245" t="s">
        <v>150</v>
      </c>
      <c r="B4245" t="s">
        <v>151</v>
      </c>
      <c r="C4245" t="s">
        <v>438</v>
      </c>
      <c r="D4245" t="s">
        <v>432</v>
      </c>
      <c r="E4245">
        <v>1964</v>
      </c>
      <c r="F4245">
        <v>23.507000000000001</v>
      </c>
      <c r="G4245">
        <v>10.997</v>
      </c>
      <c r="M4245">
        <v>65.290999999999997</v>
      </c>
      <c r="N4245">
        <v>67.712299999999999</v>
      </c>
    </row>
    <row r="4246" spans="1:15" x14ac:dyDescent="0.3">
      <c r="A4246" t="s">
        <v>150</v>
      </c>
      <c r="B4246" t="s">
        <v>151</v>
      </c>
      <c r="C4246" t="s">
        <v>438</v>
      </c>
      <c r="D4246" t="s">
        <v>432</v>
      </c>
      <c r="E4246">
        <v>1963</v>
      </c>
      <c r="F4246">
        <v>24.053000000000001</v>
      </c>
      <c r="G4246">
        <v>11.347</v>
      </c>
      <c r="M4246">
        <v>64.881</v>
      </c>
      <c r="N4246">
        <v>66.764099999999999</v>
      </c>
    </row>
    <row r="4247" spans="1:15" x14ac:dyDescent="0.3">
      <c r="A4247" t="s">
        <v>150</v>
      </c>
      <c r="B4247" t="s">
        <v>151</v>
      </c>
      <c r="C4247" t="s">
        <v>438</v>
      </c>
      <c r="D4247" t="s">
        <v>432</v>
      </c>
      <c r="E4247">
        <v>1962</v>
      </c>
      <c r="F4247">
        <v>24.510999999999999</v>
      </c>
      <c r="G4247">
        <v>11.701000000000001</v>
      </c>
      <c r="M4247">
        <v>64.468999999999994</v>
      </c>
      <c r="N4247">
        <v>65.787800000000004</v>
      </c>
    </row>
    <row r="4248" spans="1:15" x14ac:dyDescent="0.3">
      <c r="A4248" t="s">
        <v>150</v>
      </c>
      <c r="B4248" t="s">
        <v>151</v>
      </c>
      <c r="C4248" t="s">
        <v>438</v>
      </c>
      <c r="D4248" t="s">
        <v>432</v>
      </c>
      <c r="E4248">
        <v>1961</v>
      </c>
      <c r="F4248">
        <v>24.858000000000001</v>
      </c>
      <c r="G4248">
        <v>12.054</v>
      </c>
      <c r="M4248">
        <v>64.058000000000007</v>
      </c>
      <c r="N4248">
        <v>64.7958</v>
      </c>
    </row>
    <row r="4249" spans="1:15" x14ac:dyDescent="0.3">
      <c r="A4249" t="s">
        <v>150</v>
      </c>
      <c r="B4249" t="s">
        <v>151</v>
      </c>
      <c r="C4249" t="s">
        <v>438</v>
      </c>
      <c r="D4249" t="s">
        <v>432</v>
      </c>
      <c r="E4249">
        <v>1960</v>
      </c>
      <c r="F4249">
        <v>25.077999999999999</v>
      </c>
      <c r="G4249">
        <v>12.401999999999999</v>
      </c>
      <c r="M4249">
        <v>63.651000000000003</v>
      </c>
    </row>
    <row r="4250" spans="1:15" x14ac:dyDescent="0.3">
      <c r="A4250" t="s">
        <v>152</v>
      </c>
      <c r="B4250" t="s">
        <v>153</v>
      </c>
      <c r="C4250" t="s">
        <v>438</v>
      </c>
      <c r="D4250" t="s">
        <v>439</v>
      </c>
      <c r="E4250">
        <v>2018</v>
      </c>
      <c r="I4250" s="1">
        <v>4000000000000</v>
      </c>
      <c r="J4250">
        <v>48195.6</v>
      </c>
      <c r="K4250">
        <v>89.739099999999993</v>
      </c>
      <c r="L4250">
        <v>3.1</v>
      </c>
      <c r="N4250">
        <v>237.37100000000001</v>
      </c>
      <c r="O4250">
        <v>3.4249999999999998</v>
      </c>
    </row>
    <row r="4251" spans="1:15" x14ac:dyDescent="0.3">
      <c r="A4251" t="s">
        <v>152</v>
      </c>
      <c r="B4251" t="s">
        <v>153</v>
      </c>
      <c r="C4251" t="s">
        <v>438</v>
      </c>
      <c r="D4251" t="s">
        <v>439</v>
      </c>
      <c r="E4251">
        <v>2017</v>
      </c>
      <c r="F4251">
        <v>9.5</v>
      </c>
      <c r="G4251">
        <v>11.3</v>
      </c>
      <c r="I4251" s="1">
        <v>3690000000000</v>
      </c>
      <c r="J4251">
        <v>44681.1</v>
      </c>
      <c r="K4251">
        <v>84.395499999999998</v>
      </c>
      <c r="L4251">
        <v>3.2</v>
      </c>
      <c r="M4251">
        <v>80.990200000000002</v>
      </c>
      <c r="N4251">
        <v>236.595</v>
      </c>
      <c r="O4251">
        <v>3.746</v>
      </c>
    </row>
    <row r="4252" spans="1:15" x14ac:dyDescent="0.3">
      <c r="A4252" t="s">
        <v>152</v>
      </c>
      <c r="B4252" t="s">
        <v>153</v>
      </c>
      <c r="C4252" t="s">
        <v>438</v>
      </c>
      <c r="D4252" t="s">
        <v>439</v>
      </c>
      <c r="E4252">
        <v>2016</v>
      </c>
      <c r="F4252">
        <v>9.6</v>
      </c>
      <c r="G4252">
        <v>11.1</v>
      </c>
      <c r="I4252" s="1">
        <v>3500000000000</v>
      </c>
      <c r="J4252">
        <v>42443.5</v>
      </c>
      <c r="K4252">
        <v>84.165199999999999</v>
      </c>
      <c r="L4252">
        <v>3.2</v>
      </c>
      <c r="M4252">
        <v>80.990200000000002</v>
      </c>
      <c r="N4252">
        <v>235.71299999999999</v>
      </c>
      <c r="O4252">
        <v>4.1219999999999999</v>
      </c>
    </row>
    <row r="4253" spans="1:15" x14ac:dyDescent="0.3">
      <c r="A4253" t="s">
        <v>152</v>
      </c>
      <c r="B4253" t="s">
        <v>153</v>
      </c>
      <c r="C4253" t="s">
        <v>438</v>
      </c>
      <c r="D4253" t="s">
        <v>439</v>
      </c>
      <c r="E4253">
        <v>2015</v>
      </c>
      <c r="F4253">
        <v>9</v>
      </c>
      <c r="G4253">
        <v>11.3</v>
      </c>
      <c r="I4253" s="1">
        <v>3380000000000</v>
      </c>
      <c r="J4253">
        <v>41394.699999999997</v>
      </c>
      <c r="K4253">
        <v>87.589799999999997</v>
      </c>
      <c r="L4253">
        <v>3.2</v>
      </c>
      <c r="M4253">
        <v>80.641499999999994</v>
      </c>
      <c r="N4253">
        <v>234.154</v>
      </c>
      <c r="O4253">
        <v>4.6239999999999997</v>
      </c>
    </row>
    <row r="4254" spans="1:15" x14ac:dyDescent="0.3">
      <c r="A4254" t="s">
        <v>152</v>
      </c>
      <c r="B4254" t="s">
        <v>153</v>
      </c>
      <c r="C4254" t="s">
        <v>438</v>
      </c>
      <c r="D4254" t="s">
        <v>439</v>
      </c>
      <c r="E4254">
        <v>2014</v>
      </c>
      <c r="F4254">
        <v>8.8000000000000007</v>
      </c>
      <c r="G4254">
        <v>10.7</v>
      </c>
      <c r="H4254">
        <v>7035.48</v>
      </c>
      <c r="I4254" s="1">
        <v>3900000000000</v>
      </c>
      <c r="J4254">
        <v>48142.8</v>
      </c>
      <c r="K4254">
        <v>86.19</v>
      </c>
      <c r="L4254">
        <v>3.3</v>
      </c>
      <c r="M4254">
        <v>81.090199999999996</v>
      </c>
      <c r="N4254">
        <v>232.108</v>
      </c>
      <c r="O4254">
        <v>4.9809999999999999</v>
      </c>
    </row>
    <row r="4255" spans="1:15" x14ac:dyDescent="0.3">
      <c r="A4255" t="s">
        <v>152</v>
      </c>
      <c r="B4255" t="s">
        <v>153</v>
      </c>
      <c r="C4255" t="s">
        <v>438</v>
      </c>
      <c r="D4255" t="s">
        <v>439</v>
      </c>
      <c r="E4255">
        <v>2013</v>
      </c>
      <c r="F4255">
        <v>8.5</v>
      </c>
      <c r="G4255">
        <v>11.1</v>
      </c>
      <c r="H4255">
        <v>7217.53</v>
      </c>
      <c r="I4255" s="1">
        <v>3750000000000</v>
      </c>
      <c r="J4255">
        <v>46530.9</v>
      </c>
      <c r="K4255">
        <v>84.17</v>
      </c>
      <c r="L4255">
        <v>3.3</v>
      </c>
      <c r="M4255">
        <v>80.490200000000002</v>
      </c>
      <c r="N4255">
        <v>231.15600000000001</v>
      </c>
      <c r="O4255">
        <v>5.2309999999999999</v>
      </c>
    </row>
    <row r="4256" spans="1:15" x14ac:dyDescent="0.3">
      <c r="A4256" t="s">
        <v>152</v>
      </c>
      <c r="B4256" t="s">
        <v>153</v>
      </c>
      <c r="C4256" t="s">
        <v>438</v>
      </c>
      <c r="D4256" t="s">
        <v>439</v>
      </c>
      <c r="E4256">
        <v>2012</v>
      </c>
      <c r="F4256">
        <v>8.4</v>
      </c>
      <c r="G4256">
        <v>10.8</v>
      </c>
      <c r="H4256">
        <v>7270.15</v>
      </c>
      <c r="I4256" s="1">
        <v>3540000000000</v>
      </c>
      <c r="J4256">
        <v>44065.2</v>
      </c>
      <c r="K4256">
        <v>82.35</v>
      </c>
      <c r="L4256">
        <v>3.4</v>
      </c>
      <c r="M4256">
        <v>80.539000000000001</v>
      </c>
      <c r="N4256">
        <v>230.751</v>
      </c>
      <c r="O4256">
        <v>5.3789999999999996</v>
      </c>
    </row>
    <row r="4257" spans="1:15" x14ac:dyDescent="0.3">
      <c r="A4257" t="s">
        <v>152</v>
      </c>
      <c r="B4257" t="s">
        <v>153</v>
      </c>
      <c r="C4257" t="s">
        <v>438</v>
      </c>
      <c r="D4257" t="s">
        <v>439</v>
      </c>
      <c r="E4257">
        <v>2011</v>
      </c>
      <c r="F4257">
        <v>8.3000000000000007</v>
      </c>
      <c r="G4257">
        <v>10.6</v>
      </c>
      <c r="H4257">
        <v>7281.27</v>
      </c>
      <c r="I4257" s="1">
        <v>3760000000000</v>
      </c>
      <c r="J4257">
        <v>46810.3</v>
      </c>
      <c r="K4257">
        <v>81.27</v>
      </c>
      <c r="L4257">
        <v>3.4</v>
      </c>
      <c r="M4257">
        <v>80.436599999999999</v>
      </c>
      <c r="N4257">
        <v>230.30500000000001</v>
      </c>
      <c r="O4257">
        <v>5.8239999999999998</v>
      </c>
    </row>
    <row r="4258" spans="1:15" x14ac:dyDescent="0.3">
      <c r="A4258" t="s">
        <v>152</v>
      </c>
      <c r="B4258" t="s">
        <v>153</v>
      </c>
      <c r="C4258" t="s">
        <v>438</v>
      </c>
      <c r="D4258" t="s">
        <v>439</v>
      </c>
      <c r="E4258">
        <v>2010</v>
      </c>
      <c r="F4258">
        <v>8.3000000000000007</v>
      </c>
      <c r="G4258">
        <v>10.5</v>
      </c>
      <c r="H4258">
        <v>7264.32</v>
      </c>
      <c r="I4258" s="1">
        <v>3420000000000</v>
      </c>
      <c r="J4258">
        <v>41785.599999999999</v>
      </c>
      <c r="K4258">
        <v>82</v>
      </c>
      <c r="L4258">
        <v>3.5</v>
      </c>
      <c r="M4258">
        <v>79.987799999999993</v>
      </c>
      <c r="N4258">
        <v>234.607</v>
      </c>
      <c r="O4258">
        <v>6.9660000000000002</v>
      </c>
    </row>
    <row r="4259" spans="1:15" x14ac:dyDescent="0.3">
      <c r="A4259" t="s">
        <v>152</v>
      </c>
      <c r="B4259" t="s">
        <v>153</v>
      </c>
      <c r="C4259" t="s">
        <v>438</v>
      </c>
      <c r="D4259" t="s">
        <v>439</v>
      </c>
      <c r="E4259">
        <v>2009</v>
      </c>
      <c r="F4259">
        <v>8.1</v>
      </c>
      <c r="G4259">
        <v>10.4</v>
      </c>
      <c r="H4259">
        <v>6817.16</v>
      </c>
      <c r="I4259" s="1">
        <v>3420000000000</v>
      </c>
      <c r="J4259">
        <v>41732.699999999997</v>
      </c>
      <c r="K4259">
        <v>79</v>
      </c>
      <c r="L4259">
        <v>3.5</v>
      </c>
      <c r="M4259">
        <v>79.836600000000004</v>
      </c>
      <c r="N4259">
        <v>234.94</v>
      </c>
      <c r="O4259">
        <v>7.742</v>
      </c>
    </row>
    <row r="4260" spans="1:15" x14ac:dyDescent="0.3">
      <c r="A4260" t="s">
        <v>152</v>
      </c>
      <c r="B4260" t="s">
        <v>153</v>
      </c>
      <c r="C4260" t="s">
        <v>438</v>
      </c>
      <c r="D4260" t="s">
        <v>439</v>
      </c>
      <c r="E4260">
        <v>2008</v>
      </c>
      <c r="F4260">
        <v>8.3000000000000007</v>
      </c>
      <c r="G4260">
        <v>10.3</v>
      </c>
      <c r="H4260">
        <v>7187.76</v>
      </c>
      <c r="I4260" s="1">
        <v>3750000000000</v>
      </c>
      <c r="J4260">
        <v>45699.199999999997</v>
      </c>
      <c r="K4260">
        <v>78</v>
      </c>
      <c r="L4260">
        <v>3.6</v>
      </c>
      <c r="M4260">
        <v>79.736599999999996</v>
      </c>
      <c r="N4260">
        <v>235.52199999999999</v>
      </c>
      <c r="O4260">
        <v>7.524</v>
      </c>
    </row>
    <row r="4261" spans="1:15" x14ac:dyDescent="0.3">
      <c r="A4261" t="s">
        <v>152</v>
      </c>
      <c r="B4261" t="s">
        <v>153</v>
      </c>
      <c r="C4261" t="s">
        <v>438</v>
      </c>
      <c r="D4261" t="s">
        <v>439</v>
      </c>
      <c r="E4261">
        <v>2007</v>
      </c>
      <c r="F4261">
        <v>8.3000000000000007</v>
      </c>
      <c r="G4261">
        <v>10.1</v>
      </c>
      <c r="H4261">
        <v>7229.09</v>
      </c>
      <c r="I4261" s="1">
        <v>3440000000000</v>
      </c>
      <c r="J4261">
        <v>41814.800000000003</v>
      </c>
      <c r="K4261">
        <v>75.16</v>
      </c>
      <c r="L4261">
        <v>3.7</v>
      </c>
      <c r="M4261">
        <v>79.534099999999995</v>
      </c>
      <c r="N4261">
        <v>235.94300000000001</v>
      </c>
      <c r="O4261">
        <v>8.6579999999999995</v>
      </c>
    </row>
    <row r="4262" spans="1:15" x14ac:dyDescent="0.3">
      <c r="A4262" t="s">
        <v>152</v>
      </c>
      <c r="B4262" t="s">
        <v>153</v>
      </c>
      <c r="C4262" t="s">
        <v>438</v>
      </c>
      <c r="D4262" t="s">
        <v>439</v>
      </c>
      <c r="E4262">
        <v>2006</v>
      </c>
      <c r="F4262">
        <v>8.1999999999999993</v>
      </c>
      <c r="G4262">
        <v>10</v>
      </c>
      <c r="H4262">
        <v>7212.44</v>
      </c>
      <c r="I4262" s="1">
        <v>3000000000000</v>
      </c>
      <c r="J4262">
        <v>36447.9</v>
      </c>
      <c r="K4262">
        <v>72.16</v>
      </c>
      <c r="L4262">
        <v>3.8</v>
      </c>
      <c r="M4262">
        <v>79.131699999999995</v>
      </c>
      <c r="N4262">
        <v>236.22499999999999</v>
      </c>
      <c r="O4262">
        <v>10.25</v>
      </c>
    </row>
    <row r="4263" spans="1:15" x14ac:dyDescent="0.3">
      <c r="A4263" t="s">
        <v>152</v>
      </c>
      <c r="B4263" t="s">
        <v>153</v>
      </c>
      <c r="C4263" t="s">
        <v>438</v>
      </c>
      <c r="D4263" t="s">
        <v>439</v>
      </c>
      <c r="E4263">
        <v>2005</v>
      </c>
      <c r="F4263">
        <v>8.3000000000000007</v>
      </c>
      <c r="G4263">
        <v>10.1</v>
      </c>
      <c r="H4263">
        <v>7138.22</v>
      </c>
      <c r="I4263" s="1">
        <v>2860000000000</v>
      </c>
      <c r="J4263">
        <v>34696.6</v>
      </c>
      <c r="K4263">
        <v>68.709999999999994</v>
      </c>
      <c r="L4263">
        <v>3.9</v>
      </c>
      <c r="M4263">
        <v>78.931700000000006</v>
      </c>
      <c r="N4263">
        <v>236.465</v>
      </c>
      <c r="O4263">
        <v>11.167</v>
      </c>
    </row>
    <row r="4264" spans="1:15" x14ac:dyDescent="0.3">
      <c r="A4264" t="s">
        <v>152</v>
      </c>
      <c r="B4264" t="s">
        <v>153</v>
      </c>
      <c r="C4264" t="s">
        <v>438</v>
      </c>
      <c r="D4264" t="s">
        <v>439</v>
      </c>
      <c r="E4264">
        <v>2004</v>
      </c>
      <c r="F4264">
        <v>8.6</v>
      </c>
      <c r="G4264">
        <v>9.9</v>
      </c>
      <c r="H4264">
        <v>7108.96</v>
      </c>
      <c r="I4264" s="1">
        <v>2820000000000</v>
      </c>
      <c r="J4264">
        <v>34165.9</v>
      </c>
      <c r="K4264">
        <v>64.73</v>
      </c>
      <c r="L4264">
        <v>4</v>
      </c>
      <c r="M4264">
        <v>78.680499999999995</v>
      </c>
      <c r="N4264">
        <v>236.59200000000001</v>
      </c>
      <c r="O4264">
        <v>10.727</v>
      </c>
    </row>
    <row r="4265" spans="1:15" x14ac:dyDescent="0.3">
      <c r="A4265" t="s">
        <v>152</v>
      </c>
      <c r="B4265" t="s">
        <v>153</v>
      </c>
      <c r="C4265" t="s">
        <v>438</v>
      </c>
      <c r="D4265" t="s">
        <v>439</v>
      </c>
      <c r="E4265">
        <v>2003</v>
      </c>
      <c r="F4265">
        <v>8.6</v>
      </c>
      <c r="G4265">
        <v>10.3</v>
      </c>
      <c r="H4265">
        <v>7009.73</v>
      </c>
      <c r="I4265" s="1">
        <v>2510000000000</v>
      </c>
      <c r="J4265">
        <v>30360</v>
      </c>
      <c r="K4265">
        <v>55.9</v>
      </c>
      <c r="L4265">
        <v>4.0999999999999996</v>
      </c>
      <c r="M4265">
        <v>78.380499999999998</v>
      </c>
      <c r="N4265">
        <v>236.61600000000001</v>
      </c>
      <c r="O4265">
        <v>9.7789999999999999</v>
      </c>
    </row>
    <row r="4266" spans="1:15" x14ac:dyDescent="0.3">
      <c r="A4266" t="s">
        <v>152</v>
      </c>
      <c r="B4266" t="s">
        <v>153</v>
      </c>
      <c r="C4266" t="s">
        <v>438</v>
      </c>
      <c r="D4266" t="s">
        <v>439</v>
      </c>
      <c r="E4266">
        <v>2002</v>
      </c>
      <c r="F4266">
        <v>8.6999999999999993</v>
      </c>
      <c r="G4266">
        <v>10.199999999999999</v>
      </c>
      <c r="H4266">
        <v>6900.78</v>
      </c>
      <c r="I4266" s="1">
        <v>2080000000000</v>
      </c>
      <c r="J4266">
        <v>25205.200000000001</v>
      </c>
      <c r="K4266">
        <v>48.82</v>
      </c>
      <c r="L4266">
        <v>4.2</v>
      </c>
      <c r="M4266">
        <v>78.229299999999995</v>
      </c>
      <c r="N4266">
        <v>236.452</v>
      </c>
      <c r="O4266">
        <v>8.4819999999999993</v>
      </c>
    </row>
    <row r="4267" spans="1:15" x14ac:dyDescent="0.3">
      <c r="A4267" t="s">
        <v>152</v>
      </c>
      <c r="B4267" t="s">
        <v>153</v>
      </c>
      <c r="C4267" t="s">
        <v>438</v>
      </c>
      <c r="D4267" t="s">
        <v>439</v>
      </c>
      <c r="E4267">
        <v>2001</v>
      </c>
      <c r="F4267">
        <v>8.9</v>
      </c>
      <c r="G4267">
        <v>10.1</v>
      </c>
      <c r="H4267">
        <v>6762.65</v>
      </c>
      <c r="I4267" s="1">
        <v>1950000000000</v>
      </c>
      <c r="J4267">
        <v>23687.3</v>
      </c>
      <c r="K4267">
        <v>31.6509</v>
      </c>
      <c r="L4267">
        <v>4.3</v>
      </c>
      <c r="M4267">
        <v>78.329300000000003</v>
      </c>
      <c r="N4267">
        <v>236.02699999999999</v>
      </c>
      <c r="O4267">
        <v>7.7729999999999997</v>
      </c>
    </row>
    <row r="4268" spans="1:15" x14ac:dyDescent="0.3">
      <c r="A4268" t="s">
        <v>152</v>
      </c>
      <c r="B4268" t="s">
        <v>153</v>
      </c>
      <c r="C4268" t="s">
        <v>438</v>
      </c>
      <c r="D4268" t="s">
        <v>439</v>
      </c>
      <c r="E4268">
        <v>2000</v>
      </c>
      <c r="F4268">
        <v>9.3000000000000007</v>
      </c>
      <c r="G4268">
        <v>10.199999999999999</v>
      </c>
      <c r="H4268">
        <v>6635.42</v>
      </c>
      <c r="I4268" s="1">
        <v>1950000000000</v>
      </c>
      <c r="J4268">
        <v>23718.7</v>
      </c>
      <c r="K4268">
        <v>30.2163</v>
      </c>
      <c r="L4268">
        <v>4.4000000000000004</v>
      </c>
      <c r="M4268">
        <v>77.9268</v>
      </c>
      <c r="N4268">
        <v>235.59700000000001</v>
      </c>
      <c r="O4268">
        <v>7.9169999999999998</v>
      </c>
    </row>
    <row r="4269" spans="1:15" x14ac:dyDescent="0.3">
      <c r="A4269" t="s">
        <v>152</v>
      </c>
      <c r="B4269" t="s">
        <v>153</v>
      </c>
      <c r="C4269" t="s">
        <v>438</v>
      </c>
      <c r="D4269" t="s">
        <v>439</v>
      </c>
      <c r="E4269">
        <v>1999</v>
      </c>
      <c r="F4269">
        <v>9.4</v>
      </c>
      <c r="G4269">
        <v>10.3</v>
      </c>
      <c r="H4269">
        <v>6505.13</v>
      </c>
      <c r="I4269" s="1">
        <v>2200000000000</v>
      </c>
      <c r="J4269">
        <v>26796</v>
      </c>
      <c r="K4269">
        <v>20.846</v>
      </c>
      <c r="L4269">
        <v>4.5</v>
      </c>
      <c r="M4269">
        <v>77.726799999999997</v>
      </c>
      <c r="N4269">
        <v>235.25800000000001</v>
      </c>
      <c r="O4269">
        <v>8.8550000000000004</v>
      </c>
    </row>
    <row r="4270" spans="1:15" x14ac:dyDescent="0.3">
      <c r="A4270" t="s">
        <v>152</v>
      </c>
      <c r="B4270" t="s">
        <v>153</v>
      </c>
      <c r="C4270" t="s">
        <v>438</v>
      </c>
      <c r="D4270" t="s">
        <v>439</v>
      </c>
      <c r="E4270">
        <v>1998</v>
      </c>
      <c r="F4270">
        <v>9.6</v>
      </c>
      <c r="G4270">
        <v>10.4</v>
      </c>
      <c r="H4270">
        <v>6479.49</v>
      </c>
      <c r="I4270" s="1">
        <v>2240000000000</v>
      </c>
      <c r="J4270">
        <v>27340.7</v>
      </c>
      <c r="K4270">
        <v>9.8778500000000005</v>
      </c>
      <c r="L4270">
        <v>4.7</v>
      </c>
      <c r="M4270">
        <v>77.4756</v>
      </c>
      <c r="N4270">
        <v>235.07900000000001</v>
      </c>
      <c r="O4270">
        <v>9.7880000000000003</v>
      </c>
    </row>
    <row r="4271" spans="1:15" x14ac:dyDescent="0.3">
      <c r="A4271" t="s">
        <v>152</v>
      </c>
      <c r="B4271" t="s">
        <v>153</v>
      </c>
      <c r="C4271" t="s">
        <v>438</v>
      </c>
      <c r="D4271" t="s">
        <v>439</v>
      </c>
      <c r="E4271">
        <v>1997</v>
      </c>
      <c r="F4271">
        <v>9.9</v>
      </c>
      <c r="G4271">
        <v>10.5</v>
      </c>
      <c r="H4271">
        <v>6427.8</v>
      </c>
      <c r="I4271" s="1">
        <v>2220000000000</v>
      </c>
      <c r="J4271">
        <v>27045.7</v>
      </c>
      <c r="K4271">
        <v>6.7110900000000004</v>
      </c>
      <c r="L4271">
        <v>4.8</v>
      </c>
      <c r="M4271">
        <v>77.0732</v>
      </c>
      <c r="N4271">
        <v>235.023</v>
      </c>
      <c r="O4271">
        <v>9.8629999999999995</v>
      </c>
    </row>
    <row r="4272" spans="1:15" x14ac:dyDescent="0.3">
      <c r="A4272" t="s">
        <v>152</v>
      </c>
      <c r="B4272" t="s">
        <v>153</v>
      </c>
      <c r="C4272" t="s">
        <v>438</v>
      </c>
      <c r="D4272" t="s">
        <v>439</v>
      </c>
      <c r="E4272">
        <v>1996</v>
      </c>
      <c r="F4272">
        <v>9.6999999999999993</v>
      </c>
      <c r="G4272">
        <v>10.8</v>
      </c>
      <c r="H4272">
        <v>6403.33</v>
      </c>
      <c r="I4272" s="1">
        <v>2500000000000</v>
      </c>
      <c r="J4272">
        <v>30564.2</v>
      </c>
      <c r="K4272">
        <v>3.0548099999999998</v>
      </c>
      <c r="L4272">
        <v>5</v>
      </c>
      <c r="M4272">
        <v>76.673199999999994</v>
      </c>
      <c r="N4272">
        <v>234.65199999999999</v>
      </c>
      <c r="O4272">
        <v>8.8249999999999993</v>
      </c>
    </row>
    <row r="4273" spans="1:15" x14ac:dyDescent="0.3">
      <c r="A4273" t="s">
        <v>152</v>
      </c>
      <c r="B4273" t="s">
        <v>153</v>
      </c>
      <c r="C4273" t="s">
        <v>438</v>
      </c>
      <c r="D4273" t="s">
        <v>439</v>
      </c>
      <c r="E4273">
        <v>1995</v>
      </c>
      <c r="F4273">
        <v>9.4</v>
      </c>
      <c r="G4273">
        <v>10.8</v>
      </c>
      <c r="H4273">
        <v>6327.71</v>
      </c>
      <c r="I4273" s="1">
        <v>2590000000000</v>
      </c>
      <c r="J4273">
        <v>31729.7</v>
      </c>
      <c r="K4273">
        <v>1.8377399999999999</v>
      </c>
      <c r="L4273">
        <v>5.3</v>
      </c>
      <c r="M4273">
        <v>76.421999999999997</v>
      </c>
      <c r="N4273">
        <v>233.96700000000001</v>
      </c>
      <c r="O4273">
        <v>8.1579999999999995</v>
      </c>
    </row>
    <row r="4274" spans="1:15" x14ac:dyDescent="0.3">
      <c r="A4274" t="s">
        <v>152</v>
      </c>
      <c r="B4274" t="s">
        <v>153</v>
      </c>
      <c r="C4274" t="s">
        <v>438</v>
      </c>
      <c r="D4274" t="s">
        <v>439</v>
      </c>
      <c r="E4274">
        <v>1994</v>
      </c>
      <c r="F4274">
        <v>9.5</v>
      </c>
      <c r="G4274">
        <v>10.9</v>
      </c>
      <c r="H4274">
        <v>6244.96</v>
      </c>
      <c r="I4274" s="1">
        <v>2210000000000</v>
      </c>
      <c r="J4274">
        <v>27087.599999999999</v>
      </c>
      <c r="K4274">
        <v>0.92254100000000006</v>
      </c>
      <c r="L4274">
        <v>5.5</v>
      </c>
      <c r="M4274">
        <v>76.270700000000005</v>
      </c>
      <c r="N4274">
        <v>233.274</v>
      </c>
      <c r="O4274">
        <v>8.7279999999999998</v>
      </c>
    </row>
    <row r="4275" spans="1:15" x14ac:dyDescent="0.3">
      <c r="A4275" t="s">
        <v>152</v>
      </c>
      <c r="B4275" t="s">
        <v>153</v>
      </c>
      <c r="C4275" t="s">
        <v>438</v>
      </c>
      <c r="D4275" t="s">
        <v>439</v>
      </c>
      <c r="E4275">
        <v>1993</v>
      </c>
      <c r="F4275">
        <v>9.8000000000000007</v>
      </c>
      <c r="G4275">
        <v>11.1</v>
      </c>
      <c r="H4275">
        <v>6288.42</v>
      </c>
      <c r="I4275" s="1">
        <v>2070000000000</v>
      </c>
      <c r="J4275">
        <v>25488.5</v>
      </c>
      <c r="K4275">
        <v>0.46363500000000002</v>
      </c>
      <c r="L4275">
        <v>5.8</v>
      </c>
      <c r="M4275">
        <v>75.870699999999999</v>
      </c>
      <c r="N4275">
        <v>232.46</v>
      </c>
      <c r="O4275">
        <v>7.6749999999999998</v>
      </c>
    </row>
    <row r="4276" spans="1:15" x14ac:dyDescent="0.3">
      <c r="A4276" t="s">
        <v>152</v>
      </c>
      <c r="B4276" t="s">
        <v>153</v>
      </c>
      <c r="C4276" t="s">
        <v>438</v>
      </c>
      <c r="D4276" t="s">
        <v>439</v>
      </c>
      <c r="E4276">
        <v>1992</v>
      </c>
      <c r="F4276">
        <v>10</v>
      </c>
      <c r="G4276">
        <v>11</v>
      </c>
      <c r="H4276">
        <v>6445.87</v>
      </c>
      <c r="I4276" s="1">
        <v>2120000000000</v>
      </c>
      <c r="J4276">
        <v>26333.5</v>
      </c>
      <c r="K4276">
        <v>0.43528499999999998</v>
      </c>
      <c r="L4276">
        <v>6.2</v>
      </c>
      <c r="M4276">
        <v>75.819500000000005</v>
      </c>
      <c r="N4276">
        <v>230.93</v>
      </c>
      <c r="O4276">
        <v>6.3230000000000004</v>
      </c>
    </row>
    <row r="4277" spans="1:15" x14ac:dyDescent="0.3">
      <c r="A4277" t="s">
        <v>152</v>
      </c>
      <c r="B4277" t="s">
        <v>153</v>
      </c>
      <c r="C4277" t="s">
        <v>438</v>
      </c>
      <c r="D4277" t="s">
        <v>439</v>
      </c>
      <c r="E4277">
        <v>1991</v>
      </c>
      <c r="F4277">
        <v>10.4</v>
      </c>
      <c r="G4277">
        <v>11.4</v>
      </c>
      <c r="H4277">
        <v>6564.8</v>
      </c>
      <c r="I4277" s="1">
        <v>1860000000000</v>
      </c>
      <c r="J4277">
        <v>23269.4</v>
      </c>
      <c r="K4277">
        <v>0.250274</v>
      </c>
      <c r="L4277">
        <v>6.6</v>
      </c>
      <c r="M4277">
        <v>75.319500000000005</v>
      </c>
      <c r="N4277">
        <v>229.18100000000001</v>
      </c>
      <c r="O4277">
        <v>5.3170000000000002</v>
      </c>
    </row>
    <row r="4278" spans="1:15" x14ac:dyDescent="0.3">
      <c r="A4278" t="s">
        <v>152</v>
      </c>
      <c r="B4278" t="s">
        <v>153</v>
      </c>
      <c r="C4278" t="s">
        <v>438</v>
      </c>
      <c r="D4278" t="s">
        <v>439</v>
      </c>
      <c r="E4278">
        <v>1990</v>
      </c>
      <c r="F4278">
        <v>11.4</v>
      </c>
      <c r="G4278">
        <v>11.6</v>
      </c>
      <c r="H4278">
        <v>6639.73</v>
      </c>
      <c r="I4278" s="1">
        <v>1760000000000</v>
      </c>
      <c r="J4278">
        <v>22219.599999999999</v>
      </c>
      <c r="K4278">
        <v>0.125892</v>
      </c>
      <c r="L4278">
        <v>7</v>
      </c>
      <c r="M4278">
        <v>75.227800000000002</v>
      </c>
      <c r="N4278">
        <v>227.517</v>
      </c>
    </row>
    <row r="4279" spans="1:15" x14ac:dyDescent="0.3">
      <c r="A4279" t="s">
        <v>152</v>
      </c>
      <c r="B4279" t="s">
        <v>153</v>
      </c>
      <c r="C4279" t="s">
        <v>438</v>
      </c>
      <c r="D4279" t="s">
        <v>439</v>
      </c>
      <c r="E4279">
        <v>1989</v>
      </c>
      <c r="F4279">
        <v>11.2</v>
      </c>
      <c r="G4279">
        <v>11.5</v>
      </c>
      <c r="H4279">
        <v>6835.33</v>
      </c>
      <c r="I4279" s="1">
        <v>1390000000000</v>
      </c>
      <c r="J4279">
        <v>17697.2</v>
      </c>
      <c r="L4279">
        <v>7.4</v>
      </c>
      <c r="M4279">
        <v>75.013099999999994</v>
      </c>
      <c r="N4279">
        <v>225.56399999999999</v>
      </c>
    </row>
    <row r="4280" spans="1:15" x14ac:dyDescent="0.3">
      <c r="A4280" t="s">
        <v>152</v>
      </c>
      <c r="B4280" t="s">
        <v>153</v>
      </c>
      <c r="C4280" t="s">
        <v>438</v>
      </c>
      <c r="D4280" t="s">
        <v>439</v>
      </c>
      <c r="E4280">
        <v>1988</v>
      </c>
      <c r="F4280">
        <v>11.4</v>
      </c>
      <c r="G4280">
        <v>11.5</v>
      </c>
      <c r="H4280">
        <v>6776.31</v>
      </c>
      <c r="I4280" s="1">
        <v>1400000000000</v>
      </c>
      <c r="J4280">
        <v>17863.400000000001</v>
      </c>
      <c r="L4280">
        <v>7.8</v>
      </c>
      <c r="M4280">
        <v>74.792500000000004</v>
      </c>
      <c r="N4280">
        <v>223.827</v>
      </c>
    </row>
    <row r="4281" spans="1:15" x14ac:dyDescent="0.3">
      <c r="A4281" t="s">
        <v>152</v>
      </c>
      <c r="B4281" t="s">
        <v>153</v>
      </c>
      <c r="C4281" t="s">
        <v>438</v>
      </c>
      <c r="D4281" t="s">
        <v>439</v>
      </c>
      <c r="E4281">
        <v>1987</v>
      </c>
      <c r="F4281">
        <v>11.2</v>
      </c>
      <c r="G4281">
        <v>11.6</v>
      </c>
      <c r="H4281">
        <v>6666.22</v>
      </c>
      <c r="I4281" s="1">
        <v>1290000000000</v>
      </c>
      <c r="J4281">
        <v>16614.400000000001</v>
      </c>
      <c r="L4281">
        <v>8.3000000000000007</v>
      </c>
      <c r="M4281">
        <v>74.559700000000007</v>
      </c>
      <c r="N4281">
        <v>222.95400000000001</v>
      </c>
    </row>
    <row r="4282" spans="1:15" x14ac:dyDescent="0.3">
      <c r="A4282" t="s">
        <v>152</v>
      </c>
      <c r="B4282" t="s">
        <v>153</v>
      </c>
      <c r="C4282" t="s">
        <v>438</v>
      </c>
      <c r="D4282" t="s">
        <v>439</v>
      </c>
      <c r="E4282">
        <v>1986</v>
      </c>
      <c r="F4282">
        <v>10.9</v>
      </c>
      <c r="G4282">
        <v>11.9</v>
      </c>
      <c r="H4282">
        <v>6530.24</v>
      </c>
      <c r="I4282" s="1">
        <v>1040000000000</v>
      </c>
      <c r="J4282">
        <v>13410.9</v>
      </c>
      <c r="L4282">
        <v>8.6999999999999993</v>
      </c>
      <c r="M4282">
        <v>74.313699999999997</v>
      </c>
      <c r="N4282">
        <v>222.61199999999999</v>
      </c>
    </row>
    <row r="4283" spans="1:15" x14ac:dyDescent="0.3">
      <c r="A4283" t="s">
        <v>152</v>
      </c>
      <c r="B4283" t="s">
        <v>153</v>
      </c>
      <c r="C4283" t="s">
        <v>438</v>
      </c>
      <c r="D4283" t="s">
        <v>439</v>
      </c>
      <c r="E4283">
        <v>1985</v>
      </c>
      <c r="F4283">
        <v>10.5</v>
      </c>
      <c r="G4283">
        <v>12</v>
      </c>
      <c r="H4283">
        <v>6448.54</v>
      </c>
      <c r="I4283" s="1">
        <v>730000000000</v>
      </c>
      <c r="J4283">
        <v>9393.89</v>
      </c>
      <c r="L4283">
        <v>9.1999999999999993</v>
      </c>
      <c r="M4283">
        <v>74.054599999999994</v>
      </c>
      <c r="N4283">
        <v>222.51</v>
      </c>
    </row>
    <row r="4284" spans="1:15" x14ac:dyDescent="0.3">
      <c r="A4284" t="s">
        <v>152</v>
      </c>
      <c r="B4284" t="s">
        <v>153</v>
      </c>
      <c r="C4284" t="s">
        <v>438</v>
      </c>
      <c r="D4284" t="s">
        <v>439</v>
      </c>
      <c r="E4284">
        <v>1984</v>
      </c>
      <c r="F4284">
        <v>10.4</v>
      </c>
      <c r="G4284">
        <v>11.8</v>
      </c>
      <c r="H4284">
        <v>6239.97</v>
      </c>
      <c r="I4284" s="1">
        <v>722000000000</v>
      </c>
      <c r="J4284">
        <v>9277.93</v>
      </c>
      <c r="L4284">
        <v>9.8000000000000007</v>
      </c>
      <c r="M4284">
        <v>73.782899999999998</v>
      </c>
      <c r="N4284">
        <v>223.00800000000001</v>
      </c>
    </row>
    <row r="4285" spans="1:15" x14ac:dyDescent="0.3">
      <c r="A4285" t="s">
        <v>152</v>
      </c>
      <c r="B4285" t="s">
        <v>153</v>
      </c>
      <c r="C4285" t="s">
        <v>438</v>
      </c>
      <c r="D4285" t="s">
        <v>439</v>
      </c>
      <c r="E4285">
        <v>1983</v>
      </c>
      <c r="F4285">
        <v>10.6</v>
      </c>
      <c r="G4285">
        <v>12</v>
      </c>
      <c r="H4285">
        <v>5965.46</v>
      </c>
      <c r="I4285" s="1">
        <v>768000000000</v>
      </c>
      <c r="J4285">
        <v>9827.02</v>
      </c>
      <c r="L4285">
        <v>10.4</v>
      </c>
      <c r="M4285">
        <v>73.505200000000002</v>
      </c>
      <c r="N4285">
        <v>223.78</v>
      </c>
    </row>
    <row r="4286" spans="1:15" x14ac:dyDescent="0.3">
      <c r="A4286" t="s">
        <v>152</v>
      </c>
      <c r="B4286" t="s">
        <v>153</v>
      </c>
      <c r="C4286" t="s">
        <v>438</v>
      </c>
      <c r="D4286" t="s">
        <v>439</v>
      </c>
      <c r="E4286">
        <v>1982</v>
      </c>
      <c r="F4286">
        <v>11</v>
      </c>
      <c r="G4286">
        <v>12</v>
      </c>
      <c r="H4286">
        <v>5822.03</v>
      </c>
      <c r="I4286" s="1">
        <v>774000000000</v>
      </c>
      <c r="J4286">
        <v>9876.23</v>
      </c>
      <c r="L4286">
        <v>11</v>
      </c>
      <c r="M4286">
        <v>73.227000000000004</v>
      </c>
      <c r="N4286">
        <v>224.36699999999999</v>
      </c>
    </row>
    <row r="4287" spans="1:15" x14ac:dyDescent="0.3">
      <c r="A4287" t="s">
        <v>152</v>
      </c>
      <c r="B4287" t="s">
        <v>153</v>
      </c>
      <c r="C4287" t="s">
        <v>438</v>
      </c>
      <c r="D4287" t="s">
        <v>439</v>
      </c>
      <c r="E4287">
        <v>1981</v>
      </c>
      <c r="F4287">
        <v>11</v>
      </c>
      <c r="G4287">
        <v>12.2</v>
      </c>
      <c r="H4287">
        <v>5832.06</v>
      </c>
      <c r="I4287" s="1">
        <v>797000000000</v>
      </c>
      <c r="J4287">
        <v>10170.4</v>
      </c>
      <c r="L4287">
        <v>11.8</v>
      </c>
      <c r="M4287">
        <v>72.950400000000002</v>
      </c>
      <c r="N4287">
        <v>224.58099999999999</v>
      </c>
    </row>
    <row r="4288" spans="1:15" x14ac:dyDescent="0.3">
      <c r="A4288" t="s">
        <v>152</v>
      </c>
      <c r="B4288" t="s">
        <v>153</v>
      </c>
      <c r="C4288" t="s">
        <v>438</v>
      </c>
      <c r="D4288" t="s">
        <v>439</v>
      </c>
      <c r="E4288">
        <v>1980</v>
      </c>
      <c r="F4288">
        <v>11.1</v>
      </c>
      <c r="G4288">
        <v>12.2</v>
      </c>
      <c r="H4288">
        <v>5797.5</v>
      </c>
      <c r="I4288" s="1">
        <v>947000000000</v>
      </c>
      <c r="J4288">
        <v>12092.4</v>
      </c>
      <c r="L4288">
        <v>12.6</v>
      </c>
      <c r="M4288">
        <v>72.677899999999994</v>
      </c>
      <c r="N4288">
        <v>224.239</v>
      </c>
    </row>
    <row r="4289" spans="1:14" x14ac:dyDescent="0.3">
      <c r="A4289" t="s">
        <v>152</v>
      </c>
      <c r="B4289" t="s">
        <v>153</v>
      </c>
      <c r="C4289" t="s">
        <v>438</v>
      </c>
      <c r="D4289" t="s">
        <v>439</v>
      </c>
      <c r="E4289">
        <v>1979</v>
      </c>
      <c r="F4289">
        <v>10.5</v>
      </c>
      <c r="G4289">
        <v>12.1</v>
      </c>
      <c r="H4289">
        <v>5786.13</v>
      </c>
      <c r="I4289" s="1">
        <v>878000000000</v>
      </c>
      <c r="J4289">
        <v>11238.3</v>
      </c>
      <c r="L4289">
        <v>13.5</v>
      </c>
      <c r="M4289">
        <v>72.408500000000004</v>
      </c>
      <c r="N4289">
        <v>223.774</v>
      </c>
    </row>
    <row r="4290" spans="1:14" x14ac:dyDescent="0.3">
      <c r="A4290" t="s">
        <v>152</v>
      </c>
      <c r="B4290" t="s">
        <v>153</v>
      </c>
      <c r="C4290" t="s">
        <v>438</v>
      </c>
      <c r="D4290" t="s">
        <v>439</v>
      </c>
      <c r="E4290">
        <v>1978</v>
      </c>
      <c r="F4290">
        <v>10.4</v>
      </c>
      <c r="G4290">
        <v>12.2</v>
      </c>
      <c r="H4290">
        <v>5574.75</v>
      </c>
      <c r="I4290" s="1">
        <v>738000000000</v>
      </c>
      <c r="J4290">
        <v>9446.17</v>
      </c>
      <c r="L4290">
        <v>14.4</v>
      </c>
      <c r="M4290">
        <v>72.143299999999996</v>
      </c>
      <c r="N4290">
        <v>223.67500000000001</v>
      </c>
    </row>
    <row r="4291" spans="1:14" x14ac:dyDescent="0.3">
      <c r="A4291" t="s">
        <v>152</v>
      </c>
      <c r="B4291" t="s">
        <v>153</v>
      </c>
      <c r="C4291" t="s">
        <v>438</v>
      </c>
      <c r="D4291" t="s">
        <v>439</v>
      </c>
      <c r="E4291">
        <v>1977</v>
      </c>
      <c r="F4291">
        <v>10.3</v>
      </c>
      <c r="G4291">
        <v>11.9</v>
      </c>
      <c r="H4291">
        <v>5285.26</v>
      </c>
      <c r="I4291" s="1">
        <v>598000000000</v>
      </c>
      <c r="J4291">
        <v>7653.88</v>
      </c>
      <c r="L4291">
        <v>15.5</v>
      </c>
      <c r="M4291">
        <v>71.883700000000005</v>
      </c>
      <c r="N4291">
        <v>223.87</v>
      </c>
    </row>
    <row r="4292" spans="1:14" x14ac:dyDescent="0.3">
      <c r="A4292" t="s">
        <v>152</v>
      </c>
      <c r="B4292" t="s">
        <v>153</v>
      </c>
      <c r="C4292" t="s">
        <v>438</v>
      </c>
      <c r="D4292" t="s">
        <v>439</v>
      </c>
      <c r="E4292">
        <v>1976</v>
      </c>
      <c r="F4292">
        <v>10.199999999999999</v>
      </c>
      <c r="G4292">
        <v>12.3</v>
      </c>
      <c r="H4292">
        <v>5146.93</v>
      </c>
      <c r="I4292" s="1">
        <v>518000000000</v>
      </c>
      <c r="J4292">
        <v>6609.75</v>
      </c>
      <c r="L4292">
        <v>16.600000000000001</v>
      </c>
      <c r="M4292">
        <v>71.634100000000004</v>
      </c>
      <c r="N4292">
        <v>224.37799999999999</v>
      </c>
    </row>
    <row r="4293" spans="1:14" x14ac:dyDescent="0.3">
      <c r="A4293" t="s">
        <v>152</v>
      </c>
      <c r="B4293" t="s">
        <v>153</v>
      </c>
      <c r="C4293" t="s">
        <v>438</v>
      </c>
      <c r="D4293" t="s">
        <v>439</v>
      </c>
      <c r="E4293">
        <v>1975</v>
      </c>
      <c r="F4293">
        <v>9.9</v>
      </c>
      <c r="G4293">
        <v>12.6</v>
      </c>
      <c r="H4293">
        <v>4743.9399999999996</v>
      </c>
      <c r="I4293" s="1">
        <v>489000000000</v>
      </c>
      <c r="J4293">
        <v>6212.76</v>
      </c>
      <c r="L4293">
        <v>17.7</v>
      </c>
      <c r="M4293">
        <v>71.401700000000005</v>
      </c>
      <c r="N4293">
        <v>225.34200000000001</v>
      </c>
    </row>
    <row r="4294" spans="1:14" x14ac:dyDescent="0.3">
      <c r="A4294" t="s">
        <v>152</v>
      </c>
      <c r="B4294" t="s">
        <v>153</v>
      </c>
      <c r="C4294" t="s">
        <v>438</v>
      </c>
      <c r="D4294" t="s">
        <v>439</v>
      </c>
      <c r="E4294">
        <v>1974</v>
      </c>
      <c r="F4294">
        <v>10.199999999999999</v>
      </c>
      <c r="G4294">
        <v>12.1</v>
      </c>
      <c r="H4294">
        <v>4803.42</v>
      </c>
      <c r="I4294" s="1">
        <v>444000000000</v>
      </c>
      <c r="J4294">
        <v>5617.74</v>
      </c>
      <c r="L4294">
        <v>18.7</v>
      </c>
      <c r="M4294">
        <v>71.195400000000006</v>
      </c>
      <c r="N4294">
        <v>226.18299999999999</v>
      </c>
    </row>
    <row r="4295" spans="1:14" x14ac:dyDescent="0.3">
      <c r="A4295" t="s">
        <v>152</v>
      </c>
      <c r="B4295" t="s">
        <v>153</v>
      </c>
      <c r="C4295" t="s">
        <v>438</v>
      </c>
      <c r="D4295" t="s">
        <v>439</v>
      </c>
      <c r="E4295">
        <v>1973</v>
      </c>
      <c r="F4295">
        <v>10.3</v>
      </c>
      <c r="G4295">
        <v>12.2</v>
      </c>
      <c r="H4295">
        <v>4654.99</v>
      </c>
      <c r="I4295" s="1">
        <v>397000000000</v>
      </c>
      <c r="J4295">
        <v>5027.66</v>
      </c>
      <c r="L4295">
        <v>19.7</v>
      </c>
      <c r="M4295">
        <v>71.0167</v>
      </c>
      <c r="N4295">
        <v>226.095</v>
      </c>
    </row>
    <row r="4296" spans="1:14" x14ac:dyDescent="0.3">
      <c r="A4296" t="s">
        <v>152</v>
      </c>
      <c r="B4296" t="s">
        <v>153</v>
      </c>
      <c r="C4296" t="s">
        <v>438</v>
      </c>
      <c r="D4296" t="s">
        <v>439</v>
      </c>
      <c r="E4296">
        <v>1972</v>
      </c>
      <c r="F4296">
        <v>11.5</v>
      </c>
      <c r="G4296">
        <v>12.3</v>
      </c>
      <c r="H4296">
        <v>4335.7700000000004</v>
      </c>
      <c r="I4296" s="1">
        <v>299000000000</v>
      </c>
      <c r="J4296">
        <v>3795.57</v>
      </c>
      <c r="L4296">
        <v>20.6</v>
      </c>
      <c r="M4296">
        <v>70.867000000000004</v>
      </c>
      <c r="N4296">
        <v>225.38399999999999</v>
      </c>
    </row>
    <row r="4297" spans="1:14" x14ac:dyDescent="0.3">
      <c r="A4297" t="s">
        <v>152</v>
      </c>
      <c r="B4297" t="s">
        <v>153</v>
      </c>
      <c r="C4297" t="s">
        <v>438</v>
      </c>
      <c r="D4297" t="s">
        <v>439</v>
      </c>
      <c r="E4297">
        <v>1971</v>
      </c>
      <c r="F4297">
        <v>12.9</v>
      </c>
      <c r="G4297">
        <v>12.3</v>
      </c>
      <c r="H4297">
        <v>4064.45</v>
      </c>
      <c r="I4297" s="1">
        <v>249000000000</v>
      </c>
      <c r="J4297">
        <v>3180.06</v>
      </c>
      <c r="L4297">
        <v>21.3</v>
      </c>
      <c r="M4297">
        <v>70.742900000000006</v>
      </c>
      <c r="N4297">
        <v>224.309</v>
      </c>
    </row>
    <row r="4298" spans="1:14" x14ac:dyDescent="0.3">
      <c r="A4298" t="s">
        <v>152</v>
      </c>
      <c r="B4298" t="s">
        <v>153</v>
      </c>
      <c r="C4298" t="s">
        <v>438</v>
      </c>
      <c r="D4298" t="s">
        <v>439</v>
      </c>
      <c r="E4298">
        <v>1970</v>
      </c>
      <c r="F4298">
        <v>13.4</v>
      </c>
      <c r="G4298">
        <v>12.5</v>
      </c>
      <c r="H4298">
        <v>3834.18</v>
      </c>
      <c r="I4298" s="1">
        <v>215000000000</v>
      </c>
      <c r="J4298">
        <v>2750.72</v>
      </c>
      <c r="L4298">
        <v>22.1</v>
      </c>
      <c r="M4298">
        <v>70.639799999999994</v>
      </c>
      <c r="N4298">
        <v>223.89699999999999</v>
      </c>
    </row>
    <row r="4299" spans="1:14" x14ac:dyDescent="0.3">
      <c r="A4299" t="s">
        <v>152</v>
      </c>
      <c r="B4299" t="s">
        <v>153</v>
      </c>
      <c r="C4299" t="s">
        <v>438</v>
      </c>
      <c r="D4299" t="s">
        <v>439</v>
      </c>
      <c r="E4299">
        <v>1969</v>
      </c>
      <c r="F4299">
        <v>14.7</v>
      </c>
      <c r="G4299">
        <v>12.7</v>
      </c>
      <c r="H4299">
        <v>2815.22</v>
      </c>
      <c r="L4299">
        <v>22.8</v>
      </c>
      <c r="M4299">
        <v>70.550700000000006</v>
      </c>
      <c r="N4299">
        <v>223.154</v>
      </c>
    </row>
    <row r="4300" spans="1:14" x14ac:dyDescent="0.3">
      <c r="A4300" t="s">
        <v>152</v>
      </c>
      <c r="B4300" t="s">
        <v>153</v>
      </c>
      <c r="C4300" t="s">
        <v>438</v>
      </c>
      <c r="D4300" t="s">
        <v>439</v>
      </c>
      <c r="E4300">
        <v>1968</v>
      </c>
      <c r="F4300">
        <v>15.7</v>
      </c>
      <c r="G4300">
        <v>12.6</v>
      </c>
      <c r="H4300">
        <v>2579.75</v>
      </c>
      <c r="L4300">
        <v>23.5</v>
      </c>
      <c r="M4300">
        <v>70.465100000000007</v>
      </c>
      <c r="N4300">
        <v>221.39099999999999</v>
      </c>
    </row>
    <row r="4301" spans="1:14" x14ac:dyDescent="0.3">
      <c r="A4301" t="s">
        <v>152</v>
      </c>
      <c r="B4301" t="s">
        <v>153</v>
      </c>
      <c r="C4301" t="s">
        <v>438</v>
      </c>
      <c r="D4301" t="s">
        <v>439</v>
      </c>
      <c r="E4301">
        <v>1967</v>
      </c>
      <c r="F4301">
        <v>16.5</v>
      </c>
      <c r="G4301">
        <v>11.9</v>
      </c>
      <c r="H4301">
        <v>2362.91</v>
      </c>
      <c r="M4301">
        <v>70.373999999999995</v>
      </c>
      <c r="N4301">
        <v>220.40899999999999</v>
      </c>
    </row>
    <row r="4302" spans="1:14" x14ac:dyDescent="0.3">
      <c r="A4302" t="s">
        <v>152</v>
      </c>
      <c r="B4302" t="s">
        <v>153</v>
      </c>
      <c r="C4302" t="s">
        <v>438</v>
      </c>
      <c r="D4302" t="s">
        <v>439</v>
      </c>
      <c r="E4302">
        <v>1966</v>
      </c>
      <c r="F4302">
        <v>17.2</v>
      </c>
      <c r="G4302">
        <v>11.9</v>
      </c>
      <c r="H4302">
        <v>2300.5</v>
      </c>
      <c r="M4302">
        <v>70.2714</v>
      </c>
      <c r="N4302">
        <v>219.40299999999999</v>
      </c>
    </row>
    <row r="4303" spans="1:14" x14ac:dyDescent="0.3">
      <c r="A4303" t="s">
        <v>152</v>
      </c>
      <c r="B4303" t="s">
        <v>153</v>
      </c>
      <c r="C4303" t="s">
        <v>438</v>
      </c>
      <c r="D4303" t="s">
        <v>439</v>
      </c>
      <c r="E4303">
        <v>1965</v>
      </c>
      <c r="F4303">
        <v>17.399999999999999</v>
      </c>
      <c r="G4303">
        <v>12</v>
      </c>
      <c r="H4303">
        <v>2194.21</v>
      </c>
      <c r="M4303">
        <v>70.151799999999994</v>
      </c>
      <c r="N4303">
        <v>217.58</v>
      </c>
    </row>
    <row r="4304" spans="1:14" x14ac:dyDescent="0.3">
      <c r="A4304" t="s">
        <v>152</v>
      </c>
      <c r="B4304" t="s">
        <v>153</v>
      </c>
      <c r="C4304" t="s">
        <v>438</v>
      </c>
      <c r="D4304" t="s">
        <v>439</v>
      </c>
      <c r="E4304">
        <v>1964</v>
      </c>
      <c r="F4304">
        <v>18</v>
      </c>
      <c r="G4304">
        <v>11.6</v>
      </c>
      <c r="H4304">
        <v>2060.5500000000002</v>
      </c>
      <c r="M4304">
        <v>70.0137</v>
      </c>
      <c r="N4304">
        <v>215.73099999999999</v>
      </c>
    </row>
    <row r="4305" spans="1:15" x14ac:dyDescent="0.3">
      <c r="A4305" t="s">
        <v>152</v>
      </c>
      <c r="B4305" t="s">
        <v>153</v>
      </c>
      <c r="C4305" t="s">
        <v>438</v>
      </c>
      <c r="D4305" t="s">
        <v>439</v>
      </c>
      <c r="E4305">
        <v>1963</v>
      </c>
      <c r="F4305">
        <v>18.100000000000001</v>
      </c>
      <c r="G4305">
        <v>12</v>
      </c>
      <c r="H4305">
        <v>1916.93</v>
      </c>
      <c r="M4305">
        <v>69.8596</v>
      </c>
      <c r="N4305">
        <v>214.00200000000001</v>
      </c>
    </row>
    <row r="4306" spans="1:15" x14ac:dyDescent="0.3">
      <c r="A4306" t="s">
        <v>152</v>
      </c>
      <c r="B4306" t="s">
        <v>153</v>
      </c>
      <c r="C4306" t="s">
        <v>438</v>
      </c>
      <c r="D4306" t="s">
        <v>439</v>
      </c>
      <c r="E4306">
        <v>1962</v>
      </c>
      <c r="F4306">
        <v>17.8</v>
      </c>
      <c r="G4306">
        <v>11.9</v>
      </c>
      <c r="H4306">
        <v>1790.69</v>
      </c>
      <c r="M4306">
        <v>69.691500000000005</v>
      </c>
      <c r="N4306">
        <v>212.029</v>
      </c>
    </row>
    <row r="4307" spans="1:15" x14ac:dyDescent="0.3">
      <c r="A4307" t="s">
        <v>152</v>
      </c>
      <c r="B4307" t="s">
        <v>153</v>
      </c>
      <c r="C4307" t="s">
        <v>438</v>
      </c>
      <c r="D4307" t="s">
        <v>439</v>
      </c>
      <c r="E4307">
        <v>1961</v>
      </c>
      <c r="F4307">
        <v>17.899999999999999</v>
      </c>
      <c r="G4307">
        <v>11.6</v>
      </c>
      <c r="H4307">
        <v>1683.41</v>
      </c>
      <c r="M4307">
        <v>69.507999999999996</v>
      </c>
      <c r="N4307">
        <v>210.173</v>
      </c>
    </row>
    <row r="4308" spans="1:15" x14ac:dyDescent="0.3">
      <c r="A4308" t="s">
        <v>152</v>
      </c>
      <c r="B4308" t="s">
        <v>153</v>
      </c>
      <c r="C4308" t="s">
        <v>438</v>
      </c>
      <c r="D4308" t="s">
        <v>439</v>
      </c>
      <c r="E4308">
        <v>1960</v>
      </c>
      <c r="F4308">
        <v>17.3</v>
      </c>
      <c r="G4308">
        <v>12</v>
      </c>
      <c r="H4308">
        <v>1586.75</v>
      </c>
      <c r="M4308">
        <v>69.31</v>
      </c>
    </row>
    <row r="4309" spans="1:15" x14ac:dyDescent="0.3">
      <c r="A4309" t="s">
        <v>154</v>
      </c>
      <c r="B4309" t="s">
        <v>155</v>
      </c>
      <c r="C4309" t="s">
        <v>431</v>
      </c>
      <c r="D4309" t="s">
        <v>432</v>
      </c>
      <c r="E4309">
        <v>2018</v>
      </c>
      <c r="I4309">
        <v>65556500000</v>
      </c>
      <c r="J4309">
        <v>2202.31</v>
      </c>
      <c r="L4309">
        <v>34.9</v>
      </c>
      <c r="N4309">
        <v>130.821</v>
      </c>
      <c r="O4309">
        <v>6.71</v>
      </c>
    </row>
    <row r="4310" spans="1:15" x14ac:dyDescent="0.3">
      <c r="A4310" t="s">
        <v>154</v>
      </c>
      <c r="B4310" t="s">
        <v>155</v>
      </c>
      <c r="C4310" t="s">
        <v>431</v>
      </c>
      <c r="D4310" t="s">
        <v>432</v>
      </c>
      <c r="E4310">
        <v>2017</v>
      </c>
      <c r="F4310">
        <v>29.838999999999999</v>
      </c>
      <c r="G4310">
        <v>7.4139999999999997</v>
      </c>
      <c r="I4310">
        <v>58996800000</v>
      </c>
      <c r="J4310">
        <v>2025.89</v>
      </c>
      <c r="K4310">
        <v>39</v>
      </c>
      <c r="L4310">
        <v>36.1</v>
      </c>
      <c r="M4310">
        <v>63.463000000000001</v>
      </c>
      <c r="N4310">
        <v>127.98399999999999</v>
      </c>
      <c r="O4310">
        <v>6.6289999999999996</v>
      </c>
    </row>
    <row r="4311" spans="1:15" x14ac:dyDescent="0.3">
      <c r="A4311" t="s">
        <v>154</v>
      </c>
      <c r="B4311" t="s">
        <v>155</v>
      </c>
      <c r="C4311" t="s">
        <v>431</v>
      </c>
      <c r="D4311" t="s">
        <v>432</v>
      </c>
      <c r="E4311">
        <v>2016</v>
      </c>
      <c r="F4311">
        <v>30.28</v>
      </c>
      <c r="G4311">
        <v>7.5330000000000004</v>
      </c>
      <c r="I4311">
        <v>55009700000</v>
      </c>
      <c r="J4311">
        <v>1931.39</v>
      </c>
      <c r="K4311">
        <v>34.665999999999997</v>
      </c>
      <c r="L4311">
        <v>37.4</v>
      </c>
      <c r="M4311">
        <v>63.124000000000002</v>
      </c>
      <c r="N4311">
        <v>125.173</v>
      </c>
      <c r="O4311">
        <v>6.7670000000000003</v>
      </c>
    </row>
    <row r="4312" spans="1:15" x14ac:dyDescent="0.3">
      <c r="A4312" t="s">
        <v>154</v>
      </c>
      <c r="B4312" t="s">
        <v>155</v>
      </c>
      <c r="C4312" t="s">
        <v>431</v>
      </c>
      <c r="D4312" t="s">
        <v>432</v>
      </c>
      <c r="E4312">
        <v>2015</v>
      </c>
      <c r="F4312">
        <v>30.713999999999999</v>
      </c>
      <c r="G4312">
        <v>7.6630000000000003</v>
      </c>
      <c r="I4312">
        <v>49181900000</v>
      </c>
      <c r="J4312">
        <v>1766.01</v>
      </c>
      <c r="K4312">
        <v>25</v>
      </c>
      <c r="L4312">
        <v>38.9</v>
      </c>
      <c r="M4312">
        <v>62.771999999999998</v>
      </c>
      <c r="N4312">
        <v>122.393</v>
      </c>
      <c r="O4312">
        <v>6.806</v>
      </c>
    </row>
    <row r="4313" spans="1:15" x14ac:dyDescent="0.3">
      <c r="A4313" t="s">
        <v>154</v>
      </c>
      <c r="B4313" t="s">
        <v>155</v>
      </c>
      <c r="C4313" t="s">
        <v>431</v>
      </c>
      <c r="D4313" t="s">
        <v>432</v>
      </c>
      <c r="E4313">
        <v>2014</v>
      </c>
      <c r="F4313">
        <v>31.125</v>
      </c>
      <c r="G4313">
        <v>7.798</v>
      </c>
      <c r="H4313">
        <v>351.30200000000002</v>
      </c>
      <c r="I4313">
        <v>53601100000</v>
      </c>
      <c r="J4313">
        <v>1968.86</v>
      </c>
      <c r="K4313">
        <v>25.517700000000001</v>
      </c>
      <c r="L4313">
        <v>40.4</v>
      </c>
      <c r="M4313">
        <v>62.415999999999997</v>
      </c>
      <c r="N4313">
        <v>119.64700000000001</v>
      </c>
      <c r="O4313">
        <v>6.4770000000000003</v>
      </c>
    </row>
    <row r="4314" spans="1:15" x14ac:dyDescent="0.3">
      <c r="A4314" t="s">
        <v>154</v>
      </c>
      <c r="B4314" t="s">
        <v>155</v>
      </c>
      <c r="C4314" t="s">
        <v>431</v>
      </c>
      <c r="D4314" t="s">
        <v>432</v>
      </c>
      <c r="E4314">
        <v>2013</v>
      </c>
      <c r="F4314">
        <v>31.5</v>
      </c>
      <c r="G4314">
        <v>7.9349999999999996</v>
      </c>
      <c r="H4314">
        <v>375.94499999999999</v>
      </c>
      <c r="I4314">
        <v>63277200000</v>
      </c>
      <c r="J4314">
        <v>2378.16</v>
      </c>
      <c r="K4314">
        <v>15</v>
      </c>
      <c r="L4314">
        <v>42</v>
      </c>
      <c r="M4314">
        <v>62.064</v>
      </c>
      <c r="N4314">
        <v>116.93600000000001</v>
      </c>
      <c r="O4314">
        <v>6.43</v>
      </c>
    </row>
    <row r="4315" spans="1:15" x14ac:dyDescent="0.3">
      <c r="A4315" t="s">
        <v>154</v>
      </c>
      <c r="B4315" t="s">
        <v>155</v>
      </c>
      <c r="C4315" t="s">
        <v>431</v>
      </c>
      <c r="D4315" t="s">
        <v>432</v>
      </c>
      <c r="E4315">
        <v>2012</v>
      </c>
      <c r="F4315">
        <v>31.834</v>
      </c>
      <c r="G4315">
        <v>8.0719999999999992</v>
      </c>
      <c r="H4315">
        <v>342.20100000000002</v>
      </c>
      <c r="I4315">
        <v>41939700000</v>
      </c>
      <c r="J4315">
        <v>1613.29</v>
      </c>
      <c r="K4315">
        <v>10.6</v>
      </c>
      <c r="L4315">
        <v>43.7</v>
      </c>
      <c r="M4315">
        <v>61.72</v>
      </c>
      <c r="N4315">
        <v>114.25</v>
      </c>
      <c r="O4315">
        <v>6.0060000000000002</v>
      </c>
    </row>
    <row r="4316" spans="1:15" x14ac:dyDescent="0.3">
      <c r="A4316" t="s">
        <v>154</v>
      </c>
      <c r="B4316" t="s">
        <v>155</v>
      </c>
      <c r="C4316" t="s">
        <v>431</v>
      </c>
      <c r="D4316" t="s">
        <v>432</v>
      </c>
      <c r="E4316">
        <v>2011</v>
      </c>
      <c r="F4316">
        <v>32.127000000000002</v>
      </c>
      <c r="G4316">
        <v>8.2110000000000003</v>
      </c>
      <c r="H4316">
        <v>315.15199999999999</v>
      </c>
      <c r="I4316">
        <v>39566300000</v>
      </c>
      <c r="J4316">
        <v>1558.48</v>
      </c>
      <c r="K4316">
        <v>9</v>
      </c>
      <c r="L4316">
        <v>45.6</v>
      </c>
      <c r="M4316">
        <v>61.381</v>
      </c>
      <c r="N4316">
        <v>111.575</v>
      </c>
      <c r="O4316">
        <v>5.9080000000000004</v>
      </c>
    </row>
    <row r="4317" spans="1:15" x14ac:dyDescent="0.3">
      <c r="A4317" t="s">
        <v>154</v>
      </c>
      <c r="B4317" t="s">
        <v>155</v>
      </c>
      <c r="C4317" t="s">
        <v>431</v>
      </c>
      <c r="D4317" t="s">
        <v>432</v>
      </c>
      <c r="E4317">
        <v>2010</v>
      </c>
      <c r="F4317">
        <v>32.384999999999998</v>
      </c>
      <c r="G4317">
        <v>8.359</v>
      </c>
      <c r="H4317">
        <v>277.48599999999999</v>
      </c>
      <c r="I4317">
        <v>32174800000</v>
      </c>
      <c r="J4317">
        <v>1298.44</v>
      </c>
      <c r="K4317">
        <v>7.8</v>
      </c>
      <c r="L4317">
        <v>47.5</v>
      </c>
      <c r="M4317">
        <v>61.03</v>
      </c>
      <c r="N4317">
        <v>108.902</v>
      </c>
      <c r="O4317">
        <v>5.32</v>
      </c>
    </row>
    <row r="4318" spans="1:15" x14ac:dyDescent="0.3">
      <c r="A4318" t="s">
        <v>154</v>
      </c>
      <c r="B4318" t="s">
        <v>155</v>
      </c>
      <c r="C4318" t="s">
        <v>431</v>
      </c>
      <c r="D4318" t="s">
        <v>432</v>
      </c>
      <c r="E4318">
        <v>2009</v>
      </c>
      <c r="F4318">
        <v>32.619</v>
      </c>
      <c r="G4318">
        <v>8.5280000000000005</v>
      </c>
      <c r="H4318">
        <v>260.10599999999999</v>
      </c>
      <c r="I4318">
        <v>25977800000</v>
      </c>
      <c r="J4318">
        <v>1074.76</v>
      </c>
      <c r="K4318">
        <v>5.44</v>
      </c>
      <c r="L4318">
        <v>49.4</v>
      </c>
      <c r="M4318">
        <v>60.645000000000003</v>
      </c>
      <c r="N4318">
        <v>106.227</v>
      </c>
      <c r="O4318">
        <v>5.1719999999999997</v>
      </c>
    </row>
    <row r="4319" spans="1:15" x14ac:dyDescent="0.3">
      <c r="A4319" t="s">
        <v>154</v>
      </c>
      <c r="B4319" t="s">
        <v>155</v>
      </c>
      <c r="C4319" t="s">
        <v>431</v>
      </c>
      <c r="D4319" t="s">
        <v>432</v>
      </c>
      <c r="E4319">
        <v>2008</v>
      </c>
      <c r="F4319">
        <v>32.845999999999997</v>
      </c>
      <c r="G4319">
        <v>8.7240000000000002</v>
      </c>
      <c r="H4319">
        <v>261.29000000000002</v>
      </c>
      <c r="I4319">
        <v>28526900000</v>
      </c>
      <c r="J4319">
        <v>1210.6199999999999</v>
      </c>
      <c r="K4319">
        <v>4.2699999999999996</v>
      </c>
      <c r="L4319">
        <v>51.2</v>
      </c>
      <c r="M4319">
        <v>60.216000000000001</v>
      </c>
      <c r="N4319">
        <v>103.559</v>
      </c>
      <c r="O4319">
        <v>4.657</v>
      </c>
    </row>
    <row r="4320" spans="1:15" x14ac:dyDescent="0.3">
      <c r="A4320" t="s">
        <v>154</v>
      </c>
      <c r="B4320" t="s">
        <v>155</v>
      </c>
      <c r="C4320" t="s">
        <v>431</v>
      </c>
      <c r="D4320" t="s">
        <v>432</v>
      </c>
      <c r="E4320">
        <v>2007</v>
      </c>
      <c r="F4320">
        <v>33.084000000000003</v>
      </c>
      <c r="G4320">
        <v>8.9469999999999992</v>
      </c>
      <c r="H4320">
        <v>241.291</v>
      </c>
      <c r="I4320">
        <v>24758800000</v>
      </c>
      <c r="J4320">
        <v>1078.1600000000001</v>
      </c>
      <c r="K4320">
        <v>3.85</v>
      </c>
      <c r="L4320">
        <v>52.8</v>
      </c>
      <c r="M4320">
        <v>59.741</v>
      </c>
      <c r="N4320">
        <v>100.923</v>
      </c>
      <c r="O4320">
        <v>4.5650000000000004</v>
      </c>
    </row>
    <row r="4321" spans="1:15" x14ac:dyDescent="0.3">
      <c r="A4321" t="s">
        <v>154</v>
      </c>
      <c r="B4321" t="s">
        <v>155</v>
      </c>
      <c r="C4321" t="s">
        <v>431</v>
      </c>
      <c r="D4321" t="s">
        <v>432</v>
      </c>
      <c r="E4321">
        <v>2006</v>
      </c>
      <c r="F4321">
        <v>33.344999999999999</v>
      </c>
      <c r="G4321">
        <v>9.1920000000000002</v>
      </c>
      <c r="H4321">
        <v>293.221</v>
      </c>
      <c r="I4321">
        <v>20409700000</v>
      </c>
      <c r="J4321">
        <v>911.99900000000002</v>
      </c>
      <c r="K4321">
        <v>2.7231800000000002</v>
      </c>
      <c r="L4321">
        <v>54.2</v>
      </c>
      <c r="M4321">
        <v>59.234000000000002</v>
      </c>
      <c r="N4321">
        <v>98.352199999999996</v>
      </c>
      <c r="O4321">
        <v>4.6349999999999998</v>
      </c>
    </row>
    <row r="4322" spans="1:15" x14ac:dyDescent="0.3">
      <c r="A4322" t="s">
        <v>154</v>
      </c>
      <c r="B4322" t="s">
        <v>155</v>
      </c>
      <c r="C4322" t="s">
        <v>431</v>
      </c>
      <c r="D4322" t="s">
        <v>432</v>
      </c>
      <c r="E4322">
        <v>2005</v>
      </c>
      <c r="F4322">
        <v>33.64</v>
      </c>
      <c r="G4322">
        <v>9.4459999999999997</v>
      </c>
      <c r="H4322">
        <v>242.773</v>
      </c>
      <c r="I4322">
        <v>10731600000</v>
      </c>
      <c r="J4322">
        <v>491.94600000000003</v>
      </c>
      <c r="K4322">
        <v>1.8311999999999999</v>
      </c>
      <c r="L4322">
        <v>55.5</v>
      </c>
      <c r="M4322">
        <v>58.719000000000001</v>
      </c>
      <c r="N4322">
        <v>95.871700000000004</v>
      </c>
      <c r="O4322">
        <v>5.5389999999999997</v>
      </c>
    </row>
    <row r="4323" spans="1:15" x14ac:dyDescent="0.3">
      <c r="A4323" t="s">
        <v>154</v>
      </c>
      <c r="B4323" t="s">
        <v>155</v>
      </c>
      <c r="C4323" t="s">
        <v>431</v>
      </c>
      <c r="D4323" t="s">
        <v>432</v>
      </c>
      <c r="E4323">
        <v>2004</v>
      </c>
      <c r="F4323">
        <v>33.978999999999999</v>
      </c>
      <c r="G4323">
        <v>9.6980000000000004</v>
      </c>
      <c r="H4323">
        <v>216.90199999999999</v>
      </c>
      <c r="I4323">
        <v>8881370000</v>
      </c>
      <c r="J4323">
        <v>417.50799999999998</v>
      </c>
      <c r="K4323">
        <v>1.7168000000000001</v>
      </c>
      <c r="L4323">
        <v>56.9</v>
      </c>
      <c r="M4323">
        <v>58.225000000000001</v>
      </c>
      <c r="N4323">
        <v>93.488299999999995</v>
      </c>
      <c r="O4323">
        <v>6.47</v>
      </c>
    </row>
    <row r="4324" spans="1:15" x14ac:dyDescent="0.3">
      <c r="A4324" t="s">
        <v>154</v>
      </c>
      <c r="B4324" t="s">
        <v>155</v>
      </c>
      <c r="C4324" t="s">
        <v>431</v>
      </c>
      <c r="D4324" t="s">
        <v>432</v>
      </c>
      <c r="E4324">
        <v>2003</v>
      </c>
      <c r="F4324">
        <v>34.357999999999997</v>
      </c>
      <c r="G4324">
        <v>9.93</v>
      </c>
      <c r="H4324">
        <v>217.92500000000001</v>
      </c>
      <c r="I4324">
        <v>7632410000</v>
      </c>
      <c r="J4324">
        <v>367.822</v>
      </c>
      <c r="K4324">
        <v>1.19306</v>
      </c>
      <c r="L4324">
        <v>58.5</v>
      </c>
      <c r="M4324">
        <v>57.784999999999997</v>
      </c>
      <c r="N4324">
        <v>91.194100000000006</v>
      </c>
      <c r="O4324">
        <v>7.569</v>
      </c>
    </row>
    <row r="4325" spans="1:15" x14ac:dyDescent="0.3">
      <c r="A4325" t="s">
        <v>154</v>
      </c>
      <c r="B4325" t="s">
        <v>155</v>
      </c>
      <c r="C4325" t="s">
        <v>431</v>
      </c>
      <c r="D4325" t="s">
        <v>432</v>
      </c>
      <c r="E4325">
        <v>2002</v>
      </c>
      <c r="F4325">
        <v>34.771999999999998</v>
      </c>
      <c r="G4325">
        <v>10.131</v>
      </c>
      <c r="H4325">
        <v>305.98099999999999</v>
      </c>
      <c r="I4325">
        <v>6166330000</v>
      </c>
      <c r="J4325">
        <v>304.565</v>
      </c>
      <c r="K4325">
        <v>0.83028400000000002</v>
      </c>
      <c r="L4325">
        <v>60.2</v>
      </c>
      <c r="M4325">
        <v>57.424999999999997</v>
      </c>
      <c r="N4325">
        <v>88.979399999999998</v>
      </c>
      <c r="O4325">
        <v>8.58</v>
      </c>
    </row>
    <row r="4326" spans="1:15" x14ac:dyDescent="0.3">
      <c r="A4326" t="s">
        <v>154</v>
      </c>
      <c r="B4326" t="s">
        <v>155</v>
      </c>
      <c r="C4326" t="s">
        <v>431</v>
      </c>
      <c r="D4326" t="s">
        <v>432</v>
      </c>
      <c r="E4326">
        <v>2001</v>
      </c>
      <c r="F4326">
        <v>35.213999999999999</v>
      </c>
      <c r="G4326">
        <v>10.292</v>
      </c>
      <c r="H4326">
        <v>332.03500000000003</v>
      </c>
      <c r="I4326">
        <v>5314910000</v>
      </c>
      <c r="J4326">
        <v>269.01499999999999</v>
      </c>
      <c r="K4326">
        <v>0.20000799999999999</v>
      </c>
      <c r="L4326">
        <v>62.1</v>
      </c>
      <c r="M4326">
        <v>57.158000000000001</v>
      </c>
      <c r="N4326">
        <v>86.828400000000002</v>
      </c>
      <c r="O4326">
        <v>9.2899999999999991</v>
      </c>
    </row>
    <row r="4327" spans="1:15" x14ac:dyDescent="0.3">
      <c r="A4327" t="s">
        <v>154</v>
      </c>
      <c r="B4327" t="s">
        <v>155</v>
      </c>
      <c r="C4327" t="s">
        <v>431</v>
      </c>
      <c r="D4327" t="s">
        <v>432</v>
      </c>
      <c r="E4327">
        <v>2000</v>
      </c>
      <c r="F4327">
        <v>35.670999999999999</v>
      </c>
      <c r="G4327">
        <v>10.401999999999999</v>
      </c>
      <c r="H4327">
        <v>326.16000000000003</v>
      </c>
      <c r="I4327">
        <v>4983020000</v>
      </c>
      <c r="J4327">
        <v>258.471</v>
      </c>
      <c r="K4327">
        <v>0.153615</v>
      </c>
      <c r="L4327">
        <v>64.2</v>
      </c>
      <c r="M4327">
        <v>57.002000000000002</v>
      </c>
      <c r="N4327">
        <v>84.7273</v>
      </c>
      <c r="O4327">
        <v>10.36</v>
      </c>
    </row>
    <row r="4328" spans="1:15" x14ac:dyDescent="0.3">
      <c r="A4328" t="s">
        <v>154</v>
      </c>
      <c r="B4328" t="s">
        <v>155</v>
      </c>
      <c r="C4328" t="s">
        <v>431</v>
      </c>
      <c r="D4328" t="s">
        <v>432</v>
      </c>
      <c r="E4328">
        <v>1999</v>
      </c>
      <c r="F4328">
        <v>36.125999999999998</v>
      </c>
      <c r="G4328">
        <v>10.452999999999999</v>
      </c>
      <c r="H4328">
        <v>354.60700000000003</v>
      </c>
      <c r="I4328">
        <v>7719350000</v>
      </c>
      <c r="J4328">
        <v>410.334</v>
      </c>
      <c r="K4328">
        <v>0.104895</v>
      </c>
      <c r="L4328">
        <v>66.2</v>
      </c>
      <c r="M4328">
        <v>56.972000000000001</v>
      </c>
      <c r="N4328">
        <v>82.677199999999999</v>
      </c>
      <c r="O4328">
        <v>10.1</v>
      </c>
    </row>
    <row r="4329" spans="1:15" x14ac:dyDescent="0.3">
      <c r="A4329" t="s">
        <v>154</v>
      </c>
      <c r="B4329" t="s">
        <v>155</v>
      </c>
      <c r="C4329" t="s">
        <v>431</v>
      </c>
      <c r="D4329" t="s">
        <v>432</v>
      </c>
      <c r="E4329">
        <v>1998</v>
      </c>
      <c r="F4329">
        <v>36.567</v>
      </c>
      <c r="G4329">
        <v>10.454000000000001</v>
      </c>
      <c r="H4329">
        <v>270.358</v>
      </c>
      <c r="I4329">
        <v>7480970000</v>
      </c>
      <c r="J4329">
        <v>407.52300000000002</v>
      </c>
      <c r="K4329">
        <v>3.2240400000000002E-2</v>
      </c>
      <c r="L4329">
        <v>68.099999999999994</v>
      </c>
      <c r="M4329">
        <v>57.045000000000002</v>
      </c>
      <c r="N4329">
        <v>80.676599999999993</v>
      </c>
      <c r="O4329">
        <v>8.1999999999999993</v>
      </c>
    </row>
    <row r="4330" spans="1:15" x14ac:dyDescent="0.3">
      <c r="A4330" t="s">
        <v>154</v>
      </c>
      <c r="B4330" t="s">
        <v>155</v>
      </c>
      <c r="C4330" t="s">
        <v>431</v>
      </c>
      <c r="D4330" t="s">
        <v>432</v>
      </c>
      <c r="E4330">
        <v>1997</v>
      </c>
      <c r="F4330">
        <v>36.985999999999997</v>
      </c>
      <c r="G4330">
        <v>10.420999999999999</v>
      </c>
      <c r="H4330">
        <v>386.78899999999999</v>
      </c>
      <c r="I4330">
        <v>6891310000</v>
      </c>
      <c r="J4330">
        <v>384.79599999999999</v>
      </c>
      <c r="K4330">
        <v>2.7537499999999999E-2</v>
      </c>
      <c r="L4330">
        <v>69.7</v>
      </c>
      <c r="M4330">
        <v>57.186999999999998</v>
      </c>
      <c r="N4330">
        <v>78.706999999999994</v>
      </c>
      <c r="O4330">
        <v>7.601</v>
      </c>
    </row>
    <row r="4331" spans="1:15" x14ac:dyDescent="0.3">
      <c r="A4331" t="s">
        <v>154</v>
      </c>
      <c r="B4331" t="s">
        <v>155</v>
      </c>
      <c r="C4331" t="s">
        <v>431</v>
      </c>
      <c r="D4331" t="s">
        <v>432</v>
      </c>
      <c r="E4331">
        <v>1996</v>
      </c>
      <c r="F4331">
        <v>37.381999999999998</v>
      </c>
      <c r="G4331">
        <v>10.369</v>
      </c>
      <c r="H4331">
        <v>361.80399999999997</v>
      </c>
      <c r="I4331">
        <v>6934980000</v>
      </c>
      <c r="J4331">
        <v>397.13600000000002</v>
      </c>
      <c r="K4331">
        <v>5.6487600000000001E-3</v>
      </c>
      <c r="L4331">
        <v>71.099999999999994</v>
      </c>
      <c r="M4331">
        <v>57.366</v>
      </c>
      <c r="N4331">
        <v>76.744699999999995</v>
      </c>
      <c r="O4331">
        <v>7.08</v>
      </c>
    </row>
    <row r="4332" spans="1:15" x14ac:dyDescent="0.3">
      <c r="A4332" t="s">
        <v>154</v>
      </c>
      <c r="B4332" t="s">
        <v>155</v>
      </c>
      <c r="C4332" t="s">
        <v>431</v>
      </c>
      <c r="D4332" t="s">
        <v>432</v>
      </c>
      <c r="E4332">
        <v>1995</v>
      </c>
      <c r="F4332">
        <v>37.770000000000003</v>
      </c>
      <c r="G4332">
        <v>10.324999999999999</v>
      </c>
      <c r="H4332">
        <v>349.53500000000003</v>
      </c>
      <c r="I4332">
        <v>6465140000</v>
      </c>
      <c r="J4332">
        <v>379.988</v>
      </c>
      <c r="K4332">
        <v>3.4791800000000001E-4</v>
      </c>
      <c r="L4332">
        <v>72.3</v>
      </c>
      <c r="M4332">
        <v>57.527999999999999</v>
      </c>
      <c r="N4332">
        <v>74.773899999999998</v>
      </c>
      <c r="O4332">
        <v>6.4720000000000004</v>
      </c>
    </row>
    <row r="4333" spans="1:15" x14ac:dyDescent="0.3">
      <c r="A4333" t="s">
        <v>154</v>
      </c>
      <c r="B4333" t="s">
        <v>155</v>
      </c>
      <c r="C4333" t="s">
        <v>431</v>
      </c>
      <c r="D4333" t="s">
        <v>432</v>
      </c>
      <c r="E4333">
        <v>1994</v>
      </c>
      <c r="F4333">
        <v>38.167999999999999</v>
      </c>
      <c r="G4333">
        <v>10.319000000000001</v>
      </c>
      <c r="H4333">
        <v>336.13799999999998</v>
      </c>
      <c r="I4333">
        <v>5444560000</v>
      </c>
      <c r="J4333">
        <v>328.745</v>
      </c>
      <c r="L4333">
        <v>73.3</v>
      </c>
      <c r="M4333">
        <v>57.62</v>
      </c>
      <c r="N4333">
        <v>72.785799999999995</v>
      </c>
      <c r="O4333">
        <v>5.851</v>
      </c>
    </row>
    <row r="4334" spans="1:15" x14ac:dyDescent="0.3">
      <c r="A4334" t="s">
        <v>154</v>
      </c>
      <c r="B4334" t="s">
        <v>155</v>
      </c>
      <c r="C4334" t="s">
        <v>431</v>
      </c>
      <c r="D4334" t="s">
        <v>432</v>
      </c>
      <c r="E4334">
        <v>1993</v>
      </c>
      <c r="F4334">
        <v>38.594000000000001</v>
      </c>
      <c r="G4334">
        <v>10.368</v>
      </c>
      <c r="H4334">
        <v>336.07</v>
      </c>
      <c r="I4334">
        <v>5966260000</v>
      </c>
      <c r="J4334">
        <v>370.41899999999998</v>
      </c>
      <c r="L4334">
        <v>74.3</v>
      </c>
      <c r="M4334">
        <v>57.604999999999997</v>
      </c>
      <c r="N4334">
        <v>70.786500000000004</v>
      </c>
      <c r="O4334">
        <v>5.2809999999999997</v>
      </c>
    </row>
    <row r="4335" spans="1:15" x14ac:dyDescent="0.3">
      <c r="A4335" t="s">
        <v>154</v>
      </c>
      <c r="B4335" t="s">
        <v>155</v>
      </c>
      <c r="C4335" t="s">
        <v>431</v>
      </c>
      <c r="D4335" t="s">
        <v>432</v>
      </c>
      <c r="E4335">
        <v>1992</v>
      </c>
      <c r="F4335">
        <v>39.052999999999997</v>
      </c>
      <c r="G4335">
        <v>10.486000000000001</v>
      </c>
      <c r="H4335">
        <v>350.916</v>
      </c>
      <c r="I4335">
        <v>6413900000</v>
      </c>
      <c r="J4335">
        <v>409.74700000000001</v>
      </c>
      <c r="L4335">
        <v>75.599999999999994</v>
      </c>
      <c r="M4335">
        <v>57.462000000000003</v>
      </c>
      <c r="N4335">
        <v>68.793800000000005</v>
      </c>
      <c r="O4335">
        <v>4.7</v>
      </c>
    </row>
    <row r="4336" spans="1:15" x14ac:dyDescent="0.3">
      <c r="A4336" t="s">
        <v>154</v>
      </c>
      <c r="B4336" t="s">
        <v>155</v>
      </c>
      <c r="C4336" t="s">
        <v>431</v>
      </c>
      <c r="D4336" t="s">
        <v>432</v>
      </c>
      <c r="E4336">
        <v>1991</v>
      </c>
      <c r="F4336">
        <v>39.54</v>
      </c>
      <c r="G4336">
        <v>10.676</v>
      </c>
      <c r="H4336">
        <v>336.02100000000002</v>
      </c>
      <c r="I4336">
        <v>6596550000</v>
      </c>
      <c r="J4336">
        <v>433.77300000000002</v>
      </c>
      <c r="L4336">
        <v>77.5</v>
      </c>
      <c r="M4336">
        <v>57.182000000000002</v>
      </c>
      <c r="N4336">
        <v>66.833799999999997</v>
      </c>
      <c r="O4336">
        <v>4.6440000000000001</v>
      </c>
    </row>
    <row r="4337" spans="1:14" x14ac:dyDescent="0.3">
      <c r="A4337" t="s">
        <v>154</v>
      </c>
      <c r="B4337" t="s">
        <v>155</v>
      </c>
      <c r="C4337" t="s">
        <v>431</v>
      </c>
      <c r="D4337" t="s">
        <v>432</v>
      </c>
      <c r="E4337">
        <v>1990</v>
      </c>
      <c r="F4337">
        <v>40.037999999999997</v>
      </c>
      <c r="G4337">
        <v>10.933</v>
      </c>
      <c r="H4337">
        <v>323.55700000000002</v>
      </c>
      <c r="I4337">
        <v>5889170000</v>
      </c>
      <c r="J4337">
        <v>398.637</v>
      </c>
      <c r="K4337">
        <v>0</v>
      </c>
      <c r="L4337">
        <v>79.8</v>
      </c>
      <c r="M4337">
        <v>56.776000000000003</v>
      </c>
      <c r="N4337">
        <v>64.926100000000005</v>
      </c>
    </row>
    <row r="4338" spans="1:14" x14ac:dyDescent="0.3">
      <c r="A4338" t="s">
        <v>154</v>
      </c>
      <c r="B4338" t="s">
        <v>155</v>
      </c>
      <c r="C4338" t="s">
        <v>431</v>
      </c>
      <c r="D4338" t="s">
        <v>432</v>
      </c>
      <c r="E4338">
        <v>1989</v>
      </c>
      <c r="F4338">
        <v>40.523000000000003</v>
      </c>
      <c r="G4338">
        <v>11.241</v>
      </c>
      <c r="H4338">
        <v>306.26900000000001</v>
      </c>
      <c r="I4338">
        <v>5251760000</v>
      </c>
      <c r="J4338">
        <v>365.89</v>
      </c>
      <c r="L4338">
        <v>82.7</v>
      </c>
      <c r="M4338">
        <v>56.271000000000001</v>
      </c>
      <c r="N4338">
        <v>63.080800000000004</v>
      </c>
    </row>
    <row r="4339" spans="1:14" x14ac:dyDescent="0.3">
      <c r="A4339" t="s">
        <v>154</v>
      </c>
      <c r="B4339" t="s">
        <v>155</v>
      </c>
      <c r="C4339" t="s">
        <v>431</v>
      </c>
      <c r="D4339" t="s">
        <v>432</v>
      </c>
      <c r="E4339">
        <v>1988</v>
      </c>
      <c r="F4339">
        <v>40.969000000000001</v>
      </c>
      <c r="G4339">
        <v>11.574999999999999</v>
      </c>
      <c r="H4339">
        <v>303.00299999999999</v>
      </c>
      <c r="I4339">
        <v>5197840000</v>
      </c>
      <c r="J4339">
        <v>372.68400000000003</v>
      </c>
      <c r="L4339">
        <v>85.8</v>
      </c>
      <c r="M4339">
        <v>55.716999999999999</v>
      </c>
      <c r="N4339">
        <v>61.294899999999998</v>
      </c>
    </row>
    <row r="4340" spans="1:14" x14ac:dyDescent="0.3">
      <c r="A4340" t="s">
        <v>154</v>
      </c>
      <c r="B4340" t="s">
        <v>155</v>
      </c>
      <c r="C4340" t="s">
        <v>431</v>
      </c>
      <c r="D4340" t="s">
        <v>432</v>
      </c>
      <c r="E4340">
        <v>1987</v>
      </c>
      <c r="F4340">
        <v>41.36</v>
      </c>
      <c r="G4340">
        <v>11.91</v>
      </c>
      <c r="H4340">
        <v>287.11599999999999</v>
      </c>
      <c r="I4340">
        <v>5074830000</v>
      </c>
      <c r="J4340">
        <v>374.47</v>
      </c>
      <c r="L4340">
        <v>89</v>
      </c>
      <c r="M4340">
        <v>55.158999999999999</v>
      </c>
      <c r="N4340">
        <v>59.558900000000001</v>
      </c>
    </row>
    <row r="4341" spans="1:14" x14ac:dyDescent="0.3">
      <c r="A4341" t="s">
        <v>154</v>
      </c>
      <c r="B4341" t="s">
        <v>155</v>
      </c>
      <c r="C4341" t="s">
        <v>431</v>
      </c>
      <c r="D4341" t="s">
        <v>432</v>
      </c>
      <c r="E4341">
        <v>1986</v>
      </c>
      <c r="F4341">
        <v>41.688000000000002</v>
      </c>
      <c r="G4341">
        <v>12.234</v>
      </c>
      <c r="H4341">
        <v>258.11200000000002</v>
      </c>
      <c r="I4341">
        <v>5727600000</v>
      </c>
      <c r="J4341">
        <v>435.06799999999998</v>
      </c>
      <c r="L4341">
        <v>92.1</v>
      </c>
      <c r="M4341">
        <v>54.622</v>
      </c>
      <c r="N4341">
        <v>57.857199999999999</v>
      </c>
    </row>
    <row r="4342" spans="1:14" x14ac:dyDescent="0.3">
      <c r="A4342" t="s">
        <v>154</v>
      </c>
      <c r="B4342" t="s">
        <v>155</v>
      </c>
      <c r="C4342" t="s">
        <v>431</v>
      </c>
      <c r="D4342" t="s">
        <v>432</v>
      </c>
      <c r="E4342">
        <v>1985</v>
      </c>
      <c r="F4342">
        <v>41.951000000000001</v>
      </c>
      <c r="G4342">
        <v>12.534000000000001</v>
      </c>
      <c r="H4342">
        <v>162.94300000000001</v>
      </c>
      <c r="I4342">
        <v>4504340000</v>
      </c>
      <c r="J4342">
        <v>352.35300000000001</v>
      </c>
      <c r="L4342">
        <v>94.7</v>
      </c>
      <c r="M4342">
        <v>54.127000000000002</v>
      </c>
      <c r="N4342">
        <v>56.181800000000003</v>
      </c>
    </row>
    <row r="4343" spans="1:14" x14ac:dyDescent="0.3">
      <c r="A4343" t="s">
        <v>154</v>
      </c>
      <c r="B4343" t="s">
        <v>155</v>
      </c>
      <c r="C4343" t="s">
        <v>431</v>
      </c>
      <c r="D4343" t="s">
        <v>432</v>
      </c>
      <c r="E4343">
        <v>1984</v>
      </c>
      <c r="F4343">
        <v>42.154000000000003</v>
      </c>
      <c r="G4343">
        <v>12.805</v>
      </c>
      <c r="H4343">
        <v>92.780199999999994</v>
      </c>
      <c r="I4343">
        <v>4412280000</v>
      </c>
      <c r="J4343">
        <v>355.66699999999997</v>
      </c>
      <c r="L4343">
        <v>96.9</v>
      </c>
      <c r="M4343">
        <v>53.685000000000002</v>
      </c>
      <c r="N4343">
        <v>54.520800000000001</v>
      </c>
    </row>
    <row r="4344" spans="1:14" x14ac:dyDescent="0.3">
      <c r="A4344" t="s">
        <v>154</v>
      </c>
      <c r="B4344" t="s">
        <v>155</v>
      </c>
      <c r="C4344" t="s">
        <v>431</v>
      </c>
      <c r="D4344" t="s">
        <v>432</v>
      </c>
      <c r="E4344">
        <v>1983</v>
      </c>
      <c r="F4344">
        <v>42.317</v>
      </c>
      <c r="G4344">
        <v>13.051</v>
      </c>
      <c r="H4344">
        <v>163.709</v>
      </c>
      <c r="I4344">
        <v>4057280000</v>
      </c>
      <c r="J4344">
        <v>337.16300000000001</v>
      </c>
      <c r="L4344">
        <v>98.4</v>
      </c>
      <c r="M4344">
        <v>53.286000000000001</v>
      </c>
      <c r="N4344">
        <v>52.8855</v>
      </c>
    </row>
    <row r="4345" spans="1:14" x14ac:dyDescent="0.3">
      <c r="A4345" t="s">
        <v>154</v>
      </c>
      <c r="B4345" t="s">
        <v>155</v>
      </c>
      <c r="C4345" t="s">
        <v>431</v>
      </c>
      <c r="D4345" t="s">
        <v>432</v>
      </c>
      <c r="E4345">
        <v>1982</v>
      </c>
      <c r="F4345">
        <v>42.460999999999999</v>
      </c>
      <c r="G4345">
        <v>13.279</v>
      </c>
      <c r="H4345">
        <v>370.56299999999999</v>
      </c>
      <c r="I4345">
        <v>4035990000</v>
      </c>
      <c r="J4345">
        <v>345.64100000000002</v>
      </c>
      <c r="L4345">
        <v>99.5</v>
      </c>
      <c r="M4345">
        <v>52.92</v>
      </c>
      <c r="N4345">
        <v>51.317700000000002</v>
      </c>
    </row>
    <row r="4346" spans="1:14" x14ac:dyDescent="0.3">
      <c r="A4346" t="s">
        <v>154</v>
      </c>
      <c r="B4346" t="s">
        <v>155</v>
      </c>
      <c r="C4346" t="s">
        <v>431</v>
      </c>
      <c r="D4346" t="s">
        <v>432</v>
      </c>
      <c r="E4346">
        <v>1981</v>
      </c>
      <c r="F4346">
        <v>42.603000000000002</v>
      </c>
      <c r="G4346">
        <v>13.49</v>
      </c>
      <c r="H4346">
        <v>409.93</v>
      </c>
      <c r="I4346">
        <v>4222440000</v>
      </c>
      <c r="J4346">
        <v>372.077</v>
      </c>
      <c r="L4346">
        <v>100.2</v>
      </c>
      <c r="M4346">
        <v>52.585000000000001</v>
      </c>
      <c r="N4346">
        <v>49.873800000000003</v>
      </c>
    </row>
    <row r="4347" spans="1:14" x14ac:dyDescent="0.3">
      <c r="A4347" t="s">
        <v>154</v>
      </c>
      <c r="B4347" t="s">
        <v>155</v>
      </c>
      <c r="C4347" t="s">
        <v>431</v>
      </c>
      <c r="D4347" t="s">
        <v>432</v>
      </c>
      <c r="E4347">
        <v>1980</v>
      </c>
      <c r="F4347">
        <v>42.761000000000003</v>
      </c>
      <c r="G4347">
        <v>13.691000000000001</v>
      </c>
      <c r="H4347">
        <v>416.15</v>
      </c>
      <c r="I4347">
        <v>4445230000</v>
      </c>
      <c r="J4347">
        <v>402.06099999999998</v>
      </c>
      <c r="L4347">
        <v>101.1</v>
      </c>
      <c r="M4347">
        <v>52.277000000000001</v>
      </c>
      <c r="N4347">
        <v>48.589799999999997</v>
      </c>
    </row>
    <row r="4348" spans="1:14" x14ac:dyDescent="0.3">
      <c r="A4348" t="s">
        <v>154</v>
      </c>
      <c r="B4348" t="s">
        <v>155</v>
      </c>
      <c r="C4348" t="s">
        <v>431</v>
      </c>
      <c r="D4348" t="s">
        <v>432</v>
      </c>
      <c r="E4348">
        <v>1979</v>
      </c>
      <c r="F4348">
        <v>42.951999999999998</v>
      </c>
      <c r="G4348">
        <v>13.888999999999999</v>
      </c>
      <c r="H4348">
        <v>390.27100000000002</v>
      </c>
      <c r="I4348">
        <v>4020230000</v>
      </c>
      <c r="J4348">
        <v>372.06</v>
      </c>
      <c r="L4348">
        <v>102.3</v>
      </c>
      <c r="M4348">
        <v>51.984000000000002</v>
      </c>
      <c r="N4348">
        <v>47.487499999999997</v>
      </c>
    </row>
    <row r="4349" spans="1:14" x14ac:dyDescent="0.3">
      <c r="A4349" t="s">
        <v>154</v>
      </c>
      <c r="B4349" t="s">
        <v>155</v>
      </c>
      <c r="C4349" t="s">
        <v>431</v>
      </c>
      <c r="D4349" t="s">
        <v>432</v>
      </c>
      <c r="E4349">
        <v>1978</v>
      </c>
      <c r="F4349">
        <v>43.182000000000002</v>
      </c>
      <c r="G4349">
        <v>14.092000000000001</v>
      </c>
      <c r="H4349">
        <v>323.78800000000001</v>
      </c>
      <c r="I4349">
        <v>3662480000</v>
      </c>
      <c r="J4349">
        <v>345.83499999999998</v>
      </c>
      <c r="L4349">
        <v>104</v>
      </c>
      <c r="M4349">
        <v>51.698</v>
      </c>
      <c r="N4349">
        <v>46.542400000000001</v>
      </c>
    </row>
    <row r="4350" spans="1:14" x14ac:dyDescent="0.3">
      <c r="A4350" t="s">
        <v>154</v>
      </c>
      <c r="B4350" t="s">
        <v>155</v>
      </c>
      <c r="C4350" t="s">
        <v>431</v>
      </c>
      <c r="D4350" t="s">
        <v>432</v>
      </c>
      <c r="E4350">
        <v>1977</v>
      </c>
      <c r="F4350">
        <v>43.454999999999998</v>
      </c>
      <c r="G4350">
        <v>14.304</v>
      </c>
      <c r="H4350">
        <v>393.53699999999998</v>
      </c>
      <c r="I4350">
        <v>3189430000</v>
      </c>
      <c r="J4350">
        <v>306.81</v>
      </c>
      <c r="L4350">
        <v>106.2</v>
      </c>
      <c r="M4350">
        <v>51.408999999999999</v>
      </c>
      <c r="N4350">
        <v>45.686300000000003</v>
      </c>
    </row>
    <row r="4351" spans="1:14" x14ac:dyDescent="0.3">
      <c r="A4351" t="s">
        <v>154</v>
      </c>
      <c r="B4351" t="s">
        <v>155</v>
      </c>
      <c r="C4351" t="s">
        <v>431</v>
      </c>
      <c r="D4351" t="s">
        <v>432</v>
      </c>
      <c r="E4351">
        <v>1976</v>
      </c>
      <c r="F4351">
        <v>43.773000000000003</v>
      </c>
      <c r="G4351">
        <v>14.529</v>
      </c>
      <c r="H4351">
        <v>384.05099999999999</v>
      </c>
      <c r="I4351">
        <v>2765250000</v>
      </c>
      <c r="J4351">
        <v>271.12599999999998</v>
      </c>
      <c r="L4351">
        <v>108.9</v>
      </c>
      <c r="M4351">
        <v>51.113</v>
      </c>
      <c r="N4351">
        <v>44.823599999999999</v>
      </c>
    </row>
    <row r="4352" spans="1:14" x14ac:dyDescent="0.3">
      <c r="A4352" t="s">
        <v>154</v>
      </c>
      <c r="B4352" t="s">
        <v>155</v>
      </c>
      <c r="C4352" t="s">
        <v>431</v>
      </c>
      <c r="D4352" t="s">
        <v>432</v>
      </c>
      <c r="E4352">
        <v>1975</v>
      </c>
      <c r="F4352">
        <v>44.134999999999998</v>
      </c>
      <c r="G4352">
        <v>14.766</v>
      </c>
      <c r="H4352">
        <v>371.52199999999999</v>
      </c>
      <c r="I4352">
        <v>2810110000</v>
      </c>
      <c r="J4352">
        <v>281.40600000000001</v>
      </c>
      <c r="L4352">
        <v>111.6</v>
      </c>
      <c r="M4352">
        <v>50.811</v>
      </c>
      <c r="N4352">
        <v>43.886600000000001</v>
      </c>
    </row>
    <row r="4353" spans="1:15" x14ac:dyDescent="0.3">
      <c r="A4353" t="s">
        <v>154</v>
      </c>
      <c r="B4353" t="s">
        <v>155</v>
      </c>
      <c r="C4353" t="s">
        <v>431</v>
      </c>
      <c r="D4353" t="s">
        <v>432</v>
      </c>
      <c r="E4353">
        <v>1974</v>
      </c>
      <c r="F4353">
        <v>44.536999999999999</v>
      </c>
      <c r="G4353">
        <v>15.012</v>
      </c>
      <c r="H4353">
        <v>393.57499999999999</v>
      </c>
      <c r="I4353">
        <v>2894410000</v>
      </c>
      <c r="J4353">
        <v>296.89</v>
      </c>
      <c r="L4353">
        <v>114.2</v>
      </c>
      <c r="M4353">
        <v>50.506999999999998</v>
      </c>
      <c r="N4353">
        <v>42.845700000000001</v>
      </c>
    </row>
    <row r="4354" spans="1:15" x14ac:dyDescent="0.3">
      <c r="A4354" t="s">
        <v>154</v>
      </c>
      <c r="B4354" t="s">
        <v>155</v>
      </c>
      <c r="C4354" t="s">
        <v>431</v>
      </c>
      <c r="D4354" t="s">
        <v>432</v>
      </c>
      <c r="E4354">
        <v>1973</v>
      </c>
      <c r="F4354">
        <v>44.965000000000003</v>
      </c>
      <c r="G4354">
        <v>15.26</v>
      </c>
      <c r="H4354">
        <v>386.36700000000002</v>
      </c>
      <c r="I4354">
        <v>2465490000</v>
      </c>
      <c r="J4354">
        <v>259.702</v>
      </c>
      <c r="L4354">
        <v>116.4</v>
      </c>
      <c r="M4354">
        <v>50.206000000000003</v>
      </c>
      <c r="N4354">
        <v>41.7226</v>
      </c>
    </row>
    <row r="4355" spans="1:15" x14ac:dyDescent="0.3">
      <c r="A4355" t="s">
        <v>154</v>
      </c>
      <c r="B4355" t="s">
        <v>155</v>
      </c>
      <c r="C4355" t="s">
        <v>431</v>
      </c>
      <c r="D4355" t="s">
        <v>432</v>
      </c>
      <c r="E4355">
        <v>1972</v>
      </c>
      <c r="F4355">
        <v>45.399000000000001</v>
      </c>
      <c r="G4355">
        <v>15.507999999999999</v>
      </c>
      <c r="H4355">
        <v>341.4</v>
      </c>
      <c r="I4355">
        <v>2112290000</v>
      </c>
      <c r="J4355">
        <v>228.86</v>
      </c>
      <c r="L4355">
        <v>118.1</v>
      </c>
      <c r="M4355">
        <v>49.911999999999999</v>
      </c>
      <c r="N4355">
        <v>40.5627</v>
      </c>
    </row>
    <row r="4356" spans="1:15" x14ac:dyDescent="0.3">
      <c r="A4356" t="s">
        <v>154</v>
      </c>
      <c r="B4356" t="s">
        <v>155</v>
      </c>
      <c r="C4356" t="s">
        <v>431</v>
      </c>
      <c r="D4356" t="s">
        <v>432</v>
      </c>
      <c r="E4356">
        <v>1971</v>
      </c>
      <c r="F4356">
        <v>45.826000000000001</v>
      </c>
      <c r="G4356">
        <v>15.752000000000001</v>
      </c>
      <c r="H4356">
        <v>308.02699999999999</v>
      </c>
      <c r="I4356">
        <v>2417110000</v>
      </c>
      <c r="J4356">
        <v>269.36799999999999</v>
      </c>
      <c r="L4356">
        <v>119.3</v>
      </c>
      <c r="M4356">
        <v>49.625</v>
      </c>
      <c r="N4356">
        <v>39.435899999999997</v>
      </c>
    </row>
    <row r="4357" spans="1:15" x14ac:dyDescent="0.3">
      <c r="A4357" t="s">
        <v>154</v>
      </c>
      <c r="B4357" t="s">
        <v>155</v>
      </c>
      <c r="C4357" t="s">
        <v>431</v>
      </c>
      <c r="D4357" t="s">
        <v>432</v>
      </c>
      <c r="E4357">
        <v>1970</v>
      </c>
      <c r="F4357">
        <v>46.231000000000002</v>
      </c>
      <c r="G4357">
        <v>15.992000000000001</v>
      </c>
      <c r="I4357">
        <v>2215030000</v>
      </c>
      <c r="J4357">
        <v>253.56700000000001</v>
      </c>
      <c r="L4357">
        <v>120.1</v>
      </c>
      <c r="M4357">
        <v>49.34</v>
      </c>
      <c r="N4357">
        <v>38.390999999999998</v>
      </c>
    </row>
    <row r="4358" spans="1:15" x14ac:dyDescent="0.3">
      <c r="A4358" t="s">
        <v>154</v>
      </c>
      <c r="B4358" t="s">
        <v>155</v>
      </c>
      <c r="C4358" t="s">
        <v>431</v>
      </c>
      <c r="D4358" t="s">
        <v>432</v>
      </c>
      <c r="E4358">
        <v>1969</v>
      </c>
      <c r="F4358">
        <v>46.606999999999999</v>
      </c>
      <c r="G4358">
        <v>16.228999999999999</v>
      </c>
      <c r="I4358">
        <v>1962050000</v>
      </c>
      <c r="J4358">
        <v>230.28700000000001</v>
      </c>
      <c r="L4358">
        <v>120.5</v>
      </c>
      <c r="M4358">
        <v>49.057000000000002</v>
      </c>
      <c r="N4358">
        <v>37.444000000000003</v>
      </c>
    </row>
    <row r="4359" spans="1:15" x14ac:dyDescent="0.3">
      <c r="A4359" t="s">
        <v>154</v>
      </c>
      <c r="B4359" t="s">
        <v>155</v>
      </c>
      <c r="C4359" t="s">
        <v>431</v>
      </c>
      <c r="D4359" t="s">
        <v>432</v>
      </c>
      <c r="E4359">
        <v>1968</v>
      </c>
      <c r="F4359">
        <v>46.945</v>
      </c>
      <c r="G4359">
        <v>16.465</v>
      </c>
      <c r="I4359">
        <v>1666910000</v>
      </c>
      <c r="J4359">
        <v>200.30699999999999</v>
      </c>
      <c r="L4359">
        <v>120.7</v>
      </c>
      <c r="M4359">
        <v>48.768000000000001</v>
      </c>
      <c r="N4359">
        <v>36.572800000000001</v>
      </c>
    </row>
    <row r="4360" spans="1:15" x14ac:dyDescent="0.3">
      <c r="A4360" t="s">
        <v>154</v>
      </c>
      <c r="B4360" t="s">
        <v>155</v>
      </c>
      <c r="C4360" t="s">
        <v>431</v>
      </c>
      <c r="D4360" t="s">
        <v>432</v>
      </c>
      <c r="E4360">
        <v>1967</v>
      </c>
      <c r="F4360">
        <v>47.235999999999997</v>
      </c>
      <c r="G4360">
        <v>16.701000000000001</v>
      </c>
      <c r="I4360">
        <v>1747190000</v>
      </c>
      <c r="J4360">
        <v>214.83199999999999</v>
      </c>
      <c r="L4360">
        <v>120.7</v>
      </c>
      <c r="M4360">
        <v>48.469000000000001</v>
      </c>
      <c r="N4360">
        <v>35.7423</v>
      </c>
    </row>
    <row r="4361" spans="1:15" x14ac:dyDescent="0.3">
      <c r="A4361" t="s">
        <v>154</v>
      </c>
      <c r="B4361" t="s">
        <v>155</v>
      </c>
      <c r="C4361" t="s">
        <v>431</v>
      </c>
      <c r="D4361" t="s">
        <v>432</v>
      </c>
      <c r="E4361">
        <v>1966</v>
      </c>
      <c r="F4361">
        <v>47.47</v>
      </c>
      <c r="G4361">
        <v>16.940000000000001</v>
      </c>
      <c r="I4361">
        <v>2126300000</v>
      </c>
      <c r="J4361">
        <v>267.74799999999999</v>
      </c>
      <c r="L4361">
        <v>120.7</v>
      </c>
      <c r="M4361">
        <v>48.155000000000001</v>
      </c>
      <c r="N4361">
        <v>34.901200000000003</v>
      </c>
    </row>
    <row r="4362" spans="1:15" x14ac:dyDescent="0.3">
      <c r="A4362" t="s">
        <v>154</v>
      </c>
      <c r="B4362" t="s">
        <v>155</v>
      </c>
      <c r="C4362" t="s">
        <v>431</v>
      </c>
      <c r="D4362" t="s">
        <v>432</v>
      </c>
      <c r="E4362">
        <v>1965</v>
      </c>
      <c r="F4362">
        <v>47.634</v>
      </c>
      <c r="G4362">
        <v>17.181000000000001</v>
      </c>
      <c r="I4362">
        <v>2053460000</v>
      </c>
      <c r="J4362">
        <v>265.32299999999998</v>
      </c>
      <c r="L4362">
        <v>120.8</v>
      </c>
      <c r="M4362">
        <v>47.823</v>
      </c>
      <c r="N4362">
        <v>34.0137</v>
      </c>
    </row>
    <row r="4363" spans="1:15" x14ac:dyDescent="0.3">
      <c r="A4363" t="s">
        <v>154</v>
      </c>
      <c r="B4363" t="s">
        <v>155</v>
      </c>
      <c r="C4363" t="s">
        <v>431</v>
      </c>
      <c r="D4363" t="s">
        <v>432</v>
      </c>
      <c r="E4363">
        <v>1964</v>
      </c>
      <c r="F4363">
        <v>47.719000000000001</v>
      </c>
      <c r="G4363">
        <v>17.425999999999998</v>
      </c>
      <c r="I4363">
        <v>1731300000</v>
      </c>
      <c r="J4363">
        <v>230.089</v>
      </c>
      <c r="L4363">
        <v>121</v>
      </c>
      <c r="M4363">
        <v>47.469000000000001</v>
      </c>
      <c r="N4363">
        <v>33.068800000000003</v>
      </c>
    </row>
    <row r="4364" spans="1:15" x14ac:dyDescent="0.3">
      <c r="A4364" t="s">
        <v>154</v>
      </c>
      <c r="B4364" t="s">
        <v>155</v>
      </c>
      <c r="C4364" t="s">
        <v>431</v>
      </c>
      <c r="D4364" t="s">
        <v>432</v>
      </c>
      <c r="E4364">
        <v>1963</v>
      </c>
      <c r="F4364">
        <v>47.725999999999999</v>
      </c>
      <c r="G4364">
        <v>17.673999999999999</v>
      </c>
      <c r="I4364">
        <v>1540800000</v>
      </c>
      <c r="J4364">
        <v>211.065</v>
      </c>
      <c r="L4364">
        <v>121.4</v>
      </c>
      <c r="M4364">
        <v>47.093000000000004</v>
      </c>
      <c r="N4364">
        <v>32.082799999999999</v>
      </c>
    </row>
    <row r="4365" spans="1:15" x14ac:dyDescent="0.3">
      <c r="A4365" t="s">
        <v>154</v>
      </c>
      <c r="B4365" t="s">
        <v>155</v>
      </c>
      <c r="C4365" t="s">
        <v>431</v>
      </c>
      <c r="D4365" t="s">
        <v>432</v>
      </c>
      <c r="E4365">
        <v>1962</v>
      </c>
      <c r="F4365">
        <v>47.658999999999999</v>
      </c>
      <c r="G4365">
        <v>17.928000000000001</v>
      </c>
      <c r="I4365">
        <v>1382520000</v>
      </c>
      <c r="J4365">
        <v>195.49199999999999</v>
      </c>
      <c r="L4365">
        <v>122.1</v>
      </c>
      <c r="M4365">
        <v>46.695999999999998</v>
      </c>
      <c r="N4365">
        <v>31.080100000000002</v>
      </c>
    </row>
    <row r="4366" spans="1:15" x14ac:dyDescent="0.3">
      <c r="A4366" t="s">
        <v>154</v>
      </c>
      <c r="B4366" t="s">
        <v>155</v>
      </c>
      <c r="C4366" t="s">
        <v>431</v>
      </c>
      <c r="D4366" t="s">
        <v>432</v>
      </c>
      <c r="E4366">
        <v>1961</v>
      </c>
      <c r="F4366">
        <v>47.521000000000001</v>
      </c>
      <c r="G4366">
        <v>18.190000000000001</v>
      </c>
      <c r="I4366">
        <v>1302670000</v>
      </c>
      <c r="J4366">
        <v>190.21899999999999</v>
      </c>
      <c r="L4366">
        <v>123.1</v>
      </c>
      <c r="M4366">
        <v>46.279000000000003</v>
      </c>
      <c r="N4366">
        <v>30.097100000000001</v>
      </c>
    </row>
    <row r="4367" spans="1:15" x14ac:dyDescent="0.3">
      <c r="A4367" t="s">
        <v>154</v>
      </c>
      <c r="B4367" t="s">
        <v>155</v>
      </c>
      <c r="C4367" t="s">
        <v>431</v>
      </c>
      <c r="D4367" t="s">
        <v>432</v>
      </c>
      <c r="E4367">
        <v>1960</v>
      </c>
      <c r="F4367">
        <v>47.320999999999998</v>
      </c>
      <c r="G4367">
        <v>18.463999999999999</v>
      </c>
      <c r="I4367">
        <v>1217230000</v>
      </c>
      <c r="J4367">
        <v>183.45</v>
      </c>
      <c r="L4367">
        <v>124.3</v>
      </c>
      <c r="M4367">
        <v>45.843000000000004</v>
      </c>
    </row>
    <row r="4368" spans="1:15" x14ac:dyDescent="0.3">
      <c r="A4368" t="s">
        <v>156</v>
      </c>
      <c r="B4368" t="s">
        <v>157</v>
      </c>
      <c r="C4368" t="s">
        <v>438</v>
      </c>
      <c r="D4368" t="s">
        <v>439</v>
      </c>
      <c r="E4368">
        <v>2018</v>
      </c>
      <c r="I4368" s="1">
        <v>218000000000</v>
      </c>
      <c r="J4368">
        <v>20324.3</v>
      </c>
      <c r="K4368">
        <v>72.952100000000002</v>
      </c>
      <c r="L4368">
        <v>3.6</v>
      </c>
      <c r="N4368">
        <v>83.224699999999999</v>
      </c>
      <c r="O4368">
        <v>19.207000000000001</v>
      </c>
    </row>
    <row r="4369" spans="1:15" x14ac:dyDescent="0.3">
      <c r="A4369" t="s">
        <v>156</v>
      </c>
      <c r="B4369" t="s">
        <v>157</v>
      </c>
      <c r="C4369" t="s">
        <v>438</v>
      </c>
      <c r="D4369" t="s">
        <v>439</v>
      </c>
      <c r="E4369">
        <v>2017</v>
      </c>
      <c r="F4369">
        <v>8.1999999999999993</v>
      </c>
      <c r="G4369">
        <v>11.6</v>
      </c>
      <c r="I4369" s="1">
        <v>203000000000</v>
      </c>
      <c r="J4369">
        <v>18883.5</v>
      </c>
      <c r="K4369">
        <v>70.549400000000006</v>
      </c>
      <c r="L4369">
        <v>3.7</v>
      </c>
      <c r="M4369">
        <v>81.387799999999999</v>
      </c>
      <c r="N4369">
        <v>83.434299999999993</v>
      </c>
      <c r="O4369">
        <v>21.488</v>
      </c>
    </row>
    <row r="4370" spans="1:15" x14ac:dyDescent="0.3">
      <c r="A4370" t="s">
        <v>156</v>
      </c>
      <c r="B4370" t="s">
        <v>157</v>
      </c>
      <c r="C4370" t="s">
        <v>438</v>
      </c>
      <c r="D4370" t="s">
        <v>439</v>
      </c>
      <c r="E4370">
        <v>2016</v>
      </c>
      <c r="F4370">
        <v>8.6</v>
      </c>
      <c r="G4370">
        <v>11</v>
      </c>
      <c r="I4370" s="1">
        <v>195000000000</v>
      </c>
      <c r="J4370">
        <v>18116.5</v>
      </c>
      <c r="K4370">
        <v>69.087900000000005</v>
      </c>
      <c r="L4370">
        <v>3.8</v>
      </c>
      <c r="M4370">
        <v>81.387799999999999</v>
      </c>
      <c r="N4370">
        <v>83.599500000000006</v>
      </c>
      <c r="O4370">
        <v>23.539000000000001</v>
      </c>
    </row>
    <row r="4371" spans="1:15" x14ac:dyDescent="0.3">
      <c r="A4371" t="s">
        <v>156</v>
      </c>
      <c r="B4371" t="s">
        <v>157</v>
      </c>
      <c r="C4371" t="s">
        <v>438</v>
      </c>
      <c r="D4371" t="s">
        <v>439</v>
      </c>
      <c r="E4371">
        <v>2015</v>
      </c>
      <c r="F4371">
        <v>8.5</v>
      </c>
      <c r="G4371">
        <v>11.2</v>
      </c>
      <c r="I4371" s="1">
        <v>197000000000</v>
      </c>
      <c r="J4371">
        <v>18167.8</v>
      </c>
      <c r="K4371">
        <v>66.834999999999994</v>
      </c>
      <c r="L4371">
        <v>3.8</v>
      </c>
      <c r="M4371">
        <v>81.036600000000007</v>
      </c>
      <c r="N4371">
        <v>83.947900000000004</v>
      </c>
      <c r="O4371">
        <v>24.896999999999998</v>
      </c>
    </row>
    <row r="4372" spans="1:15" x14ac:dyDescent="0.3">
      <c r="A4372" t="s">
        <v>156</v>
      </c>
      <c r="B4372" t="s">
        <v>157</v>
      </c>
      <c r="C4372" t="s">
        <v>438</v>
      </c>
      <c r="D4372" t="s">
        <v>439</v>
      </c>
      <c r="E4372">
        <v>2014</v>
      </c>
      <c r="F4372">
        <v>8.5</v>
      </c>
      <c r="G4372">
        <v>10.4</v>
      </c>
      <c r="H4372">
        <v>5062.6099999999997</v>
      </c>
      <c r="I4372" s="1">
        <v>237000000000</v>
      </c>
      <c r="J4372">
        <v>21761</v>
      </c>
      <c r="K4372">
        <v>63.21</v>
      </c>
      <c r="L4372">
        <v>3.6</v>
      </c>
      <c r="M4372">
        <v>81.385400000000004</v>
      </c>
      <c r="N4372">
        <v>84.502799999999993</v>
      </c>
      <c r="O4372">
        <v>26.491</v>
      </c>
    </row>
    <row r="4373" spans="1:15" x14ac:dyDescent="0.3">
      <c r="A4373" t="s">
        <v>156</v>
      </c>
      <c r="B4373" t="s">
        <v>157</v>
      </c>
      <c r="C4373" t="s">
        <v>438</v>
      </c>
      <c r="D4373" t="s">
        <v>439</v>
      </c>
      <c r="E4373">
        <v>2013</v>
      </c>
      <c r="F4373">
        <v>8.6</v>
      </c>
      <c r="G4373">
        <v>10.199999999999999</v>
      </c>
      <c r="H4373">
        <v>5029</v>
      </c>
      <c r="I4373" s="1">
        <v>240000000000</v>
      </c>
      <c r="J4373">
        <v>21874.799999999999</v>
      </c>
      <c r="K4373">
        <v>59.866300000000003</v>
      </c>
      <c r="L4373">
        <v>3.5</v>
      </c>
      <c r="M4373">
        <v>81.285399999999996</v>
      </c>
      <c r="N4373">
        <v>85.067599999999999</v>
      </c>
      <c r="O4373">
        <v>27.466000000000001</v>
      </c>
    </row>
    <row r="4374" spans="1:15" x14ac:dyDescent="0.3">
      <c r="A4374" t="s">
        <v>156</v>
      </c>
      <c r="B4374" t="s">
        <v>157</v>
      </c>
      <c r="C4374" t="s">
        <v>438</v>
      </c>
      <c r="D4374" t="s">
        <v>439</v>
      </c>
      <c r="E4374">
        <v>2012</v>
      </c>
      <c r="F4374">
        <v>9.1</v>
      </c>
      <c r="G4374">
        <v>10.6</v>
      </c>
      <c r="H4374">
        <v>5534.9</v>
      </c>
      <c r="I4374" s="1">
        <v>246000000000</v>
      </c>
      <c r="J4374">
        <v>22242.7</v>
      </c>
      <c r="K4374">
        <v>55.07</v>
      </c>
      <c r="L4374">
        <v>3.4</v>
      </c>
      <c r="M4374">
        <v>80.634100000000004</v>
      </c>
      <c r="N4374">
        <v>85.686700000000002</v>
      </c>
      <c r="O4374">
        <v>24.439</v>
      </c>
    </row>
    <row r="4375" spans="1:15" x14ac:dyDescent="0.3">
      <c r="A4375" t="s">
        <v>156</v>
      </c>
      <c r="B4375" t="s">
        <v>157</v>
      </c>
      <c r="C4375" t="s">
        <v>438</v>
      </c>
      <c r="D4375" t="s">
        <v>439</v>
      </c>
      <c r="E4375">
        <v>2011</v>
      </c>
      <c r="F4375">
        <v>9.6</v>
      </c>
      <c r="G4375">
        <v>10</v>
      </c>
      <c r="H4375">
        <v>5389.33</v>
      </c>
      <c r="I4375" s="1">
        <v>288000000000</v>
      </c>
      <c r="J4375">
        <v>25916.3</v>
      </c>
      <c r="K4375">
        <v>51.65</v>
      </c>
      <c r="L4375">
        <v>3.3</v>
      </c>
      <c r="M4375">
        <v>80.731700000000004</v>
      </c>
      <c r="N4375">
        <v>86.151300000000006</v>
      </c>
      <c r="O4375">
        <v>17.864999999999998</v>
      </c>
    </row>
    <row r="4376" spans="1:15" x14ac:dyDescent="0.3">
      <c r="A4376" t="s">
        <v>156</v>
      </c>
      <c r="B4376" t="s">
        <v>157</v>
      </c>
      <c r="C4376" t="s">
        <v>438</v>
      </c>
      <c r="D4376" t="s">
        <v>439</v>
      </c>
      <c r="E4376">
        <v>2010</v>
      </c>
      <c r="F4376">
        <v>10.3</v>
      </c>
      <c r="G4376">
        <v>9.8000000000000007</v>
      </c>
      <c r="H4376">
        <v>5333.44</v>
      </c>
      <c r="I4376" s="1">
        <v>299000000000</v>
      </c>
      <c r="J4376">
        <v>26917.8</v>
      </c>
      <c r="K4376">
        <v>44.4</v>
      </c>
      <c r="L4376">
        <v>3.3</v>
      </c>
      <c r="M4376">
        <v>80.387799999999999</v>
      </c>
      <c r="N4376">
        <v>86.278800000000004</v>
      </c>
      <c r="O4376">
        <v>12.712999999999999</v>
      </c>
    </row>
    <row r="4377" spans="1:15" x14ac:dyDescent="0.3">
      <c r="A4377" t="s">
        <v>156</v>
      </c>
      <c r="B4377" t="s">
        <v>157</v>
      </c>
      <c r="C4377" t="s">
        <v>438</v>
      </c>
      <c r="D4377" t="s">
        <v>439</v>
      </c>
      <c r="E4377">
        <v>2009</v>
      </c>
      <c r="F4377">
        <v>10.6</v>
      </c>
      <c r="G4377">
        <v>9.8000000000000007</v>
      </c>
      <c r="H4377">
        <v>5627.88</v>
      </c>
      <c r="I4377" s="1">
        <v>330000000000</v>
      </c>
      <c r="J4377">
        <v>29711</v>
      </c>
      <c r="K4377">
        <v>42.4</v>
      </c>
      <c r="L4377">
        <v>3.3</v>
      </c>
      <c r="M4377">
        <v>80.187799999999996</v>
      </c>
      <c r="N4377">
        <v>86.167699999999996</v>
      </c>
      <c r="O4377">
        <v>9.6159999999999997</v>
      </c>
    </row>
    <row r="4378" spans="1:15" x14ac:dyDescent="0.3">
      <c r="A4378" t="s">
        <v>156</v>
      </c>
      <c r="B4378" t="s">
        <v>157</v>
      </c>
      <c r="C4378" t="s">
        <v>438</v>
      </c>
      <c r="D4378" t="s">
        <v>439</v>
      </c>
      <c r="E4378">
        <v>2008</v>
      </c>
      <c r="F4378">
        <v>10.7</v>
      </c>
      <c r="G4378">
        <v>9.6999999999999993</v>
      </c>
      <c r="H4378">
        <v>5805.19</v>
      </c>
      <c r="I4378" s="1">
        <v>354000000000</v>
      </c>
      <c r="J4378">
        <v>31997.3</v>
      </c>
      <c r="K4378">
        <v>38.200000000000003</v>
      </c>
      <c r="L4378">
        <v>3.3</v>
      </c>
      <c r="M4378">
        <v>79.938999999999993</v>
      </c>
      <c r="N4378">
        <v>85.941400000000002</v>
      </c>
      <c r="O4378">
        <v>7.76</v>
      </c>
    </row>
    <row r="4379" spans="1:15" x14ac:dyDescent="0.3">
      <c r="A4379" t="s">
        <v>156</v>
      </c>
      <c r="B4379" t="s">
        <v>157</v>
      </c>
      <c r="C4379" t="s">
        <v>438</v>
      </c>
      <c r="D4379" t="s">
        <v>439</v>
      </c>
      <c r="E4379">
        <v>2007</v>
      </c>
      <c r="F4379">
        <v>10.1</v>
      </c>
      <c r="G4379">
        <v>9.9</v>
      </c>
      <c r="H4379">
        <v>5701.33</v>
      </c>
      <c r="I4379" s="1">
        <v>318000000000</v>
      </c>
      <c r="J4379">
        <v>28827.3</v>
      </c>
      <c r="K4379">
        <v>35.880000000000003</v>
      </c>
      <c r="L4379">
        <v>3.5</v>
      </c>
      <c r="M4379">
        <v>79.438999999999993</v>
      </c>
      <c r="N4379">
        <v>85.713499999999996</v>
      </c>
      <c r="O4379">
        <v>8.3960000000000008</v>
      </c>
    </row>
    <row r="4380" spans="1:15" x14ac:dyDescent="0.3">
      <c r="A4380" t="s">
        <v>156</v>
      </c>
      <c r="B4380" t="s">
        <v>157</v>
      </c>
      <c r="C4380" t="s">
        <v>438</v>
      </c>
      <c r="D4380" t="s">
        <v>439</v>
      </c>
      <c r="E4380">
        <v>2006</v>
      </c>
      <c r="F4380">
        <v>10.199999999999999</v>
      </c>
      <c r="G4380">
        <v>9.6</v>
      </c>
      <c r="H4380">
        <v>5434.58</v>
      </c>
      <c r="I4380" s="1">
        <v>273000000000</v>
      </c>
      <c r="J4380">
        <v>24801.200000000001</v>
      </c>
      <c r="K4380">
        <v>32.25</v>
      </c>
      <c r="L4380">
        <v>3.6</v>
      </c>
      <c r="M4380">
        <v>79.438999999999993</v>
      </c>
      <c r="N4380">
        <v>85.495400000000004</v>
      </c>
      <c r="O4380">
        <v>9.0079999999999991</v>
      </c>
    </row>
    <row r="4381" spans="1:15" x14ac:dyDescent="0.3">
      <c r="A4381" t="s">
        <v>156</v>
      </c>
      <c r="B4381" t="s">
        <v>157</v>
      </c>
      <c r="C4381" t="s">
        <v>438</v>
      </c>
      <c r="D4381" t="s">
        <v>439</v>
      </c>
      <c r="E4381">
        <v>2005</v>
      </c>
      <c r="F4381">
        <v>9.8000000000000007</v>
      </c>
      <c r="G4381">
        <v>9.6</v>
      </c>
      <c r="H4381">
        <v>5297.2</v>
      </c>
      <c r="I4381" s="1">
        <v>248000000000</v>
      </c>
      <c r="J4381">
        <v>22551.7</v>
      </c>
      <c r="K4381">
        <v>24</v>
      </c>
      <c r="L4381">
        <v>3.9</v>
      </c>
      <c r="M4381">
        <v>79.239000000000004</v>
      </c>
      <c r="N4381">
        <v>85.239099999999993</v>
      </c>
      <c r="O4381">
        <v>9.9939999999999998</v>
      </c>
    </row>
    <row r="4382" spans="1:15" x14ac:dyDescent="0.3">
      <c r="A4382" t="s">
        <v>156</v>
      </c>
      <c r="B4382" t="s">
        <v>157</v>
      </c>
      <c r="C4382" t="s">
        <v>438</v>
      </c>
      <c r="D4382" t="s">
        <v>439</v>
      </c>
      <c r="E4382">
        <v>2004</v>
      </c>
      <c r="F4382">
        <v>9.6</v>
      </c>
      <c r="G4382">
        <v>9.6</v>
      </c>
      <c r="H4382">
        <v>5200.0200000000004</v>
      </c>
      <c r="I4382" s="1">
        <v>241000000000</v>
      </c>
      <c r="J4382">
        <v>21955.1</v>
      </c>
      <c r="K4382">
        <v>21.42</v>
      </c>
      <c r="L4382">
        <v>4.0999999999999996</v>
      </c>
      <c r="M4382">
        <v>79.039000000000001</v>
      </c>
      <c r="N4382">
        <v>84.989500000000007</v>
      </c>
      <c r="O4382">
        <v>10.311</v>
      </c>
    </row>
    <row r="4383" spans="1:15" x14ac:dyDescent="0.3">
      <c r="A4383" t="s">
        <v>156</v>
      </c>
      <c r="B4383" t="s">
        <v>157</v>
      </c>
      <c r="C4383" t="s">
        <v>438</v>
      </c>
      <c r="D4383" t="s">
        <v>439</v>
      </c>
      <c r="E4383">
        <v>2003</v>
      </c>
      <c r="F4383">
        <v>9.6</v>
      </c>
      <c r="G4383">
        <v>9.6999999999999993</v>
      </c>
      <c r="H4383">
        <v>5091.29</v>
      </c>
      <c r="I4383" s="1">
        <v>202000000000</v>
      </c>
      <c r="J4383">
        <v>18477.599999999999</v>
      </c>
      <c r="K4383">
        <v>17.8</v>
      </c>
      <c r="L4383">
        <v>4.4000000000000004</v>
      </c>
      <c r="M4383">
        <v>78.841499999999996</v>
      </c>
      <c r="N4383">
        <v>84.779399999999995</v>
      </c>
      <c r="O4383">
        <v>9.4120000000000008</v>
      </c>
    </row>
    <row r="4384" spans="1:15" x14ac:dyDescent="0.3">
      <c r="A4384" t="s">
        <v>156</v>
      </c>
      <c r="B4384" t="s">
        <v>157</v>
      </c>
      <c r="C4384" t="s">
        <v>438</v>
      </c>
      <c r="D4384" t="s">
        <v>439</v>
      </c>
      <c r="E4384">
        <v>2002</v>
      </c>
      <c r="F4384">
        <v>9.5</v>
      </c>
      <c r="G4384">
        <v>9.5</v>
      </c>
      <c r="H4384">
        <v>4909.6400000000003</v>
      </c>
      <c r="I4384" s="1">
        <v>154000000000</v>
      </c>
      <c r="J4384">
        <v>14110.3</v>
      </c>
      <c r="K4384">
        <v>14.67</v>
      </c>
      <c r="L4384">
        <v>4.8</v>
      </c>
      <c r="M4384">
        <v>78.641499999999994</v>
      </c>
      <c r="N4384">
        <v>84.577399999999997</v>
      </c>
      <c r="O4384">
        <v>9.9749999999999996</v>
      </c>
    </row>
    <row r="4385" spans="1:15" x14ac:dyDescent="0.3">
      <c r="A4385" t="s">
        <v>156</v>
      </c>
      <c r="B4385" t="s">
        <v>157</v>
      </c>
      <c r="C4385" t="s">
        <v>438</v>
      </c>
      <c r="D4385" t="s">
        <v>439</v>
      </c>
      <c r="E4385">
        <v>2001</v>
      </c>
      <c r="F4385">
        <v>9.4</v>
      </c>
      <c r="G4385">
        <v>9.4</v>
      </c>
      <c r="H4385">
        <v>4719.1499999999996</v>
      </c>
      <c r="I4385" s="1">
        <v>136000000000</v>
      </c>
      <c r="J4385">
        <v>12538.2</v>
      </c>
      <c r="K4385">
        <v>10.935</v>
      </c>
      <c r="L4385">
        <v>5.0999999999999996</v>
      </c>
      <c r="M4385">
        <v>78.387799999999999</v>
      </c>
      <c r="N4385">
        <v>84.267899999999997</v>
      </c>
      <c r="O4385">
        <v>10.456</v>
      </c>
    </row>
    <row r="4386" spans="1:15" x14ac:dyDescent="0.3">
      <c r="A4386" t="s">
        <v>156</v>
      </c>
      <c r="B4386" t="s">
        <v>157</v>
      </c>
      <c r="C4386" t="s">
        <v>438</v>
      </c>
      <c r="D4386" t="s">
        <v>439</v>
      </c>
      <c r="E4386">
        <v>2000</v>
      </c>
      <c r="F4386">
        <v>9.6</v>
      </c>
      <c r="G4386">
        <v>9.6999999999999993</v>
      </c>
      <c r="H4386">
        <v>4586.33</v>
      </c>
      <c r="I4386" s="1">
        <v>130000000000</v>
      </c>
      <c r="J4386">
        <v>12043</v>
      </c>
      <c r="K4386">
        <v>9.1388400000000001</v>
      </c>
      <c r="L4386">
        <v>5.5</v>
      </c>
      <c r="M4386">
        <v>77.887799999999999</v>
      </c>
      <c r="N4386">
        <v>83.8309</v>
      </c>
      <c r="O4386">
        <v>11.247999999999999</v>
      </c>
    </row>
    <row r="4387" spans="1:15" x14ac:dyDescent="0.3">
      <c r="A4387" t="s">
        <v>156</v>
      </c>
      <c r="B4387" t="s">
        <v>157</v>
      </c>
      <c r="C4387" t="s">
        <v>438</v>
      </c>
      <c r="D4387" t="s">
        <v>439</v>
      </c>
      <c r="E4387">
        <v>1999</v>
      </c>
      <c r="F4387">
        <v>9.4</v>
      </c>
      <c r="G4387">
        <v>9.6</v>
      </c>
      <c r="H4387">
        <v>4316.33</v>
      </c>
      <c r="I4387" s="1">
        <v>143000000000</v>
      </c>
      <c r="J4387">
        <v>13245.2</v>
      </c>
      <c r="K4387">
        <v>6.8772900000000003</v>
      </c>
      <c r="L4387">
        <v>5.9</v>
      </c>
      <c r="M4387">
        <v>77.987799999999993</v>
      </c>
      <c r="N4387">
        <v>83.488699999999994</v>
      </c>
      <c r="O4387">
        <v>11.853</v>
      </c>
    </row>
    <row r="4388" spans="1:15" x14ac:dyDescent="0.3">
      <c r="A4388" t="s">
        <v>156</v>
      </c>
      <c r="B4388" t="s">
        <v>157</v>
      </c>
      <c r="C4388" t="s">
        <v>438</v>
      </c>
      <c r="D4388" t="s">
        <v>439</v>
      </c>
      <c r="E4388">
        <v>1998</v>
      </c>
      <c r="F4388">
        <v>9.4</v>
      </c>
      <c r="G4388">
        <v>9.6</v>
      </c>
      <c r="H4388">
        <v>4175.7299999999996</v>
      </c>
      <c r="I4388" s="1">
        <v>144000000000</v>
      </c>
      <c r="J4388">
        <v>13472.1</v>
      </c>
      <c r="K4388">
        <v>3.2218200000000001</v>
      </c>
      <c r="L4388">
        <v>6.3</v>
      </c>
      <c r="M4388">
        <v>77.838999999999999</v>
      </c>
      <c r="N4388">
        <v>83.169200000000004</v>
      </c>
      <c r="O4388">
        <v>10.839</v>
      </c>
    </row>
    <row r="4389" spans="1:15" x14ac:dyDescent="0.3">
      <c r="A4389" t="s">
        <v>156</v>
      </c>
      <c r="B4389" t="s">
        <v>157</v>
      </c>
      <c r="C4389" t="s">
        <v>438</v>
      </c>
      <c r="D4389" t="s">
        <v>439</v>
      </c>
      <c r="E4389">
        <v>1997</v>
      </c>
      <c r="F4389">
        <v>9.6</v>
      </c>
      <c r="G4389">
        <v>9.4</v>
      </c>
      <c r="H4389">
        <v>3989.12</v>
      </c>
      <c r="I4389" s="1">
        <v>143000000000</v>
      </c>
      <c r="J4389">
        <v>13427.8</v>
      </c>
      <c r="K4389">
        <v>1.8496300000000001</v>
      </c>
      <c r="L4389">
        <v>6.7</v>
      </c>
      <c r="M4389">
        <v>78.136600000000001</v>
      </c>
      <c r="N4389">
        <v>82.709500000000006</v>
      </c>
      <c r="O4389">
        <v>9.577</v>
      </c>
    </row>
    <row r="4390" spans="1:15" x14ac:dyDescent="0.3">
      <c r="A4390" t="s">
        <v>156</v>
      </c>
      <c r="B4390" t="s">
        <v>157</v>
      </c>
      <c r="C4390" t="s">
        <v>438</v>
      </c>
      <c r="D4390" t="s">
        <v>439</v>
      </c>
      <c r="E4390">
        <v>1996</v>
      </c>
      <c r="F4390">
        <v>9.5</v>
      </c>
      <c r="G4390">
        <v>9.5</v>
      </c>
      <c r="H4390">
        <v>3832.67</v>
      </c>
      <c r="I4390" s="1">
        <v>146000000000</v>
      </c>
      <c r="J4390">
        <v>13749.1</v>
      </c>
      <c r="K4390">
        <v>1.3953599999999999</v>
      </c>
      <c r="L4390">
        <v>7.1</v>
      </c>
      <c r="M4390">
        <v>77.685400000000001</v>
      </c>
      <c r="N4390">
        <v>82.302599999999998</v>
      </c>
      <c r="O4390">
        <v>9.6549999999999994</v>
      </c>
    </row>
    <row r="4391" spans="1:15" x14ac:dyDescent="0.3">
      <c r="A4391" t="s">
        <v>156</v>
      </c>
      <c r="B4391" t="s">
        <v>157</v>
      </c>
      <c r="C4391" t="s">
        <v>438</v>
      </c>
      <c r="D4391" t="s">
        <v>439</v>
      </c>
      <c r="E4391">
        <v>1995</v>
      </c>
      <c r="F4391">
        <v>9.6</v>
      </c>
      <c r="G4391">
        <v>9.5</v>
      </c>
      <c r="H4391">
        <v>3709</v>
      </c>
      <c r="I4391" s="1">
        <v>137000000000</v>
      </c>
      <c r="J4391">
        <v>12959.3</v>
      </c>
      <c r="K4391">
        <v>0.74961599999999995</v>
      </c>
      <c r="L4391">
        <v>7.4</v>
      </c>
      <c r="M4391">
        <v>77.585400000000007</v>
      </c>
      <c r="N4391">
        <v>81.940700000000007</v>
      </c>
      <c r="O4391">
        <v>9.0619999999999994</v>
      </c>
    </row>
    <row r="4392" spans="1:15" x14ac:dyDescent="0.3">
      <c r="A4392" t="s">
        <v>156</v>
      </c>
      <c r="B4392" t="s">
        <v>157</v>
      </c>
      <c r="C4392" t="s">
        <v>438</v>
      </c>
      <c r="D4392" t="s">
        <v>439</v>
      </c>
      <c r="E4392">
        <v>1994</v>
      </c>
      <c r="F4392">
        <v>9.9</v>
      </c>
      <c r="G4392">
        <v>9.3000000000000007</v>
      </c>
      <c r="H4392">
        <v>3598.52</v>
      </c>
      <c r="I4392" s="1">
        <v>117000000000</v>
      </c>
      <c r="J4392">
        <v>11091.3</v>
      </c>
      <c r="K4392">
        <v>0.37817400000000001</v>
      </c>
      <c r="L4392">
        <v>7.7</v>
      </c>
      <c r="M4392">
        <v>77.638999999999996</v>
      </c>
      <c r="N4392">
        <v>81.558700000000002</v>
      </c>
      <c r="O4392">
        <v>8.8629999999999995</v>
      </c>
    </row>
    <row r="4393" spans="1:15" x14ac:dyDescent="0.3">
      <c r="A4393" t="s">
        <v>156</v>
      </c>
      <c r="B4393" t="s">
        <v>157</v>
      </c>
      <c r="C4393" t="s">
        <v>438</v>
      </c>
      <c r="D4393" t="s">
        <v>439</v>
      </c>
      <c r="E4393">
        <v>1993</v>
      </c>
      <c r="F4393">
        <v>9.6999999999999993</v>
      </c>
      <c r="G4393">
        <v>9.3000000000000007</v>
      </c>
      <c r="H4393">
        <v>3459.42</v>
      </c>
      <c r="I4393" s="1">
        <v>109000000000</v>
      </c>
      <c r="J4393">
        <v>10402</v>
      </c>
      <c r="K4393">
        <v>0.19106200000000001</v>
      </c>
      <c r="L4393">
        <v>8</v>
      </c>
      <c r="M4393">
        <v>77.390199999999993</v>
      </c>
      <c r="N4393">
        <v>81.151399999999995</v>
      </c>
      <c r="O4393">
        <v>8.6129999999999995</v>
      </c>
    </row>
    <row r="4394" spans="1:15" x14ac:dyDescent="0.3">
      <c r="A4394" t="s">
        <v>156</v>
      </c>
      <c r="B4394" t="s">
        <v>157</v>
      </c>
      <c r="C4394" t="s">
        <v>438</v>
      </c>
      <c r="D4394" t="s">
        <v>439</v>
      </c>
      <c r="E4394">
        <v>1992</v>
      </c>
      <c r="F4394">
        <v>10</v>
      </c>
      <c r="G4394">
        <v>9.4</v>
      </c>
      <c r="H4394">
        <v>3398.38</v>
      </c>
      <c r="I4394" s="1">
        <v>116000000000</v>
      </c>
      <c r="J4394">
        <v>11176.5</v>
      </c>
      <c r="K4394">
        <v>4.8291599999999997E-2</v>
      </c>
      <c r="L4394">
        <v>8.3000000000000007</v>
      </c>
      <c r="M4394">
        <v>77.382900000000006</v>
      </c>
      <c r="N4394">
        <v>80.675399999999996</v>
      </c>
      <c r="O4394">
        <v>7.843</v>
      </c>
    </row>
    <row r="4395" spans="1:15" x14ac:dyDescent="0.3">
      <c r="A4395" t="s">
        <v>156</v>
      </c>
      <c r="B4395" t="s">
        <v>157</v>
      </c>
      <c r="C4395" t="s">
        <v>438</v>
      </c>
      <c r="D4395" t="s">
        <v>439</v>
      </c>
      <c r="E4395">
        <v>1991</v>
      </c>
      <c r="F4395">
        <v>9.9</v>
      </c>
      <c r="G4395">
        <v>9.3000000000000007</v>
      </c>
      <c r="H4395">
        <v>3253.22</v>
      </c>
      <c r="I4395" s="1">
        <v>105000000000</v>
      </c>
      <c r="J4395">
        <v>10188.4</v>
      </c>
      <c r="K4395">
        <v>4.87888E-2</v>
      </c>
      <c r="L4395">
        <v>8.6999999999999993</v>
      </c>
      <c r="M4395">
        <v>77.136600000000001</v>
      </c>
      <c r="N4395">
        <v>80.061499999999995</v>
      </c>
      <c r="O4395">
        <v>7.6559999999999997</v>
      </c>
    </row>
    <row r="4396" spans="1:15" x14ac:dyDescent="0.3">
      <c r="A4396" t="s">
        <v>156</v>
      </c>
      <c r="B4396" t="s">
        <v>157</v>
      </c>
      <c r="C4396" t="s">
        <v>438</v>
      </c>
      <c r="D4396" t="s">
        <v>439</v>
      </c>
      <c r="E4396">
        <v>1990</v>
      </c>
      <c r="F4396">
        <v>10</v>
      </c>
      <c r="G4396">
        <v>9.1999999999999993</v>
      </c>
      <c r="H4396">
        <v>3221.41</v>
      </c>
      <c r="I4396">
        <v>97891100000</v>
      </c>
      <c r="J4396">
        <v>9600.19</v>
      </c>
      <c r="K4396">
        <v>0</v>
      </c>
      <c r="L4396">
        <v>9.1999999999999993</v>
      </c>
      <c r="M4396">
        <v>76.938999999999993</v>
      </c>
      <c r="N4396">
        <v>79.106200000000001</v>
      </c>
    </row>
    <row r="4397" spans="1:15" x14ac:dyDescent="0.3">
      <c r="A4397" t="s">
        <v>156</v>
      </c>
      <c r="B4397" t="s">
        <v>157</v>
      </c>
      <c r="C4397" t="s">
        <v>438</v>
      </c>
      <c r="D4397" t="s">
        <v>439</v>
      </c>
      <c r="E4397">
        <v>1989</v>
      </c>
      <c r="F4397">
        <v>10.1</v>
      </c>
      <c r="G4397">
        <v>9.1999999999999993</v>
      </c>
      <c r="H4397">
        <v>3205.11</v>
      </c>
      <c r="I4397">
        <v>79169000000</v>
      </c>
      <c r="J4397">
        <v>7846.68</v>
      </c>
      <c r="L4397">
        <v>9.8000000000000007</v>
      </c>
      <c r="M4397">
        <v>76.687799999999996</v>
      </c>
      <c r="N4397">
        <v>78.273799999999994</v>
      </c>
    </row>
    <row r="4398" spans="1:15" x14ac:dyDescent="0.3">
      <c r="A4398" t="s">
        <v>156</v>
      </c>
      <c r="B4398" t="s">
        <v>157</v>
      </c>
      <c r="C4398" t="s">
        <v>438</v>
      </c>
      <c r="D4398" t="s">
        <v>439</v>
      </c>
      <c r="E4398">
        <v>1988</v>
      </c>
      <c r="F4398">
        <v>10.7</v>
      </c>
      <c r="G4398">
        <v>9.1999999999999993</v>
      </c>
      <c r="H4398">
        <v>3097.54</v>
      </c>
      <c r="I4398">
        <v>76261300000</v>
      </c>
      <c r="J4398">
        <v>7598.03</v>
      </c>
      <c r="L4398">
        <v>10.5</v>
      </c>
      <c r="M4398">
        <v>75.891199999999998</v>
      </c>
      <c r="N4398">
        <v>77.866399999999999</v>
      </c>
    </row>
    <row r="4399" spans="1:15" x14ac:dyDescent="0.3">
      <c r="A4399" t="s">
        <v>156</v>
      </c>
      <c r="B4399" t="s">
        <v>157</v>
      </c>
      <c r="C4399" t="s">
        <v>438</v>
      </c>
      <c r="D4399" t="s">
        <v>439</v>
      </c>
      <c r="E4399">
        <v>1987</v>
      </c>
      <c r="F4399">
        <v>10.6</v>
      </c>
      <c r="G4399">
        <v>9.6</v>
      </c>
      <c r="H4399">
        <v>2859.13</v>
      </c>
      <c r="I4399">
        <v>65652800000</v>
      </c>
      <c r="J4399">
        <v>6564.88</v>
      </c>
      <c r="L4399">
        <v>11.3</v>
      </c>
      <c r="M4399">
        <v>75.598100000000002</v>
      </c>
      <c r="N4399">
        <v>77.584100000000007</v>
      </c>
    </row>
    <row r="4400" spans="1:15" x14ac:dyDescent="0.3">
      <c r="A4400" t="s">
        <v>156</v>
      </c>
      <c r="B4400" t="s">
        <v>157</v>
      </c>
      <c r="C4400" t="s">
        <v>438</v>
      </c>
      <c r="D4400" t="s">
        <v>439</v>
      </c>
      <c r="E4400">
        <v>1986</v>
      </c>
      <c r="F4400">
        <v>11.3</v>
      </c>
      <c r="G4400">
        <v>9.1999999999999993</v>
      </c>
      <c r="H4400">
        <v>2724.23</v>
      </c>
      <c r="I4400">
        <v>56379600000</v>
      </c>
      <c r="J4400">
        <v>5656.51</v>
      </c>
      <c r="L4400">
        <v>12.2</v>
      </c>
      <c r="M4400">
        <v>75.329700000000003</v>
      </c>
      <c r="N4400">
        <v>77.325199999999995</v>
      </c>
    </row>
    <row r="4401" spans="1:14" x14ac:dyDescent="0.3">
      <c r="A4401" t="s">
        <v>156</v>
      </c>
      <c r="B4401" t="s">
        <v>157</v>
      </c>
      <c r="C4401" t="s">
        <v>438</v>
      </c>
      <c r="D4401" t="s">
        <v>439</v>
      </c>
      <c r="E4401">
        <v>1985</v>
      </c>
      <c r="F4401">
        <v>11.7</v>
      </c>
      <c r="G4401">
        <v>9.4</v>
      </c>
      <c r="H4401">
        <v>2666.32</v>
      </c>
      <c r="I4401">
        <v>47820900000</v>
      </c>
      <c r="J4401">
        <v>4813.71</v>
      </c>
      <c r="L4401">
        <v>13</v>
      </c>
      <c r="M4401">
        <v>75.078500000000005</v>
      </c>
      <c r="N4401">
        <v>77.069800000000001</v>
      </c>
    </row>
    <row r="4402" spans="1:14" x14ac:dyDescent="0.3">
      <c r="A4402" t="s">
        <v>156</v>
      </c>
      <c r="B4402" t="s">
        <v>157</v>
      </c>
      <c r="C4402" t="s">
        <v>438</v>
      </c>
      <c r="D4402" t="s">
        <v>439</v>
      </c>
      <c r="E4402">
        <v>1984</v>
      </c>
      <c r="F4402">
        <v>12.7</v>
      </c>
      <c r="G4402">
        <v>8.9</v>
      </c>
      <c r="H4402">
        <v>2561.69</v>
      </c>
      <c r="I4402">
        <v>48020000000</v>
      </c>
      <c r="J4402">
        <v>4852.57</v>
      </c>
      <c r="L4402">
        <v>13.7</v>
      </c>
      <c r="M4402">
        <v>74.829099999999997</v>
      </c>
      <c r="N4402">
        <v>76.771100000000004</v>
      </c>
    </row>
    <row r="4403" spans="1:14" x14ac:dyDescent="0.3">
      <c r="A4403" t="s">
        <v>156</v>
      </c>
      <c r="B4403" t="s">
        <v>157</v>
      </c>
      <c r="C4403" t="s">
        <v>438</v>
      </c>
      <c r="D4403" t="s">
        <v>439</v>
      </c>
      <c r="E4403">
        <v>1983</v>
      </c>
      <c r="F4403">
        <v>13.5</v>
      </c>
      <c r="G4403">
        <v>9.1999999999999993</v>
      </c>
      <c r="H4403">
        <v>2424.59</v>
      </c>
      <c r="I4403">
        <v>49428900000</v>
      </c>
      <c r="J4403">
        <v>5019.88</v>
      </c>
      <c r="L4403">
        <v>14.4</v>
      </c>
      <c r="M4403">
        <v>74.565899999999999</v>
      </c>
      <c r="N4403">
        <v>76.389700000000005</v>
      </c>
    </row>
    <row r="4404" spans="1:14" x14ac:dyDescent="0.3">
      <c r="A4404" t="s">
        <v>156</v>
      </c>
      <c r="B4404" t="s">
        <v>157</v>
      </c>
      <c r="C4404" t="s">
        <v>438</v>
      </c>
      <c r="D4404" t="s">
        <v>439</v>
      </c>
      <c r="E4404">
        <v>1982</v>
      </c>
      <c r="F4404">
        <v>14</v>
      </c>
      <c r="G4404">
        <v>8.8000000000000007</v>
      </c>
      <c r="H4404">
        <v>2270.4899999999998</v>
      </c>
      <c r="I4404">
        <v>54618000000</v>
      </c>
      <c r="J4404">
        <v>5579.23</v>
      </c>
      <c r="L4404">
        <v>15.2</v>
      </c>
      <c r="M4404">
        <v>74.278999999999996</v>
      </c>
      <c r="N4404">
        <v>75.946600000000004</v>
      </c>
    </row>
    <row r="4405" spans="1:14" x14ac:dyDescent="0.3">
      <c r="A4405" t="s">
        <v>156</v>
      </c>
      <c r="B4405" t="s">
        <v>157</v>
      </c>
      <c r="C4405" t="s">
        <v>438</v>
      </c>
      <c r="D4405" t="s">
        <v>439</v>
      </c>
      <c r="E4405">
        <v>1981</v>
      </c>
      <c r="F4405">
        <v>14.5</v>
      </c>
      <c r="G4405">
        <v>8.9</v>
      </c>
      <c r="H4405">
        <v>2263.77</v>
      </c>
      <c r="I4405">
        <v>52346500000</v>
      </c>
      <c r="J4405">
        <v>5380.27</v>
      </c>
      <c r="L4405">
        <v>16.2</v>
      </c>
      <c r="M4405">
        <v>73.969499999999996</v>
      </c>
      <c r="N4405">
        <v>75.479799999999997</v>
      </c>
    </row>
    <row r="4406" spans="1:14" x14ac:dyDescent="0.3">
      <c r="A4406" t="s">
        <v>156</v>
      </c>
      <c r="B4406" t="s">
        <v>157</v>
      </c>
      <c r="C4406" t="s">
        <v>438</v>
      </c>
      <c r="D4406" t="s">
        <v>439</v>
      </c>
      <c r="E4406">
        <v>1980</v>
      </c>
      <c r="F4406">
        <v>15.4</v>
      </c>
      <c r="G4406">
        <v>9.1</v>
      </c>
      <c r="H4406">
        <v>2247.4499999999998</v>
      </c>
      <c r="I4406">
        <v>56829700000</v>
      </c>
      <c r="J4406">
        <v>5893.66</v>
      </c>
      <c r="L4406">
        <v>17.3</v>
      </c>
      <c r="M4406">
        <v>73.647099999999995</v>
      </c>
      <c r="N4406">
        <v>74.806100000000001</v>
      </c>
    </row>
    <row r="4407" spans="1:14" x14ac:dyDescent="0.3">
      <c r="A4407" t="s">
        <v>156</v>
      </c>
      <c r="B4407" t="s">
        <v>157</v>
      </c>
      <c r="C4407" t="s">
        <v>438</v>
      </c>
      <c r="D4407" t="s">
        <v>439</v>
      </c>
      <c r="E4407">
        <v>1979</v>
      </c>
      <c r="F4407">
        <v>15.5</v>
      </c>
      <c r="G4407">
        <v>8.6</v>
      </c>
      <c r="H4407">
        <v>2180.61</v>
      </c>
      <c r="I4407">
        <v>54481900000</v>
      </c>
      <c r="J4407">
        <v>5705.95</v>
      </c>
      <c r="L4407">
        <v>18.600000000000001</v>
      </c>
      <c r="M4407">
        <v>73.329400000000007</v>
      </c>
      <c r="N4407">
        <v>74.0749</v>
      </c>
    </row>
    <row r="4408" spans="1:14" x14ac:dyDescent="0.3">
      <c r="A4408" t="s">
        <v>156</v>
      </c>
      <c r="B4408" t="s">
        <v>157</v>
      </c>
      <c r="C4408" t="s">
        <v>438</v>
      </c>
      <c r="D4408" t="s">
        <v>439</v>
      </c>
      <c r="E4408">
        <v>1978</v>
      </c>
      <c r="F4408">
        <v>15.5</v>
      </c>
      <c r="G4408">
        <v>8.6999999999999993</v>
      </c>
      <c r="H4408">
        <v>2100.96</v>
      </c>
      <c r="I4408">
        <v>44270200000</v>
      </c>
      <c r="J4408">
        <v>4694.63</v>
      </c>
      <c r="L4408">
        <v>19.899999999999999</v>
      </c>
      <c r="M4408">
        <v>73.031099999999995</v>
      </c>
      <c r="N4408">
        <v>73.157200000000003</v>
      </c>
    </row>
    <row r="4409" spans="1:14" x14ac:dyDescent="0.3">
      <c r="A4409" t="s">
        <v>156</v>
      </c>
      <c r="B4409" t="s">
        <v>157</v>
      </c>
      <c r="C4409" t="s">
        <v>438</v>
      </c>
      <c r="D4409" t="s">
        <v>439</v>
      </c>
      <c r="E4409">
        <v>1977</v>
      </c>
      <c r="F4409">
        <v>15.4</v>
      </c>
      <c r="G4409">
        <v>9</v>
      </c>
      <c r="H4409">
        <v>1895.05</v>
      </c>
      <c r="I4409">
        <v>36176200000</v>
      </c>
      <c r="J4409">
        <v>3886.37</v>
      </c>
      <c r="L4409">
        <v>21.2</v>
      </c>
      <c r="M4409">
        <v>72.761700000000005</v>
      </c>
      <c r="N4409">
        <v>72.214699999999993</v>
      </c>
    </row>
    <row r="4410" spans="1:14" x14ac:dyDescent="0.3">
      <c r="A4410" t="s">
        <v>156</v>
      </c>
      <c r="B4410" t="s">
        <v>157</v>
      </c>
      <c r="C4410" t="s">
        <v>438</v>
      </c>
      <c r="D4410" t="s">
        <v>439</v>
      </c>
      <c r="E4410">
        <v>1976</v>
      </c>
      <c r="F4410">
        <v>16</v>
      </c>
      <c r="G4410">
        <v>8.9</v>
      </c>
      <c r="H4410">
        <v>1802.87</v>
      </c>
      <c r="I4410">
        <v>31152800000</v>
      </c>
      <c r="J4410">
        <v>3390.55</v>
      </c>
      <c r="L4410">
        <v>22.4</v>
      </c>
      <c r="M4410">
        <v>72.519599999999997</v>
      </c>
      <c r="N4410">
        <v>71.281199999999998</v>
      </c>
    </row>
    <row r="4411" spans="1:14" x14ac:dyDescent="0.3">
      <c r="A4411" t="s">
        <v>156</v>
      </c>
      <c r="B4411" t="s">
        <v>157</v>
      </c>
      <c r="C4411" t="s">
        <v>438</v>
      </c>
      <c r="D4411" t="s">
        <v>439</v>
      </c>
      <c r="E4411">
        <v>1975</v>
      </c>
      <c r="F4411">
        <v>15.7</v>
      </c>
      <c r="G4411">
        <v>8.9</v>
      </c>
      <c r="H4411">
        <v>1655.77</v>
      </c>
      <c r="I4411">
        <v>28525900000</v>
      </c>
      <c r="J4411">
        <v>3153.24</v>
      </c>
      <c r="L4411">
        <v>23.3</v>
      </c>
      <c r="M4411">
        <v>72.293700000000001</v>
      </c>
      <c r="N4411">
        <v>70.182599999999994</v>
      </c>
    </row>
    <row r="4412" spans="1:14" x14ac:dyDescent="0.3">
      <c r="A4412" t="s">
        <v>156</v>
      </c>
      <c r="B4412" t="s">
        <v>157</v>
      </c>
      <c r="C4412" t="s">
        <v>438</v>
      </c>
      <c r="D4412" t="s">
        <v>439</v>
      </c>
      <c r="E4412">
        <v>1974</v>
      </c>
      <c r="F4412">
        <v>16.100000000000001</v>
      </c>
      <c r="G4412">
        <v>8.5</v>
      </c>
      <c r="H4412">
        <v>1562.26</v>
      </c>
      <c r="I4412">
        <v>25351300000</v>
      </c>
      <c r="J4412">
        <v>2828.75</v>
      </c>
      <c r="L4412">
        <v>24</v>
      </c>
      <c r="M4412">
        <v>72.064599999999999</v>
      </c>
      <c r="N4412">
        <v>69.526899999999998</v>
      </c>
    </row>
    <row r="4413" spans="1:14" x14ac:dyDescent="0.3">
      <c r="A4413" t="s">
        <v>156</v>
      </c>
      <c r="B4413" t="s">
        <v>157</v>
      </c>
      <c r="C4413" t="s">
        <v>438</v>
      </c>
      <c r="D4413" t="s">
        <v>439</v>
      </c>
      <c r="E4413">
        <v>1973</v>
      </c>
      <c r="F4413">
        <v>15.4</v>
      </c>
      <c r="G4413">
        <v>8.6999999999999993</v>
      </c>
      <c r="H4413">
        <v>1547.97</v>
      </c>
      <c r="I4413">
        <v>22347800000</v>
      </c>
      <c r="J4413">
        <v>2502.81</v>
      </c>
      <c r="L4413">
        <v>24.5</v>
      </c>
      <c r="M4413">
        <v>71.814899999999994</v>
      </c>
      <c r="N4413">
        <v>69.2714</v>
      </c>
    </row>
    <row r="4414" spans="1:14" x14ac:dyDescent="0.3">
      <c r="A4414" t="s">
        <v>156</v>
      </c>
      <c r="B4414" t="s">
        <v>157</v>
      </c>
      <c r="C4414" t="s">
        <v>438</v>
      </c>
      <c r="D4414" t="s">
        <v>439</v>
      </c>
      <c r="E4414">
        <v>1972</v>
      </c>
      <c r="F4414">
        <v>15.9</v>
      </c>
      <c r="G4414">
        <v>8.6</v>
      </c>
      <c r="H4414">
        <v>1360.95</v>
      </c>
      <c r="I4414">
        <v>16885500000</v>
      </c>
      <c r="J4414">
        <v>1899.68</v>
      </c>
      <c r="L4414">
        <v>24.9</v>
      </c>
      <c r="M4414">
        <v>71.534999999999997</v>
      </c>
      <c r="N4414">
        <v>68.957499999999996</v>
      </c>
    </row>
    <row r="4415" spans="1:14" x14ac:dyDescent="0.3">
      <c r="A4415" t="s">
        <v>156</v>
      </c>
      <c r="B4415" t="s">
        <v>157</v>
      </c>
      <c r="C4415" t="s">
        <v>438</v>
      </c>
      <c r="D4415" t="s">
        <v>439</v>
      </c>
      <c r="E4415">
        <v>1971</v>
      </c>
      <c r="F4415">
        <v>16</v>
      </c>
      <c r="G4415">
        <v>8.4</v>
      </c>
      <c r="H4415">
        <v>1198.27</v>
      </c>
      <c r="I4415">
        <v>14591800000</v>
      </c>
      <c r="J4415">
        <v>1652.33</v>
      </c>
      <c r="L4415">
        <v>25.7</v>
      </c>
      <c r="M4415">
        <v>71.226600000000005</v>
      </c>
      <c r="N4415">
        <v>68.510800000000003</v>
      </c>
    </row>
    <row r="4416" spans="1:14" x14ac:dyDescent="0.3">
      <c r="A4416" t="s">
        <v>156</v>
      </c>
      <c r="B4416" t="s">
        <v>157</v>
      </c>
      <c r="C4416" t="s">
        <v>438</v>
      </c>
      <c r="D4416" t="s">
        <v>439</v>
      </c>
      <c r="E4416">
        <v>1970</v>
      </c>
      <c r="F4416">
        <v>16.5</v>
      </c>
      <c r="G4416">
        <v>8.4</v>
      </c>
      <c r="H4416">
        <v>1023.79</v>
      </c>
      <c r="I4416">
        <v>13139900000</v>
      </c>
      <c r="J4416">
        <v>1494.39</v>
      </c>
      <c r="L4416">
        <v>27.3</v>
      </c>
      <c r="M4416">
        <v>70.903599999999997</v>
      </c>
      <c r="N4416">
        <v>68.214200000000005</v>
      </c>
    </row>
    <row r="4417" spans="1:14" x14ac:dyDescent="0.3">
      <c r="A4417" t="s">
        <v>156</v>
      </c>
      <c r="B4417" t="s">
        <v>157</v>
      </c>
      <c r="C4417" t="s">
        <v>438</v>
      </c>
      <c r="D4417" t="s">
        <v>439</v>
      </c>
      <c r="E4417">
        <v>1969</v>
      </c>
      <c r="F4417">
        <v>17.600000000000001</v>
      </c>
      <c r="G4417">
        <v>8.1999999999999993</v>
      </c>
      <c r="H4417">
        <v>917.61300000000006</v>
      </c>
      <c r="I4417">
        <v>11266100000</v>
      </c>
      <c r="J4417">
        <v>1284.21</v>
      </c>
      <c r="L4417">
        <v>29.5</v>
      </c>
      <c r="M4417">
        <v>70.589299999999994</v>
      </c>
      <c r="N4417">
        <v>68.058700000000002</v>
      </c>
    </row>
    <row r="4418" spans="1:14" x14ac:dyDescent="0.3">
      <c r="A4418" t="s">
        <v>156</v>
      </c>
      <c r="B4418" t="s">
        <v>157</v>
      </c>
      <c r="C4418" t="s">
        <v>438</v>
      </c>
      <c r="D4418" t="s">
        <v>439</v>
      </c>
      <c r="E4418">
        <v>1968</v>
      </c>
      <c r="F4418">
        <v>18.399999999999999</v>
      </c>
      <c r="G4418">
        <v>8.4</v>
      </c>
      <c r="H4418">
        <v>802.79</v>
      </c>
      <c r="I4418">
        <v>9915140000</v>
      </c>
      <c r="J4418">
        <v>1134.3599999999999</v>
      </c>
      <c r="L4418">
        <v>31.4</v>
      </c>
      <c r="M4418">
        <v>70.302599999999998</v>
      </c>
      <c r="N4418">
        <v>67.810400000000001</v>
      </c>
    </row>
    <row r="4419" spans="1:14" x14ac:dyDescent="0.3">
      <c r="A4419" t="s">
        <v>156</v>
      </c>
      <c r="B4419" t="s">
        <v>157</v>
      </c>
      <c r="C4419" t="s">
        <v>438</v>
      </c>
      <c r="D4419" t="s">
        <v>439</v>
      </c>
      <c r="E4419">
        <v>1967</v>
      </c>
      <c r="F4419">
        <v>18.8</v>
      </c>
      <c r="G4419">
        <v>8.3000000000000007</v>
      </c>
      <c r="H4419">
        <v>742.27700000000004</v>
      </c>
      <c r="I4419">
        <v>9136710000</v>
      </c>
      <c r="J4419">
        <v>1052.1199999999999</v>
      </c>
      <c r="L4419">
        <v>32.6</v>
      </c>
      <c r="M4419">
        <v>70.052499999999995</v>
      </c>
      <c r="N4419">
        <v>67.370699999999999</v>
      </c>
    </row>
    <row r="4420" spans="1:14" x14ac:dyDescent="0.3">
      <c r="A4420" t="s">
        <v>156</v>
      </c>
      <c r="B4420" t="s">
        <v>157</v>
      </c>
      <c r="C4420" t="s">
        <v>438</v>
      </c>
      <c r="D4420" t="s">
        <v>439</v>
      </c>
      <c r="E4420">
        <v>1966</v>
      </c>
      <c r="F4420">
        <v>18</v>
      </c>
      <c r="G4420">
        <v>7.9</v>
      </c>
      <c r="H4420">
        <v>625.28700000000003</v>
      </c>
      <c r="I4420">
        <v>8455610000</v>
      </c>
      <c r="J4420">
        <v>981.65200000000004</v>
      </c>
      <c r="L4420">
        <v>33.4</v>
      </c>
      <c r="M4420">
        <v>69.837500000000006</v>
      </c>
      <c r="N4420">
        <v>66.824299999999994</v>
      </c>
    </row>
    <row r="4421" spans="1:14" x14ac:dyDescent="0.3">
      <c r="A4421" t="s">
        <v>156</v>
      </c>
      <c r="B4421" t="s">
        <v>157</v>
      </c>
      <c r="C4421" t="s">
        <v>438</v>
      </c>
      <c r="D4421" t="s">
        <v>439</v>
      </c>
      <c r="E4421">
        <v>1965</v>
      </c>
      <c r="F4421">
        <v>17.7</v>
      </c>
      <c r="G4421">
        <v>7.9</v>
      </c>
      <c r="H4421">
        <v>475.42</v>
      </c>
      <c r="I4421">
        <v>7600580000</v>
      </c>
      <c r="J4421">
        <v>888.92200000000003</v>
      </c>
      <c r="L4421">
        <v>34.200000000000003</v>
      </c>
      <c r="M4421">
        <v>69.638000000000005</v>
      </c>
      <c r="N4421">
        <v>66.333100000000002</v>
      </c>
    </row>
    <row r="4422" spans="1:14" x14ac:dyDescent="0.3">
      <c r="A4422" t="s">
        <v>156</v>
      </c>
      <c r="B4422" t="s">
        <v>157</v>
      </c>
      <c r="C4422" t="s">
        <v>438</v>
      </c>
      <c r="D4422" t="s">
        <v>439</v>
      </c>
      <c r="E4422">
        <v>1964</v>
      </c>
      <c r="F4422">
        <v>18</v>
      </c>
      <c r="G4422">
        <v>8.1999999999999993</v>
      </c>
      <c r="H4422">
        <v>407.97</v>
      </c>
      <c r="I4422">
        <v>6680300000</v>
      </c>
      <c r="J4422">
        <v>784.95399999999995</v>
      </c>
      <c r="L4422">
        <v>35.299999999999997</v>
      </c>
      <c r="M4422">
        <v>69.429400000000001</v>
      </c>
      <c r="N4422">
        <v>66.023499999999999</v>
      </c>
    </row>
    <row r="4423" spans="1:14" x14ac:dyDescent="0.3">
      <c r="A4423" t="s">
        <v>156</v>
      </c>
      <c r="B4423" t="s">
        <v>157</v>
      </c>
      <c r="C4423" t="s">
        <v>438</v>
      </c>
      <c r="D4423" t="s">
        <v>439</v>
      </c>
      <c r="E4423">
        <v>1963</v>
      </c>
      <c r="F4423">
        <v>17.5</v>
      </c>
      <c r="G4423">
        <v>7.9</v>
      </c>
      <c r="H4423">
        <v>342.11399999999998</v>
      </c>
      <c r="I4423">
        <v>5949480000</v>
      </c>
      <c r="J4423">
        <v>701.62</v>
      </c>
      <c r="L4423">
        <v>36.4</v>
      </c>
      <c r="M4423">
        <v>69.185699999999997</v>
      </c>
      <c r="N4423">
        <v>65.784499999999994</v>
      </c>
    </row>
    <row r="4424" spans="1:14" x14ac:dyDescent="0.3">
      <c r="A4424" t="s">
        <v>156</v>
      </c>
      <c r="B4424" t="s">
        <v>157</v>
      </c>
      <c r="C4424" t="s">
        <v>438</v>
      </c>
      <c r="D4424" t="s">
        <v>439</v>
      </c>
      <c r="E4424">
        <v>1962</v>
      </c>
      <c r="F4424">
        <v>18</v>
      </c>
      <c r="G4424">
        <v>7.9</v>
      </c>
      <c r="H4424">
        <v>305.38900000000001</v>
      </c>
      <c r="I4424">
        <v>5327570000</v>
      </c>
      <c r="J4424">
        <v>630.61400000000003</v>
      </c>
      <c r="L4424">
        <v>37.200000000000003</v>
      </c>
      <c r="M4424">
        <v>68.892300000000006</v>
      </c>
      <c r="N4424">
        <v>65.540999999999997</v>
      </c>
    </row>
    <row r="4425" spans="1:14" x14ac:dyDescent="0.3">
      <c r="A4425" t="s">
        <v>156</v>
      </c>
      <c r="B4425" t="s">
        <v>157</v>
      </c>
      <c r="C4425" t="s">
        <v>438</v>
      </c>
      <c r="D4425" t="s">
        <v>439</v>
      </c>
      <c r="E4425">
        <v>1961</v>
      </c>
      <c r="F4425">
        <v>17.899999999999999</v>
      </c>
      <c r="G4425">
        <v>7.6</v>
      </c>
      <c r="H4425">
        <v>272.56299999999999</v>
      </c>
      <c r="I4425">
        <v>5016050000</v>
      </c>
      <c r="J4425">
        <v>597.28700000000003</v>
      </c>
      <c r="L4425">
        <v>38</v>
      </c>
      <c r="M4425">
        <v>68.548599999999993</v>
      </c>
      <c r="N4425">
        <v>65.151700000000005</v>
      </c>
    </row>
    <row r="4426" spans="1:14" x14ac:dyDescent="0.3">
      <c r="A4426" t="s">
        <v>156</v>
      </c>
      <c r="B4426" t="s">
        <v>157</v>
      </c>
      <c r="C4426" t="s">
        <v>438</v>
      </c>
      <c r="D4426" t="s">
        <v>439</v>
      </c>
      <c r="E4426">
        <v>1960</v>
      </c>
      <c r="F4426">
        <v>18.899999999999999</v>
      </c>
      <c r="G4426">
        <v>7.3</v>
      </c>
      <c r="H4426">
        <v>241.727</v>
      </c>
      <c r="I4426">
        <v>4446530000</v>
      </c>
      <c r="J4426">
        <v>533.68600000000004</v>
      </c>
      <c r="L4426">
        <v>38.799999999999997</v>
      </c>
      <c r="M4426">
        <v>68.163899999999998</v>
      </c>
    </row>
    <row r="4427" spans="1:14" x14ac:dyDescent="0.3">
      <c r="A4427" t="s">
        <v>158</v>
      </c>
      <c r="B4427" t="s">
        <v>159</v>
      </c>
      <c r="C4427" t="s">
        <v>438</v>
      </c>
      <c r="D4427" t="s">
        <v>436</v>
      </c>
      <c r="E4427">
        <v>2018</v>
      </c>
      <c r="N4427">
        <v>0.13649700000000001</v>
      </c>
    </row>
    <row r="4428" spans="1:14" x14ac:dyDescent="0.3">
      <c r="A4428" t="s">
        <v>158</v>
      </c>
      <c r="B4428" t="s">
        <v>159</v>
      </c>
      <c r="C4428" t="s">
        <v>438</v>
      </c>
      <c r="D4428" t="s">
        <v>436</v>
      </c>
      <c r="E4428">
        <v>2017</v>
      </c>
      <c r="F4428">
        <v>15.2</v>
      </c>
      <c r="G4428">
        <v>8.9</v>
      </c>
      <c r="K4428">
        <v>69.482500000000002</v>
      </c>
      <c r="N4428">
        <v>0.136852</v>
      </c>
    </row>
    <row r="4429" spans="1:14" x14ac:dyDescent="0.3">
      <c r="A4429" t="s">
        <v>158</v>
      </c>
      <c r="B4429" t="s">
        <v>159</v>
      </c>
      <c r="C4429" t="s">
        <v>438</v>
      </c>
      <c r="D4429" t="s">
        <v>436</v>
      </c>
      <c r="E4429">
        <v>2016</v>
      </c>
      <c r="F4429">
        <v>14.8</v>
      </c>
      <c r="G4429">
        <v>8.6999999999999993</v>
      </c>
      <c r="I4429">
        <v>2713530000</v>
      </c>
      <c r="J4429">
        <v>48295.6</v>
      </c>
      <c r="K4429">
        <v>68.500900000000001</v>
      </c>
      <c r="N4429">
        <v>0.13688900000000001</v>
      </c>
    </row>
    <row r="4430" spans="1:14" x14ac:dyDescent="0.3">
      <c r="A4430" t="s">
        <v>158</v>
      </c>
      <c r="B4430" t="s">
        <v>159</v>
      </c>
      <c r="C4430" t="s">
        <v>438</v>
      </c>
      <c r="D4430" t="s">
        <v>436</v>
      </c>
      <c r="E4430">
        <v>2015</v>
      </c>
      <c r="F4430">
        <v>15.2</v>
      </c>
      <c r="G4430">
        <v>8.4</v>
      </c>
      <c r="I4430">
        <v>2499120000</v>
      </c>
      <c r="J4430">
        <v>44536.4</v>
      </c>
      <c r="K4430">
        <v>67.600399999999993</v>
      </c>
      <c r="M4430">
        <v>71.246300000000005</v>
      </c>
      <c r="N4430">
        <v>0.136713</v>
      </c>
    </row>
    <row r="4431" spans="1:14" x14ac:dyDescent="0.3">
      <c r="A4431" t="s">
        <v>158</v>
      </c>
      <c r="B4431" t="s">
        <v>159</v>
      </c>
      <c r="C4431" t="s">
        <v>438</v>
      </c>
      <c r="D4431" t="s">
        <v>436</v>
      </c>
      <c r="E4431">
        <v>2014</v>
      </c>
      <c r="F4431">
        <v>14.3</v>
      </c>
      <c r="G4431">
        <v>8.1999999999999993</v>
      </c>
      <c r="I4431">
        <v>2842050000</v>
      </c>
      <c r="J4431">
        <v>50484.9</v>
      </c>
      <c r="K4431">
        <v>66.7</v>
      </c>
      <c r="M4431">
        <v>71.538399999999996</v>
      </c>
      <c r="N4431">
        <v>0.137154</v>
      </c>
    </row>
    <row r="4432" spans="1:14" x14ac:dyDescent="0.3">
      <c r="A4432" t="s">
        <v>158</v>
      </c>
      <c r="B4432" t="s">
        <v>159</v>
      </c>
      <c r="C4432" t="s">
        <v>438</v>
      </c>
      <c r="D4432" t="s">
        <v>436</v>
      </c>
      <c r="E4432">
        <v>2013</v>
      </c>
      <c r="F4432">
        <v>14.5</v>
      </c>
      <c r="G4432">
        <v>7.9</v>
      </c>
      <c r="I4432">
        <v>2684950000</v>
      </c>
      <c r="J4432">
        <v>47535.6</v>
      </c>
      <c r="K4432">
        <v>65.8</v>
      </c>
      <c r="M4432">
        <v>71.830500000000001</v>
      </c>
      <c r="N4432">
        <v>0.13761200000000001</v>
      </c>
    </row>
    <row r="4433" spans="1:14" x14ac:dyDescent="0.3">
      <c r="A4433" t="s">
        <v>158</v>
      </c>
      <c r="B4433" t="s">
        <v>159</v>
      </c>
      <c r="C4433" t="s">
        <v>438</v>
      </c>
      <c r="D4433" t="s">
        <v>436</v>
      </c>
      <c r="E4433">
        <v>2012</v>
      </c>
      <c r="F4433">
        <v>13.9</v>
      </c>
      <c r="G4433">
        <v>8</v>
      </c>
      <c r="I4433">
        <v>2609670000</v>
      </c>
      <c r="J4433">
        <v>45936.800000000003</v>
      </c>
      <c r="K4433">
        <v>64.896000000000001</v>
      </c>
      <c r="M4433">
        <v>71.299000000000007</v>
      </c>
      <c r="N4433">
        <v>0.138409</v>
      </c>
    </row>
    <row r="4434" spans="1:14" x14ac:dyDescent="0.3">
      <c r="A4434" t="s">
        <v>158</v>
      </c>
      <c r="B4434" t="s">
        <v>159</v>
      </c>
      <c r="C4434" t="s">
        <v>438</v>
      </c>
      <c r="D4434" t="s">
        <v>436</v>
      </c>
      <c r="E4434">
        <v>2011</v>
      </c>
      <c r="F4434">
        <v>14.4</v>
      </c>
      <c r="G4434">
        <v>8.4</v>
      </c>
      <c r="I4434">
        <v>2684470000</v>
      </c>
      <c r="J4434">
        <v>47187</v>
      </c>
      <c r="K4434">
        <v>64</v>
      </c>
      <c r="M4434">
        <v>71.062399999999997</v>
      </c>
      <c r="N4434">
        <v>0.138604</v>
      </c>
    </row>
    <row r="4435" spans="1:14" x14ac:dyDescent="0.3">
      <c r="A4435" t="s">
        <v>158</v>
      </c>
      <c r="B4435" t="s">
        <v>159</v>
      </c>
      <c r="C4435" t="s">
        <v>438</v>
      </c>
      <c r="D4435" t="s">
        <v>436</v>
      </c>
      <c r="E4435">
        <v>2010</v>
      </c>
      <c r="F4435">
        <v>15.3</v>
      </c>
      <c r="G4435">
        <v>9</v>
      </c>
      <c r="I4435">
        <v>2503160000</v>
      </c>
      <c r="J4435">
        <v>43988.3</v>
      </c>
      <c r="K4435">
        <v>63</v>
      </c>
      <c r="M4435">
        <v>70.857100000000003</v>
      </c>
      <c r="N4435">
        <v>0.13864099999999999</v>
      </c>
    </row>
    <row r="4436" spans="1:14" x14ac:dyDescent="0.3">
      <c r="A4436" t="s">
        <v>158</v>
      </c>
      <c r="B4436" t="s">
        <v>159</v>
      </c>
      <c r="C4436" t="s">
        <v>438</v>
      </c>
      <c r="D4436" t="s">
        <v>436</v>
      </c>
      <c r="E4436">
        <v>2009</v>
      </c>
      <c r="F4436">
        <v>15.9</v>
      </c>
      <c r="G4436">
        <v>7.8</v>
      </c>
      <c r="I4436">
        <v>2529950000</v>
      </c>
      <c r="J4436">
        <v>44918.6</v>
      </c>
      <c r="K4436">
        <v>62.83</v>
      </c>
      <c r="M4436">
        <v>70.467799999999997</v>
      </c>
      <c r="N4436">
        <v>0.13722300000000001</v>
      </c>
    </row>
    <row r="4437" spans="1:14" x14ac:dyDescent="0.3">
      <c r="A4437" t="s">
        <v>158</v>
      </c>
      <c r="B4437" t="s">
        <v>159</v>
      </c>
      <c r="C4437" t="s">
        <v>438</v>
      </c>
      <c r="D4437" t="s">
        <v>436</v>
      </c>
      <c r="E4437">
        <v>2008</v>
      </c>
      <c r="F4437">
        <v>14.8</v>
      </c>
      <c r="G4437">
        <v>7.6</v>
      </c>
      <c r="I4437">
        <v>2499110000</v>
      </c>
      <c r="J4437">
        <v>44367.1</v>
      </c>
      <c r="K4437">
        <v>62.82</v>
      </c>
      <c r="M4437">
        <v>70.213399999999993</v>
      </c>
      <c r="N4437">
        <v>0.137235</v>
      </c>
    </row>
    <row r="4438" spans="1:14" x14ac:dyDescent="0.3">
      <c r="A4438" t="s">
        <v>158</v>
      </c>
      <c r="B4438" t="s">
        <v>159</v>
      </c>
      <c r="C4438" t="s">
        <v>438</v>
      </c>
      <c r="D4438" t="s">
        <v>436</v>
      </c>
      <c r="E4438">
        <v>2007</v>
      </c>
      <c r="F4438">
        <v>15.1</v>
      </c>
      <c r="G4438">
        <v>8</v>
      </c>
      <c r="I4438">
        <v>2249810000</v>
      </c>
      <c r="J4438">
        <v>39781</v>
      </c>
      <c r="K4438">
        <v>61.07</v>
      </c>
      <c r="M4438">
        <v>69.982699999999994</v>
      </c>
      <c r="N4438">
        <v>0.13778799999999999</v>
      </c>
    </row>
    <row r="4439" spans="1:14" x14ac:dyDescent="0.3">
      <c r="A4439" t="s">
        <v>158</v>
      </c>
      <c r="B4439" t="s">
        <v>159</v>
      </c>
      <c r="C4439" t="s">
        <v>438</v>
      </c>
      <c r="D4439" t="s">
        <v>436</v>
      </c>
      <c r="E4439">
        <v>2006</v>
      </c>
      <c r="F4439">
        <v>14.8</v>
      </c>
      <c r="G4439">
        <v>7.8</v>
      </c>
      <c r="I4439">
        <v>2013100000</v>
      </c>
      <c r="J4439">
        <v>35458.1</v>
      </c>
      <c r="K4439">
        <v>59.361699999999999</v>
      </c>
      <c r="M4439">
        <v>69.519300000000001</v>
      </c>
      <c r="N4439">
        <v>0.138321</v>
      </c>
    </row>
    <row r="4440" spans="1:14" x14ac:dyDescent="0.3">
      <c r="A4440" t="s">
        <v>158</v>
      </c>
      <c r="B4440" t="s">
        <v>159</v>
      </c>
      <c r="C4440" t="s">
        <v>438</v>
      </c>
      <c r="D4440" t="s">
        <v>436</v>
      </c>
      <c r="E4440">
        <v>2005</v>
      </c>
      <c r="F4440">
        <v>15.6</v>
      </c>
      <c r="G4440">
        <v>8.1999999999999993</v>
      </c>
      <c r="I4440">
        <v>1849810000</v>
      </c>
      <c r="J4440">
        <v>32489.8</v>
      </c>
      <c r="K4440">
        <v>57.703400000000002</v>
      </c>
      <c r="M4440">
        <v>69.220699999999994</v>
      </c>
      <c r="N4440">
        <v>0.138714</v>
      </c>
    </row>
    <row r="4441" spans="1:14" x14ac:dyDescent="0.3">
      <c r="A4441" t="s">
        <v>158</v>
      </c>
      <c r="B4441" t="s">
        <v>159</v>
      </c>
      <c r="C4441" t="s">
        <v>438</v>
      </c>
      <c r="D4441" t="s">
        <v>436</v>
      </c>
      <c r="E4441">
        <v>2004</v>
      </c>
      <c r="F4441">
        <v>15.7</v>
      </c>
      <c r="G4441">
        <v>8.4</v>
      </c>
      <c r="I4441">
        <v>1822490000</v>
      </c>
      <c r="J4441">
        <v>32023.5</v>
      </c>
      <c r="K4441">
        <v>56.098999999999997</v>
      </c>
      <c r="M4441">
        <v>68.806799999999996</v>
      </c>
      <c r="N4441">
        <v>0.138655</v>
      </c>
    </row>
    <row r="4442" spans="1:14" x14ac:dyDescent="0.3">
      <c r="A4442" t="s">
        <v>158</v>
      </c>
      <c r="B4442" t="s">
        <v>159</v>
      </c>
      <c r="C4442" t="s">
        <v>438</v>
      </c>
      <c r="D4442" t="s">
        <v>436</v>
      </c>
      <c r="E4442">
        <v>2003</v>
      </c>
      <c r="F4442">
        <v>15.5</v>
      </c>
      <c r="G4442">
        <v>7.2</v>
      </c>
      <c r="I4442">
        <v>1558750000</v>
      </c>
      <c r="J4442">
        <v>27459.8</v>
      </c>
      <c r="K4442">
        <v>54.534300000000002</v>
      </c>
      <c r="M4442">
        <v>68.435400000000001</v>
      </c>
      <c r="N4442">
        <v>0.13829900000000001</v>
      </c>
    </row>
    <row r="4443" spans="1:14" x14ac:dyDescent="0.3">
      <c r="A4443" t="s">
        <v>158</v>
      </c>
      <c r="B4443" t="s">
        <v>159</v>
      </c>
      <c r="C4443" t="s">
        <v>438</v>
      </c>
      <c r="D4443" t="s">
        <v>436</v>
      </c>
      <c r="E4443">
        <v>2002</v>
      </c>
      <c r="F4443">
        <v>16.899999999999999</v>
      </c>
      <c r="G4443">
        <v>7.9</v>
      </c>
      <c r="I4443">
        <v>1169140000</v>
      </c>
      <c r="J4443">
        <v>20652.900000000001</v>
      </c>
      <c r="K4443">
        <v>44.154800000000002</v>
      </c>
      <c r="M4443">
        <v>68.162700000000001</v>
      </c>
      <c r="N4443">
        <v>0.13791900000000001</v>
      </c>
    </row>
    <row r="4444" spans="1:14" x14ac:dyDescent="0.3">
      <c r="A4444" t="s">
        <v>158</v>
      </c>
      <c r="B4444" t="s">
        <v>159</v>
      </c>
      <c r="C4444" t="s">
        <v>438</v>
      </c>
      <c r="D4444" t="s">
        <v>436</v>
      </c>
      <c r="E4444">
        <v>2001</v>
      </c>
      <c r="F4444">
        <v>16.7</v>
      </c>
      <c r="G4444">
        <v>8.3000000000000007</v>
      </c>
      <c r="I4444">
        <v>1086170000</v>
      </c>
      <c r="J4444">
        <v>19275.5</v>
      </c>
      <c r="K4444">
        <v>35.464100000000002</v>
      </c>
      <c r="M4444">
        <v>67.607799999999997</v>
      </c>
      <c r="N4444">
        <v>0.13728799999999999</v>
      </c>
    </row>
    <row r="4445" spans="1:14" x14ac:dyDescent="0.3">
      <c r="A4445" t="s">
        <v>158</v>
      </c>
      <c r="B4445" t="s">
        <v>159</v>
      </c>
      <c r="C4445" t="s">
        <v>438</v>
      </c>
      <c r="D4445" t="s">
        <v>436</v>
      </c>
      <c r="E4445">
        <v>2000</v>
      </c>
      <c r="F4445">
        <v>15.6</v>
      </c>
      <c r="G4445">
        <v>8</v>
      </c>
      <c r="I4445">
        <v>1068030000</v>
      </c>
      <c r="J4445">
        <v>19004.099999999999</v>
      </c>
      <c r="K4445">
        <v>31.747800000000002</v>
      </c>
      <c r="M4445">
        <v>66.963399999999993</v>
      </c>
      <c r="N4445">
        <v>0.13692299999999999</v>
      </c>
    </row>
    <row r="4446" spans="1:14" x14ac:dyDescent="0.3">
      <c r="A4446" t="s">
        <v>158</v>
      </c>
      <c r="B4446" t="s">
        <v>159</v>
      </c>
      <c r="C4446" t="s">
        <v>438</v>
      </c>
      <c r="D4446" t="s">
        <v>436</v>
      </c>
      <c r="E4446">
        <v>1999</v>
      </c>
      <c r="F4446">
        <v>16.8</v>
      </c>
      <c r="G4446">
        <v>8.5</v>
      </c>
      <c r="I4446">
        <v>1131560000</v>
      </c>
      <c r="J4446">
        <v>20170.400000000001</v>
      </c>
      <c r="K4446">
        <v>21.602599999999999</v>
      </c>
      <c r="M4446">
        <v>66.403400000000005</v>
      </c>
      <c r="N4446">
        <v>0.13667899999999999</v>
      </c>
    </row>
    <row r="4447" spans="1:14" x14ac:dyDescent="0.3">
      <c r="A4447" t="s">
        <v>158</v>
      </c>
      <c r="B4447" t="s">
        <v>159</v>
      </c>
      <c r="C4447" t="s">
        <v>438</v>
      </c>
      <c r="D4447" t="s">
        <v>436</v>
      </c>
      <c r="E4447">
        <v>1998</v>
      </c>
      <c r="F4447">
        <v>17.5</v>
      </c>
      <c r="G4447">
        <v>8.1</v>
      </c>
      <c r="I4447">
        <v>1149860000</v>
      </c>
      <c r="J4447">
        <v>20496.7</v>
      </c>
      <c r="K4447">
        <v>14.654400000000001</v>
      </c>
      <c r="M4447">
        <v>66.1571</v>
      </c>
      <c r="N4447">
        <v>0.13667899999999999</v>
      </c>
    </row>
    <row r="4448" spans="1:14" x14ac:dyDescent="0.3">
      <c r="A4448" t="s">
        <v>158</v>
      </c>
      <c r="B4448" t="s">
        <v>159</v>
      </c>
      <c r="C4448" t="s">
        <v>438</v>
      </c>
      <c r="D4448" t="s">
        <v>436</v>
      </c>
      <c r="E4448">
        <v>1997</v>
      </c>
      <c r="F4448">
        <v>19.600000000000001</v>
      </c>
      <c r="G4448">
        <v>8.8000000000000007</v>
      </c>
      <c r="I4448">
        <v>1072150000</v>
      </c>
      <c r="J4448">
        <v>19145.5</v>
      </c>
      <c r="K4448">
        <v>7.9545000000000003</v>
      </c>
      <c r="M4448">
        <v>65.798000000000002</v>
      </c>
      <c r="N4448">
        <v>0.136436</v>
      </c>
    </row>
    <row r="4449" spans="1:14" x14ac:dyDescent="0.3">
      <c r="A4449" t="s">
        <v>158</v>
      </c>
      <c r="B4449" t="s">
        <v>159</v>
      </c>
      <c r="C4449" t="s">
        <v>438</v>
      </c>
      <c r="D4449" t="s">
        <v>436</v>
      </c>
      <c r="E4449">
        <v>1996</v>
      </c>
      <c r="F4449">
        <v>18.8</v>
      </c>
      <c r="G4449">
        <v>7.9</v>
      </c>
      <c r="I4449">
        <v>1197510000</v>
      </c>
      <c r="J4449">
        <v>21422.400000000001</v>
      </c>
      <c r="K4449">
        <v>1.7967200000000001</v>
      </c>
      <c r="M4449">
        <v>65.767300000000006</v>
      </c>
      <c r="N4449">
        <v>0.16359399999999999</v>
      </c>
    </row>
    <row r="4450" spans="1:14" x14ac:dyDescent="0.3">
      <c r="A4450" t="s">
        <v>158</v>
      </c>
      <c r="B4450" t="s">
        <v>159</v>
      </c>
      <c r="C4450" t="s">
        <v>438</v>
      </c>
      <c r="D4450" t="s">
        <v>436</v>
      </c>
      <c r="E4450">
        <v>1995</v>
      </c>
      <c r="F4450">
        <v>19.7</v>
      </c>
      <c r="G4450">
        <v>8.6</v>
      </c>
      <c r="I4450">
        <v>1208950000</v>
      </c>
      <c r="J4450">
        <v>21665.7</v>
      </c>
      <c r="K4450">
        <v>5.3940299999999997E-2</v>
      </c>
      <c r="M4450">
        <v>65.644099999999995</v>
      </c>
      <c r="N4450">
        <v>0.163301</v>
      </c>
    </row>
    <row r="4451" spans="1:14" x14ac:dyDescent="0.3">
      <c r="A4451" t="s">
        <v>158</v>
      </c>
      <c r="B4451" t="s">
        <v>159</v>
      </c>
      <c r="C4451" t="s">
        <v>438</v>
      </c>
      <c r="D4451" t="s">
        <v>436</v>
      </c>
      <c r="E4451">
        <v>1994</v>
      </c>
      <c r="F4451">
        <v>20.5</v>
      </c>
      <c r="G4451">
        <v>8</v>
      </c>
      <c r="I4451">
        <v>1005880000</v>
      </c>
      <c r="J4451">
        <v>18124</v>
      </c>
      <c r="K4451">
        <v>6.4712099999999995E-2</v>
      </c>
      <c r="M4451">
        <v>65.900999999999996</v>
      </c>
      <c r="N4451">
        <v>0.16242300000000001</v>
      </c>
    </row>
    <row r="4452" spans="1:14" x14ac:dyDescent="0.3">
      <c r="A4452" t="s">
        <v>158</v>
      </c>
      <c r="B4452" t="s">
        <v>159</v>
      </c>
      <c r="C4452" t="s">
        <v>438</v>
      </c>
      <c r="D4452" t="s">
        <v>436</v>
      </c>
      <c r="E4452">
        <v>1993</v>
      </c>
      <c r="F4452">
        <v>21.4</v>
      </c>
      <c r="G4452">
        <v>7.8</v>
      </c>
      <c r="I4452">
        <v>927220000</v>
      </c>
      <c r="J4452">
        <v>16797.5</v>
      </c>
      <c r="M4452">
        <v>65.585400000000007</v>
      </c>
      <c r="N4452">
        <v>0.16154499999999999</v>
      </c>
    </row>
    <row r="4453" spans="1:14" x14ac:dyDescent="0.3">
      <c r="A4453" t="s">
        <v>158</v>
      </c>
      <c r="B4453" t="s">
        <v>159</v>
      </c>
      <c r="C4453" t="s">
        <v>438</v>
      </c>
      <c r="D4453" t="s">
        <v>436</v>
      </c>
      <c r="E4453">
        <v>1992</v>
      </c>
      <c r="F4453">
        <v>22.4</v>
      </c>
      <c r="G4453">
        <v>8</v>
      </c>
      <c r="I4453">
        <v>1037920000</v>
      </c>
      <c r="J4453">
        <v>18768.900000000001</v>
      </c>
      <c r="M4453">
        <v>65.196100000000001</v>
      </c>
      <c r="N4453">
        <v>0.16183800000000001</v>
      </c>
    </row>
    <row r="4454" spans="1:14" x14ac:dyDescent="0.3">
      <c r="A4454" t="s">
        <v>158</v>
      </c>
      <c r="B4454" t="s">
        <v>159</v>
      </c>
      <c r="C4454" t="s">
        <v>438</v>
      </c>
      <c r="D4454" t="s">
        <v>436</v>
      </c>
      <c r="E4454">
        <v>1991</v>
      </c>
      <c r="F4454">
        <v>21.5</v>
      </c>
      <c r="G4454">
        <v>8.3000000000000007</v>
      </c>
      <c r="I4454">
        <v>1016490000</v>
      </c>
      <c r="J4454">
        <v>18315.2</v>
      </c>
      <c r="M4454">
        <v>65.031700000000001</v>
      </c>
      <c r="N4454">
        <v>0.16242300000000001</v>
      </c>
    </row>
    <row r="4455" spans="1:14" x14ac:dyDescent="0.3">
      <c r="A4455" t="s">
        <v>158</v>
      </c>
      <c r="B4455" t="s">
        <v>159</v>
      </c>
      <c r="C4455" t="s">
        <v>438</v>
      </c>
      <c r="D4455" t="s">
        <v>436</v>
      </c>
      <c r="E4455">
        <v>1990</v>
      </c>
      <c r="F4455">
        <v>22.6</v>
      </c>
      <c r="G4455">
        <v>8.4</v>
      </c>
      <c r="I4455">
        <v>1018970000</v>
      </c>
      <c r="J4455">
        <v>18326.8</v>
      </c>
      <c r="K4455">
        <v>0</v>
      </c>
      <c r="M4455">
        <v>65.068299999999994</v>
      </c>
      <c r="N4455">
        <v>0.162716</v>
      </c>
    </row>
    <row r="4456" spans="1:14" x14ac:dyDescent="0.3">
      <c r="A4456" t="s">
        <v>158</v>
      </c>
      <c r="B4456" t="s">
        <v>159</v>
      </c>
      <c r="C4456" t="s">
        <v>438</v>
      </c>
      <c r="D4456" t="s">
        <v>436</v>
      </c>
      <c r="E4456">
        <v>1989</v>
      </c>
      <c r="F4456">
        <v>21.9</v>
      </c>
      <c r="G4456">
        <v>8.1999999999999993</v>
      </c>
      <c r="I4456">
        <v>929797000</v>
      </c>
      <c r="J4456">
        <v>16813.7</v>
      </c>
      <c r="M4456">
        <v>64.667599999999993</v>
      </c>
      <c r="N4456">
        <v>0.16183800000000001</v>
      </c>
    </row>
    <row r="4457" spans="1:14" x14ac:dyDescent="0.3">
      <c r="A4457" t="s">
        <v>158</v>
      </c>
      <c r="B4457" t="s">
        <v>159</v>
      </c>
      <c r="C4457" t="s">
        <v>438</v>
      </c>
      <c r="D4457" t="s">
        <v>436</v>
      </c>
      <c r="E4457">
        <v>1988</v>
      </c>
      <c r="F4457">
        <v>22.1</v>
      </c>
      <c r="G4457">
        <v>7.9</v>
      </c>
      <c r="I4457">
        <v>898611000</v>
      </c>
      <c r="J4457">
        <v>16398</v>
      </c>
      <c r="M4457">
        <v>64.582400000000007</v>
      </c>
      <c r="N4457">
        <v>0.16037499999999999</v>
      </c>
    </row>
    <row r="4458" spans="1:14" x14ac:dyDescent="0.3">
      <c r="A4458" t="s">
        <v>158</v>
      </c>
      <c r="B4458" t="s">
        <v>159</v>
      </c>
      <c r="C4458" t="s">
        <v>438</v>
      </c>
      <c r="D4458" t="s">
        <v>436</v>
      </c>
      <c r="E4458">
        <v>1987</v>
      </c>
      <c r="F4458">
        <v>20.399999999999999</v>
      </c>
      <c r="G4458">
        <v>8.1999999999999993</v>
      </c>
      <c r="I4458">
        <v>787392000</v>
      </c>
      <c r="J4458">
        <v>14554.4</v>
      </c>
      <c r="M4458">
        <v>64.6541</v>
      </c>
      <c r="N4458">
        <v>0.15832599999999999</v>
      </c>
    </row>
    <row r="4459" spans="1:14" x14ac:dyDescent="0.3">
      <c r="A4459" t="s">
        <v>158</v>
      </c>
      <c r="B4459" t="s">
        <v>159</v>
      </c>
      <c r="C4459" t="s">
        <v>438</v>
      </c>
      <c r="D4459" t="s">
        <v>436</v>
      </c>
      <c r="E4459">
        <v>1986</v>
      </c>
      <c r="F4459">
        <v>19.7</v>
      </c>
      <c r="G4459">
        <v>8.3000000000000007</v>
      </c>
      <c r="I4459">
        <v>603016000</v>
      </c>
      <c r="J4459">
        <v>11271.3</v>
      </c>
      <c r="M4459">
        <v>64.248800000000003</v>
      </c>
      <c r="N4459">
        <v>0.15656999999999999</v>
      </c>
    </row>
    <row r="4460" spans="1:14" x14ac:dyDescent="0.3">
      <c r="A4460" t="s">
        <v>158</v>
      </c>
      <c r="B4460" t="s">
        <v>159</v>
      </c>
      <c r="C4460" t="s">
        <v>438</v>
      </c>
      <c r="D4460" t="s">
        <v>436</v>
      </c>
      <c r="E4460">
        <v>1985</v>
      </c>
      <c r="F4460">
        <v>21.7</v>
      </c>
      <c r="G4460">
        <v>8.1999999999999993</v>
      </c>
      <c r="I4460">
        <v>412876000</v>
      </c>
      <c r="J4460">
        <v>7760.83</v>
      </c>
      <c r="M4460">
        <v>63.8337</v>
      </c>
      <c r="N4460">
        <v>0.155692</v>
      </c>
    </row>
    <row r="4461" spans="1:14" x14ac:dyDescent="0.3">
      <c r="A4461" t="s">
        <v>158</v>
      </c>
      <c r="B4461" t="s">
        <v>159</v>
      </c>
      <c r="C4461" t="s">
        <v>438</v>
      </c>
      <c r="D4461" t="s">
        <v>436</v>
      </c>
      <c r="E4461">
        <v>1984</v>
      </c>
      <c r="F4461">
        <v>20</v>
      </c>
      <c r="G4461">
        <v>8.3000000000000007</v>
      </c>
      <c r="I4461">
        <v>379372000</v>
      </c>
      <c r="J4461">
        <v>7198.7</v>
      </c>
      <c r="M4461">
        <v>63.4666</v>
      </c>
      <c r="N4461">
        <v>0.154229</v>
      </c>
    </row>
    <row r="4462" spans="1:14" x14ac:dyDescent="0.3">
      <c r="A4462" t="s">
        <v>158</v>
      </c>
      <c r="B4462" t="s">
        <v>159</v>
      </c>
      <c r="C4462" t="s">
        <v>438</v>
      </c>
      <c r="D4462" t="s">
        <v>436</v>
      </c>
      <c r="E4462">
        <v>1983</v>
      </c>
      <c r="F4462">
        <v>19.100000000000001</v>
      </c>
      <c r="G4462">
        <v>8.3000000000000007</v>
      </c>
      <c r="I4462">
        <v>416184000</v>
      </c>
      <c r="J4462">
        <v>7988.17</v>
      </c>
      <c r="M4462">
        <v>63.3</v>
      </c>
      <c r="N4462">
        <v>0.152473</v>
      </c>
    </row>
    <row r="4463" spans="1:14" x14ac:dyDescent="0.3">
      <c r="A4463" t="s">
        <v>158</v>
      </c>
      <c r="B4463" t="s">
        <v>159</v>
      </c>
      <c r="C4463" t="s">
        <v>438</v>
      </c>
      <c r="D4463" t="s">
        <v>436</v>
      </c>
      <c r="E4463">
        <v>1982</v>
      </c>
      <c r="F4463">
        <v>20.399999999999999</v>
      </c>
      <c r="G4463">
        <v>7.9</v>
      </c>
      <c r="I4463">
        <v>402405000</v>
      </c>
      <c r="J4463">
        <v>7813.69</v>
      </c>
      <c r="M4463">
        <v>63.192700000000002</v>
      </c>
      <c r="N4463">
        <v>0.15071699999999999</v>
      </c>
    </row>
    <row r="4464" spans="1:14" x14ac:dyDescent="0.3">
      <c r="A4464" t="s">
        <v>158</v>
      </c>
      <c r="B4464" t="s">
        <v>159</v>
      </c>
      <c r="C4464" t="s">
        <v>438</v>
      </c>
      <c r="D4464" t="s">
        <v>436</v>
      </c>
      <c r="E4464">
        <v>1981</v>
      </c>
      <c r="F4464">
        <v>20.7</v>
      </c>
      <c r="G4464">
        <v>7.5</v>
      </c>
      <c r="I4464">
        <v>435747000</v>
      </c>
      <c r="J4464">
        <v>8544.06</v>
      </c>
      <c r="M4464">
        <v>63.0749</v>
      </c>
      <c r="N4464">
        <v>0.149254</v>
      </c>
    </row>
    <row r="4465" spans="1:14" x14ac:dyDescent="0.3">
      <c r="A4465" t="s">
        <v>158</v>
      </c>
      <c r="B4465" t="s">
        <v>159</v>
      </c>
      <c r="C4465" t="s">
        <v>438</v>
      </c>
      <c r="D4465" t="s">
        <v>436</v>
      </c>
      <c r="E4465">
        <v>1980</v>
      </c>
      <c r="F4465">
        <v>20.6</v>
      </c>
      <c r="G4465">
        <v>7.6</v>
      </c>
      <c r="I4465">
        <v>476055000</v>
      </c>
      <c r="J4465">
        <v>9483.17</v>
      </c>
      <c r="M4465">
        <v>63.449800000000003</v>
      </c>
      <c r="N4465">
        <v>0.14691199999999999</v>
      </c>
    </row>
    <row r="4466" spans="1:14" x14ac:dyDescent="0.3">
      <c r="A4466" t="s">
        <v>158</v>
      </c>
      <c r="B4466" t="s">
        <v>159</v>
      </c>
      <c r="C4466" t="s">
        <v>438</v>
      </c>
      <c r="D4466" t="s">
        <v>436</v>
      </c>
      <c r="E4466">
        <v>1979</v>
      </c>
      <c r="F4466">
        <v>18.100000000000001</v>
      </c>
      <c r="G4466">
        <v>7.9</v>
      </c>
      <c r="I4466">
        <v>420642000</v>
      </c>
      <c r="J4466">
        <v>8480.69</v>
      </c>
      <c r="M4466">
        <v>63.954900000000002</v>
      </c>
      <c r="N4466">
        <v>0.14515700000000001</v>
      </c>
    </row>
    <row r="4467" spans="1:14" x14ac:dyDescent="0.3">
      <c r="A4467" t="s">
        <v>158</v>
      </c>
      <c r="B4467" t="s">
        <v>159</v>
      </c>
      <c r="C4467" t="s">
        <v>438</v>
      </c>
      <c r="D4467" t="s">
        <v>436</v>
      </c>
      <c r="E4467">
        <v>1978</v>
      </c>
      <c r="F4467">
        <v>17.7</v>
      </c>
      <c r="G4467">
        <v>6.3</v>
      </c>
      <c r="I4467">
        <v>355989000</v>
      </c>
      <c r="J4467">
        <v>7235.55</v>
      </c>
      <c r="M4467">
        <v>63.4146</v>
      </c>
      <c r="N4467">
        <v>0.143986</v>
      </c>
    </row>
    <row r="4468" spans="1:14" x14ac:dyDescent="0.3">
      <c r="A4468" t="s">
        <v>158</v>
      </c>
      <c r="B4468" t="s">
        <v>159</v>
      </c>
      <c r="C4468" t="s">
        <v>438</v>
      </c>
      <c r="D4468" t="s">
        <v>436</v>
      </c>
      <c r="E4468">
        <v>1977</v>
      </c>
      <c r="F4468">
        <v>18.600000000000001</v>
      </c>
      <c r="G4468">
        <v>7.6</v>
      </c>
      <c r="I4468">
        <v>282269000</v>
      </c>
      <c r="J4468">
        <v>5713.95</v>
      </c>
      <c r="N4468">
        <v>0.14457100000000001</v>
      </c>
    </row>
    <row r="4469" spans="1:14" x14ac:dyDescent="0.3">
      <c r="A4469" t="s">
        <v>158</v>
      </c>
      <c r="B4469" t="s">
        <v>159</v>
      </c>
      <c r="C4469" t="s">
        <v>438</v>
      </c>
      <c r="D4469" t="s">
        <v>436</v>
      </c>
      <c r="E4469">
        <v>1976</v>
      </c>
      <c r="F4469">
        <v>17.3</v>
      </c>
      <c r="I4469">
        <v>240780000</v>
      </c>
      <c r="J4469">
        <v>4844.68</v>
      </c>
      <c r="N4469">
        <v>0.14544899999999999</v>
      </c>
    </row>
    <row r="4470" spans="1:14" x14ac:dyDescent="0.3">
      <c r="A4470" t="s">
        <v>158</v>
      </c>
      <c r="B4470" t="s">
        <v>159</v>
      </c>
      <c r="C4470" t="s">
        <v>438</v>
      </c>
      <c r="D4470" t="s">
        <v>436</v>
      </c>
      <c r="E4470">
        <v>1975</v>
      </c>
      <c r="F4470">
        <v>16.399999999999999</v>
      </c>
      <c r="I4470">
        <v>211194000</v>
      </c>
      <c r="J4470">
        <v>4257.95</v>
      </c>
      <c r="N4470">
        <v>0.14515700000000001</v>
      </c>
    </row>
    <row r="4471" spans="1:14" x14ac:dyDescent="0.3">
      <c r="A4471" t="s">
        <v>158</v>
      </c>
      <c r="B4471" t="s">
        <v>159</v>
      </c>
      <c r="C4471" t="s">
        <v>438</v>
      </c>
      <c r="D4471" t="s">
        <v>436</v>
      </c>
      <c r="E4471">
        <v>1974</v>
      </c>
      <c r="F4471">
        <v>17.5</v>
      </c>
      <c r="I4471">
        <v>169919000</v>
      </c>
      <c r="J4471">
        <v>3432.71</v>
      </c>
      <c r="N4471">
        <v>0.14486399999999999</v>
      </c>
    </row>
    <row r="4472" spans="1:14" x14ac:dyDescent="0.3">
      <c r="A4472" t="s">
        <v>158</v>
      </c>
      <c r="B4472" t="s">
        <v>159</v>
      </c>
      <c r="C4472" t="s">
        <v>438</v>
      </c>
      <c r="D4472" t="s">
        <v>436</v>
      </c>
      <c r="E4472">
        <v>1973</v>
      </c>
      <c r="F4472">
        <v>19.2</v>
      </c>
      <c r="I4472">
        <v>140154000</v>
      </c>
      <c r="J4472">
        <v>2860.28</v>
      </c>
      <c r="N4472">
        <v>0.143401</v>
      </c>
    </row>
    <row r="4473" spans="1:14" x14ac:dyDescent="0.3">
      <c r="A4473" t="s">
        <v>158</v>
      </c>
      <c r="B4473" t="s">
        <v>159</v>
      </c>
      <c r="C4473" t="s">
        <v>438</v>
      </c>
      <c r="D4473" t="s">
        <v>436</v>
      </c>
      <c r="E4473">
        <v>1972</v>
      </c>
      <c r="I4473">
        <v>106101000</v>
      </c>
      <c r="J4473">
        <v>2196.71</v>
      </c>
      <c r="N4473">
        <v>0.14135200000000001</v>
      </c>
    </row>
    <row r="4474" spans="1:14" x14ac:dyDescent="0.3">
      <c r="A4474" t="s">
        <v>158</v>
      </c>
      <c r="B4474" t="s">
        <v>159</v>
      </c>
      <c r="C4474" t="s">
        <v>438</v>
      </c>
      <c r="D4474" t="s">
        <v>436</v>
      </c>
      <c r="E4474">
        <v>1971</v>
      </c>
      <c r="I4474">
        <v>88571000</v>
      </c>
      <c r="J4474">
        <v>1876.5</v>
      </c>
      <c r="N4474">
        <v>0.13813300000000001</v>
      </c>
    </row>
    <row r="4475" spans="1:14" x14ac:dyDescent="0.3">
      <c r="A4475" t="s">
        <v>158</v>
      </c>
      <c r="B4475" t="s">
        <v>159</v>
      </c>
      <c r="C4475" t="s">
        <v>438</v>
      </c>
      <c r="D4475" t="s">
        <v>436</v>
      </c>
      <c r="E4475">
        <v>1970</v>
      </c>
      <c r="I4475">
        <v>69520000</v>
      </c>
      <c r="J4475">
        <v>1498.28</v>
      </c>
      <c r="N4475">
        <v>0.135792</v>
      </c>
    </row>
    <row r="4476" spans="1:14" x14ac:dyDescent="0.3">
      <c r="A4476" t="s">
        <v>158</v>
      </c>
      <c r="B4476" t="s">
        <v>159</v>
      </c>
      <c r="C4476" t="s">
        <v>438</v>
      </c>
      <c r="D4476" t="s">
        <v>436</v>
      </c>
      <c r="E4476">
        <v>1969</v>
      </c>
      <c r="N4476">
        <v>0.13140199999999999</v>
      </c>
    </row>
    <row r="4477" spans="1:14" x14ac:dyDescent="0.3">
      <c r="A4477" t="s">
        <v>158</v>
      </c>
      <c r="B4477" t="s">
        <v>159</v>
      </c>
      <c r="C4477" t="s">
        <v>438</v>
      </c>
      <c r="D4477" t="s">
        <v>436</v>
      </c>
      <c r="E4477">
        <v>1968</v>
      </c>
      <c r="N4477">
        <v>0.12701200000000001</v>
      </c>
    </row>
    <row r="4478" spans="1:14" x14ac:dyDescent="0.3">
      <c r="A4478" t="s">
        <v>158</v>
      </c>
      <c r="B4478" t="s">
        <v>159</v>
      </c>
      <c r="C4478" t="s">
        <v>438</v>
      </c>
      <c r="D4478" t="s">
        <v>436</v>
      </c>
      <c r="E4478">
        <v>1967</v>
      </c>
      <c r="N4478">
        <v>0.12262199999999999</v>
      </c>
    </row>
    <row r="4479" spans="1:14" x14ac:dyDescent="0.3">
      <c r="A4479" t="s">
        <v>158</v>
      </c>
      <c r="B4479" t="s">
        <v>159</v>
      </c>
      <c r="C4479" t="s">
        <v>438</v>
      </c>
      <c r="D4479" t="s">
        <v>436</v>
      </c>
      <c r="E4479">
        <v>1966</v>
      </c>
      <c r="N4479">
        <v>0.11852500000000001</v>
      </c>
    </row>
    <row r="4480" spans="1:14" x14ac:dyDescent="0.3">
      <c r="A4480" t="s">
        <v>158</v>
      </c>
      <c r="B4480" t="s">
        <v>159</v>
      </c>
      <c r="C4480" t="s">
        <v>438</v>
      </c>
      <c r="D4480" t="s">
        <v>436</v>
      </c>
      <c r="E4480">
        <v>1965</v>
      </c>
      <c r="N4480">
        <v>0.114721</v>
      </c>
    </row>
    <row r="4481" spans="1:14" x14ac:dyDescent="0.3">
      <c r="A4481" t="s">
        <v>158</v>
      </c>
      <c r="B4481" t="s">
        <v>159</v>
      </c>
      <c r="C4481" t="s">
        <v>438</v>
      </c>
      <c r="D4481" t="s">
        <v>436</v>
      </c>
      <c r="E4481">
        <v>1964</v>
      </c>
      <c r="N4481">
        <v>0.110038</v>
      </c>
    </row>
    <row r="4482" spans="1:14" x14ac:dyDescent="0.3">
      <c r="A4482" t="s">
        <v>158</v>
      </c>
      <c r="B4482" t="s">
        <v>159</v>
      </c>
      <c r="C4482" t="s">
        <v>438</v>
      </c>
      <c r="D4482" t="s">
        <v>436</v>
      </c>
      <c r="E4482">
        <v>1963</v>
      </c>
      <c r="N4482">
        <v>0.106526</v>
      </c>
    </row>
    <row r="4483" spans="1:14" x14ac:dyDescent="0.3">
      <c r="A4483" t="s">
        <v>158</v>
      </c>
      <c r="B4483" t="s">
        <v>159</v>
      </c>
      <c r="C4483" t="s">
        <v>438</v>
      </c>
      <c r="D4483" t="s">
        <v>436</v>
      </c>
      <c r="E4483">
        <v>1962</v>
      </c>
      <c r="N4483">
        <v>0.10242900000000001</v>
      </c>
    </row>
    <row r="4484" spans="1:14" x14ac:dyDescent="0.3">
      <c r="A4484" t="s">
        <v>158</v>
      </c>
      <c r="B4484" t="s">
        <v>159</v>
      </c>
      <c r="C4484" t="s">
        <v>438</v>
      </c>
      <c r="D4484" t="s">
        <v>436</v>
      </c>
      <c r="E4484">
        <v>1961</v>
      </c>
      <c r="N4484">
        <v>9.8624500000000004E-2</v>
      </c>
    </row>
    <row r="4485" spans="1:14" x14ac:dyDescent="0.3">
      <c r="A4485" t="s">
        <v>158</v>
      </c>
      <c r="B4485" t="s">
        <v>159</v>
      </c>
      <c r="C4485" t="s">
        <v>438</v>
      </c>
      <c r="D4485" t="s">
        <v>436</v>
      </c>
      <c r="E4485">
        <v>1960</v>
      </c>
    </row>
    <row r="4486" spans="1:14" x14ac:dyDescent="0.3">
      <c r="A4486" t="s">
        <v>160</v>
      </c>
      <c r="B4486" t="s">
        <v>161</v>
      </c>
      <c r="C4486" t="s">
        <v>437</v>
      </c>
      <c r="D4486" t="s">
        <v>433</v>
      </c>
      <c r="E4486">
        <v>2018</v>
      </c>
      <c r="I4486">
        <v>1207450000</v>
      </c>
      <c r="J4486">
        <v>10833.7</v>
      </c>
      <c r="L4486">
        <v>13.7</v>
      </c>
      <c r="N4486">
        <v>327.80599999999998</v>
      </c>
    </row>
    <row r="4487" spans="1:14" x14ac:dyDescent="0.3">
      <c r="A4487" t="s">
        <v>160</v>
      </c>
      <c r="B4487" t="s">
        <v>161</v>
      </c>
      <c r="C4487" t="s">
        <v>437</v>
      </c>
      <c r="D4487" t="s">
        <v>433</v>
      </c>
      <c r="E4487">
        <v>2017</v>
      </c>
      <c r="F4487">
        <v>16.701000000000001</v>
      </c>
      <c r="G4487">
        <v>9.5630000000000006</v>
      </c>
      <c r="I4487">
        <v>1126880000</v>
      </c>
      <c r="J4487">
        <v>10163.6</v>
      </c>
      <c r="K4487">
        <v>59.0717</v>
      </c>
      <c r="L4487">
        <v>13.8</v>
      </c>
      <c r="M4487">
        <v>72.388000000000005</v>
      </c>
      <c r="N4487">
        <v>326.10000000000002</v>
      </c>
    </row>
    <row r="4488" spans="1:14" x14ac:dyDescent="0.3">
      <c r="A4488" t="s">
        <v>160</v>
      </c>
      <c r="B4488" t="s">
        <v>161</v>
      </c>
      <c r="C4488" t="s">
        <v>437</v>
      </c>
      <c r="D4488" t="s">
        <v>433</v>
      </c>
      <c r="E4488">
        <v>2016</v>
      </c>
      <c r="F4488">
        <v>16.905000000000001</v>
      </c>
      <c r="G4488">
        <v>9.5380000000000003</v>
      </c>
      <c r="I4488">
        <v>1061630000</v>
      </c>
      <c r="J4488">
        <v>9628.35</v>
      </c>
      <c r="K4488">
        <v>55.856400000000001</v>
      </c>
      <c r="L4488">
        <v>13.7</v>
      </c>
      <c r="M4488">
        <v>72.408000000000001</v>
      </c>
      <c r="N4488">
        <v>324.29700000000003</v>
      </c>
    </row>
    <row r="4489" spans="1:14" x14ac:dyDescent="0.3">
      <c r="A4489" t="s">
        <v>160</v>
      </c>
      <c r="B4489" t="s">
        <v>161</v>
      </c>
      <c r="C4489" t="s">
        <v>437</v>
      </c>
      <c r="D4489" t="s">
        <v>433</v>
      </c>
      <c r="E4489">
        <v>2015</v>
      </c>
      <c r="F4489">
        <v>17.074000000000002</v>
      </c>
      <c r="G4489">
        <v>9.4870000000000001</v>
      </c>
      <c r="I4489">
        <v>997008000</v>
      </c>
      <c r="J4489">
        <v>9096.8700000000008</v>
      </c>
      <c r="K4489">
        <v>53.81</v>
      </c>
      <c r="L4489">
        <v>13.5</v>
      </c>
      <c r="M4489">
        <v>72.444999999999993</v>
      </c>
      <c r="N4489">
        <v>322.35000000000002</v>
      </c>
    </row>
    <row r="4490" spans="1:14" x14ac:dyDescent="0.3">
      <c r="A4490" t="s">
        <v>160</v>
      </c>
      <c r="B4490" t="s">
        <v>161</v>
      </c>
      <c r="C4490" t="s">
        <v>437</v>
      </c>
      <c r="D4490" t="s">
        <v>433</v>
      </c>
      <c r="E4490">
        <v>2014</v>
      </c>
      <c r="F4490">
        <v>17.209</v>
      </c>
      <c r="G4490">
        <v>9.3930000000000007</v>
      </c>
      <c r="I4490">
        <v>911497000</v>
      </c>
      <c r="J4490">
        <v>8369.89</v>
      </c>
      <c r="K4490">
        <v>51.6</v>
      </c>
      <c r="L4490">
        <v>13.3</v>
      </c>
      <c r="M4490">
        <v>72.503</v>
      </c>
      <c r="N4490">
        <v>320.3</v>
      </c>
    </row>
    <row r="4491" spans="1:14" x14ac:dyDescent="0.3">
      <c r="A4491" t="s">
        <v>160</v>
      </c>
      <c r="B4491" t="s">
        <v>161</v>
      </c>
      <c r="C4491" t="s">
        <v>437</v>
      </c>
      <c r="D4491" t="s">
        <v>433</v>
      </c>
      <c r="E4491">
        <v>2013</v>
      </c>
      <c r="F4491">
        <v>17.315000000000001</v>
      </c>
      <c r="G4491">
        <v>9.2520000000000007</v>
      </c>
      <c r="I4491">
        <v>842620000</v>
      </c>
      <c r="J4491">
        <v>7789.78</v>
      </c>
      <c r="K4491">
        <v>35</v>
      </c>
      <c r="L4491">
        <v>13.1</v>
      </c>
      <c r="M4491">
        <v>72.578999999999994</v>
      </c>
      <c r="N4491">
        <v>318.14699999999999</v>
      </c>
    </row>
    <row r="4492" spans="1:14" x14ac:dyDescent="0.3">
      <c r="A4492" t="s">
        <v>160</v>
      </c>
      <c r="B4492" t="s">
        <v>161</v>
      </c>
      <c r="C4492" t="s">
        <v>437</v>
      </c>
      <c r="D4492" t="s">
        <v>433</v>
      </c>
      <c r="E4492">
        <v>2012</v>
      </c>
      <c r="F4492">
        <v>17.398</v>
      </c>
      <c r="G4492">
        <v>9.0649999999999995</v>
      </c>
      <c r="I4492">
        <v>799882000</v>
      </c>
      <c r="J4492">
        <v>7444.5</v>
      </c>
      <c r="K4492">
        <v>32</v>
      </c>
      <c r="L4492">
        <v>12.9</v>
      </c>
      <c r="M4492">
        <v>72.668999999999997</v>
      </c>
      <c r="N4492">
        <v>316.01799999999997</v>
      </c>
    </row>
    <row r="4493" spans="1:14" x14ac:dyDescent="0.3">
      <c r="A4493" t="s">
        <v>160</v>
      </c>
      <c r="B4493" t="s">
        <v>161</v>
      </c>
      <c r="C4493" t="s">
        <v>437</v>
      </c>
      <c r="D4493" t="s">
        <v>433</v>
      </c>
      <c r="E4493">
        <v>2011</v>
      </c>
      <c r="F4493">
        <v>17.460999999999999</v>
      </c>
      <c r="G4493">
        <v>8.8379999999999992</v>
      </c>
      <c r="I4493">
        <v>778656000</v>
      </c>
      <c r="J4493">
        <v>7291.06</v>
      </c>
      <c r="K4493">
        <v>30</v>
      </c>
      <c r="L4493">
        <v>12.7</v>
      </c>
      <c r="M4493">
        <v>72.768000000000001</v>
      </c>
      <c r="N4493">
        <v>314.10599999999999</v>
      </c>
    </row>
    <row r="4494" spans="1:14" x14ac:dyDescent="0.3">
      <c r="A4494" t="s">
        <v>160</v>
      </c>
      <c r="B4494" t="s">
        <v>161</v>
      </c>
      <c r="C4494" t="s">
        <v>437</v>
      </c>
      <c r="D4494" t="s">
        <v>433</v>
      </c>
      <c r="E4494">
        <v>2010</v>
      </c>
      <c r="F4494">
        <v>17.501000000000001</v>
      </c>
      <c r="G4494">
        <v>8.5850000000000009</v>
      </c>
      <c r="I4494">
        <v>771013000</v>
      </c>
      <c r="J4494">
        <v>7257.76</v>
      </c>
      <c r="K4494">
        <v>27</v>
      </c>
      <c r="L4494">
        <v>12.6</v>
      </c>
      <c r="M4494">
        <v>72.867000000000004</v>
      </c>
      <c r="N4494">
        <v>312.45</v>
      </c>
    </row>
    <row r="4495" spans="1:14" x14ac:dyDescent="0.3">
      <c r="A4495" t="s">
        <v>160</v>
      </c>
      <c r="B4495" t="s">
        <v>161</v>
      </c>
      <c r="C4495" t="s">
        <v>437</v>
      </c>
      <c r="D4495" t="s">
        <v>433</v>
      </c>
      <c r="E4495">
        <v>2009</v>
      </c>
      <c r="F4495">
        <v>17.512</v>
      </c>
      <c r="G4495">
        <v>8.3249999999999993</v>
      </c>
      <c r="I4495">
        <v>771276000</v>
      </c>
      <c r="J4495">
        <v>7290.7</v>
      </c>
      <c r="K4495">
        <v>24.05</v>
      </c>
      <c r="L4495">
        <v>12.5</v>
      </c>
      <c r="M4495">
        <v>72.959999999999994</v>
      </c>
      <c r="N4495">
        <v>311.14400000000001</v>
      </c>
    </row>
    <row r="4496" spans="1:14" x14ac:dyDescent="0.3">
      <c r="A4496" t="s">
        <v>160</v>
      </c>
      <c r="B4496" t="s">
        <v>161</v>
      </c>
      <c r="C4496" t="s">
        <v>437</v>
      </c>
      <c r="D4496" t="s">
        <v>433</v>
      </c>
      <c r="E4496">
        <v>2008</v>
      </c>
      <c r="F4496">
        <v>17.497</v>
      </c>
      <c r="G4496">
        <v>8.0790000000000006</v>
      </c>
      <c r="I4496">
        <v>825976000</v>
      </c>
      <c r="J4496">
        <v>7832.42</v>
      </c>
      <c r="K4496">
        <v>23.18</v>
      </c>
      <c r="L4496">
        <v>12.5</v>
      </c>
      <c r="M4496">
        <v>73.037999999999997</v>
      </c>
      <c r="N4496">
        <v>310.16500000000002</v>
      </c>
    </row>
    <row r="4497" spans="1:14" x14ac:dyDescent="0.3">
      <c r="A4497" t="s">
        <v>160</v>
      </c>
      <c r="B4497" t="s">
        <v>161</v>
      </c>
      <c r="C4497" t="s">
        <v>437</v>
      </c>
      <c r="D4497" t="s">
        <v>433</v>
      </c>
      <c r="E4497">
        <v>2007</v>
      </c>
      <c r="F4497">
        <v>17.468</v>
      </c>
      <c r="G4497">
        <v>7.8630000000000004</v>
      </c>
      <c r="I4497">
        <v>758684000</v>
      </c>
      <c r="J4497">
        <v>7212.51</v>
      </c>
      <c r="K4497">
        <v>22.29</v>
      </c>
      <c r="L4497">
        <v>12.4</v>
      </c>
      <c r="M4497">
        <v>73.096000000000004</v>
      </c>
      <c r="N4497">
        <v>309.38200000000001</v>
      </c>
    </row>
    <row r="4498" spans="1:14" x14ac:dyDescent="0.3">
      <c r="A4498" t="s">
        <v>160</v>
      </c>
      <c r="B4498" t="s">
        <v>161</v>
      </c>
      <c r="C4498" t="s">
        <v>437</v>
      </c>
      <c r="D4498" t="s">
        <v>433</v>
      </c>
      <c r="E4498">
        <v>2006</v>
      </c>
      <c r="F4498">
        <v>17.440999999999999</v>
      </c>
      <c r="G4498">
        <v>7.6840000000000002</v>
      </c>
      <c r="I4498">
        <v>698701000</v>
      </c>
      <c r="J4498">
        <v>6658.54</v>
      </c>
      <c r="K4498">
        <v>21.396000000000001</v>
      </c>
      <c r="L4498">
        <v>12.5</v>
      </c>
      <c r="M4498">
        <v>73.125</v>
      </c>
      <c r="N4498">
        <v>308.62599999999998</v>
      </c>
    </row>
    <row r="4499" spans="1:14" x14ac:dyDescent="0.3">
      <c r="A4499" t="s">
        <v>160</v>
      </c>
      <c r="B4499" t="s">
        <v>161</v>
      </c>
      <c r="C4499" t="s">
        <v>437</v>
      </c>
      <c r="D4499" t="s">
        <v>433</v>
      </c>
      <c r="E4499">
        <v>2005</v>
      </c>
      <c r="F4499">
        <v>17.437999999999999</v>
      </c>
      <c r="G4499">
        <v>7.5439999999999996</v>
      </c>
      <c r="I4499">
        <v>695370000</v>
      </c>
      <c r="J4499">
        <v>6644.02</v>
      </c>
      <c r="K4499">
        <v>20.4878</v>
      </c>
      <c r="L4499">
        <v>12.5</v>
      </c>
      <c r="M4499">
        <v>73.123000000000005</v>
      </c>
      <c r="N4499">
        <v>307.82600000000002</v>
      </c>
    </row>
    <row r="4500" spans="1:14" x14ac:dyDescent="0.3">
      <c r="A4500" t="s">
        <v>160</v>
      </c>
      <c r="B4500" t="s">
        <v>161</v>
      </c>
      <c r="C4500" t="s">
        <v>437</v>
      </c>
      <c r="D4500" t="s">
        <v>433</v>
      </c>
      <c r="E4500">
        <v>2004</v>
      </c>
      <c r="F4500">
        <v>17.478999999999999</v>
      </c>
      <c r="G4500">
        <v>7.4349999999999996</v>
      </c>
      <c r="I4500">
        <v>599119000</v>
      </c>
      <c r="J4500">
        <v>5741.6</v>
      </c>
      <c r="K4500">
        <v>19.570599999999999</v>
      </c>
      <c r="L4500">
        <v>12.6</v>
      </c>
      <c r="M4500">
        <v>73.087999999999994</v>
      </c>
      <c r="N4500">
        <v>306.90300000000002</v>
      </c>
    </row>
    <row r="4501" spans="1:14" x14ac:dyDescent="0.3">
      <c r="A4501" t="s">
        <v>160</v>
      </c>
      <c r="B4501" t="s">
        <v>161</v>
      </c>
      <c r="C4501" t="s">
        <v>437</v>
      </c>
      <c r="D4501" t="s">
        <v>433</v>
      </c>
      <c r="E4501">
        <v>2003</v>
      </c>
      <c r="F4501">
        <v>17.582999999999998</v>
      </c>
      <c r="G4501">
        <v>7.343</v>
      </c>
      <c r="I4501">
        <v>591018000</v>
      </c>
      <c r="J4501">
        <v>5682.6</v>
      </c>
      <c r="K4501">
        <v>18.645199999999999</v>
      </c>
      <c r="L4501">
        <v>12.8</v>
      </c>
      <c r="M4501">
        <v>73.022999999999996</v>
      </c>
      <c r="N4501">
        <v>305.89699999999999</v>
      </c>
    </row>
    <row r="4502" spans="1:14" x14ac:dyDescent="0.3">
      <c r="A4502" t="s">
        <v>160</v>
      </c>
      <c r="B4502" t="s">
        <v>161</v>
      </c>
      <c r="C4502" t="s">
        <v>437</v>
      </c>
      <c r="D4502" t="s">
        <v>433</v>
      </c>
      <c r="E4502">
        <v>2002</v>
      </c>
      <c r="F4502">
        <v>17.77</v>
      </c>
      <c r="G4502">
        <v>7.2619999999999996</v>
      </c>
      <c r="I4502">
        <v>540337000</v>
      </c>
      <c r="J4502">
        <v>5213.8999999999996</v>
      </c>
      <c r="K4502">
        <v>14.758800000000001</v>
      </c>
      <c r="L4502">
        <v>12.9</v>
      </c>
      <c r="M4502">
        <v>72.929000000000002</v>
      </c>
      <c r="N4502">
        <v>304.80599999999998</v>
      </c>
    </row>
    <row r="4503" spans="1:14" x14ac:dyDescent="0.3">
      <c r="A4503" t="s">
        <v>160</v>
      </c>
      <c r="B4503" t="s">
        <v>161</v>
      </c>
      <c r="C4503" t="s">
        <v>437</v>
      </c>
      <c r="D4503" t="s">
        <v>433</v>
      </c>
      <c r="E4503">
        <v>2001</v>
      </c>
      <c r="F4503">
        <v>18.053999999999998</v>
      </c>
      <c r="G4503">
        <v>7.1920000000000002</v>
      </c>
      <c r="I4503">
        <v>520444000</v>
      </c>
      <c r="J4503">
        <v>5040.67</v>
      </c>
      <c r="K4503">
        <v>5.1280999999999999</v>
      </c>
      <c r="L4503">
        <v>13.1</v>
      </c>
      <c r="M4503">
        <v>72.805000000000007</v>
      </c>
      <c r="N4503">
        <v>303.67399999999998</v>
      </c>
    </row>
    <row r="4504" spans="1:14" x14ac:dyDescent="0.3">
      <c r="A4504" t="s">
        <v>160</v>
      </c>
      <c r="B4504" t="s">
        <v>161</v>
      </c>
      <c r="C4504" t="s">
        <v>437</v>
      </c>
      <c r="D4504" t="s">
        <v>433</v>
      </c>
      <c r="E4504">
        <v>2000</v>
      </c>
      <c r="F4504">
        <v>18.443999999999999</v>
      </c>
      <c r="G4504">
        <v>7.1429999999999998</v>
      </c>
      <c r="I4504">
        <v>520044000</v>
      </c>
      <c r="J4504">
        <v>5057.17</v>
      </c>
      <c r="K4504">
        <v>4.0639099999999999</v>
      </c>
      <c r="L4504">
        <v>13.3</v>
      </c>
      <c r="M4504">
        <v>72.647999999999996</v>
      </c>
      <c r="N4504">
        <v>302.45</v>
      </c>
    </row>
    <row r="4505" spans="1:14" x14ac:dyDescent="0.3">
      <c r="A4505" t="s">
        <v>160</v>
      </c>
      <c r="B4505" t="s">
        <v>161</v>
      </c>
      <c r="C4505" t="s">
        <v>437</v>
      </c>
      <c r="D4505" t="s">
        <v>433</v>
      </c>
      <c r="E4505">
        <v>1999</v>
      </c>
      <c r="F4505">
        <v>18.939</v>
      </c>
      <c r="G4505">
        <v>7.1289999999999996</v>
      </c>
      <c r="I4505">
        <v>482009000</v>
      </c>
      <c r="J4505">
        <v>4705.6499999999996</v>
      </c>
      <c r="K4505">
        <v>2.4731700000000001</v>
      </c>
      <c r="L4505">
        <v>13.6</v>
      </c>
      <c r="M4505">
        <v>72.454999999999998</v>
      </c>
      <c r="N4505">
        <v>301.27100000000002</v>
      </c>
    </row>
    <row r="4506" spans="1:14" x14ac:dyDescent="0.3">
      <c r="A4506" t="s">
        <v>160</v>
      </c>
      <c r="B4506" t="s">
        <v>161</v>
      </c>
      <c r="C4506" t="s">
        <v>437</v>
      </c>
      <c r="D4506" t="s">
        <v>433</v>
      </c>
      <c r="E4506">
        <v>1998</v>
      </c>
      <c r="F4506">
        <v>19.530999999999999</v>
      </c>
      <c r="G4506">
        <v>7.1589999999999998</v>
      </c>
      <c r="I4506">
        <v>445904000</v>
      </c>
      <c r="J4506">
        <v>4370.7</v>
      </c>
      <c r="K4506">
        <v>1.48485</v>
      </c>
      <c r="L4506">
        <v>13.9</v>
      </c>
      <c r="M4506">
        <v>72.225999999999999</v>
      </c>
      <c r="N4506">
        <v>300.06200000000001</v>
      </c>
    </row>
    <row r="4507" spans="1:14" x14ac:dyDescent="0.3">
      <c r="A4507" t="s">
        <v>160</v>
      </c>
      <c r="B4507" t="s">
        <v>161</v>
      </c>
      <c r="C4507" t="s">
        <v>437</v>
      </c>
      <c r="D4507" t="s">
        <v>433</v>
      </c>
      <c r="E4507">
        <v>1997</v>
      </c>
      <c r="F4507">
        <v>20.213000000000001</v>
      </c>
      <c r="G4507">
        <v>7.2329999999999997</v>
      </c>
      <c r="I4507">
        <v>392191000</v>
      </c>
      <c r="J4507">
        <v>3861.4</v>
      </c>
      <c r="K4507">
        <v>0.99088399999999999</v>
      </c>
      <c r="L4507">
        <v>14.2</v>
      </c>
      <c r="M4507">
        <v>71.963999999999999</v>
      </c>
      <c r="N4507">
        <v>298.726</v>
      </c>
    </row>
    <row r="4508" spans="1:14" x14ac:dyDescent="0.3">
      <c r="A4508" t="s">
        <v>160</v>
      </c>
      <c r="B4508" t="s">
        <v>161</v>
      </c>
      <c r="C4508" t="s">
        <v>437</v>
      </c>
      <c r="D4508" t="s">
        <v>433</v>
      </c>
      <c r="E4508">
        <v>1996</v>
      </c>
      <c r="F4508">
        <v>20.986999999999998</v>
      </c>
      <c r="G4508">
        <v>7.3460000000000001</v>
      </c>
      <c r="I4508">
        <v>366911000</v>
      </c>
      <c r="J4508">
        <v>3632.75</v>
      </c>
      <c r="K4508">
        <v>0.29803299999999999</v>
      </c>
      <c r="L4508">
        <v>14.6</v>
      </c>
      <c r="M4508">
        <v>71.673000000000002</v>
      </c>
      <c r="N4508">
        <v>297.06200000000001</v>
      </c>
    </row>
    <row r="4509" spans="1:14" x14ac:dyDescent="0.3">
      <c r="A4509" t="s">
        <v>160</v>
      </c>
      <c r="B4509" t="s">
        <v>161</v>
      </c>
      <c r="C4509" t="s">
        <v>437</v>
      </c>
      <c r="D4509" t="s">
        <v>433</v>
      </c>
      <c r="E4509">
        <v>1995</v>
      </c>
      <c r="F4509">
        <v>21.882000000000001</v>
      </c>
      <c r="G4509">
        <v>7.484</v>
      </c>
      <c r="I4509">
        <v>342173000</v>
      </c>
      <c r="J4509">
        <v>3411.9</v>
      </c>
      <c r="K4509">
        <v>0</v>
      </c>
      <c r="L4509">
        <v>15.1</v>
      </c>
      <c r="M4509">
        <v>71.355999999999995</v>
      </c>
      <c r="N4509">
        <v>294.96499999999997</v>
      </c>
    </row>
    <row r="4510" spans="1:14" x14ac:dyDescent="0.3">
      <c r="A4510" t="s">
        <v>160</v>
      </c>
      <c r="B4510" t="s">
        <v>161</v>
      </c>
      <c r="C4510" t="s">
        <v>437</v>
      </c>
      <c r="D4510" t="s">
        <v>433</v>
      </c>
      <c r="E4510">
        <v>1994</v>
      </c>
      <c r="F4510">
        <v>22.934999999999999</v>
      </c>
      <c r="G4510">
        <v>7.6260000000000003</v>
      </c>
      <c r="I4510">
        <v>325112000</v>
      </c>
      <c r="J4510">
        <v>3272.32</v>
      </c>
      <c r="K4510">
        <v>0</v>
      </c>
      <c r="L4510">
        <v>15.6</v>
      </c>
      <c r="M4510">
        <v>71.015000000000001</v>
      </c>
      <c r="N4510">
        <v>292.21199999999999</v>
      </c>
    </row>
    <row r="4511" spans="1:14" x14ac:dyDescent="0.3">
      <c r="A4511" t="s">
        <v>160</v>
      </c>
      <c r="B4511" t="s">
        <v>161</v>
      </c>
      <c r="C4511" t="s">
        <v>437</v>
      </c>
      <c r="D4511" t="s">
        <v>433</v>
      </c>
      <c r="E4511">
        <v>1993</v>
      </c>
      <c r="F4511">
        <v>24.146000000000001</v>
      </c>
      <c r="G4511">
        <v>7.7560000000000002</v>
      </c>
      <c r="I4511">
        <v>309812000</v>
      </c>
      <c r="J4511">
        <v>3153.95</v>
      </c>
      <c r="K4511">
        <v>0</v>
      </c>
      <c r="L4511">
        <v>16.2</v>
      </c>
      <c r="M4511">
        <v>70.659000000000006</v>
      </c>
      <c r="N4511">
        <v>288.91199999999998</v>
      </c>
    </row>
    <row r="4512" spans="1:14" x14ac:dyDescent="0.3">
      <c r="A4512" t="s">
        <v>160</v>
      </c>
      <c r="B4512" t="s">
        <v>161</v>
      </c>
      <c r="C4512" t="s">
        <v>437</v>
      </c>
      <c r="D4512" t="s">
        <v>433</v>
      </c>
      <c r="E4512">
        <v>1992</v>
      </c>
      <c r="F4512">
        <v>25.484999999999999</v>
      </c>
      <c r="G4512">
        <v>7.8579999999999997</v>
      </c>
      <c r="I4512">
        <v>310160000</v>
      </c>
      <c r="J4512">
        <v>3192.1</v>
      </c>
      <c r="K4512">
        <v>0</v>
      </c>
      <c r="L4512">
        <v>16.8</v>
      </c>
      <c r="M4512">
        <v>70.295000000000002</v>
      </c>
      <c r="N4512">
        <v>285.779</v>
      </c>
    </row>
    <row r="4513" spans="1:14" x14ac:dyDescent="0.3">
      <c r="A4513" t="s">
        <v>160</v>
      </c>
      <c r="B4513" t="s">
        <v>161</v>
      </c>
      <c r="C4513" t="s">
        <v>437</v>
      </c>
      <c r="D4513" t="s">
        <v>433</v>
      </c>
      <c r="E4513">
        <v>1991</v>
      </c>
      <c r="F4513">
        <v>26.899000000000001</v>
      </c>
      <c r="G4513">
        <v>7.9290000000000003</v>
      </c>
      <c r="I4513">
        <v>300758000</v>
      </c>
      <c r="J4513">
        <v>3117.95</v>
      </c>
      <c r="K4513">
        <v>0</v>
      </c>
      <c r="L4513">
        <v>17.399999999999999</v>
      </c>
      <c r="M4513">
        <v>69.936999999999998</v>
      </c>
      <c r="N4513">
        <v>283.70600000000002</v>
      </c>
    </row>
    <row r="4514" spans="1:14" x14ac:dyDescent="0.3">
      <c r="A4514" t="s">
        <v>160</v>
      </c>
      <c r="B4514" t="s">
        <v>161</v>
      </c>
      <c r="C4514" t="s">
        <v>437</v>
      </c>
      <c r="D4514" t="s">
        <v>433</v>
      </c>
      <c r="E4514">
        <v>1990</v>
      </c>
      <c r="F4514">
        <v>28.31</v>
      </c>
      <c r="G4514">
        <v>7.968</v>
      </c>
      <c r="I4514">
        <v>278099000</v>
      </c>
      <c r="J4514">
        <v>2886.91</v>
      </c>
      <c r="K4514">
        <v>0</v>
      </c>
      <c r="L4514">
        <v>18.100000000000001</v>
      </c>
      <c r="M4514">
        <v>69.597999999999999</v>
      </c>
      <c r="N4514">
        <v>283.32600000000002</v>
      </c>
    </row>
    <row r="4515" spans="1:14" x14ac:dyDescent="0.3">
      <c r="A4515" t="s">
        <v>160</v>
      </c>
      <c r="B4515" t="s">
        <v>161</v>
      </c>
      <c r="C4515" t="s">
        <v>437</v>
      </c>
      <c r="D4515" t="s">
        <v>433</v>
      </c>
      <c r="E4515">
        <v>1989</v>
      </c>
      <c r="F4515">
        <v>29.632999999999999</v>
      </c>
      <c r="G4515">
        <v>7.984</v>
      </c>
      <c r="I4515">
        <v>267328000</v>
      </c>
      <c r="J4515">
        <v>2758.12</v>
      </c>
      <c r="K4515">
        <v>0</v>
      </c>
      <c r="L4515">
        <v>18.7</v>
      </c>
      <c r="M4515">
        <v>69.292000000000002</v>
      </c>
      <c r="N4515">
        <v>285.07100000000003</v>
      </c>
    </row>
    <row r="4516" spans="1:14" x14ac:dyDescent="0.3">
      <c r="A4516" t="s">
        <v>160</v>
      </c>
      <c r="B4516" t="s">
        <v>161</v>
      </c>
      <c r="C4516" t="s">
        <v>437</v>
      </c>
      <c r="D4516" t="s">
        <v>433</v>
      </c>
      <c r="E4516">
        <v>1988</v>
      </c>
      <c r="F4516">
        <v>30.789000000000001</v>
      </c>
      <c r="G4516">
        <v>7.9909999999999997</v>
      </c>
      <c r="I4516">
        <v>236358000</v>
      </c>
      <c r="J4516">
        <v>2408.86</v>
      </c>
      <c r="K4516">
        <v>0</v>
      </c>
      <c r="L4516">
        <v>19.3</v>
      </c>
      <c r="M4516">
        <v>69.024000000000001</v>
      </c>
      <c r="N4516">
        <v>288.58800000000002</v>
      </c>
    </row>
    <row r="4517" spans="1:14" x14ac:dyDescent="0.3">
      <c r="A4517" t="s">
        <v>160</v>
      </c>
      <c r="B4517" t="s">
        <v>161</v>
      </c>
      <c r="C4517" t="s">
        <v>437</v>
      </c>
      <c r="D4517" t="s">
        <v>433</v>
      </c>
      <c r="E4517">
        <v>1987</v>
      </c>
      <c r="F4517">
        <v>31.718</v>
      </c>
      <c r="G4517">
        <v>8.0020000000000007</v>
      </c>
      <c r="I4517">
        <v>215010000</v>
      </c>
      <c r="J4517">
        <v>2162.29</v>
      </c>
      <c r="K4517">
        <v>0</v>
      </c>
      <c r="L4517">
        <v>20</v>
      </c>
      <c r="M4517">
        <v>68.798000000000002</v>
      </c>
      <c r="N4517">
        <v>292.459</v>
      </c>
    </row>
    <row r="4518" spans="1:14" x14ac:dyDescent="0.3">
      <c r="A4518" t="s">
        <v>160</v>
      </c>
      <c r="B4518" t="s">
        <v>161</v>
      </c>
      <c r="C4518" t="s">
        <v>437</v>
      </c>
      <c r="D4518" t="s">
        <v>433</v>
      </c>
      <c r="E4518">
        <v>1986</v>
      </c>
      <c r="F4518">
        <v>32.381</v>
      </c>
      <c r="G4518">
        <v>8.02</v>
      </c>
      <c r="I4518">
        <v>187590000</v>
      </c>
      <c r="J4518">
        <v>1872.32</v>
      </c>
      <c r="K4518">
        <v>0</v>
      </c>
      <c r="L4518">
        <v>20.6</v>
      </c>
      <c r="M4518">
        <v>68.611999999999995</v>
      </c>
      <c r="N4518">
        <v>294.67899999999997</v>
      </c>
    </row>
    <row r="4519" spans="1:14" x14ac:dyDescent="0.3">
      <c r="A4519" t="s">
        <v>160</v>
      </c>
      <c r="B4519" t="s">
        <v>161</v>
      </c>
      <c r="C4519" t="s">
        <v>437</v>
      </c>
      <c r="D4519" t="s">
        <v>433</v>
      </c>
      <c r="E4519">
        <v>1985</v>
      </c>
      <c r="F4519">
        <v>32.747</v>
      </c>
      <c r="G4519">
        <v>8.0500000000000007</v>
      </c>
      <c r="I4519">
        <v>167728000</v>
      </c>
      <c r="J4519">
        <v>1678.19</v>
      </c>
      <c r="K4519">
        <v>0</v>
      </c>
      <c r="L4519">
        <v>21.2</v>
      </c>
      <c r="M4519">
        <v>68.462000000000003</v>
      </c>
      <c r="N4519">
        <v>293.959</v>
      </c>
    </row>
    <row r="4520" spans="1:14" x14ac:dyDescent="0.3">
      <c r="A4520" t="s">
        <v>160</v>
      </c>
      <c r="B4520" t="s">
        <v>161</v>
      </c>
      <c r="C4520" t="s">
        <v>437</v>
      </c>
      <c r="D4520" t="s">
        <v>433</v>
      </c>
      <c r="E4520">
        <v>1984</v>
      </c>
      <c r="F4520">
        <v>32.814</v>
      </c>
      <c r="G4520">
        <v>8.0909999999999993</v>
      </c>
      <c r="I4520">
        <v>145533000</v>
      </c>
      <c r="J4520">
        <v>1477.84</v>
      </c>
      <c r="K4520">
        <v>0</v>
      </c>
      <c r="M4520">
        <v>68.340999999999994</v>
      </c>
      <c r="N4520">
        <v>289.63799999999998</v>
      </c>
    </row>
    <row r="4521" spans="1:14" x14ac:dyDescent="0.3">
      <c r="A4521" t="s">
        <v>160</v>
      </c>
      <c r="B4521" t="s">
        <v>161</v>
      </c>
      <c r="C4521" t="s">
        <v>437</v>
      </c>
      <c r="D4521" t="s">
        <v>433</v>
      </c>
      <c r="E4521">
        <v>1983</v>
      </c>
      <c r="F4521">
        <v>32.640999999999998</v>
      </c>
      <c r="G4521">
        <v>8.1389999999999993</v>
      </c>
      <c r="I4521">
        <v>131804000</v>
      </c>
      <c r="J4521">
        <v>1372.68</v>
      </c>
      <c r="K4521">
        <v>0</v>
      </c>
      <c r="M4521">
        <v>68.233999999999995</v>
      </c>
      <c r="N4521">
        <v>282.40899999999999</v>
      </c>
    </row>
    <row r="4522" spans="1:14" x14ac:dyDescent="0.3">
      <c r="A4522" t="s">
        <v>160</v>
      </c>
      <c r="B4522" t="s">
        <v>161</v>
      </c>
      <c r="C4522" t="s">
        <v>437</v>
      </c>
      <c r="D4522" t="s">
        <v>433</v>
      </c>
      <c r="E4522">
        <v>1982</v>
      </c>
      <c r="F4522">
        <v>32.296999999999997</v>
      </c>
      <c r="G4522">
        <v>8.1880000000000006</v>
      </c>
      <c r="I4522">
        <v>125435589</v>
      </c>
      <c r="J4522">
        <v>1347</v>
      </c>
      <c r="K4522">
        <v>0</v>
      </c>
      <c r="M4522">
        <v>68.128</v>
      </c>
      <c r="N4522">
        <v>273.88799999999998</v>
      </c>
    </row>
    <row r="4523" spans="1:14" x14ac:dyDescent="0.3">
      <c r="A4523" t="s">
        <v>160</v>
      </c>
      <c r="B4523" t="s">
        <v>161</v>
      </c>
      <c r="C4523" t="s">
        <v>437</v>
      </c>
      <c r="D4523" t="s">
        <v>433</v>
      </c>
      <c r="E4523">
        <v>1981</v>
      </c>
      <c r="F4523">
        <v>31.831</v>
      </c>
      <c r="G4523">
        <v>8.2349999999999994</v>
      </c>
      <c r="I4523">
        <v>115652000</v>
      </c>
      <c r="J4523">
        <v>1276.4100000000001</v>
      </c>
      <c r="K4523">
        <v>0</v>
      </c>
      <c r="M4523">
        <v>68.012</v>
      </c>
      <c r="N4523">
        <v>266.49099999999999</v>
      </c>
    </row>
    <row r="4524" spans="1:14" x14ac:dyDescent="0.3">
      <c r="A4524" t="s">
        <v>160</v>
      </c>
      <c r="B4524" t="s">
        <v>161</v>
      </c>
      <c r="C4524" t="s">
        <v>437</v>
      </c>
      <c r="D4524" t="s">
        <v>433</v>
      </c>
      <c r="E4524">
        <v>1980</v>
      </c>
      <c r="F4524">
        <v>31.303999999999998</v>
      </c>
      <c r="G4524">
        <v>8.2739999999999991</v>
      </c>
      <c r="I4524">
        <v>110900000</v>
      </c>
      <c r="J4524">
        <v>1245.6199999999999</v>
      </c>
      <c r="K4524">
        <v>0</v>
      </c>
      <c r="M4524">
        <v>67.879000000000005</v>
      </c>
      <c r="N4524">
        <v>261.85899999999998</v>
      </c>
    </row>
    <row r="4525" spans="1:14" x14ac:dyDescent="0.3">
      <c r="A4525" t="s">
        <v>160</v>
      </c>
      <c r="B4525" t="s">
        <v>161</v>
      </c>
      <c r="C4525" t="s">
        <v>437</v>
      </c>
      <c r="D4525" t="s">
        <v>433</v>
      </c>
      <c r="E4525">
        <v>1979</v>
      </c>
      <c r="F4525">
        <v>30.771999999999998</v>
      </c>
      <c r="G4525">
        <v>8.298</v>
      </c>
      <c r="I4525">
        <v>102244000</v>
      </c>
      <c r="J4525">
        <v>1154</v>
      </c>
      <c r="K4525">
        <v>0</v>
      </c>
      <c r="M4525">
        <v>67.722999999999999</v>
      </c>
      <c r="N4525">
        <v>260.58800000000002</v>
      </c>
    </row>
    <row r="4526" spans="1:14" x14ac:dyDescent="0.3">
      <c r="A4526" t="s">
        <v>160</v>
      </c>
      <c r="B4526" t="s">
        <v>161</v>
      </c>
      <c r="C4526" t="s">
        <v>437</v>
      </c>
      <c r="D4526" t="s">
        <v>433</v>
      </c>
      <c r="E4526">
        <v>1978</v>
      </c>
      <c r="F4526">
        <v>30.277000000000001</v>
      </c>
      <c r="G4526">
        <v>8.3040000000000003</v>
      </c>
      <c r="I4526">
        <v>88322400</v>
      </c>
      <c r="J4526">
        <v>991.26099999999997</v>
      </c>
      <c r="K4526">
        <v>0</v>
      </c>
      <c r="M4526">
        <v>67.545000000000002</v>
      </c>
      <c r="N4526">
        <v>262.06200000000001</v>
      </c>
    </row>
    <row r="4527" spans="1:14" x14ac:dyDescent="0.3">
      <c r="A4527" t="s">
        <v>160</v>
      </c>
      <c r="B4527" t="s">
        <v>161</v>
      </c>
      <c r="C4527" t="s">
        <v>437</v>
      </c>
      <c r="D4527" t="s">
        <v>433</v>
      </c>
      <c r="E4527">
        <v>1977</v>
      </c>
      <c r="F4527">
        <v>29.85</v>
      </c>
      <c r="G4527">
        <v>8.2949999999999999</v>
      </c>
      <c r="I4527">
        <v>71494500</v>
      </c>
      <c r="J4527">
        <v>792.38499999999999</v>
      </c>
      <c r="K4527">
        <v>0</v>
      </c>
      <c r="M4527">
        <v>67.346999999999994</v>
      </c>
      <c r="N4527">
        <v>265.37400000000002</v>
      </c>
    </row>
    <row r="4528" spans="1:14" x14ac:dyDescent="0.3">
      <c r="A4528" t="s">
        <v>160</v>
      </c>
      <c r="B4528" t="s">
        <v>161</v>
      </c>
      <c r="C4528" t="s">
        <v>437</v>
      </c>
      <c r="D4528" t="s">
        <v>433</v>
      </c>
      <c r="E4528">
        <v>1976</v>
      </c>
      <c r="F4528">
        <v>29.516999999999999</v>
      </c>
      <c r="G4528">
        <v>8.2729999999999997</v>
      </c>
      <c r="K4528">
        <v>0</v>
      </c>
      <c r="M4528">
        <v>67.13</v>
      </c>
      <c r="N4528">
        <v>269.04399999999998</v>
      </c>
    </row>
    <row r="4529" spans="1:14" x14ac:dyDescent="0.3">
      <c r="A4529" t="s">
        <v>160</v>
      </c>
      <c r="B4529" t="s">
        <v>161</v>
      </c>
      <c r="C4529" t="s">
        <v>437</v>
      </c>
      <c r="D4529" t="s">
        <v>433</v>
      </c>
      <c r="E4529">
        <v>1975</v>
      </c>
      <c r="F4529">
        <v>29.25</v>
      </c>
      <c r="G4529">
        <v>8.2449999999999992</v>
      </c>
      <c r="K4529">
        <v>0</v>
      </c>
      <c r="M4529">
        <v>66.894999999999996</v>
      </c>
      <c r="N4529">
        <v>272.041</v>
      </c>
    </row>
    <row r="4530" spans="1:14" x14ac:dyDescent="0.3">
      <c r="A4530" t="s">
        <v>160</v>
      </c>
      <c r="B4530" t="s">
        <v>161</v>
      </c>
      <c r="C4530" t="s">
        <v>437</v>
      </c>
      <c r="D4530" t="s">
        <v>433</v>
      </c>
      <c r="E4530">
        <v>1974</v>
      </c>
      <c r="F4530">
        <v>28.986000000000001</v>
      </c>
      <c r="G4530">
        <v>8.2170000000000005</v>
      </c>
      <c r="M4530">
        <v>66.649000000000001</v>
      </c>
      <c r="N4530">
        <v>274.09100000000001</v>
      </c>
    </row>
    <row r="4531" spans="1:14" x14ac:dyDescent="0.3">
      <c r="A4531" t="s">
        <v>160</v>
      </c>
      <c r="B4531" t="s">
        <v>161</v>
      </c>
      <c r="C4531" t="s">
        <v>437</v>
      </c>
      <c r="D4531" t="s">
        <v>433</v>
      </c>
      <c r="E4531">
        <v>1973</v>
      </c>
      <c r="F4531">
        <v>28.693000000000001</v>
      </c>
      <c r="G4531">
        <v>8.1999999999999993</v>
      </c>
      <c r="M4531">
        <v>66.394999999999996</v>
      </c>
      <c r="N4531">
        <v>275.49700000000001</v>
      </c>
    </row>
    <row r="4532" spans="1:14" x14ac:dyDescent="0.3">
      <c r="A4532" t="s">
        <v>160</v>
      </c>
      <c r="B4532" t="s">
        <v>161</v>
      </c>
      <c r="C4532" t="s">
        <v>437</v>
      </c>
      <c r="D4532" t="s">
        <v>433</v>
      </c>
      <c r="E4532">
        <v>1972</v>
      </c>
      <c r="F4532">
        <v>28.384</v>
      </c>
      <c r="G4532">
        <v>8.2029999999999994</v>
      </c>
      <c r="M4532">
        <v>66.138999999999996</v>
      </c>
      <c r="N4532">
        <v>276.42099999999999</v>
      </c>
    </row>
    <row r="4533" spans="1:14" x14ac:dyDescent="0.3">
      <c r="A4533" t="s">
        <v>160</v>
      </c>
      <c r="B4533" t="s">
        <v>161</v>
      </c>
      <c r="C4533" t="s">
        <v>437</v>
      </c>
      <c r="D4533" t="s">
        <v>433</v>
      </c>
      <c r="E4533">
        <v>1971</v>
      </c>
      <c r="F4533">
        <v>28.122</v>
      </c>
      <c r="G4533">
        <v>8.2370000000000001</v>
      </c>
      <c r="M4533">
        <v>65.88</v>
      </c>
      <c r="N4533">
        <v>277.12099999999998</v>
      </c>
    </row>
    <row r="4534" spans="1:14" x14ac:dyDescent="0.3">
      <c r="A4534" t="s">
        <v>160</v>
      </c>
      <c r="B4534" t="s">
        <v>161</v>
      </c>
      <c r="C4534" t="s">
        <v>437</v>
      </c>
      <c r="D4534" t="s">
        <v>433</v>
      </c>
      <c r="E4534">
        <v>1970</v>
      </c>
      <c r="F4534">
        <v>28.061</v>
      </c>
      <c r="G4534">
        <v>8.3109999999999999</v>
      </c>
      <c r="K4534">
        <v>0</v>
      </c>
      <c r="M4534">
        <v>65.619</v>
      </c>
      <c r="N4534">
        <v>277.86799999999999</v>
      </c>
    </row>
    <row r="4535" spans="1:14" x14ac:dyDescent="0.3">
      <c r="A4535" t="s">
        <v>160</v>
      </c>
      <c r="B4535" t="s">
        <v>161</v>
      </c>
      <c r="C4535" t="s">
        <v>437</v>
      </c>
      <c r="D4535" t="s">
        <v>433</v>
      </c>
      <c r="E4535">
        <v>1969</v>
      </c>
      <c r="F4535">
        <v>28.388000000000002</v>
      </c>
      <c r="G4535">
        <v>8.4329999999999998</v>
      </c>
      <c r="M4535">
        <v>65.352000000000004</v>
      </c>
      <c r="N4535">
        <v>278.61200000000002</v>
      </c>
    </row>
    <row r="4536" spans="1:14" x14ac:dyDescent="0.3">
      <c r="A4536" t="s">
        <v>160</v>
      </c>
      <c r="B4536" t="s">
        <v>161</v>
      </c>
      <c r="C4536" t="s">
        <v>437</v>
      </c>
      <c r="D4536" t="s">
        <v>433</v>
      </c>
      <c r="E4536">
        <v>1968</v>
      </c>
      <c r="F4536">
        <v>29.207999999999998</v>
      </c>
      <c r="G4536">
        <v>8.6050000000000004</v>
      </c>
      <c r="M4536">
        <v>65.076999999999998</v>
      </c>
      <c r="N4536">
        <v>279.197</v>
      </c>
    </row>
    <row r="4537" spans="1:14" x14ac:dyDescent="0.3">
      <c r="A4537" t="s">
        <v>160</v>
      </c>
      <c r="B4537" t="s">
        <v>161</v>
      </c>
      <c r="C4537" t="s">
        <v>437</v>
      </c>
      <c r="D4537" t="s">
        <v>433</v>
      </c>
      <c r="E4537">
        <v>1967</v>
      </c>
      <c r="F4537">
        <v>30.550999999999998</v>
      </c>
      <c r="G4537">
        <v>8.8219999999999992</v>
      </c>
      <c r="M4537">
        <v>64.789000000000001</v>
      </c>
      <c r="N4537">
        <v>279.471</v>
      </c>
    </row>
    <row r="4538" spans="1:14" x14ac:dyDescent="0.3">
      <c r="A4538" t="s">
        <v>160</v>
      </c>
      <c r="B4538" t="s">
        <v>161</v>
      </c>
      <c r="C4538" t="s">
        <v>437</v>
      </c>
      <c r="D4538" t="s">
        <v>433</v>
      </c>
      <c r="E4538">
        <v>1966</v>
      </c>
      <c r="F4538">
        <v>32.369999999999997</v>
      </c>
      <c r="G4538">
        <v>9.0809999999999995</v>
      </c>
      <c r="M4538">
        <v>64.483999999999995</v>
      </c>
      <c r="N4538">
        <v>279.21800000000002</v>
      </c>
    </row>
    <row r="4539" spans="1:14" x14ac:dyDescent="0.3">
      <c r="A4539" t="s">
        <v>160</v>
      </c>
      <c r="B4539" t="s">
        <v>161</v>
      </c>
      <c r="C4539" t="s">
        <v>437</v>
      </c>
      <c r="D4539" t="s">
        <v>433</v>
      </c>
      <c r="E4539">
        <v>1965</v>
      </c>
      <c r="F4539">
        <v>34.561999999999998</v>
      </c>
      <c r="G4539">
        <v>9.375</v>
      </c>
      <c r="K4539">
        <v>0</v>
      </c>
      <c r="M4539">
        <v>64.161000000000001</v>
      </c>
      <c r="N4539">
        <v>278.34100000000001</v>
      </c>
    </row>
    <row r="4540" spans="1:14" x14ac:dyDescent="0.3">
      <c r="A4540" t="s">
        <v>160</v>
      </c>
      <c r="B4540" t="s">
        <v>161</v>
      </c>
      <c r="C4540" t="s">
        <v>437</v>
      </c>
      <c r="D4540" t="s">
        <v>433</v>
      </c>
      <c r="E4540">
        <v>1964</v>
      </c>
      <c r="F4540">
        <v>36.975000000000001</v>
      </c>
      <c r="G4540">
        <v>9.6989999999999998</v>
      </c>
      <c r="M4540">
        <v>63.817</v>
      </c>
      <c r="N4540">
        <v>276.83199999999999</v>
      </c>
    </row>
    <row r="4541" spans="1:14" x14ac:dyDescent="0.3">
      <c r="A4541" t="s">
        <v>160</v>
      </c>
      <c r="B4541" t="s">
        <v>161</v>
      </c>
      <c r="C4541" t="s">
        <v>437</v>
      </c>
      <c r="D4541" t="s">
        <v>433</v>
      </c>
      <c r="E4541">
        <v>1963</v>
      </c>
      <c r="F4541">
        <v>39.384999999999998</v>
      </c>
      <c r="G4541">
        <v>10.039999999999999</v>
      </c>
      <c r="M4541">
        <v>63.451000000000001</v>
      </c>
      <c r="N4541">
        <v>274.74400000000003</v>
      </c>
    </row>
    <row r="4542" spans="1:14" x14ac:dyDescent="0.3">
      <c r="A4542" t="s">
        <v>160</v>
      </c>
      <c r="B4542" t="s">
        <v>161</v>
      </c>
      <c r="C4542" t="s">
        <v>437</v>
      </c>
      <c r="D4542" t="s">
        <v>433</v>
      </c>
      <c r="E4542">
        <v>1962</v>
      </c>
      <c r="F4542">
        <v>41.581000000000003</v>
      </c>
      <c r="G4542">
        <v>10.385999999999999</v>
      </c>
      <c r="M4542">
        <v>63.064</v>
      </c>
      <c r="N4542">
        <v>272.012</v>
      </c>
    </row>
    <row r="4543" spans="1:14" x14ac:dyDescent="0.3">
      <c r="A4543" t="s">
        <v>160</v>
      </c>
      <c r="B4543" t="s">
        <v>161</v>
      </c>
      <c r="C4543" t="s">
        <v>437</v>
      </c>
      <c r="D4543" t="s">
        <v>433</v>
      </c>
      <c r="E4543">
        <v>1961</v>
      </c>
      <c r="F4543">
        <v>43.417999999999999</v>
      </c>
      <c r="G4543">
        <v>10.73</v>
      </c>
      <c r="M4543">
        <v>62.656999999999996</v>
      </c>
      <c r="N4543">
        <v>268.60899999999998</v>
      </c>
    </row>
    <row r="4544" spans="1:14" x14ac:dyDescent="0.3">
      <c r="A4544" t="s">
        <v>160</v>
      </c>
      <c r="B4544" t="s">
        <v>161</v>
      </c>
      <c r="C4544" t="s">
        <v>437</v>
      </c>
      <c r="D4544" t="s">
        <v>433</v>
      </c>
      <c r="E4544">
        <v>1960</v>
      </c>
      <c r="F4544">
        <v>44.802999999999997</v>
      </c>
      <c r="G4544">
        <v>11.065</v>
      </c>
      <c r="K4544">
        <v>0</v>
      </c>
      <c r="M4544">
        <v>62.231000000000002</v>
      </c>
    </row>
    <row r="4545" spans="1:15" x14ac:dyDescent="0.3">
      <c r="A4545" t="s">
        <v>162</v>
      </c>
      <c r="B4545" t="s">
        <v>163</v>
      </c>
      <c r="C4545" t="s">
        <v>435</v>
      </c>
      <c r="D4545" t="s">
        <v>436</v>
      </c>
      <c r="E4545">
        <v>2018</v>
      </c>
      <c r="N4545">
        <v>306.97800000000001</v>
      </c>
      <c r="O4545">
        <v>5.6120000000000001</v>
      </c>
    </row>
    <row r="4546" spans="1:15" x14ac:dyDescent="0.3">
      <c r="A4546" t="s">
        <v>162</v>
      </c>
      <c r="B4546" t="s">
        <v>163</v>
      </c>
      <c r="C4546" t="s">
        <v>435</v>
      </c>
      <c r="D4546" t="s">
        <v>436</v>
      </c>
      <c r="E4546">
        <v>2017</v>
      </c>
      <c r="F4546">
        <v>16.71</v>
      </c>
      <c r="G4546">
        <v>5.1660000000000004</v>
      </c>
      <c r="I4546">
        <v>5859000000</v>
      </c>
      <c r="J4546">
        <v>35664.5</v>
      </c>
      <c r="K4546">
        <v>80.505499999999998</v>
      </c>
      <c r="M4546">
        <v>79.631</v>
      </c>
      <c r="N4546">
        <v>304.22399999999999</v>
      </c>
      <c r="O4546">
        <v>5.2450000000000001</v>
      </c>
    </row>
    <row r="4547" spans="1:15" x14ac:dyDescent="0.3">
      <c r="A4547" t="s">
        <v>162</v>
      </c>
      <c r="B4547" t="s">
        <v>163</v>
      </c>
      <c r="C4547" t="s">
        <v>435</v>
      </c>
      <c r="D4547" t="s">
        <v>436</v>
      </c>
      <c r="E4547">
        <v>2016</v>
      </c>
      <c r="F4547">
        <v>16.853999999999999</v>
      </c>
      <c r="G4547">
        <v>5.1230000000000002</v>
      </c>
      <c r="I4547">
        <v>5793000000</v>
      </c>
      <c r="J4547">
        <v>35550.6</v>
      </c>
      <c r="K4547">
        <v>77.010000000000005</v>
      </c>
      <c r="M4547">
        <v>79.391000000000005</v>
      </c>
      <c r="N4547">
        <v>301.76100000000002</v>
      </c>
      <c r="O4547">
        <v>5.4</v>
      </c>
    </row>
    <row r="4548" spans="1:15" x14ac:dyDescent="0.3">
      <c r="A4548" t="s">
        <v>162</v>
      </c>
      <c r="B4548" t="s">
        <v>163</v>
      </c>
      <c r="C4548" t="s">
        <v>435</v>
      </c>
      <c r="D4548" t="s">
        <v>436</v>
      </c>
      <c r="E4548">
        <v>2015</v>
      </c>
      <c r="F4548">
        <v>17.007000000000001</v>
      </c>
      <c r="G4548">
        <v>5.085</v>
      </c>
      <c r="I4548">
        <v>5710000000</v>
      </c>
      <c r="J4548">
        <v>35278.9</v>
      </c>
      <c r="K4548">
        <v>73.14</v>
      </c>
      <c r="M4548">
        <v>79.144000000000005</v>
      </c>
      <c r="N4548">
        <v>299.72800000000001</v>
      </c>
      <c r="O4548">
        <v>6.9</v>
      </c>
    </row>
    <row r="4549" spans="1:15" x14ac:dyDescent="0.3">
      <c r="A4549" t="s">
        <v>162</v>
      </c>
      <c r="B4549" t="s">
        <v>163</v>
      </c>
      <c r="C4549" t="s">
        <v>435</v>
      </c>
      <c r="D4549" t="s">
        <v>436</v>
      </c>
      <c r="E4549">
        <v>2014</v>
      </c>
      <c r="F4549">
        <v>17.161000000000001</v>
      </c>
      <c r="G4549">
        <v>5.0469999999999997</v>
      </c>
      <c r="I4549">
        <v>5538000000</v>
      </c>
      <c r="J4549">
        <v>34394.1</v>
      </c>
      <c r="K4549">
        <v>69.27</v>
      </c>
      <c r="M4549">
        <v>78.894999999999996</v>
      </c>
      <c r="N4549">
        <v>298.178</v>
      </c>
      <c r="O4549">
        <v>7.6</v>
      </c>
    </row>
    <row r="4550" spans="1:15" x14ac:dyDescent="0.3">
      <c r="A4550" t="s">
        <v>162</v>
      </c>
      <c r="B4550" t="s">
        <v>163</v>
      </c>
      <c r="C4550" t="s">
        <v>435</v>
      </c>
      <c r="D4550" t="s">
        <v>436</v>
      </c>
      <c r="E4550">
        <v>2013</v>
      </c>
      <c r="F4550">
        <v>17.311</v>
      </c>
      <c r="G4550">
        <v>5.0069999999999997</v>
      </c>
      <c r="I4550">
        <v>5336000000</v>
      </c>
      <c r="J4550">
        <v>33265.4</v>
      </c>
      <c r="K4550">
        <v>65.400000000000006</v>
      </c>
      <c r="M4550">
        <v>78.649000000000001</v>
      </c>
      <c r="N4550">
        <v>297.05</v>
      </c>
      <c r="O4550">
        <v>11.5</v>
      </c>
    </row>
    <row r="4551" spans="1:15" x14ac:dyDescent="0.3">
      <c r="A4551" t="s">
        <v>162</v>
      </c>
      <c r="B4551" t="s">
        <v>163</v>
      </c>
      <c r="C4551" t="s">
        <v>435</v>
      </c>
      <c r="D4551" t="s">
        <v>436</v>
      </c>
      <c r="E4551">
        <v>2012</v>
      </c>
      <c r="F4551">
        <v>17.459</v>
      </c>
      <c r="G4551">
        <v>4.9630000000000001</v>
      </c>
      <c r="I4551">
        <v>5199000000</v>
      </c>
      <c r="J4551">
        <v>32494.6</v>
      </c>
      <c r="K4551">
        <v>61.534199999999998</v>
      </c>
      <c r="M4551">
        <v>78.408000000000001</v>
      </c>
      <c r="N4551">
        <v>296.28899999999999</v>
      </c>
      <c r="O4551">
        <v>12.2</v>
      </c>
    </row>
    <row r="4552" spans="1:15" x14ac:dyDescent="0.3">
      <c r="A4552" t="s">
        <v>162</v>
      </c>
      <c r="B4552" t="s">
        <v>163</v>
      </c>
      <c r="C4552" t="s">
        <v>435</v>
      </c>
      <c r="D4552" t="s">
        <v>436</v>
      </c>
      <c r="E4552">
        <v>2011</v>
      </c>
      <c r="F4552">
        <v>17.611000000000001</v>
      </c>
      <c r="G4552">
        <v>4.915</v>
      </c>
      <c r="I4552">
        <v>4928000000</v>
      </c>
      <c r="J4552">
        <v>30859.4</v>
      </c>
      <c r="K4552">
        <v>57.7</v>
      </c>
      <c r="M4552">
        <v>78.173000000000002</v>
      </c>
      <c r="N4552">
        <v>295.726</v>
      </c>
      <c r="O4552">
        <v>13.3</v>
      </c>
    </row>
    <row r="4553" spans="1:15" x14ac:dyDescent="0.3">
      <c r="A4553" t="s">
        <v>162</v>
      </c>
      <c r="B4553" t="s">
        <v>163</v>
      </c>
      <c r="C4553" t="s">
        <v>435</v>
      </c>
      <c r="D4553" t="s">
        <v>436</v>
      </c>
      <c r="E4553">
        <v>2010</v>
      </c>
      <c r="F4553">
        <v>17.783999999999999</v>
      </c>
      <c r="G4553">
        <v>4.8639999999999999</v>
      </c>
      <c r="I4553">
        <v>4895000000</v>
      </c>
      <c r="J4553">
        <v>30700.400000000001</v>
      </c>
      <c r="K4553">
        <v>54.04</v>
      </c>
      <c r="M4553">
        <v>77.941000000000003</v>
      </c>
      <c r="N4553">
        <v>295.267</v>
      </c>
      <c r="O4553">
        <v>8.1999999999999993</v>
      </c>
    </row>
    <row r="4554" spans="1:15" x14ac:dyDescent="0.3">
      <c r="A4554" t="s">
        <v>162</v>
      </c>
      <c r="B4554" t="s">
        <v>163</v>
      </c>
      <c r="C4554" t="s">
        <v>435</v>
      </c>
      <c r="D4554" t="s">
        <v>436</v>
      </c>
      <c r="E4554">
        <v>2009</v>
      </c>
      <c r="F4554">
        <v>17.998000000000001</v>
      </c>
      <c r="G4554">
        <v>4.8140000000000001</v>
      </c>
      <c r="I4554">
        <v>4781000000</v>
      </c>
      <c r="J4554">
        <v>30026.5</v>
      </c>
      <c r="K4554">
        <v>50.642000000000003</v>
      </c>
      <c r="M4554">
        <v>77.709999999999994</v>
      </c>
      <c r="N4554">
        <v>294.863</v>
      </c>
      <c r="O4554">
        <v>9.3000000000000007</v>
      </c>
    </row>
    <row r="4555" spans="1:15" x14ac:dyDescent="0.3">
      <c r="A4555" t="s">
        <v>162</v>
      </c>
      <c r="B4555" t="s">
        <v>163</v>
      </c>
      <c r="C4555" t="s">
        <v>435</v>
      </c>
      <c r="D4555" t="s">
        <v>436</v>
      </c>
      <c r="E4555">
        <v>2008</v>
      </c>
      <c r="F4555">
        <v>18.265000000000001</v>
      </c>
      <c r="G4555">
        <v>4.766</v>
      </c>
      <c r="I4555">
        <v>4621000000</v>
      </c>
      <c r="J4555">
        <v>29056.3</v>
      </c>
      <c r="K4555">
        <v>48.418700000000001</v>
      </c>
      <c r="M4555">
        <v>77.474000000000004</v>
      </c>
      <c r="N4555">
        <v>294.51100000000002</v>
      </c>
      <c r="O4555">
        <v>8.3480000000000008</v>
      </c>
    </row>
    <row r="4556" spans="1:15" x14ac:dyDescent="0.3">
      <c r="A4556" t="s">
        <v>162</v>
      </c>
      <c r="B4556" t="s">
        <v>163</v>
      </c>
      <c r="C4556" t="s">
        <v>435</v>
      </c>
      <c r="D4556" t="s">
        <v>436</v>
      </c>
      <c r="E4556">
        <v>2007</v>
      </c>
      <c r="F4556">
        <v>18.594000000000001</v>
      </c>
      <c r="G4556">
        <v>4.7240000000000002</v>
      </c>
      <c r="I4556">
        <v>4375000000</v>
      </c>
      <c r="J4556">
        <v>27542.2</v>
      </c>
      <c r="K4556">
        <v>46.150500000000001</v>
      </c>
      <c r="M4556">
        <v>77.227000000000004</v>
      </c>
      <c r="N4556">
        <v>294.161</v>
      </c>
      <c r="O4556">
        <v>8.3000000000000007</v>
      </c>
    </row>
    <row r="4557" spans="1:15" x14ac:dyDescent="0.3">
      <c r="A4557" t="s">
        <v>162</v>
      </c>
      <c r="B4557" t="s">
        <v>163</v>
      </c>
      <c r="C4557" t="s">
        <v>435</v>
      </c>
      <c r="D4557" t="s">
        <v>436</v>
      </c>
      <c r="E4557">
        <v>2006</v>
      </c>
      <c r="F4557">
        <v>18.981999999999999</v>
      </c>
      <c r="G4557">
        <v>4.6879999999999997</v>
      </c>
      <c r="I4557">
        <v>4213000000</v>
      </c>
      <c r="J4557">
        <v>26555.599999999999</v>
      </c>
      <c r="K4557">
        <v>43.851399999999998</v>
      </c>
      <c r="M4557">
        <v>76.965999999999994</v>
      </c>
      <c r="N4557">
        <v>293.79300000000001</v>
      </c>
      <c r="O4557">
        <v>7.4</v>
      </c>
    </row>
    <row r="4558" spans="1:15" x14ac:dyDescent="0.3">
      <c r="A4558" t="s">
        <v>162</v>
      </c>
      <c r="B4558" t="s">
        <v>163</v>
      </c>
      <c r="C4558" t="s">
        <v>435</v>
      </c>
      <c r="D4558" t="s">
        <v>436</v>
      </c>
      <c r="E4558">
        <v>2005</v>
      </c>
      <c r="F4558">
        <v>19.425999999999998</v>
      </c>
      <c r="G4558">
        <v>4.6580000000000004</v>
      </c>
      <c r="I4558">
        <v>4197000000</v>
      </c>
      <c r="J4558">
        <v>26495.9</v>
      </c>
      <c r="K4558">
        <v>38.559899999999999</v>
      </c>
      <c r="M4558">
        <v>76.686999999999998</v>
      </c>
      <c r="N4558">
        <v>293.33699999999999</v>
      </c>
      <c r="O4558">
        <v>7</v>
      </c>
    </row>
    <row r="4559" spans="1:15" x14ac:dyDescent="0.3">
      <c r="A4559" t="s">
        <v>162</v>
      </c>
      <c r="B4559" t="s">
        <v>163</v>
      </c>
      <c r="C4559" t="s">
        <v>435</v>
      </c>
      <c r="D4559" t="s">
        <v>436</v>
      </c>
      <c r="E4559">
        <v>2004</v>
      </c>
      <c r="F4559">
        <v>19.917999999999999</v>
      </c>
      <c r="G4559">
        <v>4.6310000000000002</v>
      </c>
      <c r="I4559">
        <v>3857000000</v>
      </c>
      <c r="J4559">
        <v>24395.8</v>
      </c>
      <c r="K4559">
        <v>36.161799999999999</v>
      </c>
      <c r="M4559">
        <v>76.387</v>
      </c>
      <c r="N4559">
        <v>292.77999999999997</v>
      </c>
      <c r="O4559">
        <v>7.7</v>
      </c>
    </row>
    <row r="4560" spans="1:15" x14ac:dyDescent="0.3">
      <c r="A4560" t="s">
        <v>162</v>
      </c>
      <c r="B4560" t="s">
        <v>163</v>
      </c>
      <c r="C4560" t="s">
        <v>435</v>
      </c>
      <c r="D4560" t="s">
        <v>436</v>
      </c>
      <c r="E4560">
        <v>2003</v>
      </c>
      <c r="F4560">
        <v>20.434999999999999</v>
      </c>
      <c r="G4560">
        <v>4.6070000000000002</v>
      </c>
      <c r="I4560">
        <v>3560000000</v>
      </c>
      <c r="J4560">
        <v>22572.1</v>
      </c>
      <c r="K4560">
        <v>33.716700000000003</v>
      </c>
      <c r="M4560">
        <v>76.064999999999998</v>
      </c>
      <c r="N4560">
        <v>292.06900000000002</v>
      </c>
      <c r="O4560">
        <v>9.5090000000000003</v>
      </c>
    </row>
    <row r="4561" spans="1:15" x14ac:dyDescent="0.3">
      <c r="A4561" t="s">
        <v>162</v>
      </c>
      <c r="B4561" t="s">
        <v>163</v>
      </c>
      <c r="C4561" t="s">
        <v>435</v>
      </c>
      <c r="D4561" t="s">
        <v>436</v>
      </c>
      <c r="E4561">
        <v>2002</v>
      </c>
      <c r="F4561">
        <v>20.957000000000001</v>
      </c>
      <c r="G4561">
        <v>4.5839999999999996</v>
      </c>
      <c r="I4561">
        <v>3385000000</v>
      </c>
      <c r="J4561">
        <v>21536.400000000001</v>
      </c>
      <c r="K4561">
        <v>31.192299999999999</v>
      </c>
      <c r="M4561">
        <v>75.725999999999999</v>
      </c>
      <c r="N4561">
        <v>291.06700000000001</v>
      </c>
      <c r="O4561">
        <v>11.39</v>
      </c>
    </row>
    <row r="4562" spans="1:15" x14ac:dyDescent="0.3">
      <c r="A4562" t="s">
        <v>162</v>
      </c>
      <c r="B4562" t="s">
        <v>163</v>
      </c>
      <c r="C4562" t="s">
        <v>435</v>
      </c>
      <c r="D4562" t="s">
        <v>436</v>
      </c>
      <c r="E4562">
        <v>2001</v>
      </c>
      <c r="F4562">
        <v>21.466000000000001</v>
      </c>
      <c r="G4562">
        <v>4.5620000000000003</v>
      </c>
      <c r="K4562">
        <v>25.380199999999999</v>
      </c>
      <c r="M4562">
        <v>75.373000000000005</v>
      </c>
      <c r="N4562">
        <v>289.63099999999997</v>
      </c>
      <c r="O4562">
        <v>13.212999999999999</v>
      </c>
    </row>
    <row r="4563" spans="1:15" x14ac:dyDescent="0.3">
      <c r="A4563" t="s">
        <v>162</v>
      </c>
      <c r="B4563" t="s">
        <v>163</v>
      </c>
      <c r="C4563" t="s">
        <v>435</v>
      </c>
      <c r="D4563" t="s">
        <v>436</v>
      </c>
      <c r="E4563">
        <v>2000</v>
      </c>
      <c r="F4563">
        <v>21.936</v>
      </c>
      <c r="G4563">
        <v>4.5439999999999996</v>
      </c>
      <c r="K4563">
        <v>16.113099999999999</v>
      </c>
      <c r="M4563">
        <v>75.010999999999996</v>
      </c>
      <c r="N4563">
        <v>287.64600000000002</v>
      </c>
      <c r="O4563">
        <v>15.32</v>
      </c>
    </row>
    <row r="4564" spans="1:15" x14ac:dyDescent="0.3">
      <c r="A4564" t="s">
        <v>162</v>
      </c>
      <c r="B4564" t="s">
        <v>163</v>
      </c>
      <c r="C4564" t="s">
        <v>435</v>
      </c>
      <c r="D4564" t="s">
        <v>436</v>
      </c>
      <c r="E4564">
        <v>1999</v>
      </c>
      <c r="F4564">
        <v>22.343</v>
      </c>
      <c r="G4564">
        <v>4.5339999999999998</v>
      </c>
      <c r="K4564">
        <v>8.4971800000000002</v>
      </c>
      <c r="M4564">
        <v>74.646000000000001</v>
      </c>
      <c r="N4564">
        <v>285.09800000000001</v>
      </c>
      <c r="O4564">
        <v>13.95</v>
      </c>
    </row>
    <row r="4565" spans="1:15" x14ac:dyDescent="0.3">
      <c r="A4565" t="s">
        <v>162</v>
      </c>
      <c r="B4565" t="s">
        <v>163</v>
      </c>
      <c r="C4565" t="s">
        <v>435</v>
      </c>
      <c r="D4565" t="s">
        <v>436</v>
      </c>
      <c r="E4565">
        <v>1998</v>
      </c>
      <c r="F4565">
        <v>22.684000000000001</v>
      </c>
      <c r="G4565">
        <v>4.532</v>
      </c>
      <c r="K4565">
        <v>4.5012800000000004</v>
      </c>
      <c r="M4565">
        <v>74.283000000000001</v>
      </c>
      <c r="N4565">
        <v>281.99400000000003</v>
      </c>
      <c r="O4565">
        <v>7.74</v>
      </c>
    </row>
    <row r="4566" spans="1:15" x14ac:dyDescent="0.3">
      <c r="A4566" t="s">
        <v>162</v>
      </c>
      <c r="B4566" t="s">
        <v>163</v>
      </c>
      <c r="C4566" t="s">
        <v>435</v>
      </c>
      <c r="D4566" t="s">
        <v>436</v>
      </c>
      <c r="E4566">
        <v>1997</v>
      </c>
      <c r="F4566">
        <v>22.966999999999999</v>
      </c>
      <c r="G4566">
        <v>4.5410000000000004</v>
      </c>
      <c r="K4566">
        <v>2.34457</v>
      </c>
      <c r="M4566">
        <v>73.930000000000007</v>
      </c>
      <c r="N4566">
        <v>278.339</v>
      </c>
      <c r="O4566">
        <v>9.67</v>
      </c>
    </row>
    <row r="4567" spans="1:15" x14ac:dyDescent="0.3">
      <c r="A4567" t="s">
        <v>162</v>
      </c>
      <c r="B4567" t="s">
        <v>163</v>
      </c>
      <c r="C4567" t="s">
        <v>435</v>
      </c>
      <c r="D4567" t="s">
        <v>436</v>
      </c>
      <c r="E4567">
        <v>1996</v>
      </c>
      <c r="F4567">
        <v>23.206</v>
      </c>
      <c r="G4567">
        <v>4.5599999999999996</v>
      </c>
      <c r="K4567">
        <v>1.3561099999999999</v>
      </c>
      <c r="M4567">
        <v>73.588999999999999</v>
      </c>
      <c r="N4567">
        <v>274.185</v>
      </c>
      <c r="O4567">
        <v>8.2829999999999995</v>
      </c>
    </row>
    <row r="4568" spans="1:15" x14ac:dyDescent="0.3">
      <c r="A4568" t="s">
        <v>162</v>
      </c>
      <c r="B4568" t="s">
        <v>163</v>
      </c>
      <c r="C4568" t="s">
        <v>435</v>
      </c>
      <c r="D4568" t="s">
        <v>436</v>
      </c>
      <c r="E4568">
        <v>1995</v>
      </c>
      <c r="F4568">
        <v>23.439</v>
      </c>
      <c r="G4568">
        <v>4.585</v>
      </c>
      <c r="K4568">
        <v>0.65953099999999998</v>
      </c>
      <c r="M4568">
        <v>73.266999999999996</v>
      </c>
      <c r="N4568">
        <v>269.55700000000002</v>
      </c>
      <c r="O4568">
        <v>7.9</v>
      </c>
    </row>
    <row r="4569" spans="1:15" x14ac:dyDescent="0.3">
      <c r="A4569" t="s">
        <v>162</v>
      </c>
      <c r="B4569" t="s">
        <v>163</v>
      </c>
      <c r="C4569" t="s">
        <v>435</v>
      </c>
      <c r="D4569" t="s">
        <v>436</v>
      </c>
      <c r="E4569">
        <v>1994</v>
      </c>
      <c r="F4569">
        <v>23.718</v>
      </c>
      <c r="G4569">
        <v>4.6150000000000002</v>
      </c>
      <c r="K4569">
        <v>0.34845399999999999</v>
      </c>
      <c r="M4569">
        <v>72.966999999999999</v>
      </c>
      <c r="N4569">
        <v>264.44799999999998</v>
      </c>
      <c r="O4569">
        <v>7.6</v>
      </c>
    </row>
    <row r="4570" spans="1:15" x14ac:dyDescent="0.3">
      <c r="A4570" t="s">
        <v>162</v>
      </c>
      <c r="B4570" t="s">
        <v>163</v>
      </c>
      <c r="C4570" t="s">
        <v>435</v>
      </c>
      <c r="D4570" t="s">
        <v>436</v>
      </c>
      <c r="E4570">
        <v>1993</v>
      </c>
      <c r="F4570">
        <v>24.076000000000001</v>
      </c>
      <c r="G4570">
        <v>4.6440000000000001</v>
      </c>
      <c r="M4570">
        <v>72.685000000000002</v>
      </c>
      <c r="N4570">
        <v>258.92200000000003</v>
      </c>
      <c r="O4570">
        <v>5.5270000000000001</v>
      </c>
    </row>
    <row r="4571" spans="1:15" x14ac:dyDescent="0.3">
      <c r="A4571" t="s">
        <v>162</v>
      </c>
      <c r="B4571" t="s">
        <v>163</v>
      </c>
      <c r="C4571" t="s">
        <v>435</v>
      </c>
      <c r="D4571" t="s">
        <v>436</v>
      </c>
      <c r="E4571">
        <v>1992</v>
      </c>
      <c r="F4571">
        <v>24.526</v>
      </c>
      <c r="G4571">
        <v>4.6710000000000003</v>
      </c>
      <c r="M4571">
        <v>72.42</v>
      </c>
      <c r="N4571">
        <v>253.13300000000001</v>
      </c>
      <c r="O4571">
        <v>3.8370000000000002</v>
      </c>
    </row>
    <row r="4572" spans="1:15" x14ac:dyDescent="0.3">
      <c r="A4572" t="s">
        <v>162</v>
      </c>
      <c r="B4572" t="s">
        <v>163</v>
      </c>
      <c r="C4572" t="s">
        <v>435</v>
      </c>
      <c r="D4572" t="s">
        <v>436</v>
      </c>
      <c r="E4572">
        <v>1991</v>
      </c>
      <c r="F4572">
        <v>25.055</v>
      </c>
      <c r="G4572">
        <v>4.6920000000000002</v>
      </c>
      <c r="M4572">
        <v>72.167000000000002</v>
      </c>
      <c r="N4572">
        <v>247.33</v>
      </c>
      <c r="O4572">
        <v>3.5089999999999999</v>
      </c>
    </row>
    <row r="4573" spans="1:15" x14ac:dyDescent="0.3">
      <c r="A4573" t="s">
        <v>162</v>
      </c>
      <c r="B4573" t="s">
        <v>163</v>
      </c>
      <c r="C4573" t="s">
        <v>435</v>
      </c>
      <c r="D4573" t="s">
        <v>436</v>
      </c>
      <c r="E4573">
        <v>1990</v>
      </c>
      <c r="F4573">
        <v>25.614999999999998</v>
      </c>
      <c r="G4573">
        <v>4.7089999999999996</v>
      </c>
      <c r="K4573">
        <v>0</v>
      </c>
      <c r="M4573">
        <v>71.924999999999997</v>
      </c>
      <c r="N4573">
        <v>241.63300000000001</v>
      </c>
    </row>
    <row r="4574" spans="1:15" x14ac:dyDescent="0.3">
      <c r="A4574" t="s">
        <v>162</v>
      </c>
      <c r="B4574" t="s">
        <v>163</v>
      </c>
      <c r="C4574" t="s">
        <v>435</v>
      </c>
      <c r="D4574" t="s">
        <v>436</v>
      </c>
      <c r="E4574">
        <v>1989</v>
      </c>
      <c r="F4574">
        <v>26.138000000000002</v>
      </c>
      <c r="G4574">
        <v>4.7190000000000003</v>
      </c>
      <c r="M4574">
        <v>71.686999999999998</v>
      </c>
      <c r="N4574">
        <v>236.15199999999999</v>
      </c>
    </row>
    <row r="4575" spans="1:15" x14ac:dyDescent="0.3">
      <c r="A4575" t="s">
        <v>162</v>
      </c>
      <c r="B4575" t="s">
        <v>163</v>
      </c>
      <c r="C4575" t="s">
        <v>435</v>
      </c>
      <c r="D4575" t="s">
        <v>436</v>
      </c>
      <c r="E4575">
        <v>1988</v>
      </c>
      <c r="F4575">
        <v>26.565000000000001</v>
      </c>
      <c r="G4575">
        <v>4.726</v>
      </c>
      <c r="M4575">
        <v>71.45</v>
      </c>
      <c r="N4575">
        <v>230.876</v>
      </c>
    </row>
    <row r="4576" spans="1:15" x14ac:dyDescent="0.3">
      <c r="A4576" t="s">
        <v>162</v>
      </c>
      <c r="B4576" t="s">
        <v>163</v>
      </c>
      <c r="C4576" t="s">
        <v>435</v>
      </c>
      <c r="D4576" t="s">
        <v>436</v>
      </c>
      <c r="E4576">
        <v>1987</v>
      </c>
      <c r="F4576">
        <v>26.866</v>
      </c>
      <c r="G4576">
        <v>4.7320000000000002</v>
      </c>
      <c r="M4576">
        <v>71.209000000000003</v>
      </c>
      <c r="N4576">
        <v>225.77600000000001</v>
      </c>
    </row>
    <row r="4577" spans="1:14" x14ac:dyDescent="0.3">
      <c r="A4577" t="s">
        <v>162</v>
      </c>
      <c r="B4577" t="s">
        <v>163</v>
      </c>
      <c r="C4577" t="s">
        <v>435</v>
      </c>
      <c r="D4577" t="s">
        <v>436</v>
      </c>
      <c r="E4577">
        <v>1986</v>
      </c>
      <c r="F4577">
        <v>27.044</v>
      </c>
      <c r="G4577">
        <v>4.7389999999999999</v>
      </c>
      <c r="M4577">
        <v>70.959999999999994</v>
      </c>
      <c r="N4577">
        <v>220.8</v>
      </c>
    </row>
    <row r="4578" spans="1:14" x14ac:dyDescent="0.3">
      <c r="A4578" t="s">
        <v>162</v>
      </c>
      <c r="B4578" t="s">
        <v>163</v>
      </c>
      <c r="C4578" t="s">
        <v>435</v>
      </c>
      <c r="D4578" t="s">
        <v>436</v>
      </c>
      <c r="E4578">
        <v>1985</v>
      </c>
      <c r="F4578">
        <v>27.14</v>
      </c>
      <c r="G4578">
        <v>4.75</v>
      </c>
      <c r="M4578">
        <v>70.700999999999993</v>
      </c>
      <c r="N4578">
        <v>215.874</v>
      </c>
    </row>
    <row r="4579" spans="1:14" x14ac:dyDescent="0.3">
      <c r="A4579" t="s">
        <v>162</v>
      </c>
      <c r="B4579" t="s">
        <v>163</v>
      </c>
      <c r="C4579" t="s">
        <v>435</v>
      </c>
      <c r="D4579" t="s">
        <v>436</v>
      </c>
      <c r="E4579">
        <v>1984</v>
      </c>
      <c r="F4579">
        <v>27.22</v>
      </c>
      <c r="G4579">
        <v>4.7649999999999997</v>
      </c>
      <c r="M4579">
        <v>70.430999999999997</v>
      </c>
      <c r="N4579">
        <v>211.03899999999999</v>
      </c>
    </row>
    <row r="4580" spans="1:14" x14ac:dyDescent="0.3">
      <c r="A4580" t="s">
        <v>162</v>
      </c>
      <c r="B4580" t="s">
        <v>163</v>
      </c>
      <c r="C4580" t="s">
        <v>435</v>
      </c>
      <c r="D4580" t="s">
        <v>436</v>
      </c>
      <c r="E4580">
        <v>1983</v>
      </c>
      <c r="F4580">
        <v>27.358000000000001</v>
      </c>
      <c r="G4580">
        <v>4.7869999999999999</v>
      </c>
      <c r="M4580">
        <v>70.150999999999996</v>
      </c>
      <c r="N4580">
        <v>206.3</v>
      </c>
    </row>
    <row r="4581" spans="1:14" x14ac:dyDescent="0.3">
      <c r="A4581" t="s">
        <v>162</v>
      </c>
      <c r="B4581" t="s">
        <v>163</v>
      </c>
      <c r="C4581" t="s">
        <v>435</v>
      </c>
      <c r="D4581" t="s">
        <v>436</v>
      </c>
      <c r="E4581">
        <v>1982</v>
      </c>
      <c r="F4581">
        <v>27.603000000000002</v>
      </c>
      <c r="G4581">
        <v>4.8159999999999998</v>
      </c>
      <c r="M4581">
        <v>69.864000000000004</v>
      </c>
      <c r="N4581">
        <v>201.678</v>
      </c>
    </row>
    <row r="4582" spans="1:14" x14ac:dyDescent="0.3">
      <c r="A4582" t="s">
        <v>162</v>
      </c>
      <c r="B4582" t="s">
        <v>163</v>
      </c>
      <c r="C4582" t="s">
        <v>435</v>
      </c>
      <c r="D4582" t="s">
        <v>436</v>
      </c>
      <c r="E4582">
        <v>1981</v>
      </c>
      <c r="F4582">
        <v>27.965</v>
      </c>
      <c r="G4582">
        <v>4.8520000000000003</v>
      </c>
      <c r="M4582">
        <v>69.566999999999993</v>
      </c>
      <c r="N4582">
        <v>197.19399999999999</v>
      </c>
    </row>
    <row r="4583" spans="1:14" x14ac:dyDescent="0.3">
      <c r="A4583" t="s">
        <v>162</v>
      </c>
      <c r="B4583" t="s">
        <v>163</v>
      </c>
      <c r="C4583" t="s">
        <v>435</v>
      </c>
      <c r="D4583" t="s">
        <v>436</v>
      </c>
      <c r="E4583">
        <v>1980</v>
      </c>
      <c r="F4583">
        <v>28.431999999999999</v>
      </c>
      <c r="G4583">
        <v>4.8949999999999996</v>
      </c>
      <c r="M4583">
        <v>69.262</v>
      </c>
      <c r="N4583">
        <v>192.839</v>
      </c>
    </row>
    <row r="4584" spans="1:14" x14ac:dyDescent="0.3">
      <c r="A4584" t="s">
        <v>162</v>
      </c>
      <c r="B4584" t="s">
        <v>163</v>
      </c>
      <c r="C4584" t="s">
        <v>435</v>
      </c>
      <c r="D4584" t="s">
        <v>436</v>
      </c>
      <c r="E4584">
        <v>1979</v>
      </c>
      <c r="F4584">
        <v>28.968</v>
      </c>
      <c r="G4584">
        <v>4.9400000000000004</v>
      </c>
      <c r="M4584">
        <v>68.947000000000003</v>
      </c>
      <c r="N4584">
        <v>188.6</v>
      </c>
    </row>
    <row r="4585" spans="1:14" x14ac:dyDescent="0.3">
      <c r="A4585" t="s">
        <v>162</v>
      </c>
      <c r="B4585" t="s">
        <v>163</v>
      </c>
      <c r="C4585" t="s">
        <v>435</v>
      </c>
      <c r="D4585" t="s">
        <v>436</v>
      </c>
      <c r="E4585">
        <v>1978</v>
      </c>
      <c r="F4585">
        <v>29.515000000000001</v>
      </c>
      <c r="G4585">
        <v>4.9870000000000001</v>
      </c>
      <c r="M4585">
        <v>68.623999999999995</v>
      </c>
      <c r="N4585">
        <v>184.5</v>
      </c>
    </row>
    <row r="4586" spans="1:14" x14ac:dyDescent="0.3">
      <c r="A4586" t="s">
        <v>162</v>
      </c>
      <c r="B4586" t="s">
        <v>163</v>
      </c>
      <c r="C4586" t="s">
        <v>435</v>
      </c>
      <c r="D4586" t="s">
        <v>436</v>
      </c>
      <c r="E4586">
        <v>1977</v>
      </c>
      <c r="F4586">
        <v>30.023</v>
      </c>
      <c r="G4586">
        <v>5.0339999999999998</v>
      </c>
      <c r="M4586">
        <v>68.292000000000002</v>
      </c>
      <c r="N4586">
        <v>180.51300000000001</v>
      </c>
    </row>
    <row r="4587" spans="1:14" x14ac:dyDescent="0.3">
      <c r="A4587" t="s">
        <v>162</v>
      </c>
      <c r="B4587" t="s">
        <v>163</v>
      </c>
      <c r="C4587" t="s">
        <v>435</v>
      </c>
      <c r="D4587" t="s">
        <v>436</v>
      </c>
      <c r="E4587">
        <v>1976</v>
      </c>
      <c r="F4587">
        <v>30.472000000000001</v>
      </c>
      <c r="G4587">
        <v>5.0860000000000003</v>
      </c>
      <c r="M4587">
        <v>67.950999999999993</v>
      </c>
      <c r="N4587">
        <v>176.63900000000001</v>
      </c>
    </row>
    <row r="4588" spans="1:14" x14ac:dyDescent="0.3">
      <c r="A4588" t="s">
        <v>162</v>
      </c>
      <c r="B4588" t="s">
        <v>163</v>
      </c>
      <c r="C4588" t="s">
        <v>435</v>
      </c>
      <c r="D4588" t="s">
        <v>436</v>
      </c>
      <c r="E4588">
        <v>1975</v>
      </c>
      <c r="F4588">
        <v>30.837</v>
      </c>
      <c r="G4588">
        <v>5.1440000000000001</v>
      </c>
      <c r="M4588">
        <v>67.599000000000004</v>
      </c>
      <c r="N4588">
        <v>172.874</v>
      </c>
    </row>
    <row r="4589" spans="1:14" x14ac:dyDescent="0.3">
      <c r="A4589" t="s">
        <v>162</v>
      </c>
      <c r="B4589" t="s">
        <v>163</v>
      </c>
      <c r="C4589" t="s">
        <v>435</v>
      </c>
      <c r="D4589" t="s">
        <v>436</v>
      </c>
      <c r="E4589">
        <v>1974</v>
      </c>
      <c r="F4589">
        <v>31.097999999999999</v>
      </c>
      <c r="G4589">
        <v>5.2119999999999997</v>
      </c>
      <c r="M4589">
        <v>67.234999999999999</v>
      </c>
      <c r="N4589">
        <v>169.21700000000001</v>
      </c>
    </row>
    <row r="4590" spans="1:14" x14ac:dyDescent="0.3">
      <c r="A4590" t="s">
        <v>162</v>
      </c>
      <c r="B4590" t="s">
        <v>163</v>
      </c>
      <c r="C4590" t="s">
        <v>435</v>
      </c>
      <c r="D4590" t="s">
        <v>436</v>
      </c>
      <c r="E4590">
        <v>1973</v>
      </c>
      <c r="F4590">
        <v>31.279</v>
      </c>
      <c r="G4590">
        <v>5.2969999999999997</v>
      </c>
      <c r="M4590">
        <v>66.86</v>
      </c>
      <c r="N4590">
        <v>165.67400000000001</v>
      </c>
    </row>
    <row r="4591" spans="1:14" x14ac:dyDescent="0.3">
      <c r="A4591" t="s">
        <v>162</v>
      </c>
      <c r="B4591" t="s">
        <v>163</v>
      </c>
      <c r="C4591" t="s">
        <v>435</v>
      </c>
      <c r="D4591" t="s">
        <v>436</v>
      </c>
      <c r="E4591">
        <v>1972</v>
      </c>
      <c r="F4591">
        <v>31.419</v>
      </c>
      <c r="G4591">
        <v>5.4</v>
      </c>
      <c r="M4591">
        <v>66.472999999999999</v>
      </c>
      <c r="N4591">
        <v>162.19800000000001</v>
      </c>
    </row>
    <row r="4592" spans="1:14" x14ac:dyDescent="0.3">
      <c r="A4592" t="s">
        <v>162</v>
      </c>
      <c r="B4592" t="s">
        <v>163</v>
      </c>
      <c r="C4592" t="s">
        <v>435</v>
      </c>
      <c r="D4592" t="s">
        <v>436</v>
      </c>
      <c r="E4592">
        <v>1971</v>
      </c>
      <c r="F4592">
        <v>31.555</v>
      </c>
      <c r="G4592">
        <v>5.5259999999999998</v>
      </c>
      <c r="M4592">
        <v>66.073999999999998</v>
      </c>
      <c r="N4592">
        <v>158.75200000000001</v>
      </c>
    </row>
    <row r="4593" spans="1:15" x14ac:dyDescent="0.3">
      <c r="A4593" t="s">
        <v>162</v>
      </c>
      <c r="B4593" t="s">
        <v>163</v>
      </c>
      <c r="C4593" t="s">
        <v>435</v>
      </c>
      <c r="D4593" t="s">
        <v>436</v>
      </c>
      <c r="E4593">
        <v>1970</v>
      </c>
      <c r="F4593">
        <v>31.779</v>
      </c>
      <c r="G4593">
        <v>5.6790000000000003</v>
      </c>
      <c r="M4593">
        <v>65.662000000000006</v>
      </c>
      <c r="N4593">
        <v>155.328</v>
      </c>
    </row>
    <row r="4594" spans="1:15" x14ac:dyDescent="0.3">
      <c r="A4594" t="s">
        <v>162</v>
      </c>
      <c r="B4594" t="s">
        <v>163</v>
      </c>
      <c r="C4594" t="s">
        <v>435</v>
      </c>
      <c r="D4594" t="s">
        <v>436</v>
      </c>
      <c r="E4594">
        <v>1969</v>
      </c>
      <c r="F4594">
        <v>32.201000000000001</v>
      </c>
      <c r="G4594">
        <v>5.8630000000000004</v>
      </c>
      <c r="M4594">
        <v>65.239000000000004</v>
      </c>
      <c r="N4594">
        <v>151.92599999999999</v>
      </c>
    </row>
    <row r="4595" spans="1:15" x14ac:dyDescent="0.3">
      <c r="A4595" t="s">
        <v>162</v>
      </c>
      <c r="B4595" t="s">
        <v>163</v>
      </c>
      <c r="C4595" t="s">
        <v>435</v>
      </c>
      <c r="D4595" t="s">
        <v>436</v>
      </c>
      <c r="E4595">
        <v>1968</v>
      </c>
      <c r="F4595">
        <v>32.863</v>
      </c>
      <c r="G4595">
        <v>6.0750000000000002</v>
      </c>
      <c r="M4595">
        <v>64.805000000000007</v>
      </c>
      <c r="N4595">
        <v>148.55000000000001</v>
      </c>
    </row>
    <row r="4596" spans="1:15" x14ac:dyDescent="0.3">
      <c r="A4596" t="s">
        <v>162</v>
      </c>
      <c r="B4596" t="s">
        <v>163</v>
      </c>
      <c r="C4596" t="s">
        <v>435</v>
      </c>
      <c r="D4596" t="s">
        <v>436</v>
      </c>
      <c r="E4596">
        <v>1967</v>
      </c>
      <c r="F4596">
        <v>33.753999999999998</v>
      </c>
      <c r="G4596">
        <v>6.31</v>
      </c>
      <c r="M4596">
        <v>64.361000000000004</v>
      </c>
      <c r="N4596">
        <v>145.19300000000001</v>
      </c>
    </row>
    <row r="4597" spans="1:15" x14ac:dyDescent="0.3">
      <c r="A4597" t="s">
        <v>162</v>
      </c>
      <c r="B4597" t="s">
        <v>163</v>
      </c>
      <c r="C4597" t="s">
        <v>435</v>
      </c>
      <c r="D4597" t="s">
        <v>436</v>
      </c>
      <c r="E4597">
        <v>1966</v>
      </c>
      <c r="F4597">
        <v>34.819000000000003</v>
      </c>
      <c r="G4597">
        <v>6.5629999999999997</v>
      </c>
      <c r="M4597">
        <v>63.906999999999996</v>
      </c>
      <c r="N4597">
        <v>141.86500000000001</v>
      </c>
    </row>
    <row r="4598" spans="1:15" x14ac:dyDescent="0.3">
      <c r="A4598" t="s">
        <v>162</v>
      </c>
      <c r="B4598" t="s">
        <v>163</v>
      </c>
      <c r="C4598" t="s">
        <v>435</v>
      </c>
      <c r="D4598" t="s">
        <v>436</v>
      </c>
      <c r="E4598">
        <v>1965</v>
      </c>
      <c r="F4598">
        <v>35.932000000000002</v>
      </c>
      <c r="G4598">
        <v>6.8250000000000002</v>
      </c>
      <c r="M4598">
        <v>63.442999999999998</v>
      </c>
      <c r="N4598">
        <v>138.57400000000001</v>
      </c>
    </row>
    <row r="4599" spans="1:15" x14ac:dyDescent="0.3">
      <c r="A4599" t="s">
        <v>162</v>
      </c>
      <c r="B4599" t="s">
        <v>163</v>
      </c>
      <c r="C4599" t="s">
        <v>435</v>
      </c>
      <c r="D4599" t="s">
        <v>436</v>
      </c>
      <c r="E4599">
        <v>1964</v>
      </c>
      <c r="F4599">
        <v>36.927999999999997</v>
      </c>
      <c r="G4599">
        <v>7.0880000000000001</v>
      </c>
      <c r="M4599">
        <v>62.968000000000004</v>
      </c>
      <c r="N4599">
        <v>135.28</v>
      </c>
    </row>
    <row r="4600" spans="1:15" x14ac:dyDescent="0.3">
      <c r="A4600" t="s">
        <v>162</v>
      </c>
      <c r="B4600" t="s">
        <v>163</v>
      </c>
      <c r="C4600" t="s">
        <v>435</v>
      </c>
      <c r="D4600" t="s">
        <v>436</v>
      </c>
      <c r="E4600">
        <v>1963</v>
      </c>
      <c r="F4600">
        <v>37.658999999999999</v>
      </c>
      <c r="G4600">
        <v>7.3440000000000003</v>
      </c>
      <c r="M4600">
        <v>62.481999999999999</v>
      </c>
      <c r="N4600">
        <v>132.011</v>
      </c>
    </row>
    <row r="4601" spans="1:15" x14ac:dyDescent="0.3">
      <c r="A4601" t="s">
        <v>162</v>
      </c>
      <c r="B4601" t="s">
        <v>163</v>
      </c>
      <c r="C4601" t="s">
        <v>435</v>
      </c>
      <c r="D4601" t="s">
        <v>436</v>
      </c>
      <c r="E4601">
        <v>1962</v>
      </c>
      <c r="F4601">
        <v>38.024999999999999</v>
      </c>
      <c r="G4601">
        <v>7.5869999999999997</v>
      </c>
      <c r="M4601">
        <v>61.985999999999997</v>
      </c>
      <c r="N4601">
        <v>128.89599999999999</v>
      </c>
    </row>
    <row r="4602" spans="1:15" x14ac:dyDescent="0.3">
      <c r="A4602" t="s">
        <v>162</v>
      </c>
      <c r="B4602" t="s">
        <v>163</v>
      </c>
      <c r="C4602" t="s">
        <v>435</v>
      </c>
      <c r="D4602" t="s">
        <v>436</v>
      </c>
      <c r="E4602">
        <v>1961</v>
      </c>
      <c r="F4602">
        <v>37.994</v>
      </c>
      <c r="G4602">
        <v>7.8120000000000003</v>
      </c>
      <c r="M4602">
        <v>61.481000000000002</v>
      </c>
      <c r="N4602">
        <v>126.059</v>
      </c>
    </row>
    <row r="4603" spans="1:15" x14ac:dyDescent="0.3">
      <c r="A4603" t="s">
        <v>162</v>
      </c>
      <c r="B4603" t="s">
        <v>163</v>
      </c>
      <c r="C4603" t="s">
        <v>435</v>
      </c>
      <c r="D4603" t="s">
        <v>436</v>
      </c>
      <c r="E4603">
        <v>1960</v>
      </c>
      <c r="F4603">
        <v>37.600999999999999</v>
      </c>
      <c r="G4603">
        <v>8.0190000000000001</v>
      </c>
      <c r="M4603">
        <v>60.97</v>
      </c>
    </row>
    <row r="4604" spans="1:15" x14ac:dyDescent="0.3">
      <c r="A4604" t="s">
        <v>164</v>
      </c>
      <c r="B4604" t="s">
        <v>165</v>
      </c>
      <c r="C4604" t="s">
        <v>437</v>
      </c>
      <c r="D4604" t="s">
        <v>432</v>
      </c>
      <c r="E4604">
        <v>2018</v>
      </c>
      <c r="I4604">
        <v>78460400000</v>
      </c>
      <c r="J4604">
        <v>4549.01</v>
      </c>
      <c r="L4604">
        <v>22.1</v>
      </c>
      <c r="N4604">
        <v>160.95400000000001</v>
      </c>
      <c r="O4604">
        <v>2.7269999999999999</v>
      </c>
    </row>
    <row r="4605" spans="1:15" x14ac:dyDescent="0.3">
      <c r="A4605" t="s">
        <v>164</v>
      </c>
      <c r="B4605" t="s">
        <v>165</v>
      </c>
      <c r="C4605" t="s">
        <v>437</v>
      </c>
      <c r="D4605" t="s">
        <v>432</v>
      </c>
      <c r="E4605">
        <v>2017</v>
      </c>
      <c r="F4605">
        <v>24.911999999999999</v>
      </c>
      <c r="G4605">
        <v>4.7619999999999996</v>
      </c>
      <c r="I4605">
        <v>75620100000</v>
      </c>
      <c r="J4605">
        <v>4470.6099999999997</v>
      </c>
      <c r="K4605">
        <v>65</v>
      </c>
      <c r="L4605">
        <v>22.8</v>
      </c>
      <c r="M4605">
        <v>73.81</v>
      </c>
      <c r="N4605">
        <v>157.84700000000001</v>
      </c>
      <c r="O4605">
        <v>2.6840000000000002</v>
      </c>
    </row>
    <row r="4606" spans="1:15" x14ac:dyDescent="0.3">
      <c r="A4606" t="s">
        <v>164</v>
      </c>
      <c r="B4606" t="s">
        <v>165</v>
      </c>
      <c r="C4606" t="s">
        <v>437</v>
      </c>
      <c r="D4606" t="s">
        <v>432</v>
      </c>
      <c r="E4606">
        <v>2016</v>
      </c>
      <c r="F4606">
        <v>25.266999999999999</v>
      </c>
      <c r="G4606">
        <v>4.7910000000000004</v>
      </c>
      <c r="I4606">
        <v>68663700000</v>
      </c>
      <c r="J4606">
        <v>4140.59</v>
      </c>
      <c r="K4606">
        <v>34.509300000000003</v>
      </c>
      <c r="L4606">
        <v>23.5</v>
      </c>
      <c r="M4606">
        <v>73.540999999999997</v>
      </c>
      <c r="N4606">
        <v>154.75</v>
      </c>
      <c r="O4606">
        <v>2.8260000000000001</v>
      </c>
    </row>
    <row r="4607" spans="1:15" x14ac:dyDescent="0.3">
      <c r="A4607" t="s">
        <v>164</v>
      </c>
      <c r="B4607" t="s">
        <v>165</v>
      </c>
      <c r="C4607" t="s">
        <v>437</v>
      </c>
      <c r="D4607" t="s">
        <v>432</v>
      </c>
      <c r="E4607">
        <v>2015</v>
      </c>
      <c r="F4607">
        <v>25.626999999999999</v>
      </c>
      <c r="G4607">
        <v>4.8289999999999997</v>
      </c>
      <c r="I4607">
        <v>63767600000</v>
      </c>
      <c r="J4607">
        <v>3923.57</v>
      </c>
      <c r="K4607">
        <v>28.805900000000001</v>
      </c>
      <c r="L4607">
        <v>24.3</v>
      </c>
      <c r="M4607">
        <v>73.25</v>
      </c>
      <c r="N4607">
        <v>151.66499999999999</v>
      </c>
      <c r="O4607">
        <v>2.5059999999999998</v>
      </c>
    </row>
    <row r="4608" spans="1:15" x14ac:dyDescent="0.3">
      <c r="A4608" t="s">
        <v>164</v>
      </c>
      <c r="B4608" t="s">
        <v>165</v>
      </c>
      <c r="C4608" t="s">
        <v>437</v>
      </c>
      <c r="D4608" t="s">
        <v>432</v>
      </c>
      <c r="E4608">
        <v>2014</v>
      </c>
      <c r="F4608">
        <v>25.992000000000001</v>
      </c>
      <c r="G4608">
        <v>4.8760000000000003</v>
      </c>
      <c r="H4608">
        <v>577.89700000000005</v>
      </c>
      <c r="I4608">
        <v>58722300000</v>
      </c>
      <c r="J4608">
        <v>3687.84</v>
      </c>
      <c r="K4608">
        <v>23.4</v>
      </c>
      <c r="L4608">
        <v>25.1</v>
      </c>
      <c r="M4608">
        <v>72.935000000000002</v>
      </c>
      <c r="N4608">
        <v>148.59299999999999</v>
      </c>
      <c r="O4608">
        <v>2.7170000000000001</v>
      </c>
    </row>
    <row r="4609" spans="1:15" x14ac:dyDescent="0.3">
      <c r="A4609" t="s">
        <v>164</v>
      </c>
      <c r="B4609" t="s">
        <v>165</v>
      </c>
      <c r="C4609" t="s">
        <v>437</v>
      </c>
      <c r="D4609" t="s">
        <v>432</v>
      </c>
      <c r="E4609">
        <v>2013</v>
      </c>
      <c r="F4609">
        <v>26.369</v>
      </c>
      <c r="G4609">
        <v>4.9320000000000004</v>
      </c>
      <c r="H4609">
        <v>558.41899999999998</v>
      </c>
      <c r="I4609">
        <v>53851100000</v>
      </c>
      <c r="J4609">
        <v>3452.92</v>
      </c>
      <c r="K4609">
        <v>19.7</v>
      </c>
      <c r="L4609">
        <v>25.9</v>
      </c>
      <c r="M4609">
        <v>72.596000000000004</v>
      </c>
      <c r="N4609">
        <v>145.53800000000001</v>
      </c>
      <c r="O4609">
        <v>3.016</v>
      </c>
    </row>
    <row r="4610" spans="1:15" x14ac:dyDescent="0.3">
      <c r="A4610" t="s">
        <v>164</v>
      </c>
      <c r="B4610" t="s">
        <v>165</v>
      </c>
      <c r="C4610" t="s">
        <v>437</v>
      </c>
      <c r="D4610" t="s">
        <v>432</v>
      </c>
      <c r="E4610">
        <v>2012</v>
      </c>
      <c r="F4610">
        <v>26.765999999999998</v>
      </c>
      <c r="G4610">
        <v>4.9960000000000004</v>
      </c>
      <c r="H4610">
        <v>532.65099999999995</v>
      </c>
      <c r="I4610">
        <v>50388500000</v>
      </c>
      <c r="J4610">
        <v>3299.67</v>
      </c>
      <c r="K4610">
        <v>16</v>
      </c>
      <c r="L4610">
        <v>26.8</v>
      </c>
      <c r="M4610">
        <v>72.236000000000004</v>
      </c>
      <c r="N4610">
        <v>142.50399999999999</v>
      </c>
      <c r="O4610">
        <v>2.7650000000000001</v>
      </c>
    </row>
    <row r="4611" spans="1:15" x14ac:dyDescent="0.3">
      <c r="A4611" t="s">
        <v>164</v>
      </c>
      <c r="B4611" t="s">
        <v>165</v>
      </c>
      <c r="C4611" t="s">
        <v>437</v>
      </c>
      <c r="D4611" t="s">
        <v>432</v>
      </c>
      <c r="E4611">
        <v>2011</v>
      </c>
      <c r="F4611">
        <v>27.196999999999999</v>
      </c>
      <c r="G4611">
        <v>5.07</v>
      </c>
      <c r="H4611">
        <v>534.55799999999999</v>
      </c>
      <c r="I4611">
        <v>47654800000</v>
      </c>
      <c r="J4611">
        <v>3187.87</v>
      </c>
      <c r="K4611">
        <v>12.3</v>
      </c>
      <c r="L4611">
        <v>27.8</v>
      </c>
      <c r="M4611">
        <v>71.861000000000004</v>
      </c>
      <c r="N4611">
        <v>139.5</v>
      </c>
      <c r="O4611">
        <v>4.1260000000000003</v>
      </c>
    </row>
    <row r="4612" spans="1:15" x14ac:dyDescent="0.3">
      <c r="A4612" t="s">
        <v>164</v>
      </c>
      <c r="B4612" t="s">
        <v>165</v>
      </c>
      <c r="C4612" t="s">
        <v>437</v>
      </c>
      <c r="D4612" t="s">
        <v>432</v>
      </c>
      <c r="E4612">
        <v>2010</v>
      </c>
      <c r="F4612">
        <v>27.687999999999999</v>
      </c>
      <c r="G4612">
        <v>5.15</v>
      </c>
      <c r="H4612">
        <v>541.95299999999997</v>
      </c>
      <c r="I4612">
        <v>41338500000</v>
      </c>
      <c r="J4612">
        <v>2825.52</v>
      </c>
      <c r="K4612">
        <v>10.5</v>
      </c>
      <c r="L4612">
        <v>28.8</v>
      </c>
      <c r="M4612">
        <v>71.480999999999995</v>
      </c>
      <c r="N4612">
        <v>136.529</v>
      </c>
      <c r="O4612">
        <v>3.4969999999999999</v>
      </c>
    </row>
    <row r="4613" spans="1:15" x14ac:dyDescent="0.3">
      <c r="A4613" t="s">
        <v>164</v>
      </c>
      <c r="B4613" t="s">
        <v>165</v>
      </c>
      <c r="C4613" t="s">
        <v>437</v>
      </c>
      <c r="D4613" t="s">
        <v>432</v>
      </c>
      <c r="E4613">
        <v>2009</v>
      </c>
      <c r="F4613">
        <v>28.268999999999998</v>
      </c>
      <c r="G4613">
        <v>5.2329999999999997</v>
      </c>
      <c r="H4613">
        <v>537.78</v>
      </c>
      <c r="I4613">
        <v>37734100000</v>
      </c>
      <c r="J4613">
        <v>2635.75</v>
      </c>
      <c r="K4613">
        <v>9.3000000000000007</v>
      </c>
      <c r="L4613">
        <v>29.8</v>
      </c>
      <c r="M4613">
        <v>71.108000000000004</v>
      </c>
      <c r="N4613">
        <v>133.59700000000001</v>
      </c>
      <c r="O4613">
        <v>3.3079999999999998</v>
      </c>
    </row>
    <row r="4614" spans="1:15" x14ac:dyDescent="0.3">
      <c r="A4614" t="s">
        <v>164</v>
      </c>
      <c r="B4614" t="s">
        <v>165</v>
      </c>
      <c r="C4614" t="s">
        <v>437</v>
      </c>
      <c r="D4614" t="s">
        <v>432</v>
      </c>
      <c r="E4614">
        <v>2008</v>
      </c>
      <c r="F4614">
        <v>28.946000000000002</v>
      </c>
      <c r="G4614">
        <v>5.319</v>
      </c>
      <c r="H4614">
        <v>530.54200000000003</v>
      </c>
      <c r="I4614">
        <v>39137000000</v>
      </c>
      <c r="J4614">
        <v>2794.21</v>
      </c>
      <c r="K4614">
        <v>8.3000000000000007</v>
      </c>
      <c r="L4614">
        <v>30.8</v>
      </c>
      <c r="M4614">
        <v>70.75</v>
      </c>
      <c r="N4614">
        <v>130.70599999999999</v>
      </c>
      <c r="O4614">
        <v>2.8410000000000002</v>
      </c>
    </row>
    <row r="4615" spans="1:15" x14ac:dyDescent="0.3">
      <c r="A4615" t="s">
        <v>164</v>
      </c>
      <c r="B4615" t="s">
        <v>165</v>
      </c>
      <c r="C4615" t="s">
        <v>437</v>
      </c>
      <c r="D4615" t="s">
        <v>432</v>
      </c>
      <c r="E4615">
        <v>2007</v>
      </c>
      <c r="F4615">
        <v>29.716000000000001</v>
      </c>
      <c r="G4615">
        <v>5.407</v>
      </c>
      <c r="H4615">
        <v>543.49099999999999</v>
      </c>
      <c r="I4615">
        <v>34113100000</v>
      </c>
      <c r="J4615">
        <v>2489.9499999999998</v>
      </c>
      <c r="K4615">
        <v>7.3</v>
      </c>
      <c r="L4615">
        <v>31.9</v>
      </c>
      <c r="M4615">
        <v>70.409000000000006</v>
      </c>
      <c r="N4615">
        <v>127.849</v>
      </c>
      <c r="O4615">
        <v>2.7959999999999998</v>
      </c>
    </row>
    <row r="4616" spans="1:15" x14ac:dyDescent="0.3">
      <c r="A4616" t="s">
        <v>164</v>
      </c>
      <c r="B4616" t="s">
        <v>165</v>
      </c>
      <c r="C4616" t="s">
        <v>437</v>
      </c>
      <c r="D4616" t="s">
        <v>432</v>
      </c>
      <c r="E4616">
        <v>2006</v>
      </c>
      <c r="F4616">
        <v>30.562000000000001</v>
      </c>
      <c r="G4616">
        <v>5.4969999999999999</v>
      </c>
      <c r="H4616">
        <v>533.029</v>
      </c>
      <c r="I4616">
        <v>30231200000</v>
      </c>
      <c r="J4616">
        <v>2256.5700000000002</v>
      </c>
      <c r="K4616">
        <v>6.5</v>
      </c>
      <c r="L4616">
        <v>33</v>
      </c>
      <c r="M4616">
        <v>70.081999999999994</v>
      </c>
      <c r="N4616">
        <v>125.01900000000001</v>
      </c>
      <c r="O4616">
        <v>2.8860000000000001</v>
      </c>
    </row>
    <row r="4617" spans="1:15" x14ac:dyDescent="0.3">
      <c r="A4617" t="s">
        <v>164</v>
      </c>
      <c r="B4617" t="s">
        <v>165</v>
      </c>
      <c r="C4617" t="s">
        <v>437</v>
      </c>
      <c r="D4617" t="s">
        <v>432</v>
      </c>
      <c r="E4617">
        <v>2005</v>
      </c>
      <c r="F4617">
        <v>31.454000000000001</v>
      </c>
      <c r="G4617">
        <v>5.5919999999999996</v>
      </c>
      <c r="H4617">
        <v>480.68</v>
      </c>
      <c r="I4617">
        <v>27211400000</v>
      </c>
      <c r="J4617">
        <v>2077.83</v>
      </c>
      <c r="K4617">
        <v>5.7</v>
      </c>
      <c r="L4617">
        <v>34.1</v>
      </c>
      <c r="M4617">
        <v>69.762</v>
      </c>
      <c r="N4617">
        <v>122.21</v>
      </c>
      <c r="O4617">
        <v>2.9940000000000002</v>
      </c>
    </row>
    <row r="4618" spans="1:15" x14ac:dyDescent="0.3">
      <c r="A4618" t="s">
        <v>164</v>
      </c>
      <c r="B4618" t="s">
        <v>165</v>
      </c>
      <c r="C4618" t="s">
        <v>437</v>
      </c>
      <c r="D4618" t="s">
        <v>432</v>
      </c>
      <c r="E4618">
        <v>2004</v>
      </c>
      <c r="F4618">
        <v>32.35</v>
      </c>
      <c r="G4618">
        <v>5.694</v>
      </c>
      <c r="H4618">
        <v>482.53800000000001</v>
      </c>
      <c r="I4618">
        <v>23965300000</v>
      </c>
      <c r="J4618">
        <v>1872.74</v>
      </c>
      <c r="K4618">
        <v>5.0999999999999996</v>
      </c>
      <c r="L4618">
        <v>35.299999999999997</v>
      </c>
      <c r="M4618">
        <v>69.436999999999998</v>
      </c>
      <c r="N4618">
        <v>119.419</v>
      </c>
      <c r="O4618">
        <v>2.9710000000000001</v>
      </c>
    </row>
    <row r="4619" spans="1:15" x14ac:dyDescent="0.3">
      <c r="A4619" t="s">
        <v>164</v>
      </c>
      <c r="B4619" t="s">
        <v>165</v>
      </c>
      <c r="C4619" t="s">
        <v>437</v>
      </c>
      <c r="D4619" t="s">
        <v>432</v>
      </c>
      <c r="E4619">
        <v>2003</v>
      </c>
      <c r="F4619">
        <v>33.212000000000003</v>
      </c>
      <c r="G4619">
        <v>5.8070000000000004</v>
      </c>
      <c r="H4619">
        <v>450.78300000000002</v>
      </c>
      <c r="I4619">
        <v>21917700000</v>
      </c>
      <c r="J4619">
        <v>1753.35</v>
      </c>
      <c r="K4619">
        <v>4.5488499999999998</v>
      </c>
      <c r="L4619">
        <v>36.6</v>
      </c>
      <c r="M4619">
        <v>69.091999999999999</v>
      </c>
      <c r="N4619">
        <v>116.652</v>
      </c>
      <c r="O4619">
        <v>2.8069999999999999</v>
      </c>
    </row>
    <row r="4620" spans="1:15" x14ac:dyDescent="0.3">
      <c r="A4620" t="s">
        <v>164</v>
      </c>
      <c r="B4620" t="s">
        <v>165</v>
      </c>
      <c r="C4620" t="s">
        <v>437</v>
      </c>
      <c r="D4620" t="s">
        <v>432</v>
      </c>
      <c r="E4620">
        <v>2002</v>
      </c>
      <c r="F4620">
        <v>34.006</v>
      </c>
      <c r="G4620">
        <v>5.9329999999999998</v>
      </c>
      <c r="H4620">
        <v>363.01499999999999</v>
      </c>
      <c r="I4620">
        <v>20776700000</v>
      </c>
      <c r="J4620">
        <v>1701.77</v>
      </c>
      <c r="K4620">
        <v>3.39175</v>
      </c>
      <c r="L4620">
        <v>37.9</v>
      </c>
      <c r="M4620">
        <v>68.716999999999999</v>
      </c>
      <c r="N4620">
        <v>113.931</v>
      </c>
      <c r="O4620">
        <v>2.851</v>
      </c>
    </row>
    <row r="4621" spans="1:15" x14ac:dyDescent="0.3">
      <c r="A4621" t="s">
        <v>164</v>
      </c>
      <c r="B4621" t="s">
        <v>165</v>
      </c>
      <c r="C4621" t="s">
        <v>437</v>
      </c>
      <c r="D4621" t="s">
        <v>432</v>
      </c>
      <c r="E4621">
        <v>2001</v>
      </c>
      <c r="F4621">
        <v>34.716000000000001</v>
      </c>
      <c r="G4621">
        <v>6.0750000000000002</v>
      </c>
      <c r="H4621">
        <v>357.98899999999998</v>
      </c>
      <c r="I4621">
        <v>18702800000</v>
      </c>
      <c r="J4621">
        <v>1568.38</v>
      </c>
      <c r="K4621">
        <v>1.7382</v>
      </c>
      <c r="L4621">
        <v>39.200000000000003</v>
      </c>
      <c r="M4621">
        <v>68.304000000000002</v>
      </c>
      <c r="N4621">
        <v>111.282</v>
      </c>
      <c r="O4621">
        <v>2.7839999999999998</v>
      </c>
    </row>
    <row r="4622" spans="1:15" x14ac:dyDescent="0.3">
      <c r="A4622" t="s">
        <v>164</v>
      </c>
      <c r="B4622" t="s">
        <v>165</v>
      </c>
      <c r="C4622" t="s">
        <v>437</v>
      </c>
      <c r="D4622" t="s">
        <v>432</v>
      </c>
      <c r="E4622">
        <v>2000</v>
      </c>
      <c r="F4622">
        <v>35.341000000000001</v>
      </c>
      <c r="G4622">
        <v>6.2350000000000003</v>
      </c>
      <c r="H4622">
        <v>330.45100000000002</v>
      </c>
      <c r="I4622">
        <v>19288800000</v>
      </c>
      <c r="J4622">
        <v>1655.59</v>
      </c>
      <c r="K4622">
        <v>0.71233299999999999</v>
      </c>
      <c r="L4622">
        <v>40.6</v>
      </c>
      <c r="M4622">
        <v>67.849000000000004</v>
      </c>
      <c r="N4622">
        <v>108.723</v>
      </c>
      <c r="O4622">
        <v>2.8969999999999998</v>
      </c>
    </row>
    <row r="4623" spans="1:15" x14ac:dyDescent="0.3">
      <c r="A4623" t="s">
        <v>164</v>
      </c>
      <c r="B4623" t="s">
        <v>165</v>
      </c>
      <c r="C4623" t="s">
        <v>437</v>
      </c>
      <c r="D4623" t="s">
        <v>432</v>
      </c>
      <c r="E4623">
        <v>1999</v>
      </c>
      <c r="F4623">
        <v>35.893000000000001</v>
      </c>
      <c r="G4623">
        <v>6.415</v>
      </c>
      <c r="H4623">
        <v>363.12700000000001</v>
      </c>
      <c r="I4623">
        <v>18318400000</v>
      </c>
      <c r="J4623">
        <v>1608.68</v>
      </c>
      <c r="K4623">
        <v>0.59265299999999999</v>
      </c>
      <c r="L4623">
        <v>42.1</v>
      </c>
      <c r="M4623">
        <v>67.350999999999999</v>
      </c>
      <c r="N4623">
        <v>106.264</v>
      </c>
      <c r="O4623">
        <v>2.919</v>
      </c>
    </row>
    <row r="4624" spans="1:15" x14ac:dyDescent="0.3">
      <c r="A4624" t="s">
        <v>164</v>
      </c>
      <c r="B4624" t="s">
        <v>165</v>
      </c>
      <c r="C4624" t="s">
        <v>437</v>
      </c>
      <c r="D4624" t="s">
        <v>432</v>
      </c>
      <c r="E4624">
        <v>1998</v>
      </c>
      <c r="F4624">
        <v>36.401000000000003</v>
      </c>
      <c r="G4624">
        <v>6.6139999999999999</v>
      </c>
      <c r="H4624">
        <v>314.63600000000002</v>
      </c>
      <c r="I4624">
        <v>19395500000</v>
      </c>
      <c r="J4624">
        <v>1742.08</v>
      </c>
      <c r="K4624">
        <v>0.46659</v>
      </c>
      <c r="L4624">
        <v>43.7</v>
      </c>
      <c r="M4624">
        <v>66.816999999999993</v>
      </c>
      <c r="N4624">
        <v>103.896</v>
      </c>
      <c r="O4624">
        <v>2.8620000000000001</v>
      </c>
    </row>
    <row r="4625" spans="1:15" x14ac:dyDescent="0.3">
      <c r="A4625" t="s">
        <v>164</v>
      </c>
      <c r="B4625" t="s">
        <v>165</v>
      </c>
      <c r="C4625" t="s">
        <v>437</v>
      </c>
      <c r="D4625" t="s">
        <v>432</v>
      </c>
      <c r="E4625">
        <v>1997</v>
      </c>
      <c r="F4625">
        <v>36.883000000000003</v>
      </c>
      <c r="G4625">
        <v>6.8280000000000003</v>
      </c>
      <c r="H4625">
        <v>240.548</v>
      </c>
      <c r="I4625">
        <v>17790000000</v>
      </c>
      <c r="J4625">
        <v>1633.97</v>
      </c>
      <c r="K4625">
        <v>9.5476000000000005E-2</v>
      </c>
      <c r="L4625">
        <v>45.4</v>
      </c>
      <c r="M4625">
        <v>66.257000000000005</v>
      </c>
      <c r="N4625">
        <v>101.602</v>
      </c>
      <c r="O4625">
        <v>2.9289999999999998</v>
      </c>
    </row>
    <row r="4626" spans="1:15" x14ac:dyDescent="0.3">
      <c r="A4626" t="s">
        <v>164</v>
      </c>
      <c r="B4626" t="s">
        <v>165</v>
      </c>
      <c r="C4626" t="s">
        <v>437</v>
      </c>
      <c r="D4626" t="s">
        <v>432</v>
      </c>
      <c r="E4626">
        <v>1996</v>
      </c>
      <c r="F4626">
        <v>37.344000000000001</v>
      </c>
      <c r="G4626">
        <v>7.0579999999999998</v>
      </c>
      <c r="H4626">
        <v>259.23599999999999</v>
      </c>
      <c r="I4626">
        <v>15674800000</v>
      </c>
      <c r="J4626">
        <v>1472.28</v>
      </c>
      <c r="K4626">
        <v>1.9534900000000001E-2</v>
      </c>
      <c r="L4626">
        <v>47.1</v>
      </c>
      <c r="M4626">
        <v>65.677999999999997</v>
      </c>
      <c r="N4626">
        <v>99.353099999999998</v>
      </c>
      <c r="O4626">
        <v>2.9249999999999998</v>
      </c>
    </row>
    <row r="4627" spans="1:15" x14ac:dyDescent="0.3">
      <c r="A4627" t="s">
        <v>164</v>
      </c>
      <c r="B4627" t="s">
        <v>165</v>
      </c>
      <c r="C4627" t="s">
        <v>437</v>
      </c>
      <c r="D4627" t="s">
        <v>432</v>
      </c>
      <c r="E4627">
        <v>1995</v>
      </c>
      <c r="F4627">
        <v>37.767000000000003</v>
      </c>
      <c r="G4627">
        <v>7.2969999999999997</v>
      </c>
      <c r="H4627">
        <v>295.62400000000002</v>
      </c>
      <c r="I4627">
        <v>14655400000</v>
      </c>
      <c r="J4627">
        <v>1408.02</v>
      </c>
      <c r="K4627">
        <v>2.9980100000000002E-3</v>
      </c>
      <c r="L4627">
        <v>48.9</v>
      </c>
      <c r="M4627">
        <v>65.09</v>
      </c>
      <c r="N4627">
        <v>97.130399999999995</v>
      </c>
      <c r="O4627">
        <v>2.8980000000000001</v>
      </c>
    </row>
    <row r="4628" spans="1:15" x14ac:dyDescent="0.3">
      <c r="A4628" t="s">
        <v>164</v>
      </c>
      <c r="B4628" t="s">
        <v>165</v>
      </c>
      <c r="C4628" t="s">
        <v>437</v>
      </c>
      <c r="D4628" t="s">
        <v>432</v>
      </c>
      <c r="E4628">
        <v>1994</v>
      </c>
      <c r="F4628">
        <v>38.128999999999998</v>
      </c>
      <c r="G4628">
        <v>7.5419999999999998</v>
      </c>
      <c r="H4628">
        <v>266.41000000000003</v>
      </c>
      <c r="I4628">
        <v>12983200000</v>
      </c>
      <c r="J4628">
        <v>1276.33</v>
      </c>
      <c r="L4628">
        <v>50.8</v>
      </c>
      <c r="M4628">
        <v>64.501999999999995</v>
      </c>
      <c r="N4628">
        <v>94.926299999999998</v>
      </c>
      <c r="O4628">
        <v>2.8460000000000001</v>
      </c>
    </row>
    <row r="4629" spans="1:15" x14ac:dyDescent="0.3">
      <c r="A4629" t="s">
        <v>164</v>
      </c>
      <c r="B4629" t="s">
        <v>165</v>
      </c>
      <c r="C4629" t="s">
        <v>437</v>
      </c>
      <c r="D4629" t="s">
        <v>432</v>
      </c>
      <c r="E4629">
        <v>1993</v>
      </c>
      <c r="F4629">
        <v>38.418999999999997</v>
      </c>
      <c r="G4629">
        <v>7.79</v>
      </c>
      <c r="H4629">
        <v>243.09</v>
      </c>
      <c r="I4629">
        <v>11399900000</v>
      </c>
      <c r="J4629">
        <v>1147.03</v>
      </c>
      <c r="L4629">
        <v>52.8</v>
      </c>
      <c r="M4629">
        <v>63.920999999999999</v>
      </c>
      <c r="N4629">
        <v>92.746300000000005</v>
      </c>
      <c r="O4629">
        <v>2.7469999999999999</v>
      </c>
    </row>
    <row r="4630" spans="1:15" x14ac:dyDescent="0.3">
      <c r="A4630" t="s">
        <v>164</v>
      </c>
      <c r="B4630" t="s">
        <v>165</v>
      </c>
      <c r="C4630" t="s">
        <v>437</v>
      </c>
      <c r="D4630" t="s">
        <v>432</v>
      </c>
      <c r="E4630">
        <v>1992</v>
      </c>
      <c r="F4630">
        <v>38.642000000000003</v>
      </c>
      <c r="G4630">
        <v>8.0380000000000003</v>
      </c>
      <c r="H4630">
        <v>256.47500000000002</v>
      </c>
      <c r="I4630">
        <v>10440800000</v>
      </c>
      <c r="J4630">
        <v>1075.43</v>
      </c>
      <c r="L4630">
        <v>54.9</v>
      </c>
      <c r="M4630">
        <v>63.351999999999997</v>
      </c>
      <c r="N4630">
        <v>90.598600000000005</v>
      </c>
      <c r="O4630">
        <v>2.597</v>
      </c>
    </row>
    <row r="4631" spans="1:15" x14ac:dyDescent="0.3">
      <c r="A4631" t="s">
        <v>164</v>
      </c>
      <c r="B4631" t="s">
        <v>165</v>
      </c>
      <c r="C4631" t="s">
        <v>437</v>
      </c>
      <c r="D4631" t="s">
        <v>432</v>
      </c>
      <c r="E4631">
        <v>1991</v>
      </c>
      <c r="F4631">
        <v>38.816000000000003</v>
      </c>
      <c r="G4631">
        <v>8.2870000000000008</v>
      </c>
      <c r="H4631">
        <v>206.46899999999999</v>
      </c>
      <c r="I4631">
        <v>9406100000</v>
      </c>
      <c r="J4631">
        <v>991.86199999999997</v>
      </c>
      <c r="L4631">
        <v>57</v>
      </c>
      <c r="M4631">
        <v>62.798999999999999</v>
      </c>
      <c r="N4631">
        <v>88.496399999999994</v>
      </c>
      <c r="O4631">
        <v>2.6150000000000002</v>
      </c>
    </row>
    <row r="4632" spans="1:15" x14ac:dyDescent="0.3">
      <c r="A4632" t="s">
        <v>164</v>
      </c>
      <c r="B4632" t="s">
        <v>165</v>
      </c>
      <c r="C4632" t="s">
        <v>437</v>
      </c>
      <c r="D4632" t="s">
        <v>432</v>
      </c>
      <c r="E4632">
        <v>1990</v>
      </c>
      <c r="F4632">
        <v>38.984000000000002</v>
      </c>
      <c r="G4632">
        <v>8.5380000000000003</v>
      </c>
      <c r="H4632">
        <v>200.45699999999999</v>
      </c>
      <c r="I4632">
        <v>7650130000</v>
      </c>
      <c r="J4632">
        <v>825.80700000000002</v>
      </c>
      <c r="K4632">
        <v>0</v>
      </c>
      <c r="L4632">
        <v>59.3</v>
      </c>
      <c r="M4632">
        <v>62.261000000000003</v>
      </c>
      <c r="N4632">
        <v>86.448400000000007</v>
      </c>
    </row>
    <row r="4633" spans="1:15" x14ac:dyDescent="0.3">
      <c r="A4633" t="s">
        <v>164</v>
      </c>
      <c r="B4633" t="s">
        <v>165</v>
      </c>
      <c r="C4633" t="s">
        <v>437</v>
      </c>
      <c r="D4633" t="s">
        <v>432</v>
      </c>
      <c r="E4633">
        <v>1989</v>
      </c>
      <c r="F4633">
        <v>39.198999999999998</v>
      </c>
      <c r="G4633">
        <v>8.7970000000000006</v>
      </c>
      <c r="H4633">
        <v>186.51</v>
      </c>
      <c r="I4633">
        <v>8410720000</v>
      </c>
      <c r="J4633">
        <v>929.31399999999996</v>
      </c>
      <c r="L4633">
        <v>61.6</v>
      </c>
      <c r="M4633">
        <v>61.734999999999999</v>
      </c>
      <c r="N4633">
        <v>84.457499999999996</v>
      </c>
    </row>
    <row r="4634" spans="1:15" x14ac:dyDescent="0.3">
      <c r="A4634" t="s">
        <v>164</v>
      </c>
      <c r="B4634" t="s">
        <v>165</v>
      </c>
      <c r="C4634" t="s">
        <v>437</v>
      </c>
      <c r="D4634" t="s">
        <v>432</v>
      </c>
      <c r="E4634">
        <v>1988</v>
      </c>
      <c r="F4634">
        <v>39.497</v>
      </c>
      <c r="G4634">
        <v>9.0690000000000008</v>
      </c>
      <c r="H4634">
        <v>162.84800000000001</v>
      </c>
      <c r="I4634">
        <v>7841600000</v>
      </c>
      <c r="J4634">
        <v>886.80100000000004</v>
      </c>
      <c r="L4634">
        <v>64.099999999999994</v>
      </c>
      <c r="M4634">
        <v>61.213999999999999</v>
      </c>
      <c r="N4634">
        <v>82.517499999999998</v>
      </c>
    </row>
    <row r="4635" spans="1:15" x14ac:dyDescent="0.3">
      <c r="A4635" t="s">
        <v>164</v>
      </c>
      <c r="B4635" t="s">
        <v>165</v>
      </c>
      <c r="C4635" t="s">
        <v>437</v>
      </c>
      <c r="D4635" t="s">
        <v>432</v>
      </c>
      <c r="E4635">
        <v>1987</v>
      </c>
      <c r="F4635">
        <v>39.901000000000003</v>
      </c>
      <c r="G4635">
        <v>9.3550000000000004</v>
      </c>
      <c r="H4635">
        <v>165.06299999999999</v>
      </c>
      <c r="I4635">
        <v>7084400000</v>
      </c>
      <c r="J4635">
        <v>820.03800000000001</v>
      </c>
      <c r="L4635">
        <v>66.7</v>
      </c>
      <c r="M4635">
        <v>60.694000000000003</v>
      </c>
      <c r="N4635">
        <v>80.618799999999993</v>
      </c>
    </row>
    <row r="4636" spans="1:15" x14ac:dyDescent="0.3">
      <c r="A4636" t="s">
        <v>164</v>
      </c>
      <c r="B4636" t="s">
        <v>165</v>
      </c>
      <c r="C4636" t="s">
        <v>437</v>
      </c>
      <c r="D4636" t="s">
        <v>432</v>
      </c>
      <c r="E4636">
        <v>1986</v>
      </c>
      <c r="F4636">
        <v>40.408000000000001</v>
      </c>
      <c r="G4636">
        <v>9.6539999999999999</v>
      </c>
      <c r="H4636">
        <v>144.21799999999999</v>
      </c>
      <c r="I4636">
        <v>7231960000</v>
      </c>
      <c r="J4636">
        <v>857.00900000000001</v>
      </c>
      <c r="L4636">
        <v>69.3</v>
      </c>
      <c r="M4636">
        <v>60.176000000000002</v>
      </c>
      <c r="N4636">
        <v>78.747699999999995</v>
      </c>
    </row>
    <row r="4637" spans="1:15" x14ac:dyDescent="0.3">
      <c r="A4637" t="s">
        <v>164</v>
      </c>
      <c r="B4637" t="s">
        <v>165</v>
      </c>
      <c r="C4637" t="s">
        <v>437</v>
      </c>
      <c r="D4637" t="s">
        <v>432</v>
      </c>
      <c r="E4637">
        <v>1985</v>
      </c>
      <c r="F4637">
        <v>41.000999999999998</v>
      </c>
      <c r="G4637">
        <v>9.9640000000000004</v>
      </c>
      <c r="H4637">
        <v>172.93600000000001</v>
      </c>
      <c r="I4637">
        <v>9721650000</v>
      </c>
      <c r="J4637">
        <v>1179.8</v>
      </c>
      <c r="L4637">
        <v>72</v>
      </c>
      <c r="M4637">
        <v>59.661000000000001</v>
      </c>
      <c r="N4637">
        <v>76.894900000000007</v>
      </c>
    </row>
    <row r="4638" spans="1:15" x14ac:dyDescent="0.3">
      <c r="A4638" t="s">
        <v>164</v>
      </c>
      <c r="B4638" t="s">
        <v>165</v>
      </c>
      <c r="C4638" t="s">
        <v>437</v>
      </c>
      <c r="D4638" t="s">
        <v>432</v>
      </c>
      <c r="E4638">
        <v>1984</v>
      </c>
      <c r="F4638">
        <v>41.643000000000001</v>
      </c>
      <c r="G4638">
        <v>10.28</v>
      </c>
      <c r="H4638">
        <v>164.244</v>
      </c>
      <c r="I4638">
        <v>9470000000</v>
      </c>
      <c r="J4638">
        <v>1177.44</v>
      </c>
      <c r="L4638">
        <v>74.7</v>
      </c>
      <c r="M4638">
        <v>59.154000000000003</v>
      </c>
      <c r="N4638">
        <v>75.055000000000007</v>
      </c>
    </row>
    <row r="4639" spans="1:15" x14ac:dyDescent="0.3">
      <c r="A4639" t="s">
        <v>164</v>
      </c>
      <c r="B4639" t="s">
        <v>165</v>
      </c>
      <c r="C4639" t="s">
        <v>437</v>
      </c>
      <c r="D4639" t="s">
        <v>432</v>
      </c>
      <c r="E4639">
        <v>1983</v>
      </c>
      <c r="F4639">
        <v>42.281999999999996</v>
      </c>
      <c r="G4639">
        <v>10.596</v>
      </c>
      <c r="H4639">
        <v>159.542</v>
      </c>
      <c r="I4639">
        <v>9050000000</v>
      </c>
      <c r="J4639">
        <v>1153.24</v>
      </c>
      <c r="L4639">
        <v>77.5</v>
      </c>
      <c r="M4639">
        <v>58.661000000000001</v>
      </c>
      <c r="N4639">
        <v>73.231399999999994</v>
      </c>
    </row>
    <row r="4640" spans="1:15" x14ac:dyDescent="0.3">
      <c r="A4640" t="s">
        <v>164</v>
      </c>
      <c r="B4640" t="s">
        <v>165</v>
      </c>
      <c r="C4640" t="s">
        <v>437</v>
      </c>
      <c r="D4640" t="s">
        <v>432</v>
      </c>
      <c r="E4640">
        <v>1982</v>
      </c>
      <c r="F4640">
        <v>42.874000000000002</v>
      </c>
      <c r="G4640">
        <v>10.907</v>
      </c>
      <c r="H4640">
        <v>184.982</v>
      </c>
      <c r="I4640">
        <v>8717000000</v>
      </c>
      <c r="J4640">
        <v>1138.76</v>
      </c>
      <c r="L4640">
        <v>80.3</v>
      </c>
      <c r="M4640">
        <v>58.183</v>
      </c>
      <c r="N4640">
        <v>71.433499999999995</v>
      </c>
    </row>
    <row r="4641" spans="1:14" x14ac:dyDescent="0.3">
      <c r="A4641" t="s">
        <v>164</v>
      </c>
      <c r="B4641" t="s">
        <v>165</v>
      </c>
      <c r="C4641" t="s">
        <v>437</v>
      </c>
      <c r="D4641" t="s">
        <v>432</v>
      </c>
      <c r="E4641">
        <v>1981</v>
      </c>
      <c r="F4641">
        <v>43.393000000000001</v>
      </c>
      <c r="G4641">
        <v>11.212</v>
      </c>
      <c r="H4641">
        <v>211.88</v>
      </c>
      <c r="I4641">
        <v>8607500000</v>
      </c>
      <c r="J4641">
        <v>1152.82</v>
      </c>
      <c r="L4641">
        <v>83.2</v>
      </c>
      <c r="M4641">
        <v>57.719000000000001</v>
      </c>
      <c r="N4641">
        <v>69.676100000000005</v>
      </c>
    </row>
    <row r="4642" spans="1:14" x14ac:dyDescent="0.3">
      <c r="A4642" t="s">
        <v>164</v>
      </c>
      <c r="B4642" t="s">
        <v>165</v>
      </c>
      <c r="C4642" t="s">
        <v>437</v>
      </c>
      <c r="D4642" t="s">
        <v>432</v>
      </c>
      <c r="E4642">
        <v>1980</v>
      </c>
      <c r="F4642">
        <v>43.823999999999998</v>
      </c>
      <c r="G4642">
        <v>11.507</v>
      </c>
      <c r="H4642">
        <v>251.803</v>
      </c>
      <c r="I4642">
        <v>7878700000</v>
      </c>
      <c r="J4642">
        <v>1081.73</v>
      </c>
      <c r="L4642">
        <v>86</v>
      </c>
      <c r="M4642">
        <v>57.271999999999998</v>
      </c>
      <c r="N4642">
        <v>67.968100000000007</v>
      </c>
    </row>
    <row r="4643" spans="1:14" x14ac:dyDescent="0.3">
      <c r="A4643" t="s">
        <v>164</v>
      </c>
      <c r="B4643" t="s">
        <v>165</v>
      </c>
      <c r="C4643" t="s">
        <v>437</v>
      </c>
      <c r="D4643" t="s">
        <v>432</v>
      </c>
      <c r="E4643">
        <v>1979</v>
      </c>
      <c r="F4643">
        <v>44.158999999999999</v>
      </c>
      <c r="G4643">
        <v>11.789</v>
      </c>
      <c r="H4643">
        <v>214.60300000000001</v>
      </c>
      <c r="I4643">
        <v>6902600000</v>
      </c>
      <c r="J4643">
        <v>971.35699999999997</v>
      </c>
      <c r="L4643">
        <v>88.9</v>
      </c>
      <c r="M4643">
        <v>56.84</v>
      </c>
      <c r="N4643">
        <v>66.313400000000001</v>
      </c>
    </row>
    <row r="4644" spans="1:14" x14ac:dyDescent="0.3">
      <c r="A4644" t="s">
        <v>164</v>
      </c>
      <c r="B4644" t="s">
        <v>165</v>
      </c>
      <c r="C4644" t="s">
        <v>437</v>
      </c>
      <c r="D4644" t="s">
        <v>432</v>
      </c>
      <c r="E4644">
        <v>1978</v>
      </c>
      <c r="F4644">
        <v>44.418999999999997</v>
      </c>
      <c r="G4644">
        <v>12.061</v>
      </c>
      <c r="H4644">
        <v>208.25200000000001</v>
      </c>
      <c r="I4644">
        <v>6070600000</v>
      </c>
      <c r="J4644">
        <v>875.495</v>
      </c>
      <c r="L4644">
        <v>91.9</v>
      </c>
      <c r="M4644">
        <v>56.417999999999999</v>
      </c>
      <c r="N4644">
        <v>64.706100000000006</v>
      </c>
    </row>
    <row r="4645" spans="1:14" x14ac:dyDescent="0.3">
      <c r="A4645" t="s">
        <v>164</v>
      </c>
      <c r="B4645" t="s">
        <v>165</v>
      </c>
      <c r="C4645" t="s">
        <v>437</v>
      </c>
      <c r="D4645" t="s">
        <v>432</v>
      </c>
      <c r="E4645">
        <v>1977</v>
      </c>
      <c r="F4645">
        <v>44.622999999999998</v>
      </c>
      <c r="G4645">
        <v>12.327999999999999</v>
      </c>
      <c r="H4645">
        <v>203.68</v>
      </c>
      <c r="I4645">
        <v>5480500000</v>
      </c>
      <c r="J4645">
        <v>810.06399999999996</v>
      </c>
      <c r="L4645">
        <v>94.8</v>
      </c>
      <c r="M4645">
        <v>56</v>
      </c>
      <c r="N4645">
        <v>63.134700000000002</v>
      </c>
    </row>
    <row r="4646" spans="1:14" x14ac:dyDescent="0.3">
      <c r="A4646" t="s">
        <v>164</v>
      </c>
      <c r="B4646" t="s">
        <v>165</v>
      </c>
      <c r="C4646" t="s">
        <v>437</v>
      </c>
      <c r="D4646" t="s">
        <v>432</v>
      </c>
      <c r="E4646">
        <v>1976</v>
      </c>
      <c r="F4646">
        <v>44.780999999999999</v>
      </c>
      <c r="G4646">
        <v>12.593</v>
      </c>
      <c r="H4646">
        <v>192.90199999999999</v>
      </c>
      <c r="I4646">
        <v>4365300000</v>
      </c>
      <c r="J4646">
        <v>661.48800000000006</v>
      </c>
      <c r="L4646">
        <v>97.9</v>
      </c>
      <c r="M4646">
        <v>55.576999999999998</v>
      </c>
      <c r="N4646">
        <v>61.582799999999999</v>
      </c>
    </row>
    <row r="4647" spans="1:14" x14ac:dyDescent="0.3">
      <c r="A4647" t="s">
        <v>164</v>
      </c>
      <c r="B4647" t="s">
        <v>165</v>
      </c>
      <c r="C4647" t="s">
        <v>437</v>
      </c>
      <c r="D4647" t="s">
        <v>432</v>
      </c>
      <c r="E4647">
        <v>1975</v>
      </c>
      <c r="F4647">
        <v>44.901000000000003</v>
      </c>
      <c r="G4647">
        <v>12.863</v>
      </c>
      <c r="H4647">
        <v>161.804</v>
      </c>
      <c r="I4647">
        <v>3645900000</v>
      </c>
      <c r="J4647">
        <v>566.68499999999995</v>
      </c>
      <c r="L4647">
        <v>101</v>
      </c>
      <c r="M4647">
        <v>55.14</v>
      </c>
      <c r="N4647">
        <v>60.038499999999999</v>
      </c>
    </row>
    <row r="4648" spans="1:14" x14ac:dyDescent="0.3">
      <c r="A4648" t="s">
        <v>164</v>
      </c>
      <c r="B4648" t="s">
        <v>165</v>
      </c>
      <c r="C4648" t="s">
        <v>437</v>
      </c>
      <c r="D4648" t="s">
        <v>432</v>
      </c>
      <c r="E4648">
        <v>1974</v>
      </c>
      <c r="F4648">
        <v>44.994</v>
      </c>
      <c r="G4648">
        <v>13.144</v>
      </c>
      <c r="H4648">
        <v>122.354</v>
      </c>
      <c r="I4648">
        <v>3161500000</v>
      </c>
      <c r="J4648">
        <v>504.33</v>
      </c>
      <c r="L4648">
        <v>104</v>
      </c>
      <c r="M4648">
        <v>54.676000000000002</v>
      </c>
      <c r="N4648">
        <v>58.498600000000003</v>
      </c>
    </row>
    <row r="4649" spans="1:14" x14ac:dyDescent="0.3">
      <c r="A4649" t="s">
        <v>164</v>
      </c>
      <c r="B4649" t="s">
        <v>165</v>
      </c>
      <c r="C4649" t="s">
        <v>437</v>
      </c>
      <c r="D4649" t="s">
        <v>432</v>
      </c>
      <c r="E4649">
        <v>1973</v>
      </c>
      <c r="F4649">
        <v>45.07</v>
      </c>
      <c r="G4649">
        <v>13.44</v>
      </c>
      <c r="H4649">
        <v>144.97399999999999</v>
      </c>
      <c r="I4649">
        <v>2569200000</v>
      </c>
      <c r="J4649">
        <v>420.86799999999999</v>
      </c>
      <c r="L4649">
        <v>107.1</v>
      </c>
      <c r="M4649">
        <v>54.180999999999997</v>
      </c>
      <c r="N4649">
        <v>56.966500000000003</v>
      </c>
    </row>
    <row r="4650" spans="1:14" x14ac:dyDescent="0.3">
      <c r="A4650" t="s">
        <v>164</v>
      </c>
      <c r="B4650" t="s">
        <v>165</v>
      </c>
      <c r="C4650" t="s">
        <v>437</v>
      </c>
      <c r="D4650" t="s">
        <v>432</v>
      </c>
      <c r="E4650">
        <v>1972</v>
      </c>
      <c r="F4650">
        <v>45.143000000000001</v>
      </c>
      <c r="G4650">
        <v>13.756</v>
      </c>
      <c r="H4650">
        <v>137.506</v>
      </c>
      <c r="I4650">
        <v>2101300000</v>
      </c>
      <c r="J4650">
        <v>353.661</v>
      </c>
      <c r="L4650">
        <v>110.2</v>
      </c>
      <c r="M4650">
        <v>53.652000000000001</v>
      </c>
      <c r="N4650">
        <v>55.445799999999998</v>
      </c>
    </row>
    <row r="4651" spans="1:14" x14ac:dyDescent="0.3">
      <c r="A4651" t="s">
        <v>164</v>
      </c>
      <c r="B4651" t="s">
        <v>165</v>
      </c>
      <c r="C4651" t="s">
        <v>437</v>
      </c>
      <c r="D4651" t="s">
        <v>432</v>
      </c>
      <c r="E4651">
        <v>1971</v>
      </c>
      <c r="F4651">
        <v>45.225000000000001</v>
      </c>
      <c r="G4651">
        <v>14.093999999999999</v>
      </c>
      <c r="H4651">
        <v>119.367</v>
      </c>
      <c r="I4651">
        <v>1984800000</v>
      </c>
      <c r="J4651">
        <v>343.36200000000002</v>
      </c>
      <c r="L4651">
        <v>113.3</v>
      </c>
      <c r="M4651">
        <v>53.091000000000001</v>
      </c>
      <c r="N4651">
        <v>53.942500000000003</v>
      </c>
    </row>
    <row r="4652" spans="1:14" x14ac:dyDescent="0.3">
      <c r="A4652" t="s">
        <v>164</v>
      </c>
      <c r="B4652" t="s">
        <v>165</v>
      </c>
      <c r="C4652" t="s">
        <v>437</v>
      </c>
      <c r="D4652" t="s">
        <v>432</v>
      </c>
      <c r="E4652">
        <v>1970</v>
      </c>
      <c r="F4652">
        <v>45.323999999999998</v>
      </c>
      <c r="G4652">
        <v>14.452999999999999</v>
      </c>
      <c r="I4652">
        <v>1903999999</v>
      </c>
      <c r="J4652">
        <v>338.68200000000002</v>
      </c>
      <c r="L4652">
        <v>116.4</v>
      </c>
      <c r="M4652">
        <v>52.500999999999998</v>
      </c>
      <c r="N4652">
        <v>52.4617</v>
      </c>
    </row>
    <row r="4653" spans="1:14" x14ac:dyDescent="0.3">
      <c r="A4653" t="s">
        <v>164</v>
      </c>
      <c r="B4653" t="s">
        <v>165</v>
      </c>
      <c r="C4653" t="s">
        <v>437</v>
      </c>
      <c r="D4653" t="s">
        <v>432</v>
      </c>
      <c r="E4653">
        <v>1969</v>
      </c>
      <c r="F4653">
        <v>45.442</v>
      </c>
      <c r="G4653">
        <v>14.833</v>
      </c>
      <c r="I4653">
        <v>1715399899</v>
      </c>
      <c r="J4653">
        <v>313.85899999999998</v>
      </c>
      <c r="L4653">
        <v>119.5</v>
      </c>
      <c r="M4653">
        <v>51.889000000000003</v>
      </c>
      <c r="N4653">
        <v>51.003300000000003</v>
      </c>
    </row>
    <row r="4654" spans="1:14" x14ac:dyDescent="0.3">
      <c r="A4654" t="s">
        <v>164</v>
      </c>
      <c r="B4654" t="s">
        <v>165</v>
      </c>
      <c r="C4654" t="s">
        <v>437</v>
      </c>
      <c r="D4654" t="s">
        <v>432</v>
      </c>
      <c r="E4654">
        <v>1968</v>
      </c>
      <c r="F4654">
        <v>45.581000000000003</v>
      </c>
      <c r="G4654">
        <v>15.227</v>
      </c>
      <c r="I4654">
        <v>1610500000</v>
      </c>
      <c r="J4654">
        <v>303.20299999999997</v>
      </c>
      <c r="L4654">
        <v>122.5</v>
      </c>
      <c r="M4654">
        <v>51.267000000000003</v>
      </c>
      <c r="N4654">
        <v>49.567100000000003</v>
      </c>
    </row>
    <row r="4655" spans="1:14" x14ac:dyDescent="0.3">
      <c r="A4655" t="s">
        <v>164</v>
      </c>
      <c r="B4655" t="s">
        <v>165</v>
      </c>
      <c r="C4655" t="s">
        <v>437</v>
      </c>
      <c r="D4655" t="s">
        <v>432</v>
      </c>
      <c r="E4655">
        <v>1967</v>
      </c>
      <c r="F4655">
        <v>45.744999999999997</v>
      </c>
      <c r="G4655">
        <v>15.631</v>
      </c>
      <c r="I4655">
        <v>1453500000</v>
      </c>
      <c r="J4655">
        <v>281.65300000000002</v>
      </c>
      <c r="L4655">
        <v>125.6</v>
      </c>
      <c r="M4655">
        <v>50.646000000000001</v>
      </c>
      <c r="N4655">
        <v>48.158000000000001</v>
      </c>
    </row>
    <row r="4656" spans="1:14" x14ac:dyDescent="0.3">
      <c r="A4656" t="s">
        <v>164</v>
      </c>
      <c r="B4656" t="s">
        <v>165</v>
      </c>
      <c r="C4656" t="s">
        <v>437</v>
      </c>
      <c r="D4656" t="s">
        <v>432</v>
      </c>
      <c r="E4656">
        <v>1966</v>
      </c>
      <c r="F4656">
        <v>45.942</v>
      </c>
      <c r="G4656">
        <v>16.044</v>
      </c>
      <c r="I4656">
        <v>1390700000</v>
      </c>
      <c r="J4656">
        <v>277.41000000000003</v>
      </c>
      <c r="L4656">
        <v>128.69999999999999</v>
      </c>
      <c r="M4656">
        <v>50.031999999999996</v>
      </c>
      <c r="N4656">
        <v>46.7819</v>
      </c>
    </row>
    <row r="4657" spans="1:15" x14ac:dyDescent="0.3">
      <c r="A4657" t="s">
        <v>164</v>
      </c>
      <c r="B4657" t="s">
        <v>165</v>
      </c>
      <c r="C4657" t="s">
        <v>437</v>
      </c>
      <c r="D4657" t="s">
        <v>432</v>
      </c>
      <c r="E4657">
        <v>1965</v>
      </c>
      <c r="F4657">
        <v>46.189</v>
      </c>
      <c r="G4657">
        <v>16.466000000000001</v>
      </c>
      <c r="I4657">
        <v>1331399900</v>
      </c>
      <c r="J4657">
        <v>273.404</v>
      </c>
      <c r="L4657">
        <v>131.69999999999999</v>
      </c>
      <c r="M4657">
        <v>49.433999999999997</v>
      </c>
      <c r="N4657">
        <v>45.443399999999997</v>
      </c>
    </row>
    <row r="4658" spans="1:15" x14ac:dyDescent="0.3">
      <c r="A4658" t="s">
        <v>164</v>
      </c>
      <c r="B4658" t="s">
        <v>165</v>
      </c>
      <c r="C4658" t="s">
        <v>437</v>
      </c>
      <c r="D4658" t="s">
        <v>432</v>
      </c>
      <c r="E4658">
        <v>1964</v>
      </c>
      <c r="F4658">
        <v>46.502000000000002</v>
      </c>
      <c r="G4658">
        <v>16.896000000000001</v>
      </c>
      <c r="I4658">
        <v>1299099899</v>
      </c>
      <c r="J4658">
        <v>274.62</v>
      </c>
      <c r="L4658">
        <v>134.80000000000001</v>
      </c>
      <c r="M4658">
        <v>48.856000000000002</v>
      </c>
      <c r="N4658">
        <v>44.144599999999997</v>
      </c>
    </row>
    <row r="4659" spans="1:15" x14ac:dyDescent="0.3">
      <c r="A4659" t="s">
        <v>164</v>
      </c>
      <c r="B4659" t="s">
        <v>165</v>
      </c>
      <c r="C4659" t="s">
        <v>437</v>
      </c>
      <c r="D4659" t="s">
        <v>432</v>
      </c>
      <c r="E4659">
        <v>1963</v>
      </c>
      <c r="F4659">
        <v>46.884</v>
      </c>
      <c r="G4659">
        <v>17.335000000000001</v>
      </c>
      <c r="I4659">
        <v>1262800000</v>
      </c>
      <c r="J4659">
        <v>274.79000000000002</v>
      </c>
      <c r="L4659">
        <v>137.80000000000001</v>
      </c>
      <c r="M4659">
        <v>48.295000000000002</v>
      </c>
      <c r="N4659">
        <v>42.884599999999999</v>
      </c>
    </row>
    <row r="4660" spans="1:15" x14ac:dyDescent="0.3">
      <c r="A4660" t="s">
        <v>164</v>
      </c>
      <c r="B4660" t="s">
        <v>165</v>
      </c>
      <c r="C4660" t="s">
        <v>437</v>
      </c>
      <c r="D4660" t="s">
        <v>432</v>
      </c>
      <c r="E4660">
        <v>1962</v>
      </c>
      <c r="F4660">
        <v>47.334000000000003</v>
      </c>
      <c r="G4660">
        <v>17.783000000000001</v>
      </c>
      <c r="I4660">
        <v>1143600000</v>
      </c>
      <c r="J4660">
        <v>256.16899999999998</v>
      </c>
      <c r="L4660">
        <v>140.9</v>
      </c>
      <c r="M4660">
        <v>47.75</v>
      </c>
      <c r="N4660">
        <v>41.659700000000001</v>
      </c>
    </row>
    <row r="4661" spans="1:15" x14ac:dyDescent="0.3">
      <c r="A4661" t="s">
        <v>164</v>
      </c>
      <c r="B4661" t="s">
        <v>165</v>
      </c>
      <c r="C4661" t="s">
        <v>437</v>
      </c>
      <c r="D4661" t="s">
        <v>432</v>
      </c>
      <c r="E4661">
        <v>1961</v>
      </c>
      <c r="F4661">
        <v>47.843000000000004</v>
      </c>
      <c r="G4661">
        <v>18.236999999999998</v>
      </c>
      <c r="I4661">
        <v>1076699900</v>
      </c>
      <c r="J4661">
        <v>248.30799999999999</v>
      </c>
      <c r="L4661">
        <v>144.1</v>
      </c>
      <c r="M4661">
        <v>47.219000000000001</v>
      </c>
      <c r="N4661">
        <v>40.464199999999998</v>
      </c>
    </row>
    <row r="4662" spans="1:15" x14ac:dyDescent="0.3">
      <c r="A4662" t="s">
        <v>164</v>
      </c>
      <c r="B4662" t="s">
        <v>165</v>
      </c>
      <c r="C4662" t="s">
        <v>437</v>
      </c>
      <c r="D4662" t="s">
        <v>432</v>
      </c>
      <c r="E4662">
        <v>1960</v>
      </c>
      <c r="F4662">
        <v>48.399000000000001</v>
      </c>
      <c r="G4662">
        <v>18.695</v>
      </c>
      <c r="I4662">
        <v>1043599899</v>
      </c>
      <c r="J4662">
        <v>247.84200000000001</v>
      </c>
      <c r="L4662">
        <v>147.30000000000001</v>
      </c>
      <c r="M4662">
        <v>46.701999999999998</v>
      </c>
    </row>
    <row r="4663" spans="1:15" x14ac:dyDescent="0.3">
      <c r="A4663" t="s">
        <v>166</v>
      </c>
      <c r="B4663" t="s">
        <v>167</v>
      </c>
      <c r="C4663" t="s">
        <v>431</v>
      </c>
      <c r="D4663" t="s">
        <v>430</v>
      </c>
      <c r="E4663">
        <v>2018</v>
      </c>
      <c r="I4663">
        <v>10989800000</v>
      </c>
      <c r="J4663">
        <v>885.25099999999998</v>
      </c>
      <c r="L4663">
        <v>64.900000000000006</v>
      </c>
      <c r="N4663">
        <v>50.522199999999998</v>
      </c>
      <c r="O4663">
        <v>3.6070000000000002</v>
      </c>
    </row>
    <row r="4664" spans="1:15" x14ac:dyDescent="0.3">
      <c r="A4664" t="s">
        <v>166</v>
      </c>
      <c r="B4664" t="s">
        <v>167</v>
      </c>
      <c r="C4664" t="s">
        <v>431</v>
      </c>
      <c r="D4664" t="s">
        <v>430</v>
      </c>
      <c r="E4664">
        <v>2017</v>
      </c>
      <c r="F4664">
        <v>36.765000000000001</v>
      </c>
      <c r="G4664">
        <v>8.7149999999999999</v>
      </c>
      <c r="I4664">
        <v>9915310000</v>
      </c>
      <c r="J4664">
        <v>821.65099999999995</v>
      </c>
      <c r="K4664">
        <v>18</v>
      </c>
      <c r="L4664">
        <v>66.3</v>
      </c>
      <c r="M4664">
        <v>60.706000000000003</v>
      </c>
      <c r="N4664">
        <v>49.110900000000001</v>
      </c>
      <c r="O4664">
        <v>3.5720000000000001</v>
      </c>
    </row>
    <row r="4665" spans="1:15" x14ac:dyDescent="0.3">
      <c r="A4665" t="s">
        <v>166</v>
      </c>
      <c r="B4665" t="s">
        <v>167</v>
      </c>
      <c r="C4665" t="s">
        <v>431</v>
      </c>
      <c r="D4665" t="s">
        <v>430</v>
      </c>
      <c r="E4665">
        <v>2016</v>
      </c>
      <c r="F4665">
        <v>37.170999999999999</v>
      </c>
      <c r="G4665">
        <v>9.0129999999999999</v>
      </c>
      <c r="I4665">
        <v>8604520000</v>
      </c>
      <c r="J4665">
        <v>733.02099999999996</v>
      </c>
      <c r="K4665">
        <v>9.8000000000000007</v>
      </c>
      <c r="L4665">
        <v>67.5</v>
      </c>
      <c r="M4665">
        <v>60.17</v>
      </c>
      <c r="N4665">
        <v>47.771599999999999</v>
      </c>
      <c r="O4665">
        <v>3.6680000000000001</v>
      </c>
    </row>
    <row r="4666" spans="1:15" x14ac:dyDescent="0.3">
      <c r="A4666" t="s">
        <v>166</v>
      </c>
      <c r="B4666" t="s">
        <v>167</v>
      </c>
      <c r="C4666" t="s">
        <v>431</v>
      </c>
      <c r="D4666" t="s">
        <v>430</v>
      </c>
      <c r="E4666">
        <v>2015</v>
      </c>
      <c r="F4666">
        <v>37.582999999999998</v>
      </c>
      <c r="G4666">
        <v>9.3369999999999997</v>
      </c>
      <c r="I4666">
        <v>8794200000</v>
      </c>
      <c r="J4666">
        <v>769.25599999999997</v>
      </c>
      <c r="K4666">
        <v>8.1999999999999993</v>
      </c>
      <c r="L4666">
        <v>68.5</v>
      </c>
      <c r="M4666">
        <v>59.597999999999999</v>
      </c>
      <c r="N4666">
        <v>46.524900000000002</v>
      </c>
      <c r="O4666">
        <v>4.2110000000000003</v>
      </c>
    </row>
    <row r="4667" spans="1:15" x14ac:dyDescent="0.3">
      <c r="A4667" t="s">
        <v>166</v>
      </c>
      <c r="B4667" t="s">
        <v>167</v>
      </c>
      <c r="C4667" t="s">
        <v>431</v>
      </c>
      <c r="D4667" t="s">
        <v>430</v>
      </c>
      <c r="E4667">
        <v>2014</v>
      </c>
      <c r="F4667">
        <v>38</v>
      </c>
      <c r="G4667">
        <v>9.67</v>
      </c>
      <c r="I4667">
        <v>8778470000</v>
      </c>
      <c r="J4667">
        <v>787.23800000000006</v>
      </c>
      <c r="K4667">
        <v>6.4</v>
      </c>
      <c r="L4667">
        <v>69.599999999999994</v>
      </c>
      <c r="M4667">
        <v>59.015999999999998</v>
      </c>
      <c r="N4667">
        <v>45.380800000000001</v>
      </c>
      <c r="O4667">
        <v>4.2329999999999997</v>
      </c>
    </row>
    <row r="4668" spans="1:15" x14ac:dyDescent="0.3">
      <c r="A4668" t="s">
        <v>166</v>
      </c>
      <c r="B4668" t="s">
        <v>167</v>
      </c>
      <c r="C4668" t="s">
        <v>431</v>
      </c>
      <c r="D4668" t="s">
        <v>430</v>
      </c>
      <c r="E4668">
        <v>2013</v>
      </c>
      <c r="F4668">
        <v>38.421999999999997</v>
      </c>
      <c r="G4668">
        <v>10.003</v>
      </c>
      <c r="I4668">
        <v>8376610000</v>
      </c>
      <c r="J4668">
        <v>769.00400000000002</v>
      </c>
      <c r="K4668">
        <v>4.5</v>
      </c>
      <c r="L4668">
        <v>70.599999999999994</v>
      </c>
      <c r="M4668">
        <v>58.447000000000003</v>
      </c>
      <c r="N4668">
        <v>44.330199999999998</v>
      </c>
      <c r="O4668">
        <v>4.2030000000000003</v>
      </c>
    </row>
    <row r="4669" spans="1:15" x14ac:dyDescent="0.3">
      <c r="A4669" t="s">
        <v>166</v>
      </c>
      <c r="B4669" t="s">
        <v>167</v>
      </c>
      <c r="C4669" t="s">
        <v>431</v>
      </c>
      <c r="D4669" t="s">
        <v>430</v>
      </c>
      <c r="E4669">
        <v>2012</v>
      </c>
      <c r="F4669">
        <v>38.847999999999999</v>
      </c>
      <c r="G4669">
        <v>10.331</v>
      </c>
      <c r="I4669">
        <v>7638050000</v>
      </c>
      <c r="J4669">
        <v>717.05100000000004</v>
      </c>
      <c r="K4669">
        <v>3.1</v>
      </c>
      <c r="L4669">
        <v>71.7</v>
      </c>
      <c r="M4669">
        <v>57.905000000000001</v>
      </c>
      <c r="N4669">
        <v>43.350299999999997</v>
      </c>
      <c r="O4669">
        <v>4.1029999999999998</v>
      </c>
    </row>
    <row r="4670" spans="1:15" x14ac:dyDescent="0.3">
      <c r="A4670" t="s">
        <v>166</v>
      </c>
      <c r="B4670" t="s">
        <v>167</v>
      </c>
      <c r="C4670" t="s">
        <v>431</v>
      </c>
      <c r="D4670" t="s">
        <v>430</v>
      </c>
      <c r="E4670">
        <v>2011</v>
      </c>
      <c r="F4670">
        <v>39.277999999999999</v>
      </c>
      <c r="G4670">
        <v>10.657</v>
      </c>
      <c r="I4670">
        <v>6785140000</v>
      </c>
      <c r="J4670">
        <v>651.13499999999999</v>
      </c>
      <c r="K4670">
        <v>2</v>
      </c>
      <c r="L4670">
        <v>72.900000000000006</v>
      </c>
      <c r="M4670">
        <v>57.387</v>
      </c>
      <c r="N4670">
        <v>42.407899999999998</v>
      </c>
      <c r="O4670">
        <v>4.2249999999999996</v>
      </c>
    </row>
    <row r="4671" spans="1:15" x14ac:dyDescent="0.3">
      <c r="A4671" t="s">
        <v>166</v>
      </c>
      <c r="B4671" t="s">
        <v>167</v>
      </c>
      <c r="C4671" t="s">
        <v>431</v>
      </c>
      <c r="D4671" t="s">
        <v>430</v>
      </c>
      <c r="E4671">
        <v>2010</v>
      </c>
      <c r="F4671">
        <v>39.713000000000001</v>
      </c>
      <c r="G4671">
        <v>11.002000000000001</v>
      </c>
      <c r="I4671">
        <v>6853470000</v>
      </c>
      <c r="J4671">
        <v>672.42399999999998</v>
      </c>
      <c r="K4671">
        <v>1</v>
      </c>
      <c r="L4671">
        <v>74.2</v>
      </c>
      <c r="M4671">
        <v>56.860999999999997</v>
      </c>
      <c r="N4671">
        <v>41.4788</v>
      </c>
      <c r="O4671">
        <v>4.2839999999999998</v>
      </c>
    </row>
    <row r="4672" spans="1:15" x14ac:dyDescent="0.3">
      <c r="A4672" t="s">
        <v>166</v>
      </c>
      <c r="B4672" t="s">
        <v>167</v>
      </c>
      <c r="C4672" t="s">
        <v>431</v>
      </c>
      <c r="D4672" t="s">
        <v>430</v>
      </c>
      <c r="E4672">
        <v>2009</v>
      </c>
      <c r="F4672">
        <v>40.152999999999999</v>
      </c>
      <c r="G4672">
        <v>11.395</v>
      </c>
      <c r="I4672">
        <v>6716900000</v>
      </c>
      <c r="J4672">
        <v>674.08600000000001</v>
      </c>
      <c r="K4672">
        <v>0.94</v>
      </c>
      <c r="L4672">
        <v>75.599999999999994</v>
      </c>
      <c r="M4672">
        <v>56.279000000000003</v>
      </c>
      <c r="N4672">
        <v>40.552100000000003</v>
      </c>
      <c r="O4672">
        <v>4.1280000000000001</v>
      </c>
    </row>
    <row r="4673" spans="1:15" x14ac:dyDescent="0.3">
      <c r="A4673" t="s">
        <v>166</v>
      </c>
      <c r="B4673" t="s">
        <v>167</v>
      </c>
      <c r="C4673" t="s">
        <v>431</v>
      </c>
      <c r="D4673" t="s">
        <v>430</v>
      </c>
      <c r="E4673">
        <v>2008</v>
      </c>
      <c r="F4673">
        <v>40.597999999999999</v>
      </c>
      <c r="G4673">
        <v>11.853999999999999</v>
      </c>
      <c r="I4673">
        <v>6964180000</v>
      </c>
      <c r="J4673">
        <v>715.09699999999998</v>
      </c>
      <c r="K4673">
        <v>0.92</v>
      </c>
      <c r="L4673">
        <v>77.2</v>
      </c>
      <c r="M4673">
        <v>55.613999999999997</v>
      </c>
      <c r="N4673">
        <v>39.633699999999997</v>
      </c>
      <c r="O4673">
        <v>3.698</v>
      </c>
    </row>
    <row r="4674" spans="1:15" x14ac:dyDescent="0.3">
      <c r="A4674" t="s">
        <v>166</v>
      </c>
      <c r="B4674" t="s">
        <v>167</v>
      </c>
      <c r="C4674" t="s">
        <v>431</v>
      </c>
      <c r="D4674" t="s">
        <v>430</v>
      </c>
      <c r="E4674">
        <v>2007</v>
      </c>
      <c r="F4674">
        <v>41.048000000000002</v>
      </c>
      <c r="G4674">
        <v>12.379</v>
      </c>
      <c r="I4674">
        <v>6281920000</v>
      </c>
      <c r="J4674">
        <v>659.99300000000005</v>
      </c>
      <c r="K4674">
        <v>0.78002499999999997</v>
      </c>
      <c r="L4674">
        <v>79</v>
      </c>
      <c r="M4674">
        <v>54.863999999999997</v>
      </c>
      <c r="N4674">
        <v>38.735799999999998</v>
      </c>
      <c r="O4674">
        <v>3.91</v>
      </c>
    </row>
    <row r="4675" spans="1:15" x14ac:dyDescent="0.3">
      <c r="A4675" t="s">
        <v>166</v>
      </c>
      <c r="B4675" t="s">
        <v>167</v>
      </c>
      <c r="C4675" t="s">
        <v>431</v>
      </c>
      <c r="D4675" t="s">
        <v>430</v>
      </c>
      <c r="E4675">
        <v>2006</v>
      </c>
      <c r="F4675">
        <v>41.500999999999998</v>
      </c>
      <c r="G4675">
        <v>12.954000000000001</v>
      </c>
      <c r="I4675">
        <v>4220020000</v>
      </c>
      <c r="J4675">
        <v>453.404</v>
      </c>
      <c r="K4675">
        <v>0.63749199999999995</v>
      </c>
      <c r="L4675">
        <v>81.099999999999994</v>
      </c>
      <c r="M4675">
        <v>54.052</v>
      </c>
      <c r="N4675">
        <v>37.8782</v>
      </c>
      <c r="O4675">
        <v>3.9729999999999999</v>
      </c>
    </row>
    <row r="4676" spans="1:15" x14ac:dyDescent="0.3">
      <c r="A4676" t="s">
        <v>166</v>
      </c>
      <c r="B4676" t="s">
        <v>167</v>
      </c>
      <c r="C4676" t="s">
        <v>431</v>
      </c>
      <c r="D4676" t="s">
        <v>430</v>
      </c>
      <c r="E4676">
        <v>2005</v>
      </c>
      <c r="F4676">
        <v>41.956000000000003</v>
      </c>
      <c r="G4676">
        <v>13.545</v>
      </c>
      <c r="I4676">
        <v>2937070000</v>
      </c>
      <c r="J4676">
        <v>322.416</v>
      </c>
      <c r="K4676">
        <v>0.54225400000000001</v>
      </c>
      <c r="L4676">
        <v>83.6</v>
      </c>
      <c r="M4676">
        <v>53.238</v>
      </c>
      <c r="N4676">
        <v>37.073</v>
      </c>
      <c r="O4676">
        <v>4.2119999999999997</v>
      </c>
    </row>
    <row r="4677" spans="1:15" x14ac:dyDescent="0.3">
      <c r="A4677" t="s">
        <v>166</v>
      </c>
      <c r="B4677" t="s">
        <v>167</v>
      </c>
      <c r="C4677" t="s">
        <v>431</v>
      </c>
      <c r="D4677" t="s">
        <v>430</v>
      </c>
      <c r="E4677">
        <v>2004</v>
      </c>
      <c r="F4677">
        <v>42.411000000000001</v>
      </c>
      <c r="G4677">
        <v>14.103999999999999</v>
      </c>
      <c r="I4677">
        <v>3666350000</v>
      </c>
      <c r="J4677">
        <v>410.76100000000002</v>
      </c>
      <c r="K4677">
        <v>0.50881900000000002</v>
      </c>
      <c r="L4677">
        <v>86.5</v>
      </c>
      <c r="M4677">
        <v>52.499000000000002</v>
      </c>
      <c r="N4677">
        <v>36.3249</v>
      </c>
      <c r="O4677">
        <v>4.298</v>
      </c>
    </row>
    <row r="4678" spans="1:15" x14ac:dyDescent="0.3">
      <c r="A4678" t="s">
        <v>166</v>
      </c>
      <c r="B4678" t="s">
        <v>167</v>
      </c>
      <c r="C4678" t="s">
        <v>431</v>
      </c>
      <c r="D4678" t="s">
        <v>430</v>
      </c>
      <c r="E4678">
        <v>2003</v>
      </c>
      <c r="F4678">
        <v>42.866</v>
      </c>
      <c r="G4678">
        <v>14.590999999999999</v>
      </c>
      <c r="I4678">
        <v>3446440000</v>
      </c>
      <c r="J4678">
        <v>393.74</v>
      </c>
      <c r="K4678">
        <v>0.45096000000000003</v>
      </c>
      <c r="L4678">
        <v>89.7</v>
      </c>
      <c r="M4678">
        <v>51.901000000000003</v>
      </c>
      <c r="N4678">
        <v>35.622199999999999</v>
      </c>
      <c r="O4678">
        <v>4.3499999999999996</v>
      </c>
    </row>
    <row r="4679" spans="1:15" x14ac:dyDescent="0.3">
      <c r="A4679" t="s">
        <v>166</v>
      </c>
      <c r="B4679" t="s">
        <v>167</v>
      </c>
      <c r="C4679" t="s">
        <v>431</v>
      </c>
      <c r="D4679" t="s">
        <v>430</v>
      </c>
      <c r="E4679">
        <v>2002</v>
      </c>
      <c r="F4679">
        <v>43.317999999999998</v>
      </c>
      <c r="G4679">
        <v>14.98</v>
      </c>
      <c r="I4679">
        <v>2949640000</v>
      </c>
      <c r="J4679">
        <v>343.53699999999998</v>
      </c>
      <c r="K4679">
        <v>0.40202300000000002</v>
      </c>
      <c r="L4679">
        <v>93.3</v>
      </c>
      <c r="M4679">
        <v>51.484000000000002</v>
      </c>
      <c r="N4679">
        <v>34.942500000000003</v>
      </c>
      <c r="O4679">
        <v>4.5490000000000004</v>
      </c>
    </row>
    <row r="4680" spans="1:15" x14ac:dyDescent="0.3">
      <c r="A4680" t="s">
        <v>166</v>
      </c>
      <c r="B4680" t="s">
        <v>167</v>
      </c>
      <c r="C4680" t="s">
        <v>431</v>
      </c>
      <c r="D4680" t="s">
        <v>430</v>
      </c>
      <c r="E4680">
        <v>2001</v>
      </c>
      <c r="F4680">
        <v>43.765999999999998</v>
      </c>
      <c r="G4680">
        <v>15.262</v>
      </c>
      <c r="I4680">
        <v>2833440000</v>
      </c>
      <c r="J4680">
        <v>336.63</v>
      </c>
      <c r="K4680">
        <v>0.175542</v>
      </c>
      <c r="L4680">
        <v>97.1</v>
      </c>
      <c r="M4680">
        <v>51.255000000000003</v>
      </c>
      <c r="N4680">
        <v>34.254800000000003</v>
      </c>
      <c r="O4680">
        <v>4.4539999999999997</v>
      </c>
    </row>
    <row r="4681" spans="1:15" x14ac:dyDescent="0.3">
      <c r="A4681" t="s">
        <v>166</v>
      </c>
      <c r="B4681" t="s">
        <v>167</v>
      </c>
      <c r="C4681" t="s">
        <v>431</v>
      </c>
      <c r="D4681" t="s">
        <v>430</v>
      </c>
      <c r="E4681">
        <v>2000</v>
      </c>
      <c r="F4681">
        <v>44.21</v>
      </c>
      <c r="G4681">
        <v>15.443</v>
      </c>
      <c r="I4681">
        <v>2995360000</v>
      </c>
      <c r="J4681">
        <v>363.48200000000003</v>
      </c>
      <c r="K4681">
        <v>9.5424900000000007E-2</v>
      </c>
      <c r="L4681">
        <v>100.9</v>
      </c>
      <c r="M4681">
        <v>51.203000000000003</v>
      </c>
      <c r="N4681">
        <v>33.537100000000002</v>
      </c>
      <c r="O4681">
        <v>4.3879999999999999</v>
      </c>
    </row>
    <row r="4682" spans="1:15" x14ac:dyDescent="0.3">
      <c r="A4682" t="s">
        <v>166</v>
      </c>
      <c r="B4682" t="s">
        <v>167</v>
      </c>
      <c r="C4682" t="s">
        <v>431</v>
      </c>
      <c r="D4682" t="s">
        <v>430</v>
      </c>
      <c r="E4682">
        <v>1999</v>
      </c>
      <c r="F4682">
        <v>44.651000000000003</v>
      </c>
      <c r="G4682">
        <v>15.54</v>
      </c>
      <c r="I4682">
        <v>3461280000</v>
      </c>
      <c r="J4682">
        <v>429.72</v>
      </c>
      <c r="K4682">
        <v>6.0808899999999999E-2</v>
      </c>
      <c r="L4682">
        <v>104.8</v>
      </c>
      <c r="M4682">
        <v>51.295000000000002</v>
      </c>
      <c r="N4682">
        <v>32.780200000000001</v>
      </c>
      <c r="O4682">
        <v>4.4580000000000002</v>
      </c>
    </row>
    <row r="4683" spans="1:15" x14ac:dyDescent="0.3">
      <c r="A4683" t="s">
        <v>166</v>
      </c>
      <c r="B4683" t="s">
        <v>167</v>
      </c>
      <c r="C4683" t="s">
        <v>431</v>
      </c>
      <c r="D4683" t="s">
        <v>430</v>
      </c>
      <c r="E4683">
        <v>1998</v>
      </c>
      <c r="F4683">
        <v>45.088999999999999</v>
      </c>
      <c r="G4683">
        <v>15.595000000000001</v>
      </c>
      <c r="I4683">
        <v>3588380000</v>
      </c>
      <c r="J4683">
        <v>456.49099999999999</v>
      </c>
      <c r="K4683">
        <v>6.2033699999999997E-3</v>
      </c>
      <c r="L4683">
        <v>108.7</v>
      </c>
      <c r="M4683">
        <v>51.456000000000003</v>
      </c>
      <c r="N4683">
        <v>31.9908</v>
      </c>
      <c r="O4683">
        <v>4.4080000000000004</v>
      </c>
    </row>
    <row r="4684" spans="1:15" x14ac:dyDescent="0.3">
      <c r="A4684" t="s">
        <v>166</v>
      </c>
      <c r="B4684" t="s">
        <v>167</v>
      </c>
      <c r="C4684" t="s">
        <v>431</v>
      </c>
      <c r="D4684" t="s">
        <v>430</v>
      </c>
      <c r="E4684">
        <v>1997</v>
      </c>
      <c r="F4684">
        <v>45.523000000000003</v>
      </c>
      <c r="G4684">
        <v>15.648</v>
      </c>
      <c r="I4684">
        <v>3783790000</v>
      </c>
      <c r="J4684">
        <v>493.83300000000003</v>
      </c>
      <c r="K4684">
        <v>3.8031100000000002E-3</v>
      </c>
      <c r="L4684">
        <v>112.7</v>
      </c>
      <c r="M4684">
        <v>51.616</v>
      </c>
      <c r="N4684">
        <v>31.182099999999998</v>
      </c>
      <c r="O4684">
        <v>4.3929999999999998</v>
      </c>
    </row>
    <row r="4685" spans="1:15" x14ac:dyDescent="0.3">
      <c r="A4685" t="s">
        <v>166</v>
      </c>
      <c r="B4685" t="s">
        <v>167</v>
      </c>
      <c r="C4685" t="s">
        <v>431</v>
      </c>
      <c r="D4685" t="s">
        <v>430</v>
      </c>
      <c r="E4685">
        <v>1996</v>
      </c>
      <c r="F4685">
        <v>45.948</v>
      </c>
      <c r="G4685">
        <v>15.725</v>
      </c>
      <c r="I4685">
        <v>3869030000</v>
      </c>
      <c r="J4685">
        <v>518.37400000000002</v>
      </c>
      <c r="K4685">
        <v>1.9489399999999999E-3</v>
      </c>
      <c r="L4685">
        <v>116.6</v>
      </c>
      <c r="M4685">
        <v>51.726999999999997</v>
      </c>
      <c r="N4685">
        <v>30.3752</v>
      </c>
      <c r="O4685">
        <v>4.3860000000000001</v>
      </c>
    </row>
    <row r="4686" spans="1:15" x14ac:dyDescent="0.3">
      <c r="A4686" t="s">
        <v>166</v>
      </c>
      <c r="B4686" t="s">
        <v>167</v>
      </c>
      <c r="C4686" t="s">
        <v>431</v>
      </c>
      <c r="D4686" t="s">
        <v>430</v>
      </c>
      <c r="E4686">
        <v>1995</v>
      </c>
      <c r="F4686">
        <v>46.362000000000002</v>
      </c>
      <c r="G4686">
        <v>15.847</v>
      </c>
      <c r="I4686">
        <v>3693750000</v>
      </c>
      <c r="J4686">
        <v>508.108</v>
      </c>
      <c r="K4686">
        <v>6.6858900000000003E-4</v>
      </c>
      <c r="L4686">
        <v>120.4</v>
      </c>
      <c r="M4686">
        <v>51.744</v>
      </c>
      <c r="N4686">
        <v>29.585000000000001</v>
      </c>
      <c r="O4686">
        <v>4.3879999999999999</v>
      </c>
    </row>
    <row r="4687" spans="1:15" x14ac:dyDescent="0.3">
      <c r="A4687" t="s">
        <v>166</v>
      </c>
      <c r="B4687" t="s">
        <v>167</v>
      </c>
      <c r="C4687" t="s">
        <v>431</v>
      </c>
      <c r="D4687" t="s">
        <v>430</v>
      </c>
      <c r="E4687">
        <v>1994</v>
      </c>
      <c r="F4687">
        <v>46.761000000000003</v>
      </c>
      <c r="G4687">
        <v>16.03</v>
      </c>
      <c r="I4687">
        <v>3383220000</v>
      </c>
      <c r="J4687">
        <v>477.78</v>
      </c>
      <c r="K4687">
        <v>1.3831800000000001E-4</v>
      </c>
      <c r="L4687">
        <v>124.3</v>
      </c>
      <c r="M4687">
        <v>51.64</v>
      </c>
      <c r="N4687">
        <v>28.817799999999998</v>
      </c>
      <c r="O4687">
        <v>4.3360000000000003</v>
      </c>
    </row>
    <row r="4688" spans="1:15" x14ac:dyDescent="0.3">
      <c r="A4688" t="s">
        <v>166</v>
      </c>
      <c r="B4688" t="s">
        <v>167</v>
      </c>
      <c r="C4688" t="s">
        <v>431</v>
      </c>
      <c r="D4688" t="s">
        <v>430</v>
      </c>
      <c r="E4688">
        <v>1993</v>
      </c>
      <c r="F4688">
        <v>47.142000000000003</v>
      </c>
      <c r="G4688">
        <v>16.274000000000001</v>
      </c>
      <c r="I4688">
        <v>3279060000</v>
      </c>
      <c r="J4688">
        <v>475.42200000000003</v>
      </c>
      <c r="L4688">
        <v>128.19999999999999</v>
      </c>
      <c r="M4688">
        <v>51.412999999999997</v>
      </c>
      <c r="N4688">
        <v>28.069199999999999</v>
      </c>
      <c r="O4688">
        <v>4.21</v>
      </c>
    </row>
    <row r="4689" spans="1:15" x14ac:dyDescent="0.3">
      <c r="A4689" t="s">
        <v>166</v>
      </c>
      <c r="B4689" t="s">
        <v>167</v>
      </c>
      <c r="C4689" t="s">
        <v>431</v>
      </c>
      <c r="D4689" t="s">
        <v>430</v>
      </c>
      <c r="E4689">
        <v>1992</v>
      </c>
      <c r="F4689">
        <v>47.497</v>
      </c>
      <c r="G4689">
        <v>16.576000000000001</v>
      </c>
      <c r="I4689">
        <v>3284630000</v>
      </c>
      <c r="J4689">
        <v>489.072</v>
      </c>
      <c r="L4689">
        <v>132</v>
      </c>
      <c r="M4689">
        <v>51.066000000000003</v>
      </c>
      <c r="N4689">
        <v>27.332100000000001</v>
      </c>
      <c r="O4689">
        <v>4.0380000000000003</v>
      </c>
    </row>
    <row r="4690" spans="1:15" x14ac:dyDescent="0.3">
      <c r="A4690" t="s">
        <v>166</v>
      </c>
      <c r="B4690" t="s">
        <v>167</v>
      </c>
      <c r="C4690" t="s">
        <v>431</v>
      </c>
      <c r="D4690" t="s">
        <v>430</v>
      </c>
      <c r="E4690">
        <v>1991</v>
      </c>
      <c r="F4690">
        <v>47.82</v>
      </c>
      <c r="G4690">
        <v>16.943999999999999</v>
      </c>
      <c r="I4690">
        <v>3014890000</v>
      </c>
      <c r="J4690">
        <v>461.34899999999999</v>
      </c>
      <c r="L4690">
        <v>135.69999999999999</v>
      </c>
      <c r="M4690">
        <v>50.593000000000004</v>
      </c>
      <c r="N4690">
        <v>26.595099999999999</v>
      </c>
      <c r="O4690">
        <v>3.8919999999999999</v>
      </c>
    </row>
    <row r="4691" spans="1:15" x14ac:dyDescent="0.3">
      <c r="A4691" t="s">
        <v>166</v>
      </c>
      <c r="B4691" t="s">
        <v>167</v>
      </c>
      <c r="C4691" t="s">
        <v>431</v>
      </c>
      <c r="D4691" t="s">
        <v>430</v>
      </c>
      <c r="E4691">
        <v>1990</v>
      </c>
      <c r="F4691">
        <v>48.103000000000002</v>
      </c>
      <c r="G4691">
        <v>17.384</v>
      </c>
      <c r="I4691">
        <v>2666620000</v>
      </c>
      <c r="J4691">
        <v>419.78899999999999</v>
      </c>
      <c r="K4691">
        <v>0</v>
      </c>
      <c r="L4691">
        <v>139.19999999999999</v>
      </c>
      <c r="M4691">
        <v>49.987000000000002</v>
      </c>
      <c r="N4691">
        <v>25.851700000000001</v>
      </c>
    </row>
    <row r="4692" spans="1:15" x14ac:dyDescent="0.3">
      <c r="A4692" t="s">
        <v>166</v>
      </c>
      <c r="B4692" t="s">
        <v>167</v>
      </c>
      <c r="C4692" t="s">
        <v>431</v>
      </c>
      <c r="D4692" t="s">
        <v>430</v>
      </c>
      <c r="E4692">
        <v>1989</v>
      </c>
      <c r="F4692">
        <v>48.338999999999999</v>
      </c>
      <c r="G4692">
        <v>17.899999999999999</v>
      </c>
      <c r="I4692">
        <v>2432030000</v>
      </c>
      <c r="J4692">
        <v>394.33100000000002</v>
      </c>
      <c r="L4692">
        <v>142.4</v>
      </c>
      <c r="M4692">
        <v>49.247</v>
      </c>
      <c r="N4692">
        <v>25.099599999999999</v>
      </c>
    </row>
    <row r="4693" spans="1:15" x14ac:dyDescent="0.3">
      <c r="A4693" t="s">
        <v>166</v>
      </c>
      <c r="B4693" t="s">
        <v>167</v>
      </c>
      <c r="C4693" t="s">
        <v>431</v>
      </c>
      <c r="D4693" t="s">
        <v>430</v>
      </c>
      <c r="E4693">
        <v>1988</v>
      </c>
      <c r="F4693">
        <v>48.526000000000003</v>
      </c>
      <c r="G4693">
        <v>18.484000000000002</v>
      </c>
      <c r="I4693">
        <v>2384300000</v>
      </c>
      <c r="J4693">
        <v>398.54599999999999</v>
      </c>
      <c r="L4693">
        <v>145.30000000000001</v>
      </c>
      <c r="M4693">
        <v>48.399000000000001</v>
      </c>
      <c r="N4693">
        <v>24.346800000000002</v>
      </c>
    </row>
    <row r="4694" spans="1:15" x14ac:dyDescent="0.3">
      <c r="A4694" t="s">
        <v>166</v>
      </c>
      <c r="B4694" t="s">
        <v>167</v>
      </c>
      <c r="C4694" t="s">
        <v>431</v>
      </c>
      <c r="D4694" t="s">
        <v>430</v>
      </c>
      <c r="E4694">
        <v>1987</v>
      </c>
      <c r="F4694">
        <v>48.661999999999999</v>
      </c>
      <c r="G4694">
        <v>19.117000000000001</v>
      </c>
      <c r="I4694">
        <v>2041540000</v>
      </c>
      <c r="J4694">
        <v>351.90899999999999</v>
      </c>
      <c r="L4694">
        <v>148.19999999999999</v>
      </c>
      <c r="M4694">
        <v>47.473999999999997</v>
      </c>
      <c r="N4694">
        <v>23.609500000000001</v>
      </c>
    </row>
    <row r="4695" spans="1:15" x14ac:dyDescent="0.3">
      <c r="A4695" t="s">
        <v>166</v>
      </c>
      <c r="B4695" t="s">
        <v>167</v>
      </c>
      <c r="C4695" t="s">
        <v>431</v>
      </c>
      <c r="D4695" t="s">
        <v>430</v>
      </c>
      <c r="E4695">
        <v>1986</v>
      </c>
      <c r="F4695">
        <v>48.743000000000002</v>
      </c>
      <c r="G4695">
        <v>19.783999999999999</v>
      </c>
      <c r="I4695">
        <v>1922600000</v>
      </c>
      <c r="J4695">
        <v>341.52699999999999</v>
      </c>
      <c r="L4695">
        <v>151</v>
      </c>
      <c r="M4695">
        <v>46.503</v>
      </c>
      <c r="N4695">
        <v>22.9099</v>
      </c>
    </row>
    <row r="4696" spans="1:15" x14ac:dyDescent="0.3">
      <c r="A4696" t="s">
        <v>166</v>
      </c>
      <c r="B4696" t="s">
        <v>167</v>
      </c>
      <c r="C4696" t="s">
        <v>431</v>
      </c>
      <c r="D4696" t="s">
        <v>430</v>
      </c>
      <c r="E4696">
        <v>1985</v>
      </c>
      <c r="F4696">
        <v>48.768000000000001</v>
      </c>
      <c r="G4696">
        <v>20.463999999999999</v>
      </c>
      <c r="L4696">
        <v>153.80000000000001</v>
      </c>
      <c r="M4696">
        <v>45.52</v>
      </c>
      <c r="N4696">
        <v>22.263999999999999</v>
      </c>
    </row>
    <row r="4697" spans="1:15" x14ac:dyDescent="0.3">
      <c r="A4697" t="s">
        <v>166</v>
      </c>
      <c r="B4697" t="s">
        <v>167</v>
      </c>
      <c r="C4697" t="s">
        <v>431</v>
      </c>
      <c r="D4697" t="s">
        <v>430</v>
      </c>
      <c r="E4697">
        <v>1984</v>
      </c>
      <c r="F4697">
        <v>48.732999999999997</v>
      </c>
      <c r="G4697">
        <v>21.135000000000002</v>
      </c>
      <c r="L4697">
        <v>156.5</v>
      </c>
      <c r="M4697">
        <v>44.558</v>
      </c>
      <c r="N4697">
        <v>21.676600000000001</v>
      </c>
    </row>
    <row r="4698" spans="1:15" x14ac:dyDescent="0.3">
      <c r="A4698" t="s">
        <v>166</v>
      </c>
      <c r="B4698" t="s">
        <v>167</v>
      </c>
      <c r="C4698" t="s">
        <v>431</v>
      </c>
      <c r="D4698" t="s">
        <v>430</v>
      </c>
      <c r="E4698">
        <v>1983</v>
      </c>
      <c r="F4698">
        <v>48.643000000000001</v>
      </c>
      <c r="G4698">
        <v>21.78</v>
      </c>
      <c r="L4698">
        <v>159.4</v>
      </c>
      <c r="M4698">
        <v>43.64</v>
      </c>
      <c r="N4698">
        <v>21.143799999999999</v>
      </c>
    </row>
    <row r="4699" spans="1:15" x14ac:dyDescent="0.3">
      <c r="A4699" t="s">
        <v>166</v>
      </c>
      <c r="B4699" t="s">
        <v>167</v>
      </c>
      <c r="C4699" t="s">
        <v>431</v>
      </c>
      <c r="D4699" t="s">
        <v>430</v>
      </c>
      <c r="E4699">
        <v>1982</v>
      </c>
      <c r="F4699">
        <v>48.505000000000003</v>
      </c>
      <c r="G4699">
        <v>22.385000000000002</v>
      </c>
      <c r="L4699">
        <v>162.30000000000001</v>
      </c>
      <c r="M4699">
        <v>42.783000000000001</v>
      </c>
      <c r="N4699">
        <v>20.662099999999999</v>
      </c>
    </row>
    <row r="4700" spans="1:15" x14ac:dyDescent="0.3">
      <c r="A4700" t="s">
        <v>166</v>
      </c>
      <c r="B4700" t="s">
        <v>167</v>
      </c>
      <c r="C4700" t="s">
        <v>431</v>
      </c>
      <c r="D4700" t="s">
        <v>430</v>
      </c>
      <c r="E4700">
        <v>1981</v>
      </c>
      <c r="F4700">
        <v>48.325000000000003</v>
      </c>
      <c r="G4700">
        <v>22.94</v>
      </c>
      <c r="L4700">
        <v>165.3</v>
      </c>
      <c r="M4700">
        <v>42.002000000000002</v>
      </c>
      <c r="N4700">
        <v>20.224599999999999</v>
      </c>
    </row>
    <row r="4701" spans="1:15" x14ac:dyDescent="0.3">
      <c r="A4701" t="s">
        <v>166</v>
      </c>
      <c r="B4701" t="s">
        <v>167</v>
      </c>
      <c r="C4701" t="s">
        <v>431</v>
      </c>
      <c r="D4701" t="s">
        <v>430</v>
      </c>
      <c r="E4701">
        <v>1980</v>
      </c>
      <c r="F4701">
        <v>48.106999999999999</v>
      </c>
      <c r="G4701">
        <v>23.443999999999999</v>
      </c>
      <c r="L4701">
        <v>168.5</v>
      </c>
      <c r="M4701">
        <v>41.3</v>
      </c>
      <c r="N4701">
        <v>19.825099999999999</v>
      </c>
    </row>
    <row r="4702" spans="1:15" x14ac:dyDescent="0.3">
      <c r="A4702" t="s">
        <v>166</v>
      </c>
      <c r="B4702" t="s">
        <v>167</v>
      </c>
      <c r="C4702" t="s">
        <v>431</v>
      </c>
      <c r="D4702" t="s">
        <v>430</v>
      </c>
      <c r="E4702">
        <v>1979</v>
      </c>
      <c r="F4702">
        <v>47.851999999999997</v>
      </c>
      <c r="G4702">
        <v>23.902000000000001</v>
      </c>
      <c r="L4702">
        <v>171.5</v>
      </c>
      <c r="M4702">
        <v>40.667000000000002</v>
      </c>
      <c r="N4702">
        <v>19.463200000000001</v>
      </c>
    </row>
    <row r="4703" spans="1:15" x14ac:dyDescent="0.3">
      <c r="A4703" t="s">
        <v>166</v>
      </c>
      <c r="B4703" t="s">
        <v>167</v>
      </c>
      <c r="C4703" t="s">
        <v>431</v>
      </c>
      <c r="D4703" t="s">
        <v>430</v>
      </c>
      <c r="E4703">
        <v>1978</v>
      </c>
      <c r="F4703">
        <v>47.567999999999998</v>
      </c>
      <c r="G4703">
        <v>24.327999999999999</v>
      </c>
      <c r="L4703">
        <v>174.6</v>
      </c>
      <c r="M4703">
        <v>40.082000000000001</v>
      </c>
      <c r="N4703">
        <v>19.1371</v>
      </c>
    </row>
    <row r="4704" spans="1:15" x14ac:dyDescent="0.3">
      <c r="A4704" t="s">
        <v>166</v>
      </c>
      <c r="B4704" t="s">
        <v>167</v>
      </c>
      <c r="C4704" t="s">
        <v>431</v>
      </c>
      <c r="D4704" t="s">
        <v>430</v>
      </c>
      <c r="E4704">
        <v>1977</v>
      </c>
      <c r="F4704">
        <v>47.265000000000001</v>
      </c>
      <c r="G4704">
        <v>24.733000000000001</v>
      </c>
      <c r="L4704">
        <v>177.5</v>
      </c>
      <c r="M4704">
        <v>39.527000000000001</v>
      </c>
      <c r="N4704">
        <v>18.838000000000001</v>
      </c>
    </row>
    <row r="4705" spans="1:14" x14ac:dyDescent="0.3">
      <c r="A4705" t="s">
        <v>166</v>
      </c>
      <c r="B4705" t="s">
        <v>167</v>
      </c>
      <c r="C4705" t="s">
        <v>431</v>
      </c>
      <c r="D4705" t="s">
        <v>430</v>
      </c>
      <c r="E4705">
        <v>1976</v>
      </c>
      <c r="F4705">
        <v>46.953000000000003</v>
      </c>
      <c r="G4705">
        <v>25.120999999999999</v>
      </c>
      <c r="L4705">
        <v>180.3</v>
      </c>
      <c r="M4705">
        <v>39</v>
      </c>
      <c r="N4705">
        <v>18.554600000000001</v>
      </c>
    </row>
    <row r="4706" spans="1:14" x14ac:dyDescent="0.3">
      <c r="A4706" t="s">
        <v>166</v>
      </c>
      <c r="B4706" t="s">
        <v>167</v>
      </c>
      <c r="C4706" t="s">
        <v>431</v>
      </c>
      <c r="D4706" t="s">
        <v>430</v>
      </c>
      <c r="E4706">
        <v>1975</v>
      </c>
      <c r="F4706">
        <v>46.646000000000001</v>
      </c>
      <c r="G4706">
        <v>25.489000000000001</v>
      </c>
      <c r="L4706">
        <v>182.9</v>
      </c>
      <c r="M4706">
        <v>38.502000000000002</v>
      </c>
      <c r="N4706">
        <v>18.277899999999999</v>
      </c>
    </row>
    <row r="4707" spans="1:14" x14ac:dyDescent="0.3">
      <c r="A4707" t="s">
        <v>166</v>
      </c>
      <c r="B4707" t="s">
        <v>167</v>
      </c>
      <c r="C4707" t="s">
        <v>431</v>
      </c>
      <c r="D4707" t="s">
        <v>430</v>
      </c>
      <c r="E4707">
        <v>1974</v>
      </c>
      <c r="F4707">
        <v>46.350999999999999</v>
      </c>
      <c r="G4707">
        <v>25.834</v>
      </c>
      <c r="L4707">
        <v>185.3</v>
      </c>
      <c r="M4707">
        <v>38.040999999999997</v>
      </c>
      <c r="N4707">
        <v>18.0044</v>
      </c>
    </row>
    <row r="4708" spans="1:14" x14ac:dyDescent="0.3">
      <c r="A4708" t="s">
        <v>166</v>
      </c>
      <c r="B4708" t="s">
        <v>167</v>
      </c>
      <c r="C4708" t="s">
        <v>431</v>
      </c>
      <c r="D4708" t="s">
        <v>430</v>
      </c>
      <c r="E4708">
        <v>1973</v>
      </c>
      <c r="F4708">
        <v>46.076000000000001</v>
      </c>
      <c r="G4708">
        <v>26.151</v>
      </c>
      <c r="L4708">
        <v>187.5</v>
      </c>
      <c r="M4708">
        <v>37.624000000000002</v>
      </c>
      <c r="N4708">
        <v>17.733000000000001</v>
      </c>
    </row>
    <row r="4709" spans="1:14" x14ac:dyDescent="0.3">
      <c r="A4709" t="s">
        <v>166</v>
      </c>
      <c r="B4709" t="s">
        <v>167</v>
      </c>
      <c r="C4709" t="s">
        <v>431</v>
      </c>
      <c r="D4709" t="s">
        <v>430</v>
      </c>
      <c r="E4709">
        <v>1972</v>
      </c>
      <c r="F4709">
        <v>45.828000000000003</v>
      </c>
      <c r="G4709">
        <v>26.440999999999999</v>
      </c>
      <c r="L4709">
        <v>189.5</v>
      </c>
      <c r="M4709">
        <v>37.255000000000003</v>
      </c>
      <c r="N4709">
        <v>17.461099999999998</v>
      </c>
    </row>
    <row r="4710" spans="1:14" x14ac:dyDescent="0.3">
      <c r="A4710" t="s">
        <v>166</v>
      </c>
      <c r="B4710" t="s">
        <v>167</v>
      </c>
      <c r="C4710" t="s">
        <v>431</v>
      </c>
      <c r="D4710" t="s">
        <v>430</v>
      </c>
      <c r="E4710">
        <v>1971</v>
      </c>
      <c r="F4710">
        <v>45.615000000000002</v>
      </c>
      <c r="G4710">
        <v>26.706</v>
      </c>
      <c r="L4710">
        <v>191.4</v>
      </c>
      <c r="M4710">
        <v>36.932000000000002</v>
      </c>
      <c r="N4710">
        <v>17.186399999999999</v>
      </c>
    </row>
    <row r="4711" spans="1:14" x14ac:dyDescent="0.3">
      <c r="A4711" t="s">
        <v>166</v>
      </c>
      <c r="B4711" t="s">
        <v>167</v>
      </c>
      <c r="C4711" t="s">
        <v>431</v>
      </c>
      <c r="D4711" t="s">
        <v>430</v>
      </c>
      <c r="E4711">
        <v>1970</v>
      </c>
      <c r="F4711">
        <v>45.447000000000003</v>
      </c>
      <c r="G4711">
        <v>26.949000000000002</v>
      </c>
      <c r="L4711">
        <v>193.2</v>
      </c>
      <c r="M4711">
        <v>36.655000000000001</v>
      </c>
      <c r="N4711">
        <v>16.907900000000001</v>
      </c>
    </row>
    <row r="4712" spans="1:14" x14ac:dyDescent="0.3">
      <c r="A4712" t="s">
        <v>166</v>
      </c>
      <c r="B4712" t="s">
        <v>167</v>
      </c>
      <c r="C4712" t="s">
        <v>431</v>
      </c>
      <c r="D4712" t="s">
        <v>430</v>
      </c>
      <c r="E4712">
        <v>1969</v>
      </c>
      <c r="F4712">
        <v>45.328000000000003</v>
      </c>
      <c r="G4712">
        <v>27.173999999999999</v>
      </c>
      <c r="L4712">
        <v>195.1</v>
      </c>
      <c r="M4712">
        <v>36.420999999999999</v>
      </c>
      <c r="N4712">
        <v>16.623000000000001</v>
      </c>
    </row>
    <row r="4713" spans="1:14" x14ac:dyDescent="0.3">
      <c r="A4713" t="s">
        <v>166</v>
      </c>
      <c r="B4713" t="s">
        <v>167</v>
      </c>
      <c r="C4713" t="s">
        <v>431</v>
      </c>
      <c r="D4713" t="s">
        <v>430</v>
      </c>
      <c r="E4713">
        <v>1968</v>
      </c>
      <c r="F4713">
        <v>45.255000000000003</v>
      </c>
      <c r="G4713">
        <v>27.388000000000002</v>
      </c>
      <c r="L4713">
        <v>197</v>
      </c>
      <c r="M4713">
        <v>36.222000000000001</v>
      </c>
      <c r="N4713">
        <v>16.331800000000001</v>
      </c>
    </row>
    <row r="4714" spans="1:14" x14ac:dyDescent="0.3">
      <c r="A4714" t="s">
        <v>166</v>
      </c>
      <c r="B4714" t="s">
        <v>167</v>
      </c>
      <c r="C4714" t="s">
        <v>431</v>
      </c>
      <c r="D4714" t="s">
        <v>430</v>
      </c>
      <c r="E4714">
        <v>1967</v>
      </c>
      <c r="F4714">
        <v>45.226999999999997</v>
      </c>
      <c r="G4714">
        <v>27.6</v>
      </c>
      <c r="L4714">
        <v>198.8</v>
      </c>
      <c r="M4714">
        <v>36.048000000000002</v>
      </c>
      <c r="N4714">
        <v>16.038799999999998</v>
      </c>
    </row>
    <row r="4715" spans="1:14" x14ac:dyDescent="0.3">
      <c r="A4715" t="s">
        <v>166</v>
      </c>
      <c r="B4715" t="s">
        <v>167</v>
      </c>
      <c r="C4715" t="s">
        <v>431</v>
      </c>
      <c r="D4715" t="s">
        <v>430</v>
      </c>
      <c r="E4715">
        <v>1966</v>
      </c>
      <c r="F4715">
        <v>45.241</v>
      </c>
      <c r="G4715">
        <v>27.818999999999999</v>
      </c>
      <c r="L4715">
        <v>200.7</v>
      </c>
      <c r="M4715">
        <v>35.89</v>
      </c>
      <c r="N4715">
        <v>15.750500000000001</v>
      </c>
    </row>
    <row r="4716" spans="1:14" x14ac:dyDescent="0.3">
      <c r="A4716" t="s">
        <v>166</v>
      </c>
      <c r="B4716" t="s">
        <v>167</v>
      </c>
      <c r="C4716" t="s">
        <v>431</v>
      </c>
      <c r="D4716" t="s">
        <v>430</v>
      </c>
      <c r="E4716">
        <v>1965</v>
      </c>
      <c r="F4716">
        <v>45.295999999999999</v>
      </c>
      <c r="G4716">
        <v>28.055</v>
      </c>
      <c r="L4716">
        <v>202.4</v>
      </c>
      <c r="M4716">
        <v>35.74</v>
      </c>
      <c r="N4716">
        <v>15.4717</v>
      </c>
    </row>
    <row r="4717" spans="1:14" x14ac:dyDescent="0.3">
      <c r="A4717" t="s">
        <v>166</v>
      </c>
      <c r="B4717" t="s">
        <v>167</v>
      </c>
      <c r="C4717" t="s">
        <v>431</v>
      </c>
      <c r="D4717" t="s">
        <v>430</v>
      </c>
      <c r="E4717">
        <v>1964</v>
      </c>
      <c r="F4717">
        <v>45.392000000000003</v>
      </c>
      <c r="G4717">
        <v>28.315999999999999</v>
      </c>
      <c r="L4717">
        <v>204.2</v>
      </c>
      <c r="M4717">
        <v>35.588000000000001</v>
      </c>
      <c r="N4717">
        <v>15.204000000000001</v>
      </c>
    </row>
    <row r="4718" spans="1:14" x14ac:dyDescent="0.3">
      <c r="A4718" t="s">
        <v>166</v>
      </c>
      <c r="B4718" t="s">
        <v>167</v>
      </c>
      <c r="C4718" t="s">
        <v>431</v>
      </c>
      <c r="D4718" t="s">
        <v>430</v>
      </c>
      <c r="E4718">
        <v>1963</v>
      </c>
      <c r="F4718">
        <v>45.523000000000003</v>
      </c>
      <c r="G4718">
        <v>28.606000000000002</v>
      </c>
      <c r="L4718">
        <v>205.9</v>
      </c>
      <c r="M4718">
        <v>35.432000000000002</v>
      </c>
      <c r="N4718">
        <v>14.946099999999999</v>
      </c>
    </row>
    <row r="4719" spans="1:14" x14ac:dyDescent="0.3">
      <c r="A4719" t="s">
        <v>166</v>
      </c>
      <c r="B4719" t="s">
        <v>167</v>
      </c>
      <c r="C4719" t="s">
        <v>431</v>
      </c>
      <c r="D4719" t="s">
        <v>430</v>
      </c>
      <c r="E4719">
        <v>1962</v>
      </c>
      <c r="F4719">
        <v>45.679000000000002</v>
      </c>
      <c r="G4719">
        <v>28.925000000000001</v>
      </c>
      <c r="M4719">
        <v>35.265999999999998</v>
      </c>
      <c r="N4719">
        <v>14.6973</v>
      </c>
    </row>
    <row r="4720" spans="1:14" x14ac:dyDescent="0.3">
      <c r="A4720" t="s">
        <v>166</v>
      </c>
      <c r="B4720" t="s">
        <v>167</v>
      </c>
      <c r="C4720" t="s">
        <v>431</v>
      </c>
      <c r="D4720" t="s">
        <v>430</v>
      </c>
      <c r="E4720">
        <v>1961</v>
      </c>
      <c r="F4720">
        <v>45.853000000000002</v>
      </c>
      <c r="G4720">
        <v>29.277000000000001</v>
      </c>
      <c r="M4720">
        <v>35.085999999999999</v>
      </c>
      <c r="N4720">
        <v>14.4557</v>
      </c>
    </row>
    <row r="4721" spans="1:15" x14ac:dyDescent="0.3">
      <c r="A4721" t="s">
        <v>166</v>
      </c>
      <c r="B4721" t="s">
        <v>167</v>
      </c>
      <c r="C4721" t="s">
        <v>431</v>
      </c>
      <c r="D4721" t="s">
        <v>430</v>
      </c>
      <c r="E4721">
        <v>1960</v>
      </c>
      <c r="F4721">
        <v>46.033999999999999</v>
      </c>
      <c r="G4721">
        <v>29.661000000000001</v>
      </c>
      <c r="M4721">
        <v>34.89</v>
      </c>
    </row>
    <row r="4722" spans="1:15" x14ac:dyDescent="0.3">
      <c r="A4722" t="s">
        <v>168</v>
      </c>
      <c r="B4722" t="s">
        <v>169</v>
      </c>
      <c r="C4722" t="s">
        <v>431</v>
      </c>
      <c r="D4722" t="s">
        <v>430</v>
      </c>
      <c r="E4722">
        <v>2018</v>
      </c>
      <c r="I4722">
        <v>1458160000</v>
      </c>
      <c r="J4722">
        <v>777.97</v>
      </c>
      <c r="L4722">
        <v>54</v>
      </c>
      <c r="N4722">
        <v>66.653899999999993</v>
      </c>
      <c r="O4722">
        <v>4.0570000000000004</v>
      </c>
    </row>
    <row r="4723" spans="1:15" x14ac:dyDescent="0.3">
      <c r="A4723" t="s">
        <v>168</v>
      </c>
      <c r="B4723" t="s">
        <v>169</v>
      </c>
      <c r="C4723" t="s">
        <v>431</v>
      </c>
      <c r="D4723" t="s">
        <v>430</v>
      </c>
      <c r="E4723">
        <v>2017</v>
      </c>
      <c r="F4723">
        <v>35.697000000000003</v>
      </c>
      <c r="G4723">
        <v>9.8049999999999997</v>
      </c>
      <c r="I4723">
        <v>1346840000</v>
      </c>
      <c r="J4723">
        <v>736.726</v>
      </c>
      <c r="K4723">
        <v>3.9305099999999999</v>
      </c>
      <c r="L4723">
        <v>55.7</v>
      </c>
      <c r="M4723">
        <v>57.673000000000002</v>
      </c>
      <c r="N4723">
        <v>65.012299999999996</v>
      </c>
      <c r="O4723">
        <v>4.0330000000000004</v>
      </c>
    </row>
    <row r="4724" spans="1:15" x14ac:dyDescent="0.3">
      <c r="A4724" t="s">
        <v>168</v>
      </c>
      <c r="B4724" t="s">
        <v>169</v>
      </c>
      <c r="C4724" t="s">
        <v>431</v>
      </c>
      <c r="D4724" t="s">
        <v>430</v>
      </c>
      <c r="E4724">
        <v>2016</v>
      </c>
      <c r="F4724">
        <v>36.265000000000001</v>
      </c>
      <c r="G4724">
        <v>10.013999999999999</v>
      </c>
      <c r="I4724">
        <v>1178200000</v>
      </c>
      <c r="J4724">
        <v>661.00800000000004</v>
      </c>
      <c r="K4724">
        <v>3.7614100000000001</v>
      </c>
      <c r="L4724">
        <v>57.5</v>
      </c>
      <c r="M4724">
        <v>57.328000000000003</v>
      </c>
      <c r="N4724">
        <v>63.386800000000001</v>
      </c>
      <c r="O4724">
        <v>4.22</v>
      </c>
    </row>
    <row r="4725" spans="1:15" x14ac:dyDescent="0.3">
      <c r="A4725" t="s">
        <v>168</v>
      </c>
      <c r="B4725" t="s">
        <v>169</v>
      </c>
      <c r="C4725" t="s">
        <v>431</v>
      </c>
      <c r="D4725" t="s">
        <v>430</v>
      </c>
      <c r="E4725">
        <v>2015</v>
      </c>
      <c r="F4725">
        <v>36.819000000000003</v>
      </c>
      <c r="G4725">
        <v>10.244</v>
      </c>
      <c r="I4725">
        <v>1047810000</v>
      </c>
      <c r="J4725">
        <v>603.15899999999999</v>
      </c>
      <c r="K4725">
        <v>3.5407099999999998</v>
      </c>
      <c r="L4725">
        <v>59.5</v>
      </c>
      <c r="M4725">
        <v>56.959000000000003</v>
      </c>
      <c r="N4725">
        <v>61.778199999999998</v>
      </c>
      <c r="O4725">
        <v>4.3179999999999996</v>
      </c>
    </row>
    <row r="4726" spans="1:15" x14ac:dyDescent="0.3">
      <c r="A4726" t="s">
        <v>168</v>
      </c>
      <c r="B4726" t="s">
        <v>169</v>
      </c>
      <c r="C4726" t="s">
        <v>431</v>
      </c>
      <c r="D4726" t="s">
        <v>430</v>
      </c>
      <c r="E4726">
        <v>2014</v>
      </c>
      <c r="F4726">
        <v>37.345999999999997</v>
      </c>
      <c r="G4726">
        <v>10.499000000000001</v>
      </c>
      <c r="I4726">
        <v>1053510000</v>
      </c>
      <c r="J4726">
        <v>622.48199999999997</v>
      </c>
      <c r="K4726">
        <v>3.32</v>
      </c>
      <c r="L4726">
        <v>61.6</v>
      </c>
      <c r="M4726">
        <v>56.555999999999997</v>
      </c>
      <c r="N4726">
        <v>60.186300000000003</v>
      </c>
      <c r="O4726">
        <v>4.2750000000000004</v>
      </c>
    </row>
    <row r="4727" spans="1:15" x14ac:dyDescent="0.3">
      <c r="A4727" t="s">
        <v>168</v>
      </c>
      <c r="B4727" t="s">
        <v>169</v>
      </c>
      <c r="C4727" t="s">
        <v>431</v>
      </c>
      <c r="D4727" t="s">
        <v>430</v>
      </c>
      <c r="E4727">
        <v>2013</v>
      </c>
      <c r="F4727">
        <v>37.841000000000001</v>
      </c>
      <c r="G4727">
        <v>10.779</v>
      </c>
      <c r="I4727">
        <v>1045790000</v>
      </c>
      <c r="J4727">
        <v>634.48199999999997</v>
      </c>
      <c r="K4727">
        <v>3.1</v>
      </c>
      <c r="L4727">
        <v>63.8</v>
      </c>
      <c r="M4727">
        <v>56.116999999999997</v>
      </c>
      <c r="N4727">
        <v>58.615099999999998</v>
      </c>
      <c r="O4727">
        <v>4.4740000000000002</v>
      </c>
    </row>
    <row r="4728" spans="1:15" x14ac:dyDescent="0.3">
      <c r="A4728" t="s">
        <v>168</v>
      </c>
      <c r="B4728" t="s">
        <v>169</v>
      </c>
      <c r="C4728" t="s">
        <v>431</v>
      </c>
      <c r="D4728" t="s">
        <v>430</v>
      </c>
      <c r="E4728">
        <v>2012</v>
      </c>
      <c r="F4728">
        <v>38.298000000000002</v>
      </c>
      <c r="G4728">
        <v>11.082000000000001</v>
      </c>
      <c r="I4728">
        <v>989328000</v>
      </c>
      <c r="J4728">
        <v>616.41200000000003</v>
      </c>
      <c r="K4728">
        <v>2.8939900000000001</v>
      </c>
      <c r="L4728">
        <v>66.2</v>
      </c>
      <c r="M4728">
        <v>55.645000000000003</v>
      </c>
      <c r="N4728">
        <v>57.076099999999997</v>
      </c>
      <c r="O4728">
        <v>4.452</v>
      </c>
    </row>
    <row r="4729" spans="1:15" x14ac:dyDescent="0.3">
      <c r="A4729" t="s">
        <v>168</v>
      </c>
      <c r="B4729" t="s">
        <v>169</v>
      </c>
      <c r="C4729" t="s">
        <v>431</v>
      </c>
      <c r="D4729" t="s">
        <v>430</v>
      </c>
      <c r="E4729">
        <v>2011</v>
      </c>
      <c r="F4729">
        <v>38.713999999999999</v>
      </c>
      <c r="G4729">
        <v>11.404</v>
      </c>
      <c r="I4729">
        <v>1098380000</v>
      </c>
      <c r="J4729">
        <v>702.74300000000005</v>
      </c>
      <c r="K4729">
        <v>2.6720000000000002</v>
      </c>
      <c r="L4729">
        <v>69.2</v>
      </c>
      <c r="M4729">
        <v>55.143999999999998</v>
      </c>
      <c r="N4729">
        <v>55.582799999999999</v>
      </c>
      <c r="O4729">
        <v>4.4379999999999997</v>
      </c>
    </row>
    <row r="4730" spans="1:15" x14ac:dyDescent="0.3">
      <c r="A4730" t="s">
        <v>168</v>
      </c>
      <c r="B4730" t="s">
        <v>169</v>
      </c>
      <c r="C4730" t="s">
        <v>431</v>
      </c>
      <c r="D4730" t="s">
        <v>430</v>
      </c>
      <c r="E4730">
        <v>2010</v>
      </c>
      <c r="F4730">
        <v>39.088999999999999</v>
      </c>
      <c r="G4730">
        <v>11.741</v>
      </c>
      <c r="I4730">
        <v>849050000</v>
      </c>
      <c r="J4730">
        <v>557.63199999999995</v>
      </c>
      <c r="K4730">
        <v>2.4500000000000002</v>
      </c>
      <c r="L4730">
        <v>72.3</v>
      </c>
      <c r="M4730">
        <v>54.628</v>
      </c>
      <c r="N4730">
        <v>54.146500000000003</v>
      </c>
      <c r="O4730">
        <v>4.3789999999999996</v>
      </c>
    </row>
    <row r="4731" spans="1:15" x14ac:dyDescent="0.3">
      <c r="A4731" t="s">
        <v>168</v>
      </c>
      <c r="B4731" t="s">
        <v>169</v>
      </c>
      <c r="C4731" t="s">
        <v>431</v>
      </c>
      <c r="D4731" t="s">
        <v>430</v>
      </c>
      <c r="E4731">
        <v>2009</v>
      </c>
      <c r="F4731">
        <v>39.420999999999999</v>
      </c>
      <c r="G4731">
        <v>12.084</v>
      </c>
      <c r="I4731">
        <v>826799000</v>
      </c>
      <c r="J4731">
        <v>557.17200000000003</v>
      </c>
      <c r="K4731">
        <v>2.30328</v>
      </c>
      <c r="L4731">
        <v>75.599999999999994</v>
      </c>
      <c r="M4731">
        <v>54.113</v>
      </c>
      <c r="N4731">
        <v>52.771000000000001</v>
      </c>
      <c r="O4731">
        <v>4.3040000000000003</v>
      </c>
    </row>
    <row r="4732" spans="1:15" x14ac:dyDescent="0.3">
      <c r="A4732" t="s">
        <v>168</v>
      </c>
      <c r="B4732" t="s">
        <v>169</v>
      </c>
      <c r="C4732" t="s">
        <v>431</v>
      </c>
      <c r="D4732" t="s">
        <v>430</v>
      </c>
      <c r="E4732">
        <v>2008</v>
      </c>
      <c r="F4732">
        <v>39.722000000000001</v>
      </c>
      <c r="G4732">
        <v>12.427</v>
      </c>
      <c r="I4732">
        <v>864655000</v>
      </c>
      <c r="J4732">
        <v>597.57600000000002</v>
      </c>
      <c r="K4732">
        <v>2.3548900000000001</v>
      </c>
      <c r="L4732">
        <v>79</v>
      </c>
      <c r="M4732">
        <v>53.612000000000002</v>
      </c>
      <c r="N4732">
        <v>51.455800000000004</v>
      </c>
      <c r="O4732">
        <v>3.859</v>
      </c>
    </row>
    <row r="4733" spans="1:15" x14ac:dyDescent="0.3">
      <c r="A4733" t="s">
        <v>168</v>
      </c>
      <c r="B4733" t="s">
        <v>169</v>
      </c>
      <c r="C4733" t="s">
        <v>431</v>
      </c>
      <c r="D4733" t="s">
        <v>430</v>
      </c>
      <c r="E4733">
        <v>2007</v>
      </c>
      <c r="F4733">
        <v>40</v>
      </c>
      <c r="G4733">
        <v>12.765000000000001</v>
      </c>
      <c r="I4733">
        <v>695990000</v>
      </c>
      <c r="J4733">
        <v>493.07</v>
      </c>
      <c r="K4733">
        <v>2.2063000000000001</v>
      </c>
      <c r="L4733">
        <v>82.5</v>
      </c>
      <c r="M4733">
        <v>53.136000000000003</v>
      </c>
      <c r="N4733">
        <v>50.197099999999999</v>
      </c>
      <c r="O4733">
        <v>3.9529999999999998</v>
      </c>
    </row>
    <row r="4734" spans="1:15" x14ac:dyDescent="0.3">
      <c r="A4734" t="s">
        <v>168</v>
      </c>
      <c r="B4734" t="s">
        <v>169</v>
      </c>
      <c r="C4734" t="s">
        <v>431</v>
      </c>
      <c r="D4734" t="s">
        <v>430</v>
      </c>
      <c r="E4734">
        <v>2006</v>
      </c>
      <c r="F4734">
        <v>40.264000000000003</v>
      </c>
      <c r="G4734">
        <v>13.095000000000001</v>
      </c>
      <c r="I4734">
        <v>591839000</v>
      </c>
      <c r="J4734">
        <v>429.62200000000001</v>
      </c>
      <c r="K4734">
        <v>2.0571999999999999</v>
      </c>
      <c r="L4734">
        <v>86.1</v>
      </c>
      <c r="M4734">
        <v>52.691000000000003</v>
      </c>
      <c r="N4734">
        <v>48.989400000000003</v>
      </c>
      <c r="O4734">
        <v>4.2309999999999999</v>
      </c>
    </row>
    <row r="4735" spans="1:15" x14ac:dyDescent="0.3">
      <c r="A4735" t="s">
        <v>168</v>
      </c>
      <c r="B4735" t="s">
        <v>169</v>
      </c>
      <c r="C4735" t="s">
        <v>431</v>
      </c>
      <c r="D4735" t="s">
        <v>430</v>
      </c>
      <c r="E4735">
        <v>2005</v>
      </c>
      <c r="F4735">
        <v>40.518000000000001</v>
      </c>
      <c r="G4735">
        <v>13.417</v>
      </c>
      <c r="I4735">
        <v>586796000</v>
      </c>
      <c r="J4735">
        <v>436.30200000000002</v>
      </c>
      <c r="K4735">
        <v>1.90137</v>
      </c>
      <c r="L4735">
        <v>89.5</v>
      </c>
      <c r="M4735">
        <v>52.274999999999999</v>
      </c>
      <c r="N4735">
        <v>47.828200000000002</v>
      </c>
      <c r="O4735">
        <v>4.4790000000000001</v>
      </c>
    </row>
    <row r="4736" spans="1:15" x14ac:dyDescent="0.3">
      <c r="A4736" t="s">
        <v>168</v>
      </c>
      <c r="B4736" t="s">
        <v>169</v>
      </c>
      <c r="C4736" t="s">
        <v>431</v>
      </c>
      <c r="D4736" t="s">
        <v>430</v>
      </c>
      <c r="E4736">
        <v>2004</v>
      </c>
      <c r="F4736">
        <v>40.765000000000001</v>
      </c>
      <c r="G4736">
        <v>13.734</v>
      </c>
      <c r="I4736">
        <v>531109000</v>
      </c>
      <c r="J4736">
        <v>404.34899999999999</v>
      </c>
      <c r="K4736">
        <v>1.8081400000000001</v>
      </c>
      <c r="L4736">
        <v>92.9</v>
      </c>
      <c r="M4736">
        <v>51.883000000000003</v>
      </c>
      <c r="N4736">
        <v>46.7102</v>
      </c>
      <c r="O4736">
        <v>4.6500000000000004</v>
      </c>
    </row>
    <row r="4737" spans="1:15" x14ac:dyDescent="0.3">
      <c r="A4737" t="s">
        <v>168</v>
      </c>
      <c r="B4737" t="s">
        <v>169</v>
      </c>
      <c r="C4737" t="s">
        <v>431</v>
      </c>
      <c r="D4737" t="s">
        <v>430</v>
      </c>
      <c r="E4737">
        <v>2003</v>
      </c>
      <c r="F4737">
        <v>41.01</v>
      </c>
      <c r="G4737">
        <v>14.05</v>
      </c>
      <c r="I4737">
        <v>476388000</v>
      </c>
      <c r="J4737">
        <v>371.22</v>
      </c>
      <c r="K4737">
        <v>1.3542000000000001</v>
      </c>
      <c r="L4737">
        <v>96.3</v>
      </c>
      <c r="M4737">
        <v>51.500999999999998</v>
      </c>
      <c r="N4737">
        <v>45.636699999999998</v>
      </c>
      <c r="O4737">
        <v>4.6790000000000003</v>
      </c>
    </row>
    <row r="4738" spans="1:15" x14ac:dyDescent="0.3">
      <c r="A4738" t="s">
        <v>168</v>
      </c>
      <c r="B4738" t="s">
        <v>169</v>
      </c>
      <c r="C4738" t="s">
        <v>431</v>
      </c>
      <c r="D4738" t="s">
        <v>430</v>
      </c>
      <c r="E4738">
        <v>2002</v>
      </c>
      <c r="F4738">
        <v>41.262</v>
      </c>
      <c r="G4738">
        <v>14.371</v>
      </c>
      <c r="I4738">
        <v>415843000</v>
      </c>
      <c r="J4738">
        <v>331.49400000000003</v>
      </c>
      <c r="K4738">
        <v>1.0229900000000001</v>
      </c>
      <c r="L4738">
        <v>99.5</v>
      </c>
      <c r="M4738">
        <v>51.122999999999998</v>
      </c>
      <c r="N4738">
        <v>44.610700000000001</v>
      </c>
      <c r="O4738">
        <v>4.7389999999999999</v>
      </c>
    </row>
    <row r="4739" spans="1:15" x14ac:dyDescent="0.3">
      <c r="A4739" t="s">
        <v>168</v>
      </c>
      <c r="B4739" t="s">
        <v>169</v>
      </c>
      <c r="C4739" t="s">
        <v>431</v>
      </c>
      <c r="D4739" t="s">
        <v>430</v>
      </c>
      <c r="E4739">
        <v>2001</v>
      </c>
      <c r="F4739">
        <v>41.529000000000003</v>
      </c>
      <c r="G4739">
        <v>14.698</v>
      </c>
      <c r="I4739">
        <v>392278000</v>
      </c>
      <c r="J4739">
        <v>319.67700000000002</v>
      </c>
      <c r="K4739">
        <v>0.29956899999999997</v>
      </c>
      <c r="L4739">
        <v>102.6</v>
      </c>
      <c r="M4739">
        <v>50.744</v>
      </c>
      <c r="N4739">
        <v>43.638199999999998</v>
      </c>
      <c r="O4739">
        <v>4.617</v>
      </c>
    </row>
    <row r="4740" spans="1:15" x14ac:dyDescent="0.3">
      <c r="A4740" t="s">
        <v>168</v>
      </c>
      <c r="B4740" t="s">
        <v>169</v>
      </c>
      <c r="C4740" t="s">
        <v>431</v>
      </c>
      <c r="D4740" t="s">
        <v>430</v>
      </c>
      <c r="E4740">
        <v>2000</v>
      </c>
      <c r="F4740">
        <v>41.828000000000003</v>
      </c>
      <c r="G4740">
        <v>15.031000000000001</v>
      </c>
      <c r="I4740">
        <v>370174000</v>
      </c>
      <c r="J4740">
        <v>308.14400000000001</v>
      </c>
      <c r="K4740">
        <v>0.230103</v>
      </c>
      <c r="L4740">
        <v>105.5</v>
      </c>
      <c r="M4740">
        <v>50.368000000000002</v>
      </c>
      <c r="N4740">
        <v>42.720500000000001</v>
      </c>
      <c r="O4740">
        <v>4.6760000000000002</v>
      </c>
    </row>
    <row r="4741" spans="1:15" x14ac:dyDescent="0.3">
      <c r="A4741" t="s">
        <v>168</v>
      </c>
      <c r="B4741" t="s">
        <v>169</v>
      </c>
      <c r="C4741" t="s">
        <v>431</v>
      </c>
      <c r="D4741" t="s">
        <v>430</v>
      </c>
      <c r="E4741">
        <v>1999</v>
      </c>
      <c r="F4741">
        <v>42.173999999999999</v>
      </c>
      <c r="G4741">
        <v>15.371</v>
      </c>
      <c r="I4741">
        <v>224447000</v>
      </c>
      <c r="J4741">
        <v>190.673</v>
      </c>
      <c r="K4741">
        <v>0.117702</v>
      </c>
      <c r="L4741">
        <v>108.3</v>
      </c>
      <c r="M4741">
        <v>49.999000000000002</v>
      </c>
      <c r="N4741">
        <v>41.860999999999997</v>
      </c>
      <c r="O4741">
        <v>4.7649999999999997</v>
      </c>
    </row>
    <row r="4742" spans="1:15" x14ac:dyDescent="0.3">
      <c r="A4742" t="s">
        <v>168</v>
      </c>
      <c r="B4742" t="s">
        <v>169</v>
      </c>
      <c r="C4742" t="s">
        <v>431</v>
      </c>
      <c r="D4742" t="s">
        <v>430</v>
      </c>
      <c r="E4742">
        <v>1998</v>
      </c>
      <c r="F4742">
        <v>42.572000000000003</v>
      </c>
      <c r="G4742">
        <v>15.717000000000001</v>
      </c>
      <c r="I4742">
        <v>206458000</v>
      </c>
      <c r="J4742">
        <v>178.84899999999999</v>
      </c>
      <c r="K4742">
        <v>2.4060399999999999E-2</v>
      </c>
      <c r="L4742">
        <v>111.1</v>
      </c>
      <c r="M4742">
        <v>49.642000000000003</v>
      </c>
      <c r="N4742">
        <v>41.051600000000001</v>
      </c>
      <c r="O4742">
        <v>4.5620000000000003</v>
      </c>
    </row>
    <row r="4743" spans="1:15" x14ac:dyDescent="0.3">
      <c r="A4743" t="s">
        <v>168</v>
      </c>
      <c r="B4743" t="s">
        <v>169</v>
      </c>
      <c r="C4743" t="s">
        <v>431</v>
      </c>
      <c r="D4743" t="s">
        <v>430</v>
      </c>
      <c r="E4743">
        <v>1997</v>
      </c>
      <c r="F4743">
        <v>43.021000000000001</v>
      </c>
      <c r="G4743">
        <v>16.065000000000001</v>
      </c>
      <c r="I4743">
        <v>268551000</v>
      </c>
      <c r="J4743">
        <v>237.12899999999999</v>
      </c>
      <c r="K4743">
        <v>1.63891E-2</v>
      </c>
      <c r="L4743">
        <v>113.8</v>
      </c>
      <c r="M4743">
        <v>49.301000000000002</v>
      </c>
      <c r="N4743">
        <v>40.2742</v>
      </c>
      <c r="O4743">
        <v>4.492</v>
      </c>
    </row>
    <row r="4744" spans="1:15" x14ac:dyDescent="0.3">
      <c r="A4744" t="s">
        <v>168</v>
      </c>
      <c r="B4744" t="s">
        <v>169</v>
      </c>
      <c r="C4744" t="s">
        <v>431</v>
      </c>
      <c r="D4744" t="s">
        <v>430</v>
      </c>
      <c r="E4744">
        <v>1996</v>
      </c>
      <c r="F4744">
        <v>43.515999999999998</v>
      </c>
      <c r="G4744">
        <v>16.417000000000002</v>
      </c>
      <c r="I4744">
        <v>270420000</v>
      </c>
      <c r="J4744">
        <v>243.43899999999999</v>
      </c>
      <c r="L4744">
        <v>116.5</v>
      </c>
      <c r="M4744">
        <v>48.972999999999999</v>
      </c>
      <c r="N4744">
        <v>39.503300000000003</v>
      </c>
      <c r="O4744">
        <v>4.6390000000000002</v>
      </c>
    </row>
    <row r="4745" spans="1:15" x14ac:dyDescent="0.3">
      <c r="A4745" t="s">
        <v>168</v>
      </c>
      <c r="B4745" t="s">
        <v>169</v>
      </c>
      <c r="C4745" t="s">
        <v>431</v>
      </c>
      <c r="D4745" t="s">
        <v>430</v>
      </c>
      <c r="E4745">
        <v>1995</v>
      </c>
      <c r="F4745">
        <v>44.046999999999997</v>
      </c>
      <c r="G4745">
        <v>16.771999999999998</v>
      </c>
      <c r="I4745">
        <v>253967000</v>
      </c>
      <c r="J4745">
        <v>233.24199999999999</v>
      </c>
      <c r="L4745">
        <v>119.2</v>
      </c>
      <c r="M4745">
        <v>48.658000000000001</v>
      </c>
      <c r="N4745">
        <v>38.721699999999998</v>
      </c>
      <c r="O4745">
        <v>4.6020000000000003</v>
      </c>
    </row>
    <row r="4746" spans="1:15" x14ac:dyDescent="0.3">
      <c r="A4746" t="s">
        <v>168</v>
      </c>
      <c r="B4746" t="s">
        <v>169</v>
      </c>
      <c r="C4746" t="s">
        <v>431</v>
      </c>
      <c r="D4746" t="s">
        <v>430</v>
      </c>
      <c r="E4746">
        <v>1994</v>
      </c>
      <c r="F4746">
        <v>44.597000000000001</v>
      </c>
      <c r="G4746">
        <v>17.13</v>
      </c>
      <c r="I4746">
        <v>235620000</v>
      </c>
      <c r="J4746">
        <v>220.96</v>
      </c>
      <c r="L4746">
        <v>121.8</v>
      </c>
      <c r="M4746">
        <v>48.347999999999999</v>
      </c>
      <c r="N4746">
        <v>37.921300000000002</v>
      </c>
      <c r="O4746">
        <v>4.2080000000000002</v>
      </c>
    </row>
    <row r="4747" spans="1:15" x14ac:dyDescent="0.3">
      <c r="A4747" t="s">
        <v>168</v>
      </c>
      <c r="B4747" t="s">
        <v>169</v>
      </c>
      <c r="C4747" t="s">
        <v>431</v>
      </c>
      <c r="D4747" t="s">
        <v>430</v>
      </c>
      <c r="E4747">
        <v>1993</v>
      </c>
      <c r="F4747">
        <v>45.148000000000003</v>
      </c>
      <c r="G4747">
        <v>17.489999999999998</v>
      </c>
      <c r="I4747">
        <v>236881000</v>
      </c>
      <c r="J4747">
        <v>227.023</v>
      </c>
      <c r="L4747">
        <v>124.3</v>
      </c>
      <c r="M4747">
        <v>48.037999999999997</v>
      </c>
      <c r="N4747">
        <v>37.106099999999998</v>
      </c>
      <c r="O4747">
        <v>4.3810000000000002</v>
      </c>
    </row>
    <row r="4748" spans="1:15" x14ac:dyDescent="0.3">
      <c r="A4748" t="s">
        <v>168</v>
      </c>
      <c r="B4748" t="s">
        <v>169</v>
      </c>
      <c r="C4748" t="s">
        <v>431</v>
      </c>
      <c r="D4748" t="s">
        <v>430</v>
      </c>
      <c r="E4748">
        <v>1992</v>
      </c>
      <c r="F4748">
        <v>45.685000000000002</v>
      </c>
      <c r="G4748">
        <v>17.852</v>
      </c>
      <c r="I4748">
        <v>226313000</v>
      </c>
      <c r="J4748">
        <v>221.8</v>
      </c>
      <c r="L4748">
        <v>126.7</v>
      </c>
      <c r="M4748">
        <v>47.725999999999999</v>
      </c>
      <c r="N4748">
        <v>36.285600000000002</v>
      </c>
      <c r="O4748">
        <v>4.0739999999999998</v>
      </c>
    </row>
    <row r="4749" spans="1:15" x14ac:dyDescent="0.3">
      <c r="A4749" t="s">
        <v>168</v>
      </c>
      <c r="B4749" t="s">
        <v>169</v>
      </c>
      <c r="C4749" t="s">
        <v>431</v>
      </c>
      <c r="D4749" t="s">
        <v>430</v>
      </c>
      <c r="E4749">
        <v>1991</v>
      </c>
      <c r="F4749">
        <v>46.2</v>
      </c>
      <c r="G4749">
        <v>18.213000000000001</v>
      </c>
      <c r="I4749">
        <v>257150000</v>
      </c>
      <c r="J4749">
        <v>257.78899999999999</v>
      </c>
      <c r="L4749">
        <v>129.1</v>
      </c>
      <c r="M4749">
        <v>47.411000000000001</v>
      </c>
      <c r="N4749">
        <v>35.473799999999997</v>
      </c>
      <c r="O4749">
        <v>4.032</v>
      </c>
    </row>
    <row r="4750" spans="1:15" x14ac:dyDescent="0.3">
      <c r="A4750" t="s">
        <v>168</v>
      </c>
      <c r="B4750" t="s">
        <v>169</v>
      </c>
      <c r="C4750" t="s">
        <v>431</v>
      </c>
      <c r="D4750" t="s">
        <v>430</v>
      </c>
      <c r="E4750">
        <v>1990</v>
      </c>
      <c r="F4750">
        <v>46.71</v>
      </c>
      <c r="G4750">
        <v>18.571999999999999</v>
      </c>
      <c r="I4750">
        <v>243962000</v>
      </c>
      <c r="J4750">
        <v>250.15</v>
      </c>
      <c r="K4750">
        <v>0</v>
      </c>
      <c r="L4750">
        <v>131.5</v>
      </c>
      <c r="M4750">
        <v>47.094999999999999</v>
      </c>
      <c r="N4750">
        <v>34.682099999999998</v>
      </c>
    </row>
    <row r="4751" spans="1:15" x14ac:dyDescent="0.3">
      <c r="A4751" t="s">
        <v>168</v>
      </c>
      <c r="B4751" t="s">
        <v>169</v>
      </c>
      <c r="C4751" t="s">
        <v>431</v>
      </c>
      <c r="D4751" t="s">
        <v>430</v>
      </c>
      <c r="E4751">
        <v>1989</v>
      </c>
      <c r="F4751">
        <v>47.243000000000002</v>
      </c>
      <c r="G4751">
        <v>18.928999999999998</v>
      </c>
      <c r="I4751">
        <v>213143000</v>
      </c>
      <c r="J4751">
        <v>223.47</v>
      </c>
      <c r="L4751">
        <v>134</v>
      </c>
      <c r="M4751">
        <v>46.783000000000001</v>
      </c>
      <c r="N4751">
        <v>33.918599999999998</v>
      </c>
    </row>
    <row r="4752" spans="1:15" x14ac:dyDescent="0.3">
      <c r="A4752" t="s">
        <v>168</v>
      </c>
      <c r="B4752" t="s">
        <v>169</v>
      </c>
      <c r="C4752" t="s">
        <v>431</v>
      </c>
      <c r="D4752" t="s">
        <v>430</v>
      </c>
      <c r="E4752">
        <v>1988</v>
      </c>
      <c r="F4752">
        <v>47.805999999999997</v>
      </c>
      <c r="G4752">
        <v>19.280999999999999</v>
      </c>
      <c r="I4752">
        <v>164458000</v>
      </c>
      <c r="J4752">
        <v>176.26</v>
      </c>
      <c r="L4752">
        <v>136.4</v>
      </c>
      <c r="M4752">
        <v>46.481000000000002</v>
      </c>
      <c r="N4752">
        <v>33.180799999999998</v>
      </c>
    </row>
    <row r="4753" spans="1:14" x14ac:dyDescent="0.3">
      <c r="A4753" t="s">
        <v>168</v>
      </c>
      <c r="B4753" t="s">
        <v>169</v>
      </c>
      <c r="C4753" t="s">
        <v>431</v>
      </c>
      <c r="D4753" t="s">
        <v>430</v>
      </c>
      <c r="E4753">
        <v>1987</v>
      </c>
      <c r="F4753">
        <v>48.387</v>
      </c>
      <c r="G4753">
        <v>19.625</v>
      </c>
      <c r="I4753">
        <v>173836000</v>
      </c>
      <c r="J4753">
        <v>190.453</v>
      </c>
      <c r="L4753">
        <v>138.69999999999999</v>
      </c>
      <c r="M4753">
        <v>46.19</v>
      </c>
      <c r="N4753">
        <v>32.459200000000003</v>
      </c>
    </row>
    <row r="4754" spans="1:14" x14ac:dyDescent="0.3">
      <c r="A4754" t="s">
        <v>168</v>
      </c>
      <c r="B4754" t="s">
        <v>169</v>
      </c>
      <c r="C4754" t="s">
        <v>431</v>
      </c>
      <c r="D4754" t="s">
        <v>430</v>
      </c>
      <c r="E4754">
        <v>1986</v>
      </c>
      <c r="F4754">
        <v>48.951000000000001</v>
      </c>
      <c r="G4754">
        <v>19.957000000000001</v>
      </c>
      <c r="I4754">
        <v>130225000</v>
      </c>
      <c r="J4754">
        <v>145.90700000000001</v>
      </c>
      <c r="L4754">
        <v>141.1</v>
      </c>
      <c r="M4754">
        <v>45.906999999999996</v>
      </c>
      <c r="N4754">
        <v>31.739799999999999</v>
      </c>
    </row>
    <row r="4755" spans="1:14" x14ac:dyDescent="0.3">
      <c r="A4755" t="s">
        <v>168</v>
      </c>
      <c r="B4755" t="s">
        <v>169</v>
      </c>
      <c r="C4755" t="s">
        <v>431</v>
      </c>
      <c r="D4755" t="s">
        <v>430</v>
      </c>
      <c r="E4755">
        <v>1985</v>
      </c>
      <c r="F4755">
        <v>49.432000000000002</v>
      </c>
      <c r="G4755">
        <v>20.274000000000001</v>
      </c>
      <c r="I4755">
        <v>143856000</v>
      </c>
      <c r="J4755">
        <v>164.94200000000001</v>
      </c>
      <c r="L4755">
        <v>143.80000000000001</v>
      </c>
      <c r="M4755">
        <v>45.627000000000002</v>
      </c>
      <c r="N4755">
        <v>31.015799999999999</v>
      </c>
    </row>
    <row r="4756" spans="1:14" x14ac:dyDescent="0.3">
      <c r="A4756" t="s">
        <v>168</v>
      </c>
      <c r="B4756" t="s">
        <v>169</v>
      </c>
      <c r="C4756" t="s">
        <v>431</v>
      </c>
      <c r="D4756" t="s">
        <v>430</v>
      </c>
      <c r="E4756">
        <v>1984</v>
      </c>
      <c r="F4756">
        <v>49.747999999999998</v>
      </c>
      <c r="G4756">
        <v>20.568999999999999</v>
      </c>
      <c r="I4756">
        <v>138479000</v>
      </c>
      <c r="J4756">
        <v>162.672</v>
      </c>
      <c r="M4756">
        <v>45.341999999999999</v>
      </c>
      <c r="N4756">
        <v>30.273</v>
      </c>
    </row>
    <row r="4757" spans="1:14" x14ac:dyDescent="0.3">
      <c r="A4757" t="s">
        <v>168</v>
      </c>
      <c r="B4757" t="s">
        <v>169</v>
      </c>
      <c r="C4757" t="s">
        <v>431</v>
      </c>
      <c r="D4757" t="s">
        <v>430</v>
      </c>
      <c r="E4757">
        <v>1983</v>
      </c>
      <c r="F4757">
        <v>49.845999999999997</v>
      </c>
      <c r="G4757">
        <v>20.841999999999999</v>
      </c>
      <c r="I4757">
        <v>163578000</v>
      </c>
      <c r="J4757">
        <v>197.03200000000001</v>
      </c>
      <c r="M4757">
        <v>45.045999999999999</v>
      </c>
      <c r="N4757">
        <v>29.523700000000002</v>
      </c>
    </row>
    <row r="4758" spans="1:14" x14ac:dyDescent="0.3">
      <c r="A4758" t="s">
        <v>168</v>
      </c>
      <c r="B4758" t="s">
        <v>169</v>
      </c>
      <c r="C4758" t="s">
        <v>431</v>
      </c>
      <c r="D4758" t="s">
        <v>430</v>
      </c>
      <c r="E4758">
        <v>1982</v>
      </c>
      <c r="F4758">
        <v>49.703000000000003</v>
      </c>
      <c r="G4758">
        <v>21.091000000000001</v>
      </c>
      <c r="I4758">
        <v>165524000</v>
      </c>
      <c r="J4758">
        <v>204.24799999999999</v>
      </c>
      <c r="M4758">
        <v>44.732999999999997</v>
      </c>
      <c r="N4758">
        <v>28.819500000000001</v>
      </c>
    </row>
    <row r="4759" spans="1:14" x14ac:dyDescent="0.3">
      <c r="A4759" t="s">
        <v>168</v>
      </c>
      <c r="B4759" t="s">
        <v>169</v>
      </c>
      <c r="C4759" t="s">
        <v>431</v>
      </c>
      <c r="D4759" t="s">
        <v>430</v>
      </c>
      <c r="E4759">
        <v>1981</v>
      </c>
      <c r="F4759">
        <v>49.322000000000003</v>
      </c>
      <c r="G4759">
        <v>21.318000000000001</v>
      </c>
      <c r="I4759">
        <v>154732000</v>
      </c>
      <c r="J4759">
        <v>194.92400000000001</v>
      </c>
      <c r="M4759">
        <v>44.402000000000001</v>
      </c>
      <c r="N4759">
        <v>28.229199999999999</v>
      </c>
    </row>
    <row r="4760" spans="1:14" x14ac:dyDescent="0.3">
      <c r="A4760" t="s">
        <v>168</v>
      </c>
      <c r="B4760" t="s">
        <v>169</v>
      </c>
      <c r="C4760" t="s">
        <v>431</v>
      </c>
      <c r="D4760" t="s">
        <v>430</v>
      </c>
      <c r="E4760">
        <v>1980</v>
      </c>
      <c r="F4760">
        <v>48.73</v>
      </c>
      <c r="G4760">
        <v>21.524000000000001</v>
      </c>
      <c r="I4760">
        <v>110654000</v>
      </c>
      <c r="J4760">
        <v>141.56</v>
      </c>
      <c r="M4760">
        <v>44.055999999999997</v>
      </c>
      <c r="N4760">
        <v>27.797899999999998</v>
      </c>
    </row>
    <row r="4761" spans="1:14" x14ac:dyDescent="0.3">
      <c r="A4761" t="s">
        <v>168</v>
      </c>
      <c r="B4761" t="s">
        <v>169</v>
      </c>
      <c r="C4761" t="s">
        <v>431</v>
      </c>
      <c r="D4761" t="s">
        <v>430</v>
      </c>
      <c r="E4761">
        <v>1979</v>
      </c>
      <c r="F4761">
        <v>47.978999999999999</v>
      </c>
      <c r="G4761">
        <v>21.713000000000001</v>
      </c>
      <c r="I4761">
        <v>118538000</v>
      </c>
      <c r="J4761">
        <v>153.006</v>
      </c>
      <c r="M4761">
        <v>43.697000000000003</v>
      </c>
      <c r="N4761">
        <v>27.550699999999999</v>
      </c>
    </row>
    <row r="4762" spans="1:14" x14ac:dyDescent="0.3">
      <c r="A4762" t="s">
        <v>168</v>
      </c>
      <c r="B4762" t="s">
        <v>169</v>
      </c>
      <c r="C4762" t="s">
        <v>431</v>
      </c>
      <c r="D4762" t="s">
        <v>430</v>
      </c>
      <c r="E4762">
        <v>1978</v>
      </c>
      <c r="F4762">
        <v>47.152999999999999</v>
      </c>
      <c r="G4762">
        <v>21.890999999999998</v>
      </c>
      <c r="I4762">
        <v>122667000</v>
      </c>
      <c r="J4762">
        <v>158.86600000000001</v>
      </c>
      <c r="M4762">
        <v>43.332999999999998</v>
      </c>
      <c r="N4762">
        <v>27.4588</v>
      </c>
    </row>
    <row r="4763" spans="1:14" x14ac:dyDescent="0.3">
      <c r="A4763" t="s">
        <v>168</v>
      </c>
      <c r="B4763" t="s">
        <v>169</v>
      </c>
      <c r="C4763" t="s">
        <v>431</v>
      </c>
      <c r="D4763" t="s">
        <v>430</v>
      </c>
      <c r="E4763">
        <v>1977</v>
      </c>
      <c r="F4763">
        <v>46.326999999999998</v>
      </c>
      <c r="G4763">
        <v>22.061</v>
      </c>
      <c r="I4763">
        <v>114971000</v>
      </c>
      <c r="J4763">
        <v>148.977</v>
      </c>
      <c r="M4763">
        <v>42.97</v>
      </c>
      <c r="N4763">
        <v>27.444400000000002</v>
      </c>
    </row>
    <row r="4764" spans="1:14" x14ac:dyDescent="0.3">
      <c r="A4764" t="s">
        <v>168</v>
      </c>
      <c r="B4764" t="s">
        <v>169</v>
      </c>
      <c r="C4764" t="s">
        <v>431</v>
      </c>
      <c r="D4764" t="s">
        <v>430</v>
      </c>
      <c r="E4764">
        <v>1976</v>
      </c>
      <c r="F4764">
        <v>45.55</v>
      </c>
      <c r="G4764">
        <v>22.228999999999999</v>
      </c>
      <c r="I4764">
        <v>112386000</v>
      </c>
      <c r="J4764">
        <v>145.87700000000001</v>
      </c>
      <c r="M4764">
        <v>42.612000000000002</v>
      </c>
      <c r="N4764">
        <v>27.397600000000001</v>
      </c>
    </row>
    <row r="4765" spans="1:14" x14ac:dyDescent="0.3">
      <c r="A4765" t="s">
        <v>168</v>
      </c>
      <c r="B4765" t="s">
        <v>169</v>
      </c>
      <c r="C4765" t="s">
        <v>431</v>
      </c>
      <c r="D4765" t="s">
        <v>430</v>
      </c>
      <c r="E4765">
        <v>1975</v>
      </c>
      <c r="F4765">
        <v>44.856000000000002</v>
      </c>
      <c r="G4765">
        <v>22.395</v>
      </c>
      <c r="I4765">
        <v>108986000</v>
      </c>
      <c r="J4765">
        <v>142.28100000000001</v>
      </c>
      <c r="M4765">
        <v>42.262999999999998</v>
      </c>
      <c r="N4765">
        <v>27.24</v>
      </c>
    </row>
    <row r="4766" spans="1:14" x14ac:dyDescent="0.3">
      <c r="A4766" t="s">
        <v>168</v>
      </c>
      <c r="B4766" t="s">
        <v>169</v>
      </c>
      <c r="C4766" t="s">
        <v>431</v>
      </c>
      <c r="D4766" t="s">
        <v>430</v>
      </c>
      <c r="E4766">
        <v>1974</v>
      </c>
      <c r="F4766">
        <v>44.256999999999998</v>
      </c>
      <c r="G4766">
        <v>22.56</v>
      </c>
      <c r="I4766">
        <v>98775300</v>
      </c>
      <c r="J4766">
        <v>130.36699999999999</v>
      </c>
      <c r="M4766">
        <v>41.924999999999997</v>
      </c>
      <c r="N4766">
        <v>26.944299999999998</v>
      </c>
    </row>
    <row r="4767" spans="1:14" x14ac:dyDescent="0.3">
      <c r="A4767" t="s">
        <v>168</v>
      </c>
      <c r="B4767" t="s">
        <v>169</v>
      </c>
      <c r="C4767" t="s">
        <v>431</v>
      </c>
      <c r="D4767" t="s">
        <v>430</v>
      </c>
      <c r="E4767">
        <v>1973</v>
      </c>
      <c r="F4767">
        <v>43.735999999999997</v>
      </c>
      <c r="G4767">
        <v>22.722000000000001</v>
      </c>
      <c r="I4767">
        <v>89374200</v>
      </c>
      <c r="J4767">
        <v>119.777</v>
      </c>
      <c r="M4767">
        <v>41.597000000000001</v>
      </c>
      <c r="N4767">
        <v>26.535299999999999</v>
      </c>
    </row>
    <row r="4768" spans="1:14" x14ac:dyDescent="0.3">
      <c r="A4768" t="s">
        <v>168</v>
      </c>
      <c r="B4768" t="s">
        <v>169</v>
      </c>
      <c r="C4768" t="s">
        <v>431</v>
      </c>
      <c r="D4768" t="s">
        <v>430</v>
      </c>
      <c r="E4768">
        <v>1972</v>
      </c>
      <c r="F4768">
        <v>43.280999999999999</v>
      </c>
      <c r="G4768">
        <v>22.882999999999999</v>
      </c>
      <c r="I4768">
        <v>87702800</v>
      </c>
      <c r="J4768">
        <v>119.727</v>
      </c>
      <c r="M4768">
        <v>41.276000000000003</v>
      </c>
      <c r="N4768">
        <v>26.049900000000001</v>
      </c>
    </row>
    <row r="4769" spans="1:15" x14ac:dyDescent="0.3">
      <c r="A4769" t="s">
        <v>168</v>
      </c>
      <c r="B4769" t="s">
        <v>169</v>
      </c>
      <c r="C4769" t="s">
        <v>431</v>
      </c>
      <c r="D4769" t="s">
        <v>430</v>
      </c>
      <c r="E4769">
        <v>1971</v>
      </c>
      <c r="F4769">
        <v>42.893999999999998</v>
      </c>
      <c r="G4769">
        <v>23.047999999999998</v>
      </c>
      <c r="I4769">
        <v>78540100</v>
      </c>
      <c r="J4769">
        <v>109.33199999999999</v>
      </c>
      <c r="M4769">
        <v>40.960999999999999</v>
      </c>
      <c r="N4769">
        <v>25.546399999999998</v>
      </c>
    </row>
    <row r="4770" spans="1:15" x14ac:dyDescent="0.3">
      <c r="A4770" t="s">
        <v>168</v>
      </c>
      <c r="B4770" t="s">
        <v>169</v>
      </c>
      <c r="C4770" t="s">
        <v>431</v>
      </c>
      <c r="D4770" t="s">
        <v>430</v>
      </c>
      <c r="E4770">
        <v>1970</v>
      </c>
      <c r="F4770">
        <v>42.578000000000003</v>
      </c>
      <c r="G4770">
        <v>23.222000000000001</v>
      </c>
      <c r="I4770">
        <v>78733600</v>
      </c>
      <c r="J4770">
        <v>111.68899999999999</v>
      </c>
      <c r="M4770">
        <v>40.649000000000001</v>
      </c>
      <c r="N4770">
        <v>25.068999999999999</v>
      </c>
    </row>
    <row r="4771" spans="1:15" x14ac:dyDescent="0.3">
      <c r="A4771" t="s">
        <v>168</v>
      </c>
      <c r="B4771" t="s">
        <v>169</v>
      </c>
      <c r="C4771" t="s">
        <v>431</v>
      </c>
      <c r="D4771" t="s">
        <v>430</v>
      </c>
      <c r="E4771">
        <v>1969</v>
      </c>
      <c r="F4771">
        <v>42.328000000000003</v>
      </c>
      <c r="G4771">
        <v>23.41</v>
      </c>
      <c r="M4771">
        <v>40.332999999999998</v>
      </c>
      <c r="N4771">
        <v>24.6233</v>
      </c>
    </row>
    <row r="4772" spans="1:15" x14ac:dyDescent="0.3">
      <c r="A4772" t="s">
        <v>168</v>
      </c>
      <c r="B4772" t="s">
        <v>169</v>
      </c>
      <c r="C4772" t="s">
        <v>431</v>
      </c>
      <c r="D4772" t="s">
        <v>430</v>
      </c>
      <c r="E4772">
        <v>1968</v>
      </c>
      <c r="F4772">
        <v>42.137</v>
      </c>
      <c r="G4772">
        <v>23.617000000000001</v>
      </c>
      <c r="M4772">
        <v>40.01</v>
      </c>
      <c r="N4772">
        <v>24.197399999999998</v>
      </c>
    </row>
    <row r="4773" spans="1:15" x14ac:dyDescent="0.3">
      <c r="A4773" t="s">
        <v>168</v>
      </c>
      <c r="B4773" t="s">
        <v>169</v>
      </c>
      <c r="C4773" t="s">
        <v>431</v>
      </c>
      <c r="D4773" t="s">
        <v>430</v>
      </c>
      <c r="E4773">
        <v>1967</v>
      </c>
      <c r="F4773">
        <v>41.999000000000002</v>
      </c>
      <c r="G4773">
        <v>23.844000000000001</v>
      </c>
      <c r="M4773">
        <v>39.679000000000002</v>
      </c>
      <c r="N4773">
        <v>23.799299999999999</v>
      </c>
    </row>
    <row r="4774" spans="1:15" x14ac:dyDescent="0.3">
      <c r="A4774" t="s">
        <v>168</v>
      </c>
      <c r="B4774" t="s">
        <v>169</v>
      </c>
      <c r="C4774" t="s">
        <v>431</v>
      </c>
      <c r="D4774" t="s">
        <v>430</v>
      </c>
      <c r="E4774">
        <v>1966</v>
      </c>
      <c r="F4774">
        <v>41.91</v>
      </c>
      <c r="G4774">
        <v>24.09</v>
      </c>
      <c r="M4774">
        <v>39.343000000000004</v>
      </c>
      <c r="N4774">
        <v>23.435099999999998</v>
      </c>
    </row>
    <row r="4775" spans="1:15" x14ac:dyDescent="0.3">
      <c r="A4775" t="s">
        <v>168</v>
      </c>
      <c r="B4775" t="s">
        <v>169</v>
      </c>
      <c r="C4775" t="s">
        <v>431</v>
      </c>
      <c r="D4775" t="s">
        <v>430</v>
      </c>
      <c r="E4775">
        <v>1965</v>
      </c>
      <c r="F4775">
        <v>41.868000000000002</v>
      </c>
      <c r="G4775">
        <v>24.353000000000002</v>
      </c>
      <c r="M4775">
        <v>39.003999999999998</v>
      </c>
      <c r="N4775">
        <v>23.107800000000001</v>
      </c>
    </row>
    <row r="4776" spans="1:15" x14ac:dyDescent="0.3">
      <c r="A4776" t="s">
        <v>168</v>
      </c>
      <c r="B4776" t="s">
        <v>169</v>
      </c>
      <c r="C4776" t="s">
        <v>431</v>
      </c>
      <c r="D4776" t="s">
        <v>430</v>
      </c>
      <c r="E4776">
        <v>1964</v>
      </c>
      <c r="F4776">
        <v>41.872999999999998</v>
      </c>
      <c r="G4776">
        <v>24.63</v>
      </c>
      <c r="M4776">
        <v>38.670999999999999</v>
      </c>
      <c r="N4776">
        <v>22.824000000000002</v>
      </c>
    </row>
    <row r="4777" spans="1:15" x14ac:dyDescent="0.3">
      <c r="A4777" t="s">
        <v>168</v>
      </c>
      <c r="B4777" t="s">
        <v>169</v>
      </c>
      <c r="C4777" t="s">
        <v>431</v>
      </c>
      <c r="D4777" t="s">
        <v>430</v>
      </c>
      <c r="E4777">
        <v>1963</v>
      </c>
      <c r="F4777">
        <v>41.923999999999999</v>
      </c>
      <c r="G4777">
        <v>24.913</v>
      </c>
      <c r="M4777">
        <v>38.348999999999997</v>
      </c>
      <c r="N4777">
        <v>22.5822</v>
      </c>
    </row>
    <row r="4778" spans="1:15" x14ac:dyDescent="0.3">
      <c r="A4778" t="s">
        <v>168</v>
      </c>
      <c r="B4778" t="s">
        <v>169</v>
      </c>
      <c r="C4778" t="s">
        <v>431</v>
      </c>
      <c r="D4778" t="s">
        <v>430</v>
      </c>
      <c r="E4778">
        <v>1962</v>
      </c>
      <c r="F4778">
        <v>42.026000000000003</v>
      </c>
      <c r="G4778">
        <v>25.198</v>
      </c>
      <c r="M4778">
        <v>38.042000000000002</v>
      </c>
      <c r="N4778">
        <v>22.3643</v>
      </c>
    </row>
    <row r="4779" spans="1:15" x14ac:dyDescent="0.3">
      <c r="A4779" t="s">
        <v>168</v>
      </c>
      <c r="B4779" t="s">
        <v>169</v>
      </c>
      <c r="C4779" t="s">
        <v>431</v>
      </c>
      <c r="D4779" t="s">
        <v>430</v>
      </c>
      <c r="E4779">
        <v>1961</v>
      </c>
      <c r="F4779">
        <v>42.18</v>
      </c>
      <c r="G4779">
        <v>25.481000000000002</v>
      </c>
      <c r="M4779">
        <v>37.752000000000002</v>
      </c>
      <c r="N4779">
        <v>22.146599999999999</v>
      </c>
    </row>
    <row r="4780" spans="1:15" x14ac:dyDescent="0.3">
      <c r="A4780" t="s">
        <v>168</v>
      </c>
      <c r="B4780" t="s">
        <v>169</v>
      </c>
      <c r="C4780" t="s">
        <v>431</v>
      </c>
      <c r="D4780" t="s">
        <v>430</v>
      </c>
      <c r="E4780">
        <v>1960</v>
      </c>
      <c r="F4780">
        <v>42.387999999999998</v>
      </c>
      <c r="G4780">
        <v>25.760999999999999</v>
      </c>
      <c r="M4780">
        <v>37.478000000000002</v>
      </c>
    </row>
    <row r="4781" spans="1:15" x14ac:dyDescent="0.3">
      <c r="A4781" t="s">
        <v>170</v>
      </c>
      <c r="B4781" t="s">
        <v>171</v>
      </c>
      <c r="C4781" t="s">
        <v>437</v>
      </c>
      <c r="D4781" t="s">
        <v>432</v>
      </c>
      <c r="E4781">
        <v>2018</v>
      </c>
      <c r="I4781">
        <v>3610440000</v>
      </c>
      <c r="J4781">
        <v>4634.68</v>
      </c>
      <c r="L4781">
        <v>25.1</v>
      </c>
      <c r="N4781">
        <v>3.9573499999999999</v>
      </c>
      <c r="O4781">
        <v>12.151</v>
      </c>
    </row>
    <row r="4782" spans="1:15" x14ac:dyDescent="0.3">
      <c r="A4782" t="s">
        <v>170</v>
      </c>
      <c r="B4782" t="s">
        <v>171</v>
      </c>
      <c r="C4782" t="s">
        <v>437</v>
      </c>
      <c r="D4782" t="s">
        <v>432</v>
      </c>
      <c r="E4782">
        <v>2017</v>
      </c>
      <c r="F4782">
        <v>20.202000000000002</v>
      </c>
      <c r="G4782">
        <v>7.3650000000000002</v>
      </c>
      <c r="I4782">
        <v>3555210000</v>
      </c>
      <c r="J4782">
        <v>4586.05</v>
      </c>
      <c r="K4782">
        <v>37.325800000000001</v>
      </c>
      <c r="L4782">
        <v>25.9</v>
      </c>
      <c r="M4782">
        <v>69.623999999999995</v>
      </c>
      <c r="N4782">
        <v>3.9381300000000001</v>
      </c>
      <c r="O4782">
        <v>12.115</v>
      </c>
    </row>
    <row r="4783" spans="1:15" x14ac:dyDescent="0.3">
      <c r="A4783" t="s">
        <v>170</v>
      </c>
      <c r="B4783" t="s">
        <v>171</v>
      </c>
      <c r="C4783" t="s">
        <v>437</v>
      </c>
      <c r="D4783" t="s">
        <v>432</v>
      </c>
      <c r="E4783">
        <v>2016</v>
      </c>
      <c r="F4783">
        <v>20.427</v>
      </c>
      <c r="G4783">
        <v>7.2830000000000004</v>
      </c>
      <c r="I4783">
        <v>3504020000</v>
      </c>
      <c r="J4783">
        <v>4542.62</v>
      </c>
      <c r="K4783">
        <v>35.659999999999997</v>
      </c>
      <c r="L4783">
        <v>26.6</v>
      </c>
      <c r="M4783">
        <v>69.453999999999994</v>
      </c>
      <c r="N4783">
        <v>3.9185500000000002</v>
      </c>
      <c r="O4783">
        <v>12.337999999999999</v>
      </c>
    </row>
    <row r="4784" spans="1:15" x14ac:dyDescent="0.3">
      <c r="A4784" t="s">
        <v>170</v>
      </c>
      <c r="B4784" t="s">
        <v>171</v>
      </c>
      <c r="C4784" t="s">
        <v>437</v>
      </c>
      <c r="D4784" t="s">
        <v>432</v>
      </c>
      <c r="E4784">
        <v>2015</v>
      </c>
      <c r="F4784">
        <v>20.629000000000001</v>
      </c>
      <c r="G4784">
        <v>7.2130000000000001</v>
      </c>
      <c r="I4784">
        <v>3197230000</v>
      </c>
      <c r="J4784">
        <v>4166.13</v>
      </c>
      <c r="K4784">
        <v>34</v>
      </c>
      <c r="L4784">
        <v>27.4</v>
      </c>
      <c r="M4784">
        <v>69.262</v>
      </c>
      <c r="N4784">
        <v>3.8985599999999998</v>
      </c>
      <c r="O4784">
        <v>12.552</v>
      </c>
    </row>
    <row r="4785" spans="1:15" x14ac:dyDescent="0.3">
      <c r="A4785" t="s">
        <v>170</v>
      </c>
      <c r="B4785" t="s">
        <v>171</v>
      </c>
      <c r="C4785" t="s">
        <v>437</v>
      </c>
      <c r="D4785" t="s">
        <v>432</v>
      </c>
      <c r="E4785">
        <v>2014</v>
      </c>
      <c r="F4785">
        <v>20.792999999999999</v>
      </c>
      <c r="G4785">
        <v>7.1619999999999999</v>
      </c>
      <c r="I4785">
        <v>3077640000</v>
      </c>
      <c r="J4785">
        <v>4031.6</v>
      </c>
      <c r="K4785">
        <v>32</v>
      </c>
      <c r="L4785">
        <v>28.1</v>
      </c>
      <c r="M4785">
        <v>69.049000000000007</v>
      </c>
      <c r="N4785">
        <v>3.87798</v>
      </c>
      <c r="O4785">
        <v>12.367000000000001</v>
      </c>
    </row>
    <row r="4786" spans="1:15" x14ac:dyDescent="0.3">
      <c r="A4786" t="s">
        <v>170</v>
      </c>
      <c r="B4786" t="s">
        <v>171</v>
      </c>
      <c r="C4786" t="s">
        <v>437</v>
      </c>
      <c r="D4786" t="s">
        <v>432</v>
      </c>
      <c r="E4786">
        <v>2013</v>
      </c>
      <c r="F4786">
        <v>20.917999999999999</v>
      </c>
      <c r="G4786">
        <v>7.13</v>
      </c>
      <c r="I4786">
        <v>2987680000</v>
      </c>
      <c r="J4786">
        <v>3934.87</v>
      </c>
      <c r="K4786">
        <v>31</v>
      </c>
      <c r="L4786">
        <v>28.8</v>
      </c>
      <c r="M4786">
        <v>68.819000000000003</v>
      </c>
      <c r="N4786">
        <v>3.8571800000000001</v>
      </c>
      <c r="O4786">
        <v>12.282999999999999</v>
      </c>
    </row>
    <row r="4787" spans="1:15" x14ac:dyDescent="0.3">
      <c r="A4787" t="s">
        <v>170</v>
      </c>
      <c r="B4787" t="s">
        <v>171</v>
      </c>
      <c r="C4787" t="s">
        <v>437</v>
      </c>
      <c r="D4787" t="s">
        <v>432</v>
      </c>
      <c r="E4787">
        <v>2012</v>
      </c>
      <c r="F4787">
        <v>21.010999999999999</v>
      </c>
      <c r="G4787">
        <v>7.117</v>
      </c>
      <c r="I4787">
        <v>2861560000</v>
      </c>
      <c r="J4787">
        <v>3788.15</v>
      </c>
      <c r="K4787">
        <v>30.5</v>
      </c>
      <c r="L4787">
        <v>29.4</v>
      </c>
      <c r="M4787">
        <v>68.575000000000003</v>
      </c>
      <c r="N4787">
        <v>3.8374299999999999</v>
      </c>
      <c r="O4787">
        <v>11.933</v>
      </c>
    </row>
    <row r="4788" spans="1:15" x14ac:dyDescent="0.3">
      <c r="A4788" t="s">
        <v>170</v>
      </c>
      <c r="B4788" t="s">
        <v>171</v>
      </c>
      <c r="C4788" t="s">
        <v>437</v>
      </c>
      <c r="D4788" t="s">
        <v>432</v>
      </c>
      <c r="E4788">
        <v>2011</v>
      </c>
      <c r="F4788">
        <v>21.088000000000001</v>
      </c>
      <c r="G4788">
        <v>7.1230000000000002</v>
      </c>
      <c r="I4788">
        <v>2576020000</v>
      </c>
      <c r="J4788">
        <v>3425.44</v>
      </c>
      <c r="K4788">
        <v>30</v>
      </c>
      <c r="L4788">
        <v>30</v>
      </c>
      <c r="M4788">
        <v>68.320999999999998</v>
      </c>
      <c r="N4788">
        <v>3.8203100000000001</v>
      </c>
      <c r="O4788">
        <v>11.743</v>
      </c>
    </row>
    <row r="4789" spans="1:15" x14ac:dyDescent="0.3">
      <c r="A4789" t="s">
        <v>170</v>
      </c>
      <c r="B4789" t="s">
        <v>171</v>
      </c>
      <c r="C4789" t="s">
        <v>437</v>
      </c>
      <c r="D4789" t="s">
        <v>432</v>
      </c>
      <c r="E4789">
        <v>2010</v>
      </c>
      <c r="F4789">
        <v>21.175999999999998</v>
      </c>
      <c r="G4789">
        <v>7.1429999999999998</v>
      </c>
      <c r="I4789">
        <v>2273230000</v>
      </c>
      <c r="J4789">
        <v>3033.25</v>
      </c>
      <c r="K4789">
        <v>29.9</v>
      </c>
      <c r="L4789">
        <v>30.6</v>
      </c>
      <c r="M4789">
        <v>68.058999999999997</v>
      </c>
      <c r="N4789">
        <v>3.80714</v>
      </c>
      <c r="O4789">
        <v>11.657</v>
      </c>
    </row>
    <row r="4790" spans="1:15" x14ac:dyDescent="0.3">
      <c r="A4790" t="s">
        <v>170</v>
      </c>
      <c r="B4790" t="s">
        <v>171</v>
      </c>
      <c r="C4790" t="s">
        <v>437</v>
      </c>
      <c r="D4790" t="s">
        <v>432</v>
      </c>
      <c r="E4790">
        <v>2009</v>
      </c>
      <c r="F4790">
        <v>21.309000000000001</v>
      </c>
      <c r="G4790">
        <v>7.1710000000000003</v>
      </c>
      <c r="I4790">
        <v>2061320000</v>
      </c>
      <c r="J4790">
        <v>2756.82</v>
      </c>
      <c r="K4790">
        <v>23.9</v>
      </c>
      <c r="L4790">
        <v>31.1</v>
      </c>
      <c r="M4790">
        <v>67.792000000000002</v>
      </c>
      <c r="N4790">
        <v>3.7984200000000001</v>
      </c>
      <c r="O4790">
        <v>11.398999999999999</v>
      </c>
    </row>
    <row r="4791" spans="1:15" x14ac:dyDescent="0.3">
      <c r="A4791" t="s">
        <v>170</v>
      </c>
      <c r="B4791" t="s">
        <v>171</v>
      </c>
      <c r="C4791" t="s">
        <v>437</v>
      </c>
      <c r="D4791" t="s">
        <v>432</v>
      </c>
      <c r="E4791">
        <v>2008</v>
      </c>
      <c r="F4791">
        <v>21.513000000000002</v>
      </c>
      <c r="G4791">
        <v>7.1989999999999998</v>
      </c>
      <c r="I4791">
        <v>1916990000</v>
      </c>
      <c r="J4791">
        <v>2566.89</v>
      </c>
      <c r="K4791">
        <v>18.2</v>
      </c>
      <c r="L4791">
        <v>31.7</v>
      </c>
      <c r="M4791">
        <v>67.521000000000001</v>
      </c>
      <c r="N4791">
        <v>3.7938399999999999</v>
      </c>
      <c r="O4791">
        <v>10.474</v>
      </c>
    </row>
    <row r="4792" spans="1:15" x14ac:dyDescent="0.3">
      <c r="A4792" t="s">
        <v>170</v>
      </c>
      <c r="B4792" t="s">
        <v>171</v>
      </c>
      <c r="C4792" t="s">
        <v>437</v>
      </c>
      <c r="D4792" t="s">
        <v>432</v>
      </c>
      <c r="E4792">
        <v>2007</v>
      </c>
      <c r="F4792">
        <v>21.803999999999998</v>
      </c>
      <c r="G4792">
        <v>7.226</v>
      </c>
      <c r="I4792">
        <v>1740180000</v>
      </c>
      <c r="J4792">
        <v>2331.1999999999998</v>
      </c>
      <c r="K4792">
        <v>13.8</v>
      </c>
      <c r="L4792">
        <v>32.299999999999997</v>
      </c>
      <c r="M4792">
        <v>67.247</v>
      </c>
      <c r="N4792">
        <v>3.7921</v>
      </c>
      <c r="O4792">
        <v>10.476000000000001</v>
      </c>
    </row>
    <row r="4793" spans="1:15" x14ac:dyDescent="0.3">
      <c r="A4793" t="s">
        <v>170</v>
      </c>
      <c r="B4793" t="s">
        <v>171</v>
      </c>
      <c r="C4793" t="s">
        <v>437</v>
      </c>
      <c r="D4793" t="s">
        <v>432</v>
      </c>
      <c r="E4793">
        <v>2006</v>
      </c>
      <c r="F4793">
        <v>22.187999999999999</v>
      </c>
      <c r="G4793">
        <v>7.2510000000000003</v>
      </c>
      <c r="I4793">
        <v>1458450000</v>
      </c>
      <c r="J4793">
        <v>1954.13</v>
      </c>
      <c r="L4793">
        <v>32.9</v>
      </c>
      <c r="M4793">
        <v>66.971999999999994</v>
      </c>
      <c r="N4793">
        <v>3.7914300000000001</v>
      </c>
      <c r="O4793">
        <v>10.7</v>
      </c>
    </row>
    <row r="4794" spans="1:15" x14ac:dyDescent="0.3">
      <c r="A4794" t="s">
        <v>170</v>
      </c>
      <c r="B4794" t="s">
        <v>171</v>
      </c>
      <c r="C4794" t="s">
        <v>437</v>
      </c>
      <c r="D4794" t="s">
        <v>432</v>
      </c>
      <c r="E4794">
        <v>2005</v>
      </c>
      <c r="F4794">
        <v>22.664000000000001</v>
      </c>
      <c r="G4794">
        <v>7.2789999999999999</v>
      </c>
      <c r="I4794">
        <v>824881000</v>
      </c>
      <c r="J4794">
        <v>1105.5</v>
      </c>
      <c r="L4794">
        <v>33.5</v>
      </c>
      <c r="M4794">
        <v>66.694000000000003</v>
      </c>
      <c r="N4794">
        <v>3.7905199999999999</v>
      </c>
      <c r="O4794">
        <v>11.087</v>
      </c>
    </row>
    <row r="4795" spans="1:15" x14ac:dyDescent="0.3">
      <c r="A4795" t="s">
        <v>170</v>
      </c>
      <c r="B4795" t="s">
        <v>171</v>
      </c>
      <c r="C4795" t="s">
        <v>437</v>
      </c>
      <c r="D4795" t="s">
        <v>432</v>
      </c>
      <c r="E4795">
        <v>2004</v>
      </c>
      <c r="F4795">
        <v>23.222999999999999</v>
      </c>
      <c r="G4795">
        <v>7.3170000000000002</v>
      </c>
      <c r="I4795">
        <v>787814000</v>
      </c>
      <c r="J4795">
        <v>1056.42</v>
      </c>
      <c r="L4795">
        <v>34.200000000000003</v>
      </c>
      <c r="M4795">
        <v>66.412000000000006</v>
      </c>
      <c r="N4795">
        <v>3.7883499999999999</v>
      </c>
      <c r="O4795">
        <v>11.577</v>
      </c>
    </row>
    <row r="4796" spans="1:15" x14ac:dyDescent="0.3">
      <c r="A4796" t="s">
        <v>170</v>
      </c>
      <c r="B4796" t="s">
        <v>171</v>
      </c>
      <c r="C4796" t="s">
        <v>437</v>
      </c>
      <c r="D4796" t="s">
        <v>432</v>
      </c>
      <c r="E4796">
        <v>2003</v>
      </c>
      <c r="F4796">
        <v>23.835999999999999</v>
      </c>
      <c r="G4796">
        <v>7.3710000000000004</v>
      </c>
      <c r="I4796">
        <v>743064000</v>
      </c>
      <c r="J4796">
        <v>997.21</v>
      </c>
      <c r="L4796">
        <v>34.9</v>
      </c>
      <c r="M4796">
        <v>66.122</v>
      </c>
      <c r="N4796">
        <v>3.7853300000000001</v>
      </c>
      <c r="O4796">
        <v>11.760999999999999</v>
      </c>
    </row>
    <row r="4797" spans="1:15" x14ac:dyDescent="0.3">
      <c r="A4797" t="s">
        <v>170</v>
      </c>
      <c r="B4797" t="s">
        <v>171</v>
      </c>
      <c r="C4797" t="s">
        <v>437</v>
      </c>
      <c r="D4797" t="s">
        <v>432</v>
      </c>
      <c r="E4797">
        <v>2002</v>
      </c>
      <c r="F4797">
        <v>24.47</v>
      </c>
      <c r="G4797">
        <v>7.4450000000000003</v>
      </c>
      <c r="I4797">
        <v>726131000</v>
      </c>
      <c r="J4797">
        <v>974.94899999999996</v>
      </c>
      <c r="L4797">
        <v>35.6</v>
      </c>
      <c r="M4797">
        <v>65.828000000000003</v>
      </c>
      <c r="N4797">
        <v>3.7835399999999999</v>
      </c>
      <c r="O4797">
        <v>11.81</v>
      </c>
    </row>
    <row r="4798" spans="1:15" x14ac:dyDescent="0.3">
      <c r="A4798" t="s">
        <v>170</v>
      </c>
      <c r="B4798" t="s">
        <v>171</v>
      </c>
      <c r="C4798" t="s">
        <v>437</v>
      </c>
      <c r="D4798" t="s">
        <v>432</v>
      </c>
      <c r="E4798">
        <v>2001</v>
      </c>
      <c r="F4798">
        <v>25.100999999999999</v>
      </c>
      <c r="G4798">
        <v>7.5359999999999996</v>
      </c>
      <c r="I4798">
        <v>712168000</v>
      </c>
      <c r="J4798">
        <v>955.66499999999996</v>
      </c>
      <c r="K4798">
        <v>13.207000000000001</v>
      </c>
      <c r="L4798">
        <v>36.4</v>
      </c>
      <c r="M4798">
        <v>65.531999999999996</v>
      </c>
      <c r="N4798">
        <v>3.78565</v>
      </c>
      <c r="O4798">
        <v>11.756</v>
      </c>
    </row>
    <row r="4799" spans="1:15" x14ac:dyDescent="0.3">
      <c r="A4799" t="s">
        <v>170</v>
      </c>
      <c r="B4799" t="s">
        <v>171</v>
      </c>
      <c r="C4799" t="s">
        <v>437</v>
      </c>
      <c r="D4799" t="s">
        <v>432</v>
      </c>
      <c r="E4799">
        <v>2000</v>
      </c>
      <c r="F4799">
        <v>25.704000000000001</v>
      </c>
      <c r="G4799">
        <v>7.6379999999999999</v>
      </c>
      <c r="I4799">
        <v>712668000</v>
      </c>
      <c r="J4799">
        <v>954.404</v>
      </c>
      <c r="K4799">
        <v>6.6114899999999999</v>
      </c>
      <c r="L4799">
        <v>37.1</v>
      </c>
      <c r="M4799">
        <v>65.242000000000004</v>
      </c>
      <c r="N4799">
        <v>3.79332</v>
      </c>
      <c r="O4799">
        <v>11.856</v>
      </c>
    </row>
    <row r="4800" spans="1:15" x14ac:dyDescent="0.3">
      <c r="A4800" t="s">
        <v>170</v>
      </c>
      <c r="B4800" t="s">
        <v>171</v>
      </c>
      <c r="C4800" t="s">
        <v>437</v>
      </c>
      <c r="D4800" t="s">
        <v>432</v>
      </c>
      <c r="E4800">
        <v>1999</v>
      </c>
      <c r="F4800">
        <v>26.262</v>
      </c>
      <c r="G4800">
        <v>7.7409999999999997</v>
      </c>
      <c r="I4800">
        <v>694755000</v>
      </c>
      <c r="J4800">
        <v>926.74300000000005</v>
      </c>
      <c r="K4800">
        <v>3.9663499999999998</v>
      </c>
      <c r="L4800">
        <v>37.9</v>
      </c>
      <c r="M4800">
        <v>64.963999999999999</v>
      </c>
      <c r="N4800">
        <v>3.8083499999999999</v>
      </c>
      <c r="O4800">
        <v>12.06</v>
      </c>
    </row>
    <row r="4801" spans="1:15" x14ac:dyDescent="0.3">
      <c r="A4801" t="s">
        <v>170</v>
      </c>
      <c r="B4801" t="s">
        <v>171</v>
      </c>
      <c r="C4801" t="s">
        <v>437</v>
      </c>
      <c r="D4801" t="s">
        <v>432</v>
      </c>
      <c r="E4801">
        <v>1998</v>
      </c>
      <c r="F4801">
        <v>26.765999999999998</v>
      </c>
      <c r="G4801">
        <v>7.8369999999999997</v>
      </c>
      <c r="I4801">
        <v>717531000</v>
      </c>
      <c r="J4801">
        <v>951.91200000000003</v>
      </c>
      <c r="K4801">
        <v>0.26408799999999999</v>
      </c>
      <c r="L4801">
        <v>38.799999999999997</v>
      </c>
      <c r="M4801">
        <v>64.704999999999998</v>
      </c>
      <c r="N4801">
        <v>3.8292000000000002</v>
      </c>
      <c r="O4801">
        <v>11.836</v>
      </c>
    </row>
    <row r="4802" spans="1:15" x14ac:dyDescent="0.3">
      <c r="A4802" t="s">
        <v>170</v>
      </c>
      <c r="B4802" t="s">
        <v>171</v>
      </c>
      <c r="C4802" t="s">
        <v>437</v>
      </c>
      <c r="D4802" t="s">
        <v>432</v>
      </c>
      <c r="E4802">
        <v>1997</v>
      </c>
      <c r="F4802">
        <v>27.207999999999998</v>
      </c>
      <c r="G4802">
        <v>7.92</v>
      </c>
      <c r="I4802">
        <v>749138000</v>
      </c>
      <c r="J4802">
        <v>988.34799999999996</v>
      </c>
      <c r="K4802">
        <v>0.131828</v>
      </c>
      <c r="L4802">
        <v>39.6</v>
      </c>
      <c r="M4802">
        <v>64.468000000000004</v>
      </c>
      <c r="N4802">
        <v>3.8504999999999998</v>
      </c>
      <c r="O4802">
        <v>11.975</v>
      </c>
    </row>
    <row r="4803" spans="1:15" x14ac:dyDescent="0.3">
      <c r="A4803" t="s">
        <v>170</v>
      </c>
      <c r="B4803" t="s">
        <v>171</v>
      </c>
      <c r="C4803" t="s">
        <v>437</v>
      </c>
      <c r="D4803" t="s">
        <v>432</v>
      </c>
      <c r="E4803">
        <v>1996</v>
      </c>
      <c r="F4803">
        <v>27.58</v>
      </c>
      <c r="G4803">
        <v>7.9870000000000001</v>
      </c>
      <c r="I4803">
        <v>705406000</v>
      </c>
      <c r="J4803">
        <v>927.19600000000003</v>
      </c>
      <c r="K4803">
        <v>6.5854099999999999E-2</v>
      </c>
      <c r="L4803">
        <v>40.5</v>
      </c>
      <c r="M4803">
        <v>64.254999999999995</v>
      </c>
      <c r="N4803">
        <v>3.8648500000000001</v>
      </c>
      <c r="O4803">
        <v>12.214</v>
      </c>
    </row>
    <row r="4804" spans="1:15" x14ac:dyDescent="0.3">
      <c r="A4804" t="s">
        <v>170</v>
      </c>
      <c r="B4804" t="s">
        <v>171</v>
      </c>
      <c r="C4804" t="s">
        <v>437</v>
      </c>
      <c r="D4804" t="s">
        <v>432</v>
      </c>
      <c r="E4804">
        <v>1995</v>
      </c>
      <c r="F4804">
        <v>27.867000000000001</v>
      </c>
      <c r="G4804">
        <v>8.0410000000000004</v>
      </c>
      <c r="I4804">
        <v>621627000</v>
      </c>
      <c r="J4804">
        <v>816.54300000000001</v>
      </c>
      <c r="L4804">
        <v>41.4</v>
      </c>
      <c r="M4804">
        <v>64.063999999999993</v>
      </c>
      <c r="N4804">
        <v>3.8673700000000002</v>
      </c>
      <c r="O4804">
        <v>12.291</v>
      </c>
    </row>
    <row r="4805" spans="1:15" x14ac:dyDescent="0.3">
      <c r="A4805" t="s">
        <v>170</v>
      </c>
      <c r="B4805" t="s">
        <v>171</v>
      </c>
      <c r="C4805" t="s">
        <v>437</v>
      </c>
      <c r="D4805" t="s">
        <v>432</v>
      </c>
      <c r="E4805">
        <v>1994</v>
      </c>
      <c r="F4805">
        <v>28.056000000000001</v>
      </c>
      <c r="G4805">
        <v>8.0860000000000003</v>
      </c>
      <c r="I4805">
        <v>540875000</v>
      </c>
      <c r="J4805">
        <v>712.71299999999997</v>
      </c>
      <c r="L4805">
        <v>42.4</v>
      </c>
      <c r="M4805">
        <v>63.890999999999998</v>
      </c>
      <c r="N4805">
        <v>3.8552</v>
      </c>
      <c r="O4805">
        <v>12.468999999999999</v>
      </c>
    </row>
    <row r="4806" spans="1:15" x14ac:dyDescent="0.3">
      <c r="A4806" t="s">
        <v>170</v>
      </c>
      <c r="B4806" t="s">
        <v>171</v>
      </c>
      <c r="C4806" t="s">
        <v>437</v>
      </c>
      <c r="D4806" t="s">
        <v>432</v>
      </c>
      <c r="E4806">
        <v>1993</v>
      </c>
      <c r="F4806">
        <v>28.16</v>
      </c>
      <c r="G4806">
        <v>8.1300000000000008</v>
      </c>
      <c r="I4806">
        <v>454101000</v>
      </c>
      <c r="J4806">
        <v>602.14099999999996</v>
      </c>
      <c r="L4806">
        <v>43.4</v>
      </c>
      <c r="M4806">
        <v>63.73</v>
      </c>
      <c r="N4806">
        <v>3.8310599999999999</v>
      </c>
      <c r="O4806">
        <v>12.231</v>
      </c>
    </row>
    <row r="4807" spans="1:15" x14ac:dyDescent="0.3">
      <c r="A4807" t="s">
        <v>170</v>
      </c>
      <c r="B4807" t="s">
        <v>171</v>
      </c>
      <c r="C4807" t="s">
        <v>437</v>
      </c>
      <c r="D4807" t="s">
        <v>432</v>
      </c>
      <c r="E4807">
        <v>1992</v>
      </c>
      <c r="F4807">
        <v>28.204000000000001</v>
      </c>
      <c r="G4807">
        <v>8.1790000000000003</v>
      </c>
      <c r="I4807">
        <v>373573000</v>
      </c>
      <c r="J4807">
        <v>499.02800000000002</v>
      </c>
      <c r="L4807">
        <v>44.5</v>
      </c>
      <c r="M4807">
        <v>63.576000000000001</v>
      </c>
      <c r="N4807">
        <v>3.8029099999999998</v>
      </c>
      <c r="O4807">
        <v>11.9</v>
      </c>
    </row>
    <row r="4808" spans="1:15" x14ac:dyDescent="0.3">
      <c r="A4808" t="s">
        <v>170</v>
      </c>
      <c r="B4808" t="s">
        <v>171</v>
      </c>
      <c r="C4808" t="s">
        <v>437</v>
      </c>
      <c r="D4808" t="s">
        <v>432</v>
      </c>
      <c r="E4808">
        <v>1991</v>
      </c>
      <c r="F4808">
        <v>28.213999999999999</v>
      </c>
      <c r="G4808">
        <v>8.2319999999999993</v>
      </c>
      <c r="I4808">
        <v>348533000</v>
      </c>
      <c r="J4808">
        <v>468.16</v>
      </c>
      <c r="L4808">
        <v>45.5</v>
      </c>
      <c r="M4808">
        <v>63.427</v>
      </c>
      <c r="N4808">
        <v>3.7819400000000001</v>
      </c>
      <c r="O4808">
        <v>11.95</v>
      </c>
    </row>
    <row r="4809" spans="1:15" x14ac:dyDescent="0.3">
      <c r="A4809" t="s">
        <v>170</v>
      </c>
      <c r="B4809" t="s">
        <v>171</v>
      </c>
      <c r="C4809" t="s">
        <v>437</v>
      </c>
      <c r="D4809" t="s">
        <v>432</v>
      </c>
      <c r="E4809">
        <v>1990</v>
      </c>
      <c r="F4809">
        <v>28.24</v>
      </c>
      <c r="G4809">
        <v>8.2889999999999997</v>
      </c>
      <c r="I4809">
        <v>396582000</v>
      </c>
      <c r="J4809">
        <v>533.53599999999994</v>
      </c>
      <c r="K4809">
        <v>0</v>
      </c>
      <c r="L4809">
        <v>46.5</v>
      </c>
      <c r="M4809">
        <v>63.286999999999999</v>
      </c>
      <c r="N4809">
        <v>3.7760199999999999</v>
      </c>
    </row>
    <row r="4810" spans="1:15" x14ac:dyDescent="0.3">
      <c r="A4810" t="s">
        <v>170</v>
      </c>
      <c r="B4810" t="s">
        <v>171</v>
      </c>
      <c r="C4810" t="s">
        <v>437</v>
      </c>
      <c r="D4810" t="s">
        <v>432</v>
      </c>
      <c r="E4810">
        <v>1989</v>
      </c>
      <c r="F4810">
        <v>28.338999999999999</v>
      </c>
      <c r="G4810">
        <v>8.3469999999999995</v>
      </c>
      <c r="I4810">
        <v>379779000</v>
      </c>
      <c r="J4810">
        <v>509.37099999999998</v>
      </c>
      <c r="L4810">
        <v>47.5</v>
      </c>
      <c r="M4810">
        <v>63.158999999999999</v>
      </c>
      <c r="N4810">
        <v>3.7875800000000002</v>
      </c>
    </row>
    <row r="4811" spans="1:15" x14ac:dyDescent="0.3">
      <c r="A4811" t="s">
        <v>170</v>
      </c>
      <c r="B4811" t="s">
        <v>171</v>
      </c>
      <c r="C4811" t="s">
        <v>437</v>
      </c>
      <c r="D4811" t="s">
        <v>432</v>
      </c>
      <c r="E4811">
        <v>1988</v>
      </c>
      <c r="F4811">
        <v>28.541</v>
      </c>
      <c r="G4811">
        <v>8.4</v>
      </c>
      <c r="I4811">
        <v>413799989</v>
      </c>
      <c r="J4811">
        <v>551.26400000000001</v>
      </c>
      <c r="L4811">
        <v>48.4</v>
      </c>
      <c r="M4811">
        <v>63.045999999999999</v>
      </c>
      <c r="N4811">
        <v>3.81325</v>
      </c>
    </row>
    <row r="4812" spans="1:15" x14ac:dyDescent="0.3">
      <c r="A4812" t="s">
        <v>170</v>
      </c>
      <c r="B4812" t="s">
        <v>171</v>
      </c>
      <c r="C4812" t="s">
        <v>437</v>
      </c>
      <c r="D4812" t="s">
        <v>432</v>
      </c>
      <c r="E4812">
        <v>1987</v>
      </c>
      <c r="F4812">
        <v>28.856000000000002</v>
      </c>
      <c r="G4812">
        <v>8.4429999999999996</v>
      </c>
      <c r="I4812">
        <v>354592000</v>
      </c>
      <c r="J4812">
        <v>468.14</v>
      </c>
      <c r="L4812">
        <v>49.2</v>
      </c>
      <c r="M4812">
        <v>62.95</v>
      </c>
      <c r="N4812">
        <v>3.8478400000000001</v>
      </c>
    </row>
    <row r="4813" spans="1:15" x14ac:dyDescent="0.3">
      <c r="A4813" t="s">
        <v>170</v>
      </c>
      <c r="B4813" t="s">
        <v>171</v>
      </c>
      <c r="C4813" t="s">
        <v>437</v>
      </c>
      <c r="D4813" t="s">
        <v>432</v>
      </c>
      <c r="E4813">
        <v>1986</v>
      </c>
      <c r="F4813">
        <v>29.274999999999999</v>
      </c>
      <c r="G4813">
        <v>8.4770000000000003</v>
      </c>
      <c r="I4813">
        <v>504651000</v>
      </c>
      <c r="J4813">
        <v>660.15300000000002</v>
      </c>
      <c r="L4813">
        <v>49.9</v>
      </c>
      <c r="M4813">
        <v>62.869</v>
      </c>
      <c r="N4813">
        <v>3.8833899999999999</v>
      </c>
    </row>
    <row r="4814" spans="1:15" x14ac:dyDescent="0.3">
      <c r="A4814" t="s">
        <v>170</v>
      </c>
      <c r="B4814" t="s">
        <v>171</v>
      </c>
      <c r="C4814" t="s">
        <v>437</v>
      </c>
      <c r="D4814" t="s">
        <v>432</v>
      </c>
      <c r="E4814">
        <v>1985</v>
      </c>
      <c r="F4814">
        <v>29.745000000000001</v>
      </c>
      <c r="G4814">
        <v>8.4960000000000004</v>
      </c>
      <c r="I4814">
        <v>453488000</v>
      </c>
      <c r="J4814">
        <v>588.61300000000006</v>
      </c>
      <c r="L4814">
        <v>50.5</v>
      </c>
      <c r="M4814">
        <v>62.801000000000002</v>
      </c>
      <c r="N4814">
        <v>3.9138199999999999</v>
      </c>
    </row>
    <row r="4815" spans="1:15" x14ac:dyDescent="0.3">
      <c r="A4815" t="s">
        <v>170</v>
      </c>
      <c r="B4815" t="s">
        <v>171</v>
      </c>
      <c r="C4815" t="s">
        <v>437</v>
      </c>
      <c r="D4815" t="s">
        <v>432</v>
      </c>
      <c r="E4815">
        <v>1984</v>
      </c>
      <c r="F4815">
        <v>30.190999999999999</v>
      </c>
      <c r="G4815">
        <v>8.5</v>
      </c>
      <c r="I4815">
        <v>437632000</v>
      </c>
      <c r="J4815">
        <v>564.52599999999995</v>
      </c>
      <c r="L4815">
        <v>51.1</v>
      </c>
      <c r="M4815">
        <v>62.741</v>
      </c>
      <c r="N4815">
        <v>3.9381200000000001</v>
      </c>
    </row>
    <row r="4816" spans="1:15" x14ac:dyDescent="0.3">
      <c r="A4816" t="s">
        <v>170</v>
      </c>
      <c r="B4816" t="s">
        <v>171</v>
      </c>
      <c r="C4816" t="s">
        <v>437</v>
      </c>
      <c r="D4816" t="s">
        <v>432</v>
      </c>
      <c r="E4816">
        <v>1983</v>
      </c>
      <c r="F4816">
        <v>30.550999999999998</v>
      </c>
      <c r="G4816">
        <v>8.4890000000000008</v>
      </c>
      <c r="I4816">
        <v>489333000</v>
      </c>
      <c r="J4816">
        <v>628.19799999999998</v>
      </c>
      <c r="L4816">
        <v>51.6</v>
      </c>
      <c r="M4816">
        <v>62.683999999999997</v>
      </c>
      <c r="N4816">
        <v>3.9570599999999998</v>
      </c>
    </row>
    <row r="4817" spans="1:14" x14ac:dyDescent="0.3">
      <c r="A4817" t="s">
        <v>170</v>
      </c>
      <c r="B4817" t="s">
        <v>171</v>
      </c>
      <c r="C4817" t="s">
        <v>437</v>
      </c>
      <c r="D4817" t="s">
        <v>432</v>
      </c>
      <c r="E4817">
        <v>1982</v>
      </c>
      <c r="F4817">
        <v>30.794</v>
      </c>
      <c r="G4817">
        <v>8.4689999999999994</v>
      </c>
      <c r="I4817">
        <v>482000000</v>
      </c>
      <c r="J4817">
        <v>616.96299999999997</v>
      </c>
      <c r="L4817">
        <v>52.1</v>
      </c>
      <c r="M4817">
        <v>62.625999999999998</v>
      </c>
      <c r="N4817">
        <v>3.9687399999999999</v>
      </c>
    </row>
    <row r="4818" spans="1:14" x14ac:dyDescent="0.3">
      <c r="A4818" t="s">
        <v>170</v>
      </c>
      <c r="B4818" t="s">
        <v>171</v>
      </c>
      <c r="C4818" t="s">
        <v>437</v>
      </c>
      <c r="D4818" t="s">
        <v>432</v>
      </c>
      <c r="E4818">
        <v>1981</v>
      </c>
      <c r="F4818">
        <v>30.925999999999998</v>
      </c>
      <c r="G4818">
        <v>8.4420000000000002</v>
      </c>
      <c r="I4818">
        <v>570357000</v>
      </c>
      <c r="J4818">
        <v>729.60699999999997</v>
      </c>
      <c r="L4818">
        <v>52.5</v>
      </c>
      <c r="M4818">
        <v>62.564999999999998</v>
      </c>
      <c r="N4818">
        <v>3.9712100000000001</v>
      </c>
    </row>
    <row r="4819" spans="1:14" x14ac:dyDescent="0.3">
      <c r="A4819" t="s">
        <v>170</v>
      </c>
      <c r="B4819" t="s">
        <v>171</v>
      </c>
      <c r="C4819" t="s">
        <v>437</v>
      </c>
      <c r="D4819" t="s">
        <v>432</v>
      </c>
      <c r="E4819">
        <v>1980</v>
      </c>
      <c r="F4819">
        <v>31</v>
      </c>
      <c r="G4819">
        <v>8.4149999999999991</v>
      </c>
      <c r="I4819">
        <v>603200000</v>
      </c>
      <c r="J4819">
        <v>773.18200000000002</v>
      </c>
      <c r="L4819">
        <v>52.9</v>
      </c>
      <c r="M4819">
        <v>62.497999999999998</v>
      </c>
      <c r="N4819">
        <v>3.96319</v>
      </c>
    </row>
    <row r="4820" spans="1:14" x14ac:dyDescent="0.3">
      <c r="A4820" t="s">
        <v>170</v>
      </c>
      <c r="B4820" t="s">
        <v>171</v>
      </c>
      <c r="C4820" t="s">
        <v>437</v>
      </c>
      <c r="D4820" t="s">
        <v>432</v>
      </c>
      <c r="E4820">
        <v>1979</v>
      </c>
      <c r="F4820">
        <v>31.097000000000001</v>
      </c>
      <c r="G4820">
        <v>8.3960000000000008</v>
      </c>
      <c r="I4820">
        <v>530440000</v>
      </c>
      <c r="J4820">
        <v>683.33299999999997</v>
      </c>
      <c r="L4820">
        <v>53.3</v>
      </c>
      <c r="M4820">
        <v>62.427</v>
      </c>
      <c r="N4820">
        <v>3.9433799999999999</v>
      </c>
    </row>
    <row r="4821" spans="1:14" x14ac:dyDescent="0.3">
      <c r="A4821" t="s">
        <v>170</v>
      </c>
      <c r="B4821" t="s">
        <v>171</v>
      </c>
      <c r="C4821" t="s">
        <v>437</v>
      </c>
      <c r="D4821" t="s">
        <v>432</v>
      </c>
      <c r="E4821">
        <v>1978</v>
      </c>
      <c r="F4821">
        <v>31.297000000000001</v>
      </c>
      <c r="G4821">
        <v>8.3879999999999999</v>
      </c>
      <c r="I4821">
        <v>507080000</v>
      </c>
      <c r="J4821">
        <v>658.43899999999996</v>
      </c>
      <c r="L4821">
        <v>53.7</v>
      </c>
      <c r="M4821">
        <v>62.354999999999997</v>
      </c>
      <c r="N4821">
        <v>3.9122400000000002</v>
      </c>
    </row>
    <row r="4822" spans="1:14" x14ac:dyDescent="0.3">
      <c r="A4822" t="s">
        <v>170</v>
      </c>
      <c r="B4822" t="s">
        <v>171</v>
      </c>
      <c r="C4822" t="s">
        <v>437</v>
      </c>
      <c r="D4822" t="s">
        <v>432</v>
      </c>
      <c r="E4822">
        <v>1977</v>
      </c>
      <c r="F4822">
        <v>31.652000000000001</v>
      </c>
      <c r="G4822">
        <v>8.3960000000000008</v>
      </c>
      <c r="I4822">
        <v>449880000</v>
      </c>
      <c r="J4822">
        <v>590.06500000000005</v>
      </c>
      <c r="L4822">
        <v>54</v>
      </c>
      <c r="M4822">
        <v>62.283000000000001</v>
      </c>
      <c r="N4822">
        <v>3.8731200000000001</v>
      </c>
    </row>
    <row r="4823" spans="1:14" x14ac:dyDescent="0.3">
      <c r="A4823" t="s">
        <v>170</v>
      </c>
      <c r="B4823" t="s">
        <v>171</v>
      </c>
      <c r="C4823" t="s">
        <v>437</v>
      </c>
      <c r="D4823" t="s">
        <v>432</v>
      </c>
      <c r="E4823">
        <v>1976</v>
      </c>
      <c r="F4823">
        <v>32.168999999999997</v>
      </c>
      <c r="G4823">
        <v>8.4209999999999994</v>
      </c>
      <c r="I4823">
        <v>454440000</v>
      </c>
      <c r="J4823">
        <v>602.625</v>
      </c>
      <c r="L4823">
        <v>54.3</v>
      </c>
      <c r="M4823">
        <v>62.210999999999999</v>
      </c>
      <c r="N4823">
        <v>3.8308399999999998</v>
      </c>
    </row>
    <row r="4824" spans="1:14" x14ac:dyDescent="0.3">
      <c r="A4824" t="s">
        <v>170</v>
      </c>
      <c r="B4824" t="s">
        <v>171</v>
      </c>
      <c r="C4824" t="s">
        <v>437</v>
      </c>
      <c r="D4824" t="s">
        <v>432</v>
      </c>
      <c r="E4824">
        <v>1975</v>
      </c>
      <c r="F4824">
        <v>32.819000000000003</v>
      </c>
      <c r="G4824">
        <v>8.4619999999999997</v>
      </c>
      <c r="I4824">
        <v>494792000</v>
      </c>
      <c r="J4824">
        <v>663.40099999999995</v>
      </c>
      <c r="L4824">
        <v>54.6</v>
      </c>
      <c r="M4824">
        <v>62.14</v>
      </c>
      <c r="N4824">
        <v>3.7888799999999998</v>
      </c>
    </row>
    <row r="4825" spans="1:14" x14ac:dyDescent="0.3">
      <c r="A4825" t="s">
        <v>170</v>
      </c>
      <c r="B4825" t="s">
        <v>171</v>
      </c>
      <c r="C4825" t="s">
        <v>437</v>
      </c>
      <c r="D4825" t="s">
        <v>432</v>
      </c>
      <c r="E4825">
        <v>1974</v>
      </c>
      <c r="F4825">
        <v>33.543999999999997</v>
      </c>
      <c r="G4825">
        <v>8.5150000000000006</v>
      </c>
      <c r="I4825">
        <v>433955000</v>
      </c>
      <c r="J4825">
        <v>588.13599999999997</v>
      </c>
      <c r="L4825">
        <v>54.7</v>
      </c>
      <c r="M4825">
        <v>62.072000000000003</v>
      </c>
      <c r="N4825">
        <v>3.7509399999999999</v>
      </c>
    </row>
    <row r="4826" spans="1:14" x14ac:dyDescent="0.3">
      <c r="A4826" t="s">
        <v>170</v>
      </c>
      <c r="B4826" t="s">
        <v>171</v>
      </c>
      <c r="C4826" t="s">
        <v>437</v>
      </c>
      <c r="D4826" t="s">
        <v>432</v>
      </c>
      <c r="E4826">
        <v>1973</v>
      </c>
      <c r="F4826">
        <v>34.268999999999998</v>
      </c>
      <c r="G4826">
        <v>8.5760000000000005</v>
      </c>
      <c r="I4826">
        <v>307048000</v>
      </c>
      <c r="J4826">
        <v>420.66199999999998</v>
      </c>
      <c r="L4826">
        <v>54.9</v>
      </c>
      <c r="M4826">
        <v>62.005000000000003</v>
      </c>
      <c r="N4826">
        <v>3.71062</v>
      </c>
    </row>
    <row r="4827" spans="1:14" x14ac:dyDescent="0.3">
      <c r="A4827" t="s">
        <v>170</v>
      </c>
      <c r="B4827" t="s">
        <v>171</v>
      </c>
      <c r="C4827" t="s">
        <v>437</v>
      </c>
      <c r="D4827" t="s">
        <v>432</v>
      </c>
      <c r="E4827">
        <v>1972</v>
      </c>
      <c r="F4827">
        <v>34.936</v>
      </c>
      <c r="G4827">
        <v>8.6389999999999993</v>
      </c>
      <c r="I4827">
        <v>285381000</v>
      </c>
      <c r="J4827">
        <v>395.29300000000001</v>
      </c>
      <c r="L4827">
        <v>55</v>
      </c>
      <c r="M4827">
        <v>61.938000000000002</v>
      </c>
      <c r="N4827">
        <v>3.6701100000000002</v>
      </c>
    </row>
    <row r="4828" spans="1:14" x14ac:dyDescent="0.3">
      <c r="A4828" t="s">
        <v>170</v>
      </c>
      <c r="B4828" t="s">
        <v>171</v>
      </c>
      <c r="C4828" t="s">
        <v>437</v>
      </c>
      <c r="D4828" t="s">
        <v>432</v>
      </c>
      <c r="E4828">
        <v>1971</v>
      </c>
      <c r="F4828">
        <v>35.53</v>
      </c>
      <c r="G4828">
        <v>8.7050000000000001</v>
      </c>
      <c r="I4828">
        <v>282050000</v>
      </c>
      <c r="J4828">
        <v>395.20299999999997</v>
      </c>
      <c r="L4828">
        <v>55.1</v>
      </c>
      <c r="M4828">
        <v>61.868000000000002</v>
      </c>
      <c r="N4828">
        <v>3.6280999999999999</v>
      </c>
    </row>
    <row r="4829" spans="1:14" x14ac:dyDescent="0.3">
      <c r="A4829" t="s">
        <v>170</v>
      </c>
      <c r="B4829" t="s">
        <v>171</v>
      </c>
      <c r="C4829" t="s">
        <v>437</v>
      </c>
      <c r="D4829" t="s">
        <v>432</v>
      </c>
      <c r="E4829">
        <v>1970</v>
      </c>
      <c r="F4829">
        <v>36.051000000000002</v>
      </c>
      <c r="G4829">
        <v>8.7739999999999991</v>
      </c>
      <c r="I4829">
        <v>267800000</v>
      </c>
      <c r="J4829">
        <v>379.89400000000001</v>
      </c>
      <c r="L4829">
        <v>55.3</v>
      </c>
      <c r="M4829">
        <v>61.789000000000001</v>
      </c>
      <c r="N4829">
        <v>3.5836199999999998</v>
      </c>
    </row>
    <row r="4830" spans="1:14" x14ac:dyDescent="0.3">
      <c r="A4830" t="s">
        <v>170</v>
      </c>
      <c r="B4830" t="s">
        <v>171</v>
      </c>
      <c r="C4830" t="s">
        <v>437</v>
      </c>
      <c r="D4830" t="s">
        <v>432</v>
      </c>
      <c r="E4830">
        <v>1969</v>
      </c>
      <c r="F4830">
        <v>36.524999999999999</v>
      </c>
      <c r="G4830">
        <v>8.8460000000000001</v>
      </c>
      <c r="I4830">
        <v>249300000</v>
      </c>
      <c r="J4830">
        <v>358.32100000000003</v>
      </c>
      <c r="L4830">
        <v>55.5</v>
      </c>
      <c r="M4830">
        <v>61.697000000000003</v>
      </c>
      <c r="N4830">
        <v>3.5369100000000002</v>
      </c>
    </row>
    <row r="4831" spans="1:14" x14ac:dyDescent="0.3">
      <c r="A4831" t="s">
        <v>170</v>
      </c>
      <c r="B4831" t="s">
        <v>171</v>
      </c>
      <c r="C4831" t="s">
        <v>437</v>
      </c>
      <c r="D4831" t="s">
        <v>432</v>
      </c>
      <c r="E4831">
        <v>1968</v>
      </c>
      <c r="F4831">
        <v>36.997999999999998</v>
      </c>
      <c r="G4831">
        <v>8.9269999999999996</v>
      </c>
      <c r="I4831">
        <v>229750000</v>
      </c>
      <c r="J4831">
        <v>334.84100000000001</v>
      </c>
      <c r="L4831">
        <v>55.9</v>
      </c>
      <c r="M4831">
        <v>61.588000000000001</v>
      </c>
      <c r="N4831">
        <v>3.4881099999999998</v>
      </c>
    </row>
    <row r="4832" spans="1:14" x14ac:dyDescent="0.3">
      <c r="A4832" t="s">
        <v>170</v>
      </c>
      <c r="B4832" t="s">
        <v>171</v>
      </c>
      <c r="C4832" t="s">
        <v>437</v>
      </c>
      <c r="D4832" t="s">
        <v>432</v>
      </c>
      <c r="E4832">
        <v>1967</v>
      </c>
      <c r="F4832">
        <v>37.51</v>
      </c>
      <c r="G4832">
        <v>9.0180000000000007</v>
      </c>
      <c r="I4832">
        <v>250176000</v>
      </c>
      <c r="J4832">
        <v>370.154</v>
      </c>
      <c r="L4832">
        <v>56.4</v>
      </c>
      <c r="M4832">
        <v>61.462000000000003</v>
      </c>
      <c r="N4832">
        <v>3.43588</v>
      </c>
    </row>
    <row r="4833" spans="1:15" x14ac:dyDescent="0.3">
      <c r="A4833" t="s">
        <v>170</v>
      </c>
      <c r="B4833" t="s">
        <v>171</v>
      </c>
      <c r="C4833" t="s">
        <v>437</v>
      </c>
      <c r="D4833" t="s">
        <v>432</v>
      </c>
      <c r="E4833">
        <v>1966</v>
      </c>
      <c r="F4833">
        <v>38.075000000000003</v>
      </c>
      <c r="G4833">
        <v>9.1210000000000004</v>
      </c>
      <c r="I4833">
        <v>228706000</v>
      </c>
      <c r="J4833">
        <v>344.16699999999997</v>
      </c>
      <c r="L4833">
        <v>57.1</v>
      </c>
      <c r="M4833">
        <v>61.317</v>
      </c>
      <c r="N4833">
        <v>3.37818</v>
      </c>
    </row>
    <row r="4834" spans="1:15" x14ac:dyDescent="0.3">
      <c r="A4834" t="s">
        <v>170</v>
      </c>
      <c r="B4834" t="s">
        <v>171</v>
      </c>
      <c r="C4834" t="s">
        <v>437</v>
      </c>
      <c r="D4834" t="s">
        <v>432</v>
      </c>
      <c r="E4834">
        <v>1965</v>
      </c>
      <c r="F4834">
        <v>38.720999999999997</v>
      </c>
      <c r="G4834">
        <v>9.2390000000000008</v>
      </c>
      <c r="I4834">
        <v>213235000</v>
      </c>
      <c r="J4834">
        <v>327.11399999999998</v>
      </c>
      <c r="L4834">
        <v>58</v>
      </c>
      <c r="M4834">
        <v>61.156999999999996</v>
      </c>
      <c r="N4834">
        <v>3.31385</v>
      </c>
    </row>
    <row r="4835" spans="1:15" x14ac:dyDescent="0.3">
      <c r="A4835" t="s">
        <v>170</v>
      </c>
      <c r="B4835" t="s">
        <v>171</v>
      </c>
      <c r="C4835" t="s">
        <v>437</v>
      </c>
      <c r="D4835" t="s">
        <v>432</v>
      </c>
      <c r="E4835">
        <v>1964</v>
      </c>
      <c r="F4835">
        <v>39.470999999999997</v>
      </c>
      <c r="G4835">
        <v>9.375</v>
      </c>
      <c r="I4835">
        <v>194773000</v>
      </c>
      <c r="J4835">
        <v>305.36200000000002</v>
      </c>
      <c r="L4835">
        <v>59.1</v>
      </c>
      <c r="M4835">
        <v>60.984000000000002</v>
      </c>
      <c r="N4835">
        <v>3.2425700000000002</v>
      </c>
    </row>
    <row r="4836" spans="1:15" x14ac:dyDescent="0.3">
      <c r="A4836" t="s">
        <v>170</v>
      </c>
      <c r="B4836" t="s">
        <v>171</v>
      </c>
      <c r="C4836" t="s">
        <v>437</v>
      </c>
      <c r="D4836" t="s">
        <v>432</v>
      </c>
      <c r="E4836">
        <v>1963</v>
      </c>
      <c r="F4836">
        <v>40.308</v>
      </c>
      <c r="G4836">
        <v>9.5280000000000005</v>
      </c>
      <c r="I4836">
        <v>175757000</v>
      </c>
      <c r="J4836">
        <v>282.30599999999998</v>
      </c>
      <c r="L4836">
        <v>60.6</v>
      </c>
      <c r="M4836">
        <v>60.805</v>
      </c>
      <c r="N4836">
        <v>3.1649400000000001</v>
      </c>
    </row>
    <row r="4837" spans="1:15" x14ac:dyDescent="0.3">
      <c r="A4837" t="s">
        <v>170</v>
      </c>
      <c r="B4837" t="s">
        <v>171</v>
      </c>
      <c r="C4837" t="s">
        <v>437</v>
      </c>
      <c r="D4837" t="s">
        <v>432</v>
      </c>
      <c r="E4837">
        <v>1962</v>
      </c>
      <c r="F4837">
        <v>41.204000000000001</v>
      </c>
      <c r="G4837">
        <v>9.6959999999999997</v>
      </c>
      <c r="I4837">
        <v>194948000</v>
      </c>
      <c r="J4837">
        <v>321.54599999999999</v>
      </c>
      <c r="L4837">
        <v>62.4</v>
      </c>
      <c r="M4837">
        <v>60.622999999999998</v>
      </c>
      <c r="N4837">
        <v>3.0821299999999998</v>
      </c>
    </row>
    <row r="4838" spans="1:15" x14ac:dyDescent="0.3">
      <c r="A4838" t="s">
        <v>170</v>
      </c>
      <c r="B4838" t="s">
        <v>171</v>
      </c>
      <c r="C4838" t="s">
        <v>437</v>
      </c>
      <c r="D4838" t="s">
        <v>432</v>
      </c>
      <c r="E4838">
        <v>1961</v>
      </c>
      <c r="F4838">
        <v>42.124000000000002</v>
      </c>
      <c r="G4838">
        <v>9.8770000000000007</v>
      </c>
      <c r="I4838">
        <v>185848000</v>
      </c>
      <c r="J4838">
        <v>315.38499999999999</v>
      </c>
      <c r="L4838">
        <v>64.5</v>
      </c>
      <c r="M4838">
        <v>60.441000000000003</v>
      </c>
      <c r="N4838">
        <v>2.9956499999999999</v>
      </c>
    </row>
    <row r="4839" spans="1:15" x14ac:dyDescent="0.3">
      <c r="A4839" t="s">
        <v>170</v>
      </c>
      <c r="B4839" t="s">
        <v>171</v>
      </c>
      <c r="C4839" t="s">
        <v>437</v>
      </c>
      <c r="D4839" t="s">
        <v>432</v>
      </c>
      <c r="E4839">
        <v>1960</v>
      </c>
      <c r="F4839">
        <v>43.02</v>
      </c>
      <c r="G4839">
        <v>10.066000000000001</v>
      </c>
      <c r="I4839">
        <v>170215000</v>
      </c>
      <c r="J4839">
        <v>297.673</v>
      </c>
      <c r="L4839">
        <v>66.900000000000006</v>
      </c>
      <c r="M4839">
        <v>60.26</v>
      </c>
    </row>
    <row r="4840" spans="1:15" x14ac:dyDescent="0.3">
      <c r="A4840" t="s">
        <v>172</v>
      </c>
      <c r="B4840" t="s">
        <v>173</v>
      </c>
      <c r="C4840" t="s">
        <v>437</v>
      </c>
      <c r="D4840" t="s">
        <v>430</v>
      </c>
      <c r="E4840">
        <v>2018</v>
      </c>
      <c r="I4840">
        <v>9658080000</v>
      </c>
      <c r="J4840">
        <v>868.28499999999997</v>
      </c>
      <c r="K4840">
        <v>32.473599999999998</v>
      </c>
      <c r="L4840">
        <v>49.5</v>
      </c>
      <c r="N4840">
        <v>403.59899999999999</v>
      </c>
      <c r="O4840">
        <v>13.526</v>
      </c>
    </row>
    <row r="4841" spans="1:15" x14ac:dyDescent="0.3">
      <c r="A4841" t="s">
        <v>172</v>
      </c>
      <c r="B4841" t="s">
        <v>173</v>
      </c>
      <c r="C4841" t="s">
        <v>437</v>
      </c>
      <c r="D4841" t="s">
        <v>430</v>
      </c>
      <c r="E4841">
        <v>2017</v>
      </c>
      <c r="F4841">
        <v>24.75</v>
      </c>
      <c r="G4841">
        <v>8.6379999999999999</v>
      </c>
      <c r="I4841">
        <v>8408250000</v>
      </c>
      <c r="J4841">
        <v>765.61400000000003</v>
      </c>
      <c r="K4841">
        <v>12.3261</v>
      </c>
      <c r="L4841">
        <v>50.8</v>
      </c>
      <c r="M4841">
        <v>63.29</v>
      </c>
      <c r="N4841">
        <v>398.48899999999998</v>
      </c>
      <c r="O4841">
        <v>13.404999999999999</v>
      </c>
    </row>
    <row r="4842" spans="1:15" x14ac:dyDescent="0.3">
      <c r="A4842" t="s">
        <v>172</v>
      </c>
      <c r="B4842" t="s">
        <v>173</v>
      </c>
      <c r="C4842" t="s">
        <v>437</v>
      </c>
      <c r="D4842" t="s">
        <v>430</v>
      </c>
      <c r="E4842">
        <v>2016</v>
      </c>
      <c r="F4842">
        <v>25.161999999999999</v>
      </c>
      <c r="G4842">
        <v>8.7590000000000003</v>
      </c>
      <c r="I4842">
        <v>7975560000</v>
      </c>
      <c r="J4842">
        <v>735.755</v>
      </c>
      <c r="K4842">
        <v>12.2326</v>
      </c>
      <c r="L4842">
        <v>52.1</v>
      </c>
      <c r="M4842">
        <v>62.896000000000001</v>
      </c>
      <c r="N4842">
        <v>393.32299999999998</v>
      </c>
      <c r="O4842">
        <v>13.647</v>
      </c>
    </row>
    <row r="4843" spans="1:15" x14ac:dyDescent="0.3">
      <c r="A4843" t="s">
        <v>172</v>
      </c>
      <c r="B4843" t="s">
        <v>173</v>
      </c>
      <c r="C4843" t="s">
        <v>437</v>
      </c>
      <c r="D4843" t="s">
        <v>430</v>
      </c>
      <c r="E4843">
        <v>2015</v>
      </c>
      <c r="F4843">
        <v>25.581</v>
      </c>
      <c r="G4843">
        <v>8.8930000000000007</v>
      </c>
      <c r="I4843">
        <v>8724660000</v>
      </c>
      <c r="J4843">
        <v>815.72799999999995</v>
      </c>
      <c r="K4843">
        <v>12.197699999999999</v>
      </c>
      <c r="L4843">
        <v>53.3</v>
      </c>
      <c r="M4843">
        <v>62.484999999999999</v>
      </c>
      <c r="N4843">
        <v>388.08199999999999</v>
      </c>
      <c r="O4843">
        <v>13.724</v>
      </c>
    </row>
    <row r="4844" spans="1:15" x14ac:dyDescent="0.3">
      <c r="A4844" t="s">
        <v>172</v>
      </c>
      <c r="B4844" t="s">
        <v>173</v>
      </c>
      <c r="C4844" t="s">
        <v>437</v>
      </c>
      <c r="D4844" t="s">
        <v>430</v>
      </c>
      <c r="E4844">
        <v>2014</v>
      </c>
      <c r="F4844">
        <v>26.001999999999999</v>
      </c>
      <c r="G4844">
        <v>9.0370000000000008</v>
      </c>
      <c r="H4844">
        <v>39.055799999999998</v>
      </c>
      <c r="I4844">
        <v>8776350000</v>
      </c>
      <c r="J4844">
        <v>831.96</v>
      </c>
      <c r="K4844">
        <v>11.4</v>
      </c>
      <c r="L4844">
        <v>54.5</v>
      </c>
      <c r="M4844">
        <v>62.069000000000003</v>
      </c>
      <c r="N4844">
        <v>382.76499999999999</v>
      </c>
      <c r="O4844">
        <v>13.917999999999999</v>
      </c>
    </row>
    <row r="4845" spans="1:15" x14ac:dyDescent="0.3">
      <c r="A4845" t="s">
        <v>172</v>
      </c>
      <c r="B4845" t="s">
        <v>173</v>
      </c>
      <c r="C4845" t="s">
        <v>437</v>
      </c>
      <c r="D4845" t="s">
        <v>430</v>
      </c>
      <c r="E4845">
        <v>2013</v>
      </c>
      <c r="F4845">
        <v>26.422999999999998</v>
      </c>
      <c r="G4845">
        <v>9.1850000000000005</v>
      </c>
      <c r="H4845">
        <v>43.843299999999999</v>
      </c>
      <c r="I4845">
        <v>8452510000</v>
      </c>
      <c r="J4845">
        <v>812.68899999999996</v>
      </c>
      <c r="K4845">
        <v>10.6</v>
      </c>
      <c r="L4845">
        <v>55.7</v>
      </c>
      <c r="M4845">
        <v>61.658000000000001</v>
      </c>
      <c r="N4845">
        <v>377.38299999999998</v>
      </c>
      <c r="O4845">
        <v>14.143000000000001</v>
      </c>
    </row>
    <row r="4846" spans="1:15" x14ac:dyDescent="0.3">
      <c r="A4846" t="s">
        <v>172</v>
      </c>
      <c r="B4846" t="s">
        <v>173</v>
      </c>
      <c r="C4846" t="s">
        <v>437</v>
      </c>
      <c r="D4846" t="s">
        <v>430</v>
      </c>
      <c r="E4846">
        <v>2012</v>
      </c>
      <c r="F4846">
        <v>26.838999999999999</v>
      </c>
      <c r="G4846">
        <v>9.3330000000000002</v>
      </c>
      <c r="H4846">
        <v>46.142200000000003</v>
      </c>
      <c r="I4846">
        <v>7890220000</v>
      </c>
      <c r="J4846">
        <v>769.70699999999999</v>
      </c>
      <c r="K4846">
        <v>9.8000000000000007</v>
      </c>
      <c r="L4846">
        <v>56.8</v>
      </c>
      <c r="M4846">
        <v>61.26</v>
      </c>
      <c r="N4846">
        <v>371.95</v>
      </c>
      <c r="O4846">
        <v>14.1</v>
      </c>
    </row>
    <row r="4847" spans="1:15" x14ac:dyDescent="0.3">
      <c r="A4847" t="s">
        <v>172</v>
      </c>
      <c r="B4847" t="s">
        <v>173</v>
      </c>
      <c r="C4847" t="s">
        <v>437</v>
      </c>
      <c r="D4847" t="s">
        <v>430</v>
      </c>
      <c r="E4847">
        <v>2011</v>
      </c>
      <c r="F4847">
        <v>27.248000000000001</v>
      </c>
      <c r="G4847">
        <v>9.48</v>
      </c>
      <c r="H4847">
        <v>31.286100000000001</v>
      </c>
      <c r="I4847">
        <v>7516830000</v>
      </c>
      <c r="J4847">
        <v>744.21699999999998</v>
      </c>
      <c r="K4847">
        <v>9</v>
      </c>
      <c r="L4847">
        <v>57.9</v>
      </c>
      <c r="M4847">
        <v>60.878999999999998</v>
      </c>
      <c r="N4847">
        <v>366.48500000000001</v>
      </c>
      <c r="O4847">
        <v>14.929</v>
      </c>
    </row>
    <row r="4848" spans="1:15" x14ac:dyDescent="0.3">
      <c r="A4848" t="s">
        <v>172</v>
      </c>
      <c r="B4848" t="s">
        <v>173</v>
      </c>
      <c r="C4848" t="s">
        <v>437</v>
      </c>
      <c r="D4848" t="s">
        <v>430</v>
      </c>
      <c r="E4848">
        <v>2010</v>
      </c>
      <c r="F4848">
        <v>27.651</v>
      </c>
      <c r="G4848">
        <v>9.6289999999999996</v>
      </c>
      <c r="H4848">
        <v>24.5243</v>
      </c>
      <c r="I4848">
        <v>6622540000</v>
      </c>
      <c r="J4848">
        <v>665.62699999999995</v>
      </c>
      <c r="K4848">
        <v>8.3699999999999992</v>
      </c>
      <c r="L4848">
        <v>85.6</v>
      </c>
      <c r="M4848">
        <v>60.511000000000003</v>
      </c>
      <c r="N4848">
        <v>361.00599999999997</v>
      </c>
      <c r="O4848">
        <v>15.643000000000001</v>
      </c>
    </row>
    <row r="4849" spans="1:15" x14ac:dyDescent="0.3">
      <c r="A4849" t="s">
        <v>172</v>
      </c>
      <c r="B4849" t="s">
        <v>173</v>
      </c>
      <c r="C4849" t="s">
        <v>437</v>
      </c>
      <c r="D4849" t="s">
        <v>430</v>
      </c>
      <c r="E4849">
        <v>2009</v>
      </c>
      <c r="F4849">
        <v>28.047999999999998</v>
      </c>
      <c r="G4849">
        <v>9.782</v>
      </c>
      <c r="H4849">
        <v>35.9255</v>
      </c>
      <c r="I4849">
        <v>6584650000</v>
      </c>
      <c r="J4849">
        <v>672.03700000000003</v>
      </c>
      <c r="K4849">
        <v>8.1</v>
      </c>
      <c r="L4849">
        <v>60.2</v>
      </c>
      <c r="M4849">
        <v>60.148000000000003</v>
      </c>
      <c r="N4849">
        <v>355.517</v>
      </c>
      <c r="O4849">
        <v>16.234999999999999</v>
      </c>
    </row>
    <row r="4850" spans="1:15" x14ac:dyDescent="0.3">
      <c r="A4850" t="s">
        <v>172</v>
      </c>
      <c r="B4850" t="s">
        <v>173</v>
      </c>
      <c r="C4850" t="s">
        <v>437</v>
      </c>
      <c r="D4850" t="s">
        <v>430</v>
      </c>
      <c r="E4850">
        <v>2008</v>
      </c>
      <c r="F4850">
        <v>28.443000000000001</v>
      </c>
      <c r="G4850">
        <v>9.9429999999999996</v>
      </c>
      <c r="H4850">
        <v>23.739000000000001</v>
      </c>
      <c r="I4850">
        <v>6548530000</v>
      </c>
      <c r="J4850">
        <v>678.84500000000003</v>
      </c>
      <c r="K4850">
        <v>7.6</v>
      </c>
      <c r="L4850">
        <v>61.4</v>
      </c>
      <c r="M4850">
        <v>59.781999999999996</v>
      </c>
      <c r="N4850">
        <v>350.02100000000002</v>
      </c>
      <c r="O4850">
        <v>15.939</v>
      </c>
    </row>
    <row r="4851" spans="1:15" x14ac:dyDescent="0.3">
      <c r="A4851" t="s">
        <v>172</v>
      </c>
      <c r="B4851" t="s">
        <v>173</v>
      </c>
      <c r="C4851" t="s">
        <v>437</v>
      </c>
      <c r="D4851" t="s">
        <v>430</v>
      </c>
      <c r="E4851">
        <v>2007</v>
      </c>
      <c r="F4851">
        <v>28.838000000000001</v>
      </c>
      <c r="G4851">
        <v>10.113</v>
      </c>
      <c r="H4851">
        <v>25.4862</v>
      </c>
      <c r="I4851">
        <v>5885330000</v>
      </c>
      <c r="J4851">
        <v>619.81299999999999</v>
      </c>
      <c r="K4851">
        <v>7.2</v>
      </c>
      <c r="L4851">
        <v>62.6</v>
      </c>
      <c r="M4851">
        <v>59.408000000000001</v>
      </c>
      <c r="N4851">
        <v>344.53300000000002</v>
      </c>
      <c r="O4851">
        <v>16.8</v>
      </c>
    </row>
    <row r="4852" spans="1:15" x14ac:dyDescent="0.3">
      <c r="A4852" t="s">
        <v>172</v>
      </c>
      <c r="B4852" t="s">
        <v>173</v>
      </c>
      <c r="C4852" t="s">
        <v>437</v>
      </c>
      <c r="D4852" t="s">
        <v>430</v>
      </c>
      <c r="E4852">
        <v>2006</v>
      </c>
      <c r="F4852">
        <v>29.234999999999999</v>
      </c>
      <c r="G4852">
        <v>10.292</v>
      </c>
      <c r="H4852">
        <v>37.668100000000003</v>
      </c>
      <c r="I4852">
        <v>4756200000</v>
      </c>
      <c r="J4852">
        <v>508.96899999999999</v>
      </c>
      <c r="K4852">
        <v>6.7960000000000003</v>
      </c>
      <c r="L4852">
        <v>63.8</v>
      </c>
      <c r="M4852">
        <v>59.027999999999999</v>
      </c>
      <c r="N4852">
        <v>339.07100000000003</v>
      </c>
      <c r="O4852">
        <v>15.811999999999999</v>
      </c>
    </row>
    <row r="4853" spans="1:15" x14ac:dyDescent="0.3">
      <c r="A4853" t="s">
        <v>172</v>
      </c>
      <c r="B4853" t="s">
        <v>173</v>
      </c>
      <c r="C4853" t="s">
        <v>437</v>
      </c>
      <c r="D4853" t="s">
        <v>430</v>
      </c>
      <c r="E4853">
        <v>2005</v>
      </c>
      <c r="F4853">
        <v>29.638000000000002</v>
      </c>
      <c r="G4853">
        <v>10.474</v>
      </c>
      <c r="H4853">
        <v>37.301699999999997</v>
      </c>
      <c r="I4853">
        <v>4310360000</v>
      </c>
      <c r="J4853">
        <v>468.75700000000001</v>
      </c>
      <c r="K4853">
        <v>6.3761999999999999</v>
      </c>
      <c r="L4853">
        <v>65.2</v>
      </c>
      <c r="M4853">
        <v>58.652000000000001</v>
      </c>
      <c r="N4853">
        <v>333.64600000000002</v>
      </c>
      <c r="O4853">
        <v>14.877000000000001</v>
      </c>
    </row>
    <row r="4854" spans="1:15" x14ac:dyDescent="0.3">
      <c r="A4854" t="s">
        <v>172</v>
      </c>
      <c r="B4854" t="s">
        <v>173</v>
      </c>
      <c r="C4854" t="s">
        <v>437</v>
      </c>
      <c r="D4854" t="s">
        <v>430</v>
      </c>
      <c r="E4854">
        <v>2004</v>
      </c>
      <c r="F4854">
        <v>30.047999999999998</v>
      </c>
      <c r="G4854">
        <v>10.651999999999999</v>
      </c>
      <c r="H4854">
        <v>28.296399999999998</v>
      </c>
      <c r="I4854">
        <v>3537720000</v>
      </c>
      <c r="J4854">
        <v>391.03500000000003</v>
      </c>
      <c r="K4854">
        <v>5.4012599999999997</v>
      </c>
      <c r="L4854">
        <v>66.599999999999994</v>
      </c>
      <c r="M4854">
        <v>58.292000000000002</v>
      </c>
      <c r="N4854">
        <v>328.26799999999997</v>
      </c>
      <c r="O4854">
        <v>13.538</v>
      </c>
    </row>
    <row r="4855" spans="1:15" x14ac:dyDescent="0.3">
      <c r="A4855" t="s">
        <v>172</v>
      </c>
      <c r="B4855" t="s">
        <v>173</v>
      </c>
      <c r="C4855" t="s">
        <v>437</v>
      </c>
      <c r="D4855" t="s">
        <v>430</v>
      </c>
      <c r="E4855">
        <v>2003</v>
      </c>
      <c r="F4855">
        <v>30.465</v>
      </c>
      <c r="G4855">
        <v>10.823</v>
      </c>
      <c r="H4855">
        <v>28.7637</v>
      </c>
      <c r="I4855">
        <v>2960310000</v>
      </c>
      <c r="J4855">
        <v>332.61500000000001</v>
      </c>
      <c r="K4855">
        <v>1.6473599999999999</v>
      </c>
      <c r="L4855">
        <v>68.2</v>
      </c>
      <c r="M4855">
        <v>57.959000000000003</v>
      </c>
      <c r="N4855">
        <v>322.93599999999998</v>
      </c>
      <c r="O4855">
        <v>12.157999999999999</v>
      </c>
    </row>
    <row r="4856" spans="1:15" x14ac:dyDescent="0.3">
      <c r="A4856" t="s">
        <v>172</v>
      </c>
      <c r="B4856" t="s">
        <v>173</v>
      </c>
      <c r="C4856" t="s">
        <v>437</v>
      </c>
      <c r="D4856" t="s">
        <v>430</v>
      </c>
      <c r="E4856">
        <v>2002</v>
      </c>
      <c r="F4856">
        <v>30.890999999999998</v>
      </c>
      <c r="G4856">
        <v>10.983000000000001</v>
      </c>
      <c r="H4856">
        <v>30.614100000000001</v>
      </c>
      <c r="I4856">
        <v>3472190000</v>
      </c>
      <c r="J4856">
        <v>396.63400000000001</v>
      </c>
      <c r="K4856">
        <v>0.89343300000000003</v>
      </c>
      <c r="L4856">
        <v>69.900000000000006</v>
      </c>
      <c r="M4856">
        <v>57.655000000000001</v>
      </c>
      <c r="N4856">
        <v>317.64</v>
      </c>
      <c r="O4856">
        <v>11.003</v>
      </c>
    </row>
    <row r="4857" spans="1:15" x14ac:dyDescent="0.3">
      <c r="A4857" t="s">
        <v>172</v>
      </c>
      <c r="B4857" t="s">
        <v>173</v>
      </c>
      <c r="C4857" t="s">
        <v>437</v>
      </c>
      <c r="D4857" t="s">
        <v>430</v>
      </c>
      <c r="E4857">
        <v>2001</v>
      </c>
      <c r="F4857">
        <v>31.327999999999999</v>
      </c>
      <c r="G4857">
        <v>11.134</v>
      </c>
      <c r="H4857">
        <v>35.1965</v>
      </c>
      <c r="I4857">
        <v>3596440000</v>
      </c>
      <c r="J4857">
        <v>417.76299999999998</v>
      </c>
      <c r="K4857">
        <v>0.34083200000000002</v>
      </c>
      <c r="L4857">
        <v>72</v>
      </c>
      <c r="M4857">
        <v>57.381999999999998</v>
      </c>
      <c r="N4857">
        <v>312.36599999999999</v>
      </c>
      <c r="O4857">
        <v>9.5519999999999996</v>
      </c>
    </row>
    <row r="4858" spans="1:15" x14ac:dyDescent="0.3">
      <c r="A4858" t="s">
        <v>172</v>
      </c>
      <c r="B4858" t="s">
        <v>173</v>
      </c>
      <c r="C4858" t="s">
        <v>437</v>
      </c>
      <c r="D4858" t="s">
        <v>430</v>
      </c>
      <c r="E4858">
        <v>2000</v>
      </c>
      <c r="F4858">
        <v>31.777000000000001</v>
      </c>
      <c r="G4858">
        <v>11.279</v>
      </c>
      <c r="H4858">
        <v>35.799500000000002</v>
      </c>
      <c r="I4858">
        <v>3953850000</v>
      </c>
      <c r="J4858">
        <v>467.14800000000002</v>
      </c>
      <c r="K4858">
        <v>0.231271</v>
      </c>
      <c r="L4858">
        <v>74.2</v>
      </c>
      <c r="M4858">
        <v>57.131</v>
      </c>
      <c r="N4858">
        <v>307.10500000000002</v>
      </c>
      <c r="O4858">
        <v>8.3390000000000004</v>
      </c>
    </row>
    <row r="4859" spans="1:15" x14ac:dyDescent="0.3">
      <c r="A4859" t="s">
        <v>172</v>
      </c>
      <c r="B4859" t="s">
        <v>173</v>
      </c>
      <c r="C4859" t="s">
        <v>437</v>
      </c>
      <c r="D4859" t="s">
        <v>430</v>
      </c>
      <c r="E4859">
        <v>1999</v>
      </c>
      <c r="F4859">
        <v>32.235999999999997</v>
      </c>
      <c r="G4859">
        <v>11.425000000000001</v>
      </c>
      <c r="H4859">
        <v>39.187100000000001</v>
      </c>
      <c r="I4859">
        <v>4153740000</v>
      </c>
      <c r="J4859">
        <v>499.30399999999997</v>
      </c>
      <c r="K4859">
        <v>7.0658499999999999E-2</v>
      </c>
      <c r="L4859">
        <v>76.5</v>
      </c>
      <c r="M4859">
        <v>56.890999999999998</v>
      </c>
      <c r="N4859">
        <v>301.85300000000001</v>
      </c>
      <c r="O4859">
        <v>7.2</v>
      </c>
    </row>
    <row r="4860" spans="1:15" x14ac:dyDescent="0.3">
      <c r="A4860" t="s">
        <v>172</v>
      </c>
      <c r="B4860" t="s">
        <v>173</v>
      </c>
      <c r="C4860" t="s">
        <v>437</v>
      </c>
      <c r="D4860" t="s">
        <v>430</v>
      </c>
      <c r="E4860">
        <v>1998</v>
      </c>
      <c r="F4860">
        <v>32.707000000000001</v>
      </c>
      <c r="G4860">
        <v>11.577999999999999</v>
      </c>
      <c r="H4860">
        <v>36.943300000000001</v>
      </c>
      <c r="I4860">
        <v>3723910000</v>
      </c>
      <c r="J4860">
        <v>455.54199999999997</v>
      </c>
      <c r="K4860">
        <v>2.39995E-2</v>
      </c>
      <c r="L4860">
        <v>79</v>
      </c>
      <c r="M4860">
        <v>56.648000000000003</v>
      </c>
      <c r="N4860">
        <v>296.61399999999998</v>
      </c>
      <c r="O4860">
        <v>7.1070000000000002</v>
      </c>
    </row>
    <row r="4861" spans="1:15" x14ac:dyDescent="0.3">
      <c r="A4861" t="s">
        <v>172</v>
      </c>
      <c r="B4861" t="s">
        <v>173</v>
      </c>
      <c r="C4861" t="s">
        <v>437</v>
      </c>
      <c r="D4861" t="s">
        <v>430</v>
      </c>
      <c r="E4861">
        <v>1997</v>
      </c>
      <c r="F4861">
        <v>33.191000000000003</v>
      </c>
      <c r="G4861">
        <v>11.746</v>
      </c>
      <c r="H4861">
        <v>42.088299999999997</v>
      </c>
      <c r="I4861">
        <v>3338940000</v>
      </c>
      <c r="J4861">
        <v>415.77</v>
      </c>
      <c r="L4861">
        <v>81.5</v>
      </c>
      <c r="M4861">
        <v>56.393000000000001</v>
      </c>
      <c r="N4861">
        <v>291.39100000000002</v>
      </c>
      <c r="O4861">
        <v>7.1859999999999999</v>
      </c>
    </row>
    <row r="4862" spans="1:15" x14ac:dyDescent="0.3">
      <c r="A4862" t="s">
        <v>172</v>
      </c>
      <c r="B4862" t="s">
        <v>173</v>
      </c>
      <c r="C4862" t="s">
        <v>437</v>
      </c>
      <c r="D4862" t="s">
        <v>430</v>
      </c>
      <c r="E4862">
        <v>1996</v>
      </c>
      <c r="F4862">
        <v>33.691000000000003</v>
      </c>
      <c r="G4862">
        <v>11.93</v>
      </c>
      <c r="H4862">
        <v>33.851900000000001</v>
      </c>
      <c r="I4862">
        <v>2907510000</v>
      </c>
      <c r="J4862">
        <v>368.63200000000001</v>
      </c>
      <c r="K4862">
        <v>7.4842499999999996E-3</v>
      </c>
      <c r="L4862">
        <v>84.2</v>
      </c>
      <c r="M4862">
        <v>56.121000000000002</v>
      </c>
      <c r="N4862">
        <v>286.18700000000001</v>
      </c>
      <c r="O4862">
        <v>7.0529999999999999</v>
      </c>
    </row>
    <row r="4863" spans="1:15" x14ac:dyDescent="0.3">
      <c r="A4863" t="s">
        <v>172</v>
      </c>
      <c r="B4863" t="s">
        <v>173</v>
      </c>
      <c r="C4863" t="s">
        <v>437</v>
      </c>
      <c r="D4863" t="s">
        <v>430</v>
      </c>
      <c r="E4863">
        <v>1995</v>
      </c>
      <c r="F4863">
        <v>34.210999999999999</v>
      </c>
      <c r="G4863">
        <v>12.132</v>
      </c>
      <c r="H4863">
        <v>30.215</v>
      </c>
      <c r="I4863">
        <v>2813310000</v>
      </c>
      <c r="J4863">
        <v>363.26600000000002</v>
      </c>
      <c r="L4863">
        <v>86.9</v>
      </c>
      <c r="M4863">
        <v>55.829000000000001</v>
      </c>
      <c r="N4863">
        <v>281.005</v>
      </c>
      <c r="O4863">
        <v>7.1820000000000004</v>
      </c>
    </row>
    <row r="4864" spans="1:15" x14ac:dyDescent="0.3">
      <c r="A4864" t="s">
        <v>172</v>
      </c>
      <c r="B4864" t="s">
        <v>173</v>
      </c>
      <c r="C4864" t="s">
        <v>437</v>
      </c>
      <c r="D4864" t="s">
        <v>430</v>
      </c>
      <c r="E4864">
        <v>1994</v>
      </c>
      <c r="F4864">
        <v>34.756999999999998</v>
      </c>
      <c r="G4864">
        <v>12.352</v>
      </c>
      <c r="H4864">
        <v>18.6785</v>
      </c>
      <c r="I4864">
        <v>2167560000</v>
      </c>
      <c r="J4864">
        <v>285.11900000000003</v>
      </c>
      <c r="L4864">
        <v>89.6</v>
      </c>
      <c r="M4864">
        <v>55.523000000000003</v>
      </c>
      <c r="N4864">
        <v>275.846</v>
      </c>
      <c r="O4864">
        <v>7.2160000000000002</v>
      </c>
    </row>
    <row r="4865" spans="1:15" x14ac:dyDescent="0.3">
      <c r="A4865" t="s">
        <v>172</v>
      </c>
      <c r="B4865" t="s">
        <v>173</v>
      </c>
      <c r="C4865" t="s">
        <v>437</v>
      </c>
      <c r="D4865" t="s">
        <v>430</v>
      </c>
      <c r="E4865">
        <v>1993</v>
      </c>
      <c r="F4865">
        <v>35.331000000000003</v>
      </c>
      <c r="G4865">
        <v>12.586</v>
      </c>
      <c r="H4865">
        <v>28.549600000000002</v>
      </c>
      <c r="I4865">
        <v>1878250000</v>
      </c>
      <c r="J4865">
        <v>251.75299999999999</v>
      </c>
      <c r="L4865">
        <v>92.2</v>
      </c>
      <c r="M4865">
        <v>55.209000000000003</v>
      </c>
      <c r="N4865">
        <v>270.70699999999999</v>
      </c>
      <c r="O4865">
        <v>7.1210000000000004</v>
      </c>
    </row>
    <row r="4866" spans="1:15" x14ac:dyDescent="0.3">
      <c r="A4866" t="s">
        <v>172</v>
      </c>
      <c r="B4866" t="s">
        <v>173</v>
      </c>
      <c r="C4866" t="s">
        <v>437</v>
      </c>
      <c r="D4866" t="s">
        <v>430</v>
      </c>
      <c r="E4866">
        <v>1992</v>
      </c>
      <c r="F4866">
        <v>35.935000000000002</v>
      </c>
      <c r="G4866">
        <v>12.83</v>
      </c>
      <c r="H4866">
        <v>40.3033</v>
      </c>
      <c r="I4866">
        <v>2257120000</v>
      </c>
      <c r="J4866">
        <v>308.37099999999998</v>
      </c>
      <c r="L4866">
        <v>94.8</v>
      </c>
      <c r="M4866">
        <v>54.893999999999998</v>
      </c>
      <c r="N4866">
        <v>265.584</v>
      </c>
      <c r="O4866">
        <v>6.9379999999999997</v>
      </c>
    </row>
    <row r="4867" spans="1:15" x14ac:dyDescent="0.3">
      <c r="A4867" t="s">
        <v>172</v>
      </c>
      <c r="B4867" t="s">
        <v>173</v>
      </c>
      <c r="C4867" t="s">
        <v>437</v>
      </c>
      <c r="D4867" t="s">
        <v>430</v>
      </c>
      <c r="E4867">
        <v>1991</v>
      </c>
      <c r="F4867">
        <v>36.57</v>
      </c>
      <c r="G4867">
        <v>13.084</v>
      </c>
      <c r="H4867">
        <v>44.994799999999998</v>
      </c>
      <c r="I4867">
        <v>3473540000</v>
      </c>
      <c r="J4867">
        <v>483.87400000000002</v>
      </c>
      <c r="L4867">
        <v>97.5</v>
      </c>
      <c r="M4867">
        <v>54.58</v>
      </c>
      <c r="N4867">
        <v>260.47199999999998</v>
      </c>
      <c r="O4867">
        <v>6.8230000000000004</v>
      </c>
    </row>
    <row r="4868" spans="1:15" x14ac:dyDescent="0.3">
      <c r="A4868" t="s">
        <v>172</v>
      </c>
      <c r="B4868" t="s">
        <v>173</v>
      </c>
      <c r="C4868" t="s">
        <v>437</v>
      </c>
      <c r="D4868" t="s">
        <v>430</v>
      </c>
      <c r="E4868">
        <v>1990</v>
      </c>
      <c r="F4868">
        <v>37.256999999999998</v>
      </c>
      <c r="G4868">
        <v>13.35</v>
      </c>
      <c r="H4868">
        <v>58.824199999999998</v>
      </c>
      <c r="I4868">
        <v>3096290000</v>
      </c>
      <c r="J4868">
        <v>439.94400000000002</v>
      </c>
      <c r="K4868">
        <v>0</v>
      </c>
      <c r="L4868">
        <v>100.1</v>
      </c>
      <c r="M4868">
        <v>54.265000000000001</v>
      </c>
      <c r="N4868">
        <v>255.36699999999999</v>
      </c>
    </row>
    <row r="4869" spans="1:15" x14ac:dyDescent="0.3">
      <c r="A4869" t="s">
        <v>172</v>
      </c>
      <c r="B4869" t="s">
        <v>173</v>
      </c>
      <c r="C4869" t="s">
        <v>437</v>
      </c>
      <c r="D4869" t="s">
        <v>430</v>
      </c>
      <c r="E4869">
        <v>1989</v>
      </c>
      <c r="F4869">
        <v>38.024000000000001</v>
      </c>
      <c r="G4869">
        <v>13.631</v>
      </c>
      <c r="H4869">
        <v>56.685099999999998</v>
      </c>
      <c r="I4869">
        <v>2736240000</v>
      </c>
      <c r="J4869">
        <v>396.68599999999998</v>
      </c>
      <c r="L4869">
        <v>102.7</v>
      </c>
      <c r="M4869">
        <v>53.948999999999998</v>
      </c>
      <c r="N4869">
        <v>250.28100000000001</v>
      </c>
    </row>
    <row r="4870" spans="1:15" x14ac:dyDescent="0.3">
      <c r="A4870" t="s">
        <v>172</v>
      </c>
      <c r="B4870" t="s">
        <v>173</v>
      </c>
      <c r="C4870" t="s">
        <v>437</v>
      </c>
      <c r="D4870" t="s">
        <v>430</v>
      </c>
      <c r="E4870">
        <v>1988</v>
      </c>
      <c r="F4870">
        <v>38.863999999999997</v>
      </c>
      <c r="G4870">
        <v>13.927</v>
      </c>
      <c r="H4870">
        <v>54.304200000000002</v>
      </c>
      <c r="I4870">
        <v>2613930000</v>
      </c>
      <c r="J4870">
        <v>386.77699999999999</v>
      </c>
      <c r="L4870">
        <v>105.3</v>
      </c>
      <c r="M4870">
        <v>53.628</v>
      </c>
      <c r="N4870">
        <v>245.21899999999999</v>
      </c>
    </row>
    <row r="4871" spans="1:15" x14ac:dyDescent="0.3">
      <c r="A4871" t="s">
        <v>172</v>
      </c>
      <c r="B4871" t="s">
        <v>173</v>
      </c>
      <c r="C4871" t="s">
        <v>437</v>
      </c>
      <c r="D4871" t="s">
        <v>430</v>
      </c>
      <c r="E4871">
        <v>1987</v>
      </c>
      <c r="F4871">
        <v>39.747</v>
      </c>
      <c r="G4871">
        <v>14.234999999999999</v>
      </c>
      <c r="H4871">
        <v>52.880099999999999</v>
      </c>
      <c r="I4871">
        <v>2047200000</v>
      </c>
      <c r="J4871">
        <v>309.303</v>
      </c>
      <c r="L4871">
        <v>107.9</v>
      </c>
      <c r="M4871">
        <v>53.302</v>
      </c>
      <c r="N4871">
        <v>240.15799999999999</v>
      </c>
    </row>
    <row r="4872" spans="1:15" x14ac:dyDescent="0.3">
      <c r="A4872" t="s">
        <v>172</v>
      </c>
      <c r="B4872" t="s">
        <v>173</v>
      </c>
      <c r="C4872" t="s">
        <v>437</v>
      </c>
      <c r="D4872" t="s">
        <v>430</v>
      </c>
      <c r="E4872">
        <v>1986</v>
      </c>
      <c r="F4872">
        <v>40.628</v>
      </c>
      <c r="G4872">
        <v>14.547000000000001</v>
      </c>
      <c r="H4872">
        <v>54.178899999999999</v>
      </c>
      <c r="I4872">
        <v>2318000000</v>
      </c>
      <c r="J4872">
        <v>357.79700000000003</v>
      </c>
      <c r="L4872">
        <v>110.5</v>
      </c>
      <c r="M4872">
        <v>52.97</v>
      </c>
      <c r="N4872">
        <v>235.07</v>
      </c>
    </row>
    <row r="4873" spans="1:15" x14ac:dyDescent="0.3">
      <c r="A4873" t="s">
        <v>172</v>
      </c>
      <c r="B4873" t="s">
        <v>173</v>
      </c>
      <c r="C4873" t="s">
        <v>437</v>
      </c>
      <c r="D4873" t="s">
        <v>430</v>
      </c>
      <c r="E4873">
        <v>1985</v>
      </c>
      <c r="F4873">
        <v>41.426000000000002</v>
      </c>
      <c r="G4873">
        <v>14.848000000000001</v>
      </c>
      <c r="H4873">
        <v>50.968299999999999</v>
      </c>
      <c r="I4873">
        <v>2009400000</v>
      </c>
      <c r="J4873">
        <v>317.07600000000002</v>
      </c>
      <c r="L4873">
        <v>113.2</v>
      </c>
      <c r="M4873">
        <v>52.637</v>
      </c>
      <c r="N4873">
        <v>229.94499999999999</v>
      </c>
    </row>
    <row r="4874" spans="1:15" x14ac:dyDescent="0.3">
      <c r="A4874" t="s">
        <v>172</v>
      </c>
      <c r="B4874" t="s">
        <v>173</v>
      </c>
      <c r="C4874" t="s">
        <v>437</v>
      </c>
      <c r="D4874" t="s">
        <v>430</v>
      </c>
      <c r="E4874">
        <v>1984</v>
      </c>
      <c r="F4874">
        <v>42.045999999999999</v>
      </c>
      <c r="G4874">
        <v>15.122</v>
      </c>
      <c r="H4874">
        <v>49.881500000000003</v>
      </c>
      <c r="I4874">
        <v>1816200000</v>
      </c>
      <c r="J4874">
        <v>293.18700000000001</v>
      </c>
      <c r="L4874">
        <v>116</v>
      </c>
      <c r="M4874">
        <v>52.308999999999997</v>
      </c>
      <c r="N4874">
        <v>224.77099999999999</v>
      </c>
    </row>
    <row r="4875" spans="1:15" x14ac:dyDescent="0.3">
      <c r="A4875" t="s">
        <v>172</v>
      </c>
      <c r="B4875" t="s">
        <v>173</v>
      </c>
      <c r="C4875" t="s">
        <v>437</v>
      </c>
      <c r="D4875" t="s">
        <v>430</v>
      </c>
      <c r="E4875">
        <v>1983</v>
      </c>
      <c r="F4875">
        <v>42.429000000000002</v>
      </c>
      <c r="G4875">
        <v>15.359</v>
      </c>
      <c r="H4875">
        <v>49.573500000000003</v>
      </c>
      <c r="I4875">
        <v>1623600000</v>
      </c>
      <c r="J4875">
        <v>268.29199999999997</v>
      </c>
      <c r="L4875">
        <v>118.8</v>
      </c>
      <c r="M4875">
        <v>51.987000000000002</v>
      </c>
      <c r="N4875">
        <v>219.58</v>
      </c>
    </row>
    <row r="4876" spans="1:15" x14ac:dyDescent="0.3">
      <c r="A4876" t="s">
        <v>172</v>
      </c>
      <c r="B4876" t="s">
        <v>173</v>
      </c>
      <c r="C4876" t="s">
        <v>437</v>
      </c>
      <c r="D4876" t="s">
        <v>430</v>
      </c>
      <c r="E4876">
        <v>1982</v>
      </c>
      <c r="F4876">
        <v>42.546999999999997</v>
      </c>
      <c r="G4876">
        <v>15.558999999999999</v>
      </c>
      <c r="H4876">
        <v>48.559899999999999</v>
      </c>
      <c r="I4876">
        <v>1474200000</v>
      </c>
      <c r="J4876">
        <v>249.43199999999999</v>
      </c>
      <c r="L4876">
        <v>121.7</v>
      </c>
      <c r="M4876">
        <v>51.667999999999999</v>
      </c>
      <c r="N4876">
        <v>214.44900000000001</v>
      </c>
    </row>
    <row r="4877" spans="1:15" x14ac:dyDescent="0.3">
      <c r="A4877" t="s">
        <v>172</v>
      </c>
      <c r="B4877" t="s">
        <v>173</v>
      </c>
      <c r="C4877" t="s">
        <v>437</v>
      </c>
      <c r="D4877" t="s">
        <v>430</v>
      </c>
      <c r="E4877">
        <v>1981</v>
      </c>
      <c r="F4877">
        <v>42.401000000000003</v>
      </c>
      <c r="G4877">
        <v>15.726000000000001</v>
      </c>
      <c r="H4877">
        <v>48.152200000000001</v>
      </c>
      <c r="I4877">
        <v>1479400000</v>
      </c>
      <c r="J4877">
        <v>256.24599999999998</v>
      </c>
      <c r="L4877">
        <v>124.8</v>
      </c>
      <c r="M4877">
        <v>51.347000000000001</v>
      </c>
      <c r="N4877">
        <v>209.48400000000001</v>
      </c>
    </row>
    <row r="4878" spans="1:15" x14ac:dyDescent="0.3">
      <c r="A4878" t="s">
        <v>172</v>
      </c>
      <c r="B4878" t="s">
        <v>173</v>
      </c>
      <c r="C4878" t="s">
        <v>437</v>
      </c>
      <c r="D4878" t="s">
        <v>430</v>
      </c>
      <c r="E4878">
        <v>1980</v>
      </c>
      <c r="F4878">
        <v>42.014000000000003</v>
      </c>
      <c r="G4878">
        <v>15.872</v>
      </c>
      <c r="H4878">
        <v>41.288800000000002</v>
      </c>
      <c r="I4878">
        <v>1383800000</v>
      </c>
      <c r="J4878">
        <v>245.21700000000001</v>
      </c>
      <c r="L4878">
        <v>127.8</v>
      </c>
      <c r="M4878">
        <v>51.009</v>
      </c>
      <c r="N4878">
        <v>204.76</v>
      </c>
    </row>
    <row r="4879" spans="1:15" x14ac:dyDescent="0.3">
      <c r="A4879" t="s">
        <v>172</v>
      </c>
      <c r="B4879" t="s">
        <v>173</v>
      </c>
      <c r="C4879" t="s">
        <v>437</v>
      </c>
      <c r="D4879" t="s">
        <v>430</v>
      </c>
      <c r="E4879">
        <v>1979</v>
      </c>
      <c r="F4879">
        <v>41.436999999999998</v>
      </c>
      <c r="G4879">
        <v>16.015000000000001</v>
      </c>
      <c r="H4879">
        <v>36.049500000000002</v>
      </c>
      <c r="I4879">
        <v>1080600000</v>
      </c>
      <c r="J4879">
        <v>195.75399999999999</v>
      </c>
      <c r="L4879">
        <v>130.9</v>
      </c>
      <c r="M4879">
        <v>50.634999999999998</v>
      </c>
      <c r="N4879">
        <v>200.297</v>
      </c>
    </row>
    <row r="4880" spans="1:15" x14ac:dyDescent="0.3">
      <c r="A4880" t="s">
        <v>172</v>
      </c>
      <c r="B4880" t="s">
        <v>173</v>
      </c>
      <c r="C4880" t="s">
        <v>437</v>
      </c>
      <c r="D4880" t="s">
        <v>430</v>
      </c>
      <c r="E4880">
        <v>1978</v>
      </c>
      <c r="F4880">
        <v>40.764000000000003</v>
      </c>
      <c r="G4880">
        <v>16.175999999999998</v>
      </c>
      <c r="H4880">
        <v>34.603900000000003</v>
      </c>
      <c r="I4880">
        <v>974200000</v>
      </c>
      <c r="J4880">
        <v>180.273</v>
      </c>
      <c r="L4880">
        <v>134.1</v>
      </c>
      <c r="M4880">
        <v>50.215000000000003</v>
      </c>
      <c r="N4880">
        <v>196.08199999999999</v>
      </c>
    </row>
    <row r="4881" spans="1:14" x14ac:dyDescent="0.3">
      <c r="A4881" t="s">
        <v>172</v>
      </c>
      <c r="B4881" t="s">
        <v>173</v>
      </c>
      <c r="C4881" t="s">
        <v>437</v>
      </c>
      <c r="D4881" t="s">
        <v>430</v>
      </c>
      <c r="E4881">
        <v>1977</v>
      </c>
      <c r="F4881">
        <v>40.091999999999999</v>
      </c>
      <c r="G4881">
        <v>16.370999999999999</v>
      </c>
      <c r="H4881">
        <v>30.597100000000001</v>
      </c>
      <c r="I4881">
        <v>947000000</v>
      </c>
      <c r="J4881">
        <v>178.86099999999999</v>
      </c>
      <c r="L4881">
        <v>137.30000000000001</v>
      </c>
      <c r="M4881">
        <v>49.746000000000002</v>
      </c>
      <c r="N4881">
        <v>192.11199999999999</v>
      </c>
    </row>
    <row r="4882" spans="1:14" x14ac:dyDescent="0.3">
      <c r="A4882" t="s">
        <v>172</v>
      </c>
      <c r="B4882" t="s">
        <v>173</v>
      </c>
      <c r="C4882" t="s">
        <v>437</v>
      </c>
      <c r="D4882" t="s">
        <v>430</v>
      </c>
      <c r="E4882">
        <v>1976</v>
      </c>
      <c r="F4882">
        <v>39.487000000000002</v>
      </c>
      <c r="G4882">
        <v>16.606000000000002</v>
      </c>
      <c r="H4882">
        <v>26.9665</v>
      </c>
      <c r="I4882">
        <v>879000000</v>
      </c>
      <c r="J4882">
        <v>169.31100000000001</v>
      </c>
      <c r="L4882">
        <v>140.5</v>
      </c>
      <c r="M4882">
        <v>49.231999999999999</v>
      </c>
      <c r="N4882">
        <v>188.376</v>
      </c>
    </row>
    <row r="4883" spans="1:14" x14ac:dyDescent="0.3">
      <c r="A4883" t="s">
        <v>172</v>
      </c>
      <c r="B4883" t="s">
        <v>173</v>
      </c>
      <c r="C4883" t="s">
        <v>437</v>
      </c>
      <c r="D4883" t="s">
        <v>430</v>
      </c>
      <c r="E4883">
        <v>1975</v>
      </c>
      <c r="F4883">
        <v>39.018000000000001</v>
      </c>
      <c r="G4883">
        <v>16.885000000000002</v>
      </c>
      <c r="H4883">
        <v>29.639399999999998</v>
      </c>
      <c r="I4883">
        <v>681400000</v>
      </c>
      <c r="J4883">
        <v>133.75</v>
      </c>
      <c r="L4883">
        <v>143.80000000000001</v>
      </c>
      <c r="M4883">
        <v>48.683</v>
      </c>
      <c r="N4883">
        <v>184.85400000000001</v>
      </c>
    </row>
    <row r="4884" spans="1:14" x14ac:dyDescent="0.3">
      <c r="A4884" t="s">
        <v>172</v>
      </c>
      <c r="B4884" t="s">
        <v>173</v>
      </c>
      <c r="C4884" t="s">
        <v>437</v>
      </c>
      <c r="D4884" t="s">
        <v>430</v>
      </c>
      <c r="E4884">
        <v>1974</v>
      </c>
      <c r="F4884">
        <v>38.735999999999997</v>
      </c>
      <c r="G4884">
        <v>17.202999999999999</v>
      </c>
      <c r="H4884">
        <v>22.982900000000001</v>
      </c>
      <c r="I4884">
        <v>565400000</v>
      </c>
      <c r="J4884">
        <v>112.996</v>
      </c>
      <c r="L4884">
        <v>147.1</v>
      </c>
      <c r="M4884">
        <v>48.119</v>
      </c>
      <c r="N4884">
        <v>181.55699999999999</v>
      </c>
    </row>
    <row r="4885" spans="1:14" x14ac:dyDescent="0.3">
      <c r="A4885" t="s">
        <v>172</v>
      </c>
      <c r="B4885" t="s">
        <v>173</v>
      </c>
      <c r="C4885" t="s">
        <v>437</v>
      </c>
      <c r="D4885" t="s">
        <v>430</v>
      </c>
      <c r="E4885">
        <v>1973</v>
      </c>
      <c r="F4885">
        <v>38.637999999999998</v>
      </c>
      <c r="G4885">
        <v>17.547999999999998</v>
      </c>
      <c r="H4885">
        <v>20.127600000000001</v>
      </c>
      <c r="I4885">
        <v>466800000</v>
      </c>
      <c r="J4885">
        <v>94.904600000000002</v>
      </c>
      <c r="L4885">
        <v>150.4</v>
      </c>
      <c r="M4885">
        <v>47.558999999999997</v>
      </c>
      <c r="N4885">
        <v>178.47</v>
      </c>
    </row>
    <row r="4886" spans="1:14" x14ac:dyDescent="0.3">
      <c r="A4886" t="s">
        <v>172</v>
      </c>
      <c r="B4886" t="s">
        <v>173</v>
      </c>
      <c r="C4886" t="s">
        <v>437</v>
      </c>
      <c r="D4886" t="s">
        <v>430</v>
      </c>
      <c r="E4886">
        <v>1972</v>
      </c>
      <c r="F4886">
        <v>38.713999999999999</v>
      </c>
      <c r="G4886">
        <v>17.907</v>
      </c>
      <c r="H4886">
        <v>17.158200000000001</v>
      </c>
      <c r="I4886">
        <v>372000000</v>
      </c>
      <c r="J4886">
        <v>76.901899999999998</v>
      </c>
      <c r="L4886">
        <v>153.80000000000001</v>
      </c>
      <c r="M4886">
        <v>47.018999999999998</v>
      </c>
      <c r="N4886">
        <v>175.52</v>
      </c>
    </row>
    <row r="4887" spans="1:14" x14ac:dyDescent="0.3">
      <c r="A4887" t="s">
        <v>172</v>
      </c>
      <c r="B4887" t="s">
        <v>173</v>
      </c>
      <c r="C4887" t="s">
        <v>437</v>
      </c>
      <c r="D4887" t="s">
        <v>430</v>
      </c>
      <c r="E4887">
        <v>1971</v>
      </c>
      <c r="F4887">
        <v>38.962000000000003</v>
      </c>
      <c r="G4887">
        <v>18.277000000000001</v>
      </c>
      <c r="H4887">
        <v>12.4023</v>
      </c>
      <c r="I4887">
        <v>362800000</v>
      </c>
      <c r="J4887">
        <v>76.263599999999997</v>
      </c>
      <c r="L4887">
        <v>157.19999999999999</v>
      </c>
      <c r="M4887">
        <v>46.508000000000003</v>
      </c>
      <c r="N4887">
        <v>172.61199999999999</v>
      </c>
    </row>
    <row r="4888" spans="1:14" x14ac:dyDescent="0.3">
      <c r="A4888" t="s">
        <v>172</v>
      </c>
      <c r="B4888" t="s">
        <v>173</v>
      </c>
      <c r="C4888" t="s">
        <v>437</v>
      </c>
      <c r="D4888" t="s">
        <v>430</v>
      </c>
      <c r="E4888">
        <v>1970</v>
      </c>
      <c r="F4888">
        <v>39.366</v>
      </c>
      <c r="G4888">
        <v>18.657</v>
      </c>
      <c r="I4888">
        <v>331200000</v>
      </c>
      <c r="J4888">
        <v>70.826300000000003</v>
      </c>
      <c r="L4888">
        <v>160.4</v>
      </c>
      <c r="M4888">
        <v>46.027000000000001</v>
      </c>
      <c r="N4888">
        <v>169.67500000000001</v>
      </c>
    </row>
    <row r="4889" spans="1:14" x14ac:dyDescent="0.3">
      <c r="A4889" t="s">
        <v>172</v>
      </c>
      <c r="B4889" t="s">
        <v>173</v>
      </c>
      <c r="C4889" t="s">
        <v>437</v>
      </c>
      <c r="D4889" t="s">
        <v>430</v>
      </c>
      <c r="E4889">
        <v>1969</v>
      </c>
      <c r="F4889">
        <v>39.901000000000003</v>
      </c>
      <c r="G4889">
        <v>19.045000000000002</v>
      </c>
      <c r="I4889">
        <v>391820400</v>
      </c>
      <c r="J4889">
        <v>85.295699999999997</v>
      </c>
      <c r="L4889">
        <v>163.6</v>
      </c>
      <c r="M4889">
        <v>45.573</v>
      </c>
      <c r="N4889">
        <v>166.679</v>
      </c>
    </row>
    <row r="4890" spans="1:14" x14ac:dyDescent="0.3">
      <c r="A4890" t="s">
        <v>172</v>
      </c>
      <c r="B4890" t="s">
        <v>173</v>
      </c>
      <c r="C4890" t="s">
        <v>437</v>
      </c>
      <c r="D4890" t="s">
        <v>430</v>
      </c>
      <c r="E4890">
        <v>1968</v>
      </c>
      <c r="F4890">
        <v>40.515000000000001</v>
      </c>
      <c r="G4890">
        <v>19.445</v>
      </c>
      <c r="I4890">
        <v>367968800</v>
      </c>
      <c r="J4890">
        <v>81.5929</v>
      </c>
      <c r="L4890">
        <v>166.7</v>
      </c>
      <c r="M4890">
        <v>45.134</v>
      </c>
      <c r="N4890">
        <v>163.636</v>
      </c>
    </row>
    <row r="4891" spans="1:14" x14ac:dyDescent="0.3">
      <c r="A4891" t="s">
        <v>172</v>
      </c>
      <c r="B4891" t="s">
        <v>173</v>
      </c>
      <c r="C4891" t="s">
        <v>437</v>
      </c>
      <c r="D4891" t="s">
        <v>430</v>
      </c>
      <c r="E4891">
        <v>1967</v>
      </c>
      <c r="F4891">
        <v>41.156999999999996</v>
      </c>
      <c r="G4891">
        <v>19.853999999999999</v>
      </c>
      <c r="I4891">
        <v>369124200</v>
      </c>
      <c r="J4891">
        <v>83.412199999999999</v>
      </c>
      <c r="L4891">
        <v>169.6</v>
      </c>
      <c r="M4891">
        <v>44.7</v>
      </c>
      <c r="N4891">
        <v>160.57</v>
      </c>
    </row>
    <row r="4892" spans="1:14" x14ac:dyDescent="0.3">
      <c r="A4892" t="s">
        <v>172</v>
      </c>
      <c r="B4892" t="s">
        <v>173</v>
      </c>
      <c r="C4892" t="s">
        <v>437</v>
      </c>
      <c r="D4892" t="s">
        <v>430</v>
      </c>
      <c r="E4892">
        <v>1966</v>
      </c>
      <c r="F4892">
        <v>41.789000000000001</v>
      </c>
      <c r="G4892">
        <v>20.27</v>
      </c>
      <c r="I4892">
        <v>368948600</v>
      </c>
      <c r="J4892">
        <v>84.985399999999998</v>
      </c>
      <c r="L4892">
        <v>172.6</v>
      </c>
      <c r="M4892">
        <v>44.267000000000003</v>
      </c>
      <c r="N4892">
        <v>157.52199999999999</v>
      </c>
    </row>
    <row r="4893" spans="1:14" x14ac:dyDescent="0.3">
      <c r="A4893" t="s">
        <v>172</v>
      </c>
      <c r="B4893" t="s">
        <v>173</v>
      </c>
      <c r="C4893" t="s">
        <v>437</v>
      </c>
      <c r="D4893" t="s">
        <v>430</v>
      </c>
      <c r="E4893">
        <v>1965</v>
      </c>
      <c r="F4893">
        <v>42.375</v>
      </c>
      <c r="G4893">
        <v>20.684999999999999</v>
      </c>
      <c r="I4893">
        <v>353251800</v>
      </c>
      <c r="J4893">
        <v>82.947599999999994</v>
      </c>
      <c r="L4893">
        <v>175.4</v>
      </c>
      <c r="M4893">
        <v>43.837000000000003</v>
      </c>
      <c r="N4893">
        <v>154.52600000000001</v>
      </c>
    </row>
    <row r="4894" spans="1:14" x14ac:dyDescent="0.3">
      <c r="A4894" t="s">
        <v>172</v>
      </c>
      <c r="B4894" t="s">
        <v>173</v>
      </c>
      <c r="C4894" t="s">
        <v>437</v>
      </c>
      <c r="D4894" t="s">
        <v>430</v>
      </c>
      <c r="E4894">
        <v>1964</v>
      </c>
      <c r="F4894">
        <v>42.887</v>
      </c>
      <c r="G4894">
        <v>21.09</v>
      </c>
      <c r="I4894">
        <v>325281200</v>
      </c>
      <c r="J4894">
        <v>77.862499999999997</v>
      </c>
      <c r="L4894">
        <v>178.2</v>
      </c>
      <c r="M4894">
        <v>43.414000000000001</v>
      </c>
      <c r="N4894">
        <v>151.583</v>
      </c>
    </row>
    <row r="4895" spans="1:14" x14ac:dyDescent="0.3">
      <c r="A4895" t="s">
        <v>172</v>
      </c>
      <c r="B4895" t="s">
        <v>173</v>
      </c>
      <c r="C4895" t="s">
        <v>437</v>
      </c>
      <c r="D4895" t="s">
        <v>430</v>
      </c>
      <c r="E4895">
        <v>1963</v>
      </c>
      <c r="F4895">
        <v>43.326000000000001</v>
      </c>
      <c r="G4895">
        <v>21.481999999999999</v>
      </c>
      <c r="I4895">
        <v>294883400</v>
      </c>
      <c r="J4895">
        <v>71.962199999999996</v>
      </c>
      <c r="L4895">
        <v>181</v>
      </c>
      <c r="M4895">
        <v>43</v>
      </c>
      <c r="N4895">
        <v>148.685</v>
      </c>
    </row>
    <row r="4896" spans="1:14" x14ac:dyDescent="0.3">
      <c r="A4896" t="s">
        <v>172</v>
      </c>
      <c r="B4896" t="s">
        <v>173</v>
      </c>
      <c r="C4896" t="s">
        <v>437</v>
      </c>
      <c r="D4896" t="s">
        <v>430</v>
      </c>
      <c r="E4896">
        <v>1962</v>
      </c>
      <c r="F4896">
        <v>43.695999999999998</v>
      </c>
      <c r="G4896">
        <v>21.861999999999998</v>
      </c>
      <c r="I4896">
        <v>281896800</v>
      </c>
      <c r="J4896">
        <v>70.138000000000005</v>
      </c>
      <c r="L4896">
        <v>183.6</v>
      </c>
      <c r="M4896">
        <v>42.591000000000001</v>
      </c>
      <c r="N4896">
        <v>145.834</v>
      </c>
    </row>
    <row r="4897" spans="1:15" x14ac:dyDescent="0.3">
      <c r="A4897" t="s">
        <v>172</v>
      </c>
      <c r="B4897" t="s">
        <v>173</v>
      </c>
      <c r="C4897" t="s">
        <v>437</v>
      </c>
      <c r="D4897" t="s">
        <v>430</v>
      </c>
      <c r="E4897">
        <v>1961</v>
      </c>
      <c r="F4897">
        <v>43.994999999999997</v>
      </c>
      <c r="G4897">
        <v>22.236000000000001</v>
      </c>
      <c r="I4897">
        <v>271066000</v>
      </c>
      <c r="J4897">
        <v>68.764499999999998</v>
      </c>
      <c r="L4897">
        <v>186.3</v>
      </c>
      <c r="M4897">
        <v>42.182000000000002</v>
      </c>
      <c r="N4897">
        <v>143.03100000000001</v>
      </c>
    </row>
    <row r="4898" spans="1:15" x14ac:dyDescent="0.3">
      <c r="A4898" t="s">
        <v>172</v>
      </c>
      <c r="B4898" t="s">
        <v>173</v>
      </c>
      <c r="C4898" t="s">
        <v>437</v>
      </c>
      <c r="D4898" t="s">
        <v>430</v>
      </c>
      <c r="E4898">
        <v>1960</v>
      </c>
      <c r="F4898">
        <v>44.232999999999997</v>
      </c>
      <c r="G4898">
        <v>22.611999999999998</v>
      </c>
      <c r="I4898">
        <v>273187200</v>
      </c>
      <c r="J4898">
        <v>70.661100000000005</v>
      </c>
      <c r="L4898">
        <v>189.1</v>
      </c>
      <c r="M4898">
        <v>41.762</v>
      </c>
    </row>
    <row r="4899" spans="1:15" x14ac:dyDescent="0.3">
      <c r="A4899" t="s">
        <v>174</v>
      </c>
      <c r="B4899" t="s">
        <v>175</v>
      </c>
      <c r="C4899" t="s">
        <v>437</v>
      </c>
      <c r="D4899" t="s">
        <v>432</v>
      </c>
      <c r="E4899">
        <v>2018</v>
      </c>
      <c r="I4899">
        <v>23803200000</v>
      </c>
      <c r="J4899">
        <v>2482.73</v>
      </c>
      <c r="L4899">
        <v>15.1</v>
      </c>
      <c r="N4899">
        <v>85.686999999999998</v>
      </c>
      <c r="O4899">
        <v>4.0759999999999996</v>
      </c>
    </row>
    <row r="4900" spans="1:15" x14ac:dyDescent="0.3">
      <c r="A4900" t="s">
        <v>174</v>
      </c>
      <c r="B4900" t="s">
        <v>175</v>
      </c>
      <c r="C4900" t="s">
        <v>437</v>
      </c>
      <c r="D4900" t="s">
        <v>432</v>
      </c>
      <c r="E4900">
        <v>2017</v>
      </c>
      <c r="F4900">
        <v>21.859000000000002</v>
      </c>
      <c r="G4900">
        <v>4.4279999999999999</v>
      </c>
      <c r="I4900">
        <v>22940200000</v>
      </c>
      <c r="J4900">
        <v>2432.94</v>
      </c>
      <c r="K4900">
        <v>31.7</v>
      </c>
      <c r="L4900">
        <v>15.6</v>
      </c>
      <c r="M4900">
        <v>74.897999999999996</v>
      </c>
      <c r="N4900">
        <v>84.270399999999995</v>
      </c>
      <c r="O4900">
        <v>4.048</v>
      </c>
    </row>
    <row r="4901" spans="1:15" x14ac:dyDescent="0.3">
      <c r="A4901" t="s">
        <v>174</v>
      </c>
      <c r="B4901" t="s">
        <v>175</v>
      </c>
      <c r="C4901" t="s">
        <v>437</v>
      </c>
      <c r="D4901" t="s">
        <v>432</v>
      </c>
      <c r="E4901">
        <v>2016</v>
      </c>
      <c r="F4901">
        <v>22.13</v>
      </c>
      <c r="G4901">
        <v>4.423</v>
      </c>
      <c r="I4901">
        <v>21566600000</v>
      </c>
      <c r="J4901">
        <v>2326.3000000000002</v>
      </c>
      <c r="K4901">
        <v>29.5</v>
      </c>
      <c r="L4901">
        <v>16.100000000000001</v>
      </c>
      <c r="M4901">
        <v>74.700999999999993</v>
      </c>
      <c r="N4901">
        <v>82.856300000000005</v>
      </c>
      <c r="O4901">
        <v>4.6680000000000001</v>
      </c>
    </row>
    <row r="4902" spans="1:15" x14ac:dyDescent="0.3">
      <c r="A4902" t="s">
        <v>174</v>
      </c>
      <c r="B4902" t="s">
        <v>175</v>
      </c>
      <c r="C4902" t="s">
        <v>437</v>
      </c>
      <c r="D4902" t="s">
        <v>432</v>
      </c>
      <c r="E4902">
        <v>2015</v>
      </c>
      <c r="F4902">
        <v>22.433</v>
      </c>
      <c r="G4902">
        <v>4.4240000000000004</v>
      </c>
      <c r="I4902">
        <v>20833900000</v>
      </c>
      <c r="J4902">
        <v>2286.1999999999998</v>
      </c>
      <c r="K4902">
        <v>27.1</v>
      </c>
      <c r="L4902">
        <v>16.7</v>
      </c>
      <c r="M4902">
        <v>74.495000000000005</v>
      </c>
      <c r="N4902">
        <v>81.445300000000003</v>
      </c>
      <c r="O4902">
        <v>4.5919999999999996</v>
      </c>
    </row>
    <row r="4903" spans="1:15" x14ac:dyDescent="0.3">
      <c r="A4903" t="s">
        <v>174</v>
      </c>
      <c r="B4903" t="s">
        <v>175</v>
      </c>
      <c r="C4903" t="s">
        <v>437</v>
      </c>
      <c r="D4903" t="s">
        <v>432</v>
      </c>
      <c r="E4903">
        <v>2014</v>
      </c>
      <c r="F4903">
        <v>22.792000000000002</v>
      </c>
      <c r="G4903">
        <v>4.431</v>
      </c>
      <c r="H4903">
        <v>619.83600000000001</v>
      </c>
      <c r="I4903">
        <v>19618600000</v>
      </c>
      <c r="J4903">
        <v>2190.65</v>
      </c>
      <c r="K4903">
        <v>19.079999999999998</v>
      </c>
      <c r="L4903">
        <v>17.3</v>
      </c>
      <c r="M4903">
        <v>74.278000000000006</v>
      </c>
      <c r="N4903">
        <v>80.039199999999994</v>
      </c>
      <c r="O4903">
        <v>5.4880000000000004</v>
      </c>
    </row>
    <row r="4904" spans="1:15" x14ac:dyDescent="0.3">
      <c r="A4904" t="s">
        <v>174</v>
      </c>
      <c r="B4904" t="s">
        <v>175</v>
      </c>
      <c r="C4904" t="s">
        <v>437</v>
      </c>
      <c r="D4904" t="s">
        <v>432</v>
      </c>
      <c r="E4904">
        <v>2013</v>
      </c>
      <c r="F4904">
        <v>23.222999999999999</v>
      </c>
      <c r="G4904">
        <v>4.4459999999999997</v>
      </c>
      <c r="H4904">
        <v>643.17600000000004</v>
      </c>
      <c r="I4904">
        <v>18372200000</v>
      </c>
      <c r="J4904">
        <v>2088.1</v>
      </c>
      <c r="K4904">
        <v>17.8</v>
      </c>
      <c r="L4904">
        <v>17.899999999999999</v>
      </c>
      <c r="M4904">
        <v>74.051000000000002</v>
      </c>
      <c r="N4904">
        <v>78.635499999999993</v>
      </c>
      <c r="O4904">
        <v>4.0960000000000001</v>
      </c>
    </row>
    <row r="4905" spans="1:15" x14ac:dyDescent="0.3">
      <c r="A4905" t="s">
        <v>174</v>
      </c>
      <c r="B4905" t="s">
        <v>175</v>
      </c>
      <c r="C4905" t="s">
        <v>437</v>
      </c>
      <c r="D4905" t="s">
        <v>432</v>
      </c>
      <c r="E4905">
        <v>2012</v>
      </c>
      <c r="F4905">
        <v>23.736999999999998</v>
      </c>
      <c r="G4905">
        <v>4.468</v>
      </c>
      <c r="H4905">
        <v>636.63900000000001</v>
      </c>
      <c r="I4905">
        <v>18400500000</v>
      </c>
      <c r="J4905">
        <v>2129.52</v>
      </c>
      <c r="K4905">
        <v>18.12</v>
      </c>
      <c r="L4905">
        <v>18.600000000000001</v>
      </c>
      <c r="M4905">
        <v>73.813999999999993</v>
      </c>
      <c r="N4905">
        <v>77.224900000000005</v>
      </c>
      <c r="O4905">
        <v>3.754</v>
      </c>
    </row>
    <row r="4906" spans="1:15" x14ac:dyDescent="0.3">
      <c r="A4906" t="s">
        <v>174</v>
      </c>
      <c r="B4906" t="s">
        <v>175</v>
      </c>
      <c r="C4906" t="s">
        <v>437</v>
      </c>
      <c r="D4906" t="s">
        <v>432</v>
      </c>
      <c r="E4906">
        <v>2011</v>
      </c>
      <c r="F4906">
        <v>24.335999999999999</v>
      </c>
      <c r="G4906">
        <v>4.4969999999999999</v>
      </c>
      <c r="H4906">
        <v>663.98</v>
      </c>
      <c r="I4906">
        <v>17588100000</v>
      </c>
      <c r="J4906">
        <v>2073.9</v>
      </c>
      <c r="K4906">
        <v>15.9</v>
      </c>
      <c r="L4906">
        <v>19.3</v>
      </c>
      <c r="M4906">
        <v>73.569000000000003</v>
      </c>
      <c r="N4906">
        <v>75.794700000000006</v>
      </c>
      <c r="O4906">
        <v>4.4749999999999996</v>
      </c>
    </row>
    <row r="4907" spans="1:15" x14ac:dyDescent="0.3">
      <c r="A4907" t="s">
        <v>174</v>
      </c>
      <c r="B4907" t="s">
        <v>175</v>
      </c>
      <c r="C4907" t="s">
        <v>437</v>
      </c>
      <c r="D4907" t="s">
        <v>432</v>
      </c>
      <c r="E4907">
        <v>2010</v>
      </c>
      <c r="F4907">
        <v>25.02</v>
      </c>
      <c r="G4907">
        <v>4.5339999999999998</v>
      </c>
      <c r="H4907">
        <v>617.85599999999999</v>
      </c>
      <c r="I4907">
        <v>15729600000</v>
      </c>
      <c r="J4907">
        <v>1891.16</v>
      </c>
      <c r="K4907">
        <v>11.09</v>
      </c>
      <c r="L4907">
        <v>20</v>
      </c>
      <c r="M4907">
        <v>73.316999999999993</v>
      </c>
      <c r="N4907">
        <v>74.336100000000002</v>
      </c>
      <c r="O4907">
        <v>4.1189999999999998</v>
      </c>
    </row>
    <row r="4908" spans="1:15" x14ac:dyDescent="0.3">
      <c r="A4908" t="s">
        <v>174</v>
      </c>
      <c r="B4908" t="s">
        <v>175</v>
      </c>
      <c r="C4908" t="s">
        <v>437</v>
      </c>
      <c r="D4908" t="s">
        <v>432</v>
      </c>
      <c r="E4908">
        <v>2009</v>
      </c>
      <c r="F4908">
        <v>25.777000000000001</v>
      </c>
      <c r="G4908">
        <v>4.5780000000000003</v>
      </c>
      <c r="H4908">
        <v>624.35799999999995</v>
      </c>
      <c r="I4908">
        <v>14486100000</v>
      </c>
      <c r="J4908">
        <v>1777.27</v>
      </c>
      <c r="K4908">
        <v>9.8000000000000007</v>
      </c>
      <c r="L4908">
        <v>20.8</v>
      </c>
      <c r="M4908">
        <v>73.061000000000007</v>
      </c>
      <c r="N4908">
        <v>72.846299999999999</v>
      </c>
      <c r="O4908">
        <v>3.2919999999999998</v>
      </c>
    </row>
    <row r="4909" spans="1:15" x14ac:dyDescent="0.3">
      <c r="A4909" t="s">
        <v>174</v>
      </c>
      <c r="B4909" t="s">
        <v>175</v>
      </c>
      <c r="C4909" t="s">
        <v>437</v>
      </c>
      <c r="D4909" t="s">
        <v>432</v>
      </c>
      <c r="E4909">
        <v>2008</v>
      </c>
      <c r="F4909">
        <v>26.588000000000001</v>
      </c>
      <c r="G4909">
        <v>4.6280000000000001</v>
      </c>
      <c r="H4909">
        <v>656.06200000000001</v>
      </c>
      <c r="I4909">
        <v>13789700000</v>
      </c>
      <c r="J4909">
        <v>1727.83</v>
      </c>
      <c r="K4909">
        <v>9.6</v>
      </c>
      <c r="L4909">
        <v>21.7</v>
      </c>
      <c r="M4909">
        <v>72.802999999999997</v>
      </c>
      <c r="N4909">
        <v>71.328599999999994</v>
      </c>
      <c r="O4909">
        <v>3.1560000000000001</v>
      </c>
    </row>
    <row r="4910" spans="1:15" x14ac:dyDescent="0.3">
      <c r="A4910" t="s">
        <v>174</v>
      </c>
      <c r="B4910" t="s">
        <v>175</v>
      </c>
      <c r="C4910" t="s">
        <v>437</v>
      </c>
      <c r="D4910" t="s">
        <v>432</v>
      </c>
      <c r="E4910">
        <v>2007</v>
      </c>
      <c r="F4910">
        <v>27.431999999999999</v>
      </c>
      <c r="G4910">
        <v>4.6820000000000004</v>
      </c>
      <c r="H4910">
        <v>634.94799999999998</v>
      </c>
      <c r="I4910">
        <v>12275500000</v>
      </c>
      <c r="J4910">
        <v>1572.06</v>
      </c>
      <c r="K4910">
        <v>9.4</v>
      </c>
      <c r="L4910">
        <v>22.6</v>
      </c>
      <c r="M4910">
        <v>72.543999999999997</v>
      </c>
      <c r="N4910">
        <v>69.787499999999994</v>
      </c>
      <c r="O4910">
        <v>3.2109999999999999</v>
      </c>
    </row>
    <row r="4911" spans="1:15" x14ac:dyDescent="0.3">
      <c r="A4911" t="s">
        <v>174</v>
      </c>
      <c r="B4911" t="s">
        <v>175</v>
      </c>
      <c r="C4911" t="s">
        <v>437</v>
      </c>
      <c r="D4911" t="s">
        <v>432</v>
      </c>
      <c r="E4911">
        <v>2006</v>
      </c>
      <c r="F4911">
        <v>28.297000000000001</v>
      </c>
      <c r="G4911">
        <v>4.742</v>
      </c>
      <c r="H4911">
        <v>583.94399999999996</v>
      </c>
      <c r="I4911">
        <v>10841700000</v>
      </c>
      <c r="J4911">
        <v>1420.13</v>
      </c>
      <c r="K4911">
        <v>7.8</v>
      </c>
      <c r="L4911">
        <v>23.6</v>
      </c>
      <c r="M4911">
        <v>72.284999999999997</v>
      </c>
      <c r="N4911">
        <v>68.230400000000003</v>
      </c>
      <c r="O4911">
        <v>3.5750000000000002</v>
      </c>
    </row>
    <row r="4912" spans="1:15" x14ac:dyDescent="0.3">
      <c r="A4912" t="s">
        <v>174</v>
      </c>
      <c r="B4912" t="s">
        <v>175</v>
      </c>
      <c r="C4912" t="s">
        <v>437</v>
      </c>
      <c r="D4912" t="s">
        <v>432</v>
      </c>
      <c r="E4912">
        <v>2005</v>
      </c>
      <c r="F4912">
        <v>29.181000000000001</v>
      </c>
      <c r="G4912">
        <v>4.8079999999999998</v>
      </c>
      <c r="H4912">
        <v>573.40200000000004</v>
      </c>
      <c r="I4912">
        <v>9672030000</v>
      </c>
      <c r="J4912">
        <v>1296.69</v>
      </c>
      <c r="K4912">
        <v>6.5</v>
      </c>
      <c r="L4912">
        <v>24.6</v>
      </c>
      <c r="M4912">
        <v>72.025999999999996</v>
      </c>
      <c r="N4912">
        <v>66.663600000000002</v>
      </c>
      <c r="O4912">
        <v>4.9089999999999998</v>
      </c>
    </row>
    <row r="4913" spans="1:15" x14ac:dyDescent="0.3">
      <c r="A4913" t="s">
        <v>174</v>
      </c>
      <c r="B4913" t="s">
        <v>175</v>
      </c>
      <c r="C4913" t="s">
        <v>437</v>
      </c>
      <c r="D4913" t="s">
        <v>432</v>
      </c>
      <c r="E4913">
        <v>2004</v>
      </c>
      <c r="F4913">
        <v>30.091999999999999</v>
      </c>
      <c r="G4913">
        <v>4.8789999999999996</v>
      </c>
      <c r="H4913">
        <v>538.92999999999995</v>
      </c>
      <c r="I4913">
        <v>8772170000</v>
      </c>
      <c r="J4913">
        <v>1204.48</v>
      </c>
      <c r="K4913">
        <v>5.6</v>
      </c>
      <c r="L4913">
        <v>25.6</v>
      </c>
      <c r="M4913">
        <v>71.77</v>
      </c>
      <c r="N4913">
        <v>65.090299999999999</v>
      </c>
      <c r="O4913">
        <v>5.99</v>
      </c>
    </row>
    <row r="4914" spans="1:15" x14ac:dyDescent="0.3">
      <c r="A4914" t="s">
        <v>174</v>
      </c>
      <c r="B4914" t="s">
        <v>175</v>
      </c>
      <c r="C4914" t="s">
        <v>437</v>
      </c>
      <c r="D4914" t="s">
        <v>432</v>
      </c>
      <c r="E4914">
        <v>2003</v>
      </c>
      <c r="F4914">
        <v>31.029</v>
      </c>
      <c r="G4914">
        <v>4.9569999999999999</v>
      </c>
      <c r="H4914">
        <v>540.22299999999996</v>
      </c>
      <c r="I4914">
        <v>8140280000</v>
      </c>
      <c r="J4914">
        <v>1145.5</v>
      </c>
      <c r="K4914">
        <v>4.8</v>
      </c>
      <c r="L4914">
        <v>26.8</v>
      </c>
      <c r="M4914">
        <v>71.510999999999996</v>
      </c>
      <c r="N4914">
        <v>63.511699999999998</v>
      </c>
      <c r="O4914">
        <v>5.3</v>
      </c>
    </row>
    <row r="4915" spans="1:15" x14ac:dyDescent="0.3">
      <c r="A4915" t="s">
        <v>174</v>
      </c>
      <c r="B4915" t="s">
        <v>175</v>
      </c>
      <c r="C4915" t="s">
        <v>437</v>
      </c>
      <c r="D4915" t="s">
        <v>432</v>
      </c>
      <c r="E4915">
        <v>2002</v>
      </c>
      <c r="F4915">
        <v>31.981000000000002</v>
      </c>
      <c r="G4915">
        <v>5.0430000000000001</v>
      </c>
      <c r="H4915">
        <v>516.649</v>
      </c>
      <c r="I4915">
        <v>7775080000</v>
      </c>
      <c r="J4915">
        <v>1122.06</v>
      </c>
      <c r="K4915">
        <v>2.5973999999999999</v>
      </c>
      <c r="L4915">
        <v>27.9</v>
      </c>
      <c r="M4915">
        <v>71.248999999999995</v>
      </c>
      <c r="N4915">
        <v>61.929299999999998</v>
      </c>
      <c r="O4915">
        <v>4.0199999999999996</v>
      </c>
    </row>
    <row r="4916" spans="1:15" x14ac:dyDescent="0.3">
      <c r="A4916" t="s">
        <v>174</v>
      </c>
      <c r="B4916" t="s">
        <v>175</v>
      </c>
      <c r="C4916" t="s">
        <v>437</v>
      </c>
      <c r="D4916" t="s">
        <v>432</v>
      </c>
      <c r="E4916">
        <v>2001</v>
      </c>
      <c r="F4916">
        <v>32.927</v>
      </c>
      <c r="G4916">
        <v>5.1360000000000001</v>
      </c>
      <c r="H4916">
        <v>495.41500000000002</v>
      </c>
      <c r="I4916">
        <v>7565880000</v>
      </c>
      <c r="J4916">
        <v>1120.55</v>
      </c>
      <c r="K4916">
        <v>1.4152800000000001</v>
      </c>
      <c r="L4916">
        <v>29.1</v>
      </c>
      <c r="M4916">
        <v>70.975999999999999</v>
      </c>
      <c r="N4916">
        <v>60.344200000000001</v>
      </c>
      <c r="O4916">
        <v>4</v>
      </c>
    </row>
    <row r="4917" spans="1:15" x14ac:dyDescent="0.3">
      <c r="A4917" t="s">
        <v>174</v>
      </c>
      <c r="B4917" t="s">
        <v>175</v>
      </c>
      <c r="C4917" t="s">
        <v>437</v>
      </c>
      <c r="D4917" t="s">
        <v>432</v>
      </c>
      <c r="E4917">
        <v>2000</v>
      </c>
      <c r="F4917">
        <v>33.829000000000001</v>
      </c>
      <c r="G4917">
        <v>5.2389999999999999</v>
      </c>
      <c r="H4917">
        <v>488.40100000000001</v>
      </c>
      <c r="I4917">
        <v>7103510000</v>
      </c>
      <c r="J4917">
        <v>1080.46</v>
      </c>
      <c r="K4917">
        <v>1.2038599999999999</v>
      </c>
      <c r="L4917">
        <v>30.3</v>
      </c>
      <c r="M4917">
        <v>70.688999999999993</v>
      </c>
      <c r="N4917">
        <v>58.758699999999997</v>
      </c>
      <c r="O4917">
        <v>4.0359999999999996</v>
      </c>
    </row>
    <row r="4918" spans="1:15" x14ac:dyDescent="0.3">
      <c r="A4918" t="s">
        <v>174</v>
      </c>
      <c r="B4918" t="s">
        <v>175</v>
      </c>
      <c r="C4918" t="s">
        <v>437</v>
      </c>
      <c r="D4918" t="s">
        <v>432</v>
      </c>
      <c r="E4918">
        <v>1999</v>
      </c>
      <c r="F4918">
        <v>34.646999999999998</v>
      </c>
      <c r="G4918">
        <v>5.35</v>
      </c>
      <c r="H4918">
        <v>444.72899999999998</v>
      </c>
      <c r="I4918">
        <v>6414520000</v>
      </c>
      <c r="J4918">
        <v>1002.72</v>
      </c>
      <c r="K4918">
        <v>0.57357499999999995</v>
      </c>
      <c r="L4918">
        <v>31.6</v>
      </c>
      <c r="M4918">
        <v>70.378</v>
      </c>
      <c r="N4918">
        <v>57.1736</v>
      </c>
      <c r="O4918">
        <v>3.85</v>
      </c>
    </row>
    <row r="4919" spans="1:15" x14ac:dyDescent="0.3">
      <c r="A4919" t="s">
        <v>174</v>
      </c>
      <c r="B4919" t="s">
        <v>175</v>
      </c>
      <c r="C4919" t="s">
        <v>437</v>
      </c>
      <c r="D4919" t="s">
        <v>432</v>
      </c>
      <c r="E4919">
        <v>1998</v>
      </c>
      <c r="F4919">
        <v>35.360999999999997</v>
      </c>
      <c r="G4919">
        <v>5.4690000000000003</v>
      </c>
      <c r="H4919">
        <v>443.21899999999999</v>
      </c>
      <c r="I4919">
        <v>6366340000</v>
      </c>
      <c r="J4919">
        <v>1023.46</v>
      </c>
      <c r="K4919">
        <v>0.30124699999999999</v>
      </c>
      <c r="L4919">
        <v>36.5</v>
      </c>
      <c r="M4919">
        <v>70.040999999999997</v>
      </c>
      <c r="N4919">
        <v>55.593899999999998</v>
      </c>
      <c r="O4919">
        <v>4.0199999999999996</v>
      </c>
    </row>
    <row r="4920" spans="1:15" x14ac:dyDescent="0.3">
      <c r="A4920" t="s">
        <v>174</v>
      </c>
      <c r="B4920" t="s">
        <v>175</v>
      </c>
      <c r="C4920" t="s">
        <v>437</v>
      </c>
      <c r="D4920" t="s">
        <v>432</v>
      </c>
      <c r="E4920">
        <v>1997</v>
      </c>
      <c r="F4920">
        <v>35.959000000000003</v>
      </c>
      <c r="G4920">
        <v>5.5979999999999999</v>
      </c>
      <c r="H4920">
        <v>414.01299999999998</v>
      </c>
      <c r="I4920">
        <v>5737100000</v>
      </c>
      <c r="J4920">
        <v>948.95600000000002</v>
      </c>
      <c r="K4920">
        <v>0.17099600000000001</v>
      </c>
      <c r="L4920">
        <v>34.200000000000003</v>
      </c>
      <c r="M4920">
        <v>69.676000000000002</v>
      </c>
      <c r="N4920">
        <v>54.032499999999999</v>
      </c>
      <c r="O4920">
        <v>3.32</v>
      </c>
    </row>
    <row r="4921" spans="1:15" x14ac:dyDescent="0.3">
      <c r="A4921" t="s">
        <v>174</v>
      </c>
      <c r="B4921" t="s">
        <v>175</v>
      </c>
      <c r="C4921" t="s">
        <v>437</v>
      </c>
      <c r="D4921" t="s">
        <v>432</v>
      </c>
      <c r="E4921">
        <v>1996</v>
      </c>
      <c r="F4921">
        <v>36.445</v>
      </c>
      <c r="G4921">
        <v>5.7350000000000003</v>
      </c>
      <c r="H4921">
        <v>401.375</v>
      </c>
      <c r="I4921">
        <v>5215030000</v>
      </c>
      <c r="J4921">
        <v>887.69299999999998</v>
      </c>
      <c r="K4921">
        <v>4.3711199999999999E-2</v>
      </c>
      <c r="L4921">
        <v>35.5</v>
      </c>
      <c r="M4921">
        <v>69.284000000000006</v>
      </c>
      <c r="N4921">
        <v>52.505200000000002</v>
      </c>
      <c r="O4921">
        <v>4.37</v>
      </c>
    </row>
    <row r="4922" spans="1:15" x14ac:dyDescent="0.3">
      <c r="A4922" t="s">
        <v>174</v>
      </c>
      <c r="B4922" t="s">
        <v>175</v>
      </c>
      <c r="C4922" t="s">
        <v>437</v>
      </c>
      <c r="D4922" t="s">
        <v>432</v>
      </c>
      <c r="E4922">
        <v>1995</v>
      </c>
      <c r="F4922">
        <v>36.835000000000001</v>
      </c>
      <c r="G4922">
        <v>5.8789999999999996</v>
      </c>
      <c r="H4922">
        <v>353.82600000000002</v>
      </c>
      <c r="I4922">
        <v>5347450000</v>
      </c>
      <c r="J4922">
        <v>936.66700000000003</v>
      </c>
      <c r="K4922">
        <v>3.6775299999999997E-2</v>
      </c>
      <c r="L4922">
        <v>36.9</v>
      </c>
      <c r="M4922">
        <v>68.870999999999995</v>
      </c>
      <c r="N4922">
        <v>51.023499999999999</v>
      </c>
      <c r="O4922">
        <v>3.24</v>
      </c>
    </row>
    <row r="4923" spans="1:15" x14ac:dyDescent="0.3">
      <c r="A4923" t="s">
        <v>174</v>
      </c>
      <c r="B4923" t="s">
        <v>175</v>
      </c>
      <c r="C4923" t="s">
        <v>437</v>
      </c>
      <c r="D4923" t="s">
        <v>432</v>
      </c>
      <c r="E4923">
        <v>1994</v>
      </c>
      <c r="F4923">
        <v>37.155999999999999</v>
      </c>
      <c r="G4923">
        <v>6.0259999999999998</v>
      </c>
      <c r="H4923">
        <v>304.56200000000001</v>
      </c>
      <c r="I4923">
        <v>4642280000</v>
      </c>
      <c r="J4923">
        <v>836.60400000000004</v>
      </c>
      <c r="L4923">
        <v>38.299999999999997</v>
      </c>
      <c r="M4923">
        <v>68.45</v>
      </c>
      <c r="N4923">
        <v>49.593000000000004</v>
      </c>
      <c r="O4923">
        <v>2.9990000000000001</v>
      </c>
    </row>
    <row r="4924" spans="1:15" x14ac:dyDescent="0.3">
      <c r="A4924" t="s">
        <v>174</v>
      </c>
      <c r="B4924" t="s">
        <v>175</v>
      </c>
      <c r="C4924" t="s">
        <v>437</v>
      </c>
      <c r="D4924" t="s">
        <v>432</v>
      </c>
      <c r="E4924">
        <v>1993</v>
      </c>
      <c r="F4924">
        <v>37.450000000000003</v>
      </c>
      <c r="G4924">
        <v>6.1760000000000002</v>
      </c>
      <c r="H4924">
        <v>341.83499999999998</v>
      </c>
      <c r="I4924">
        <v>4926730000</v>
      </c>
      <c r="J4924">
        <v>913.30200000000002</v>
      </c>
      <c r="L4924">
        <v>39.9</v>
      </c>
      <c r="M4924">
        <v>68.028000000000006</v>
      </c>
      <c r="N4924">
        <v>48.2117</v>
      </c>
      <c r="O4924">
        <v>3.0470000000000002</v>
      </c>
    </row>
    <row r="4925" spans="1:15" x14ac:dyDescent="0.3">
      <c r="A4925" t="s">
        <v>174</v>
      </c>
      <c r="B4925" t="s">
        <v>175</v>
      </c>
      <c r="C4925" t="s">
        <v>437</v>
      </c>
      <c r="D4925" t="s">
        <v>432</v>
      </c>
      <c r="E4925">
        <v>1992</v>
      </c>
      <c r="F4925">
        <v>37.755000000000003</v>
      </c>
      <c r="G4925">
        <v>6.3310000000000004</v>
      </c>
      <c r="H4925">
        <v>328.524</v>
      </c>
      <c r="I4925">
        <v>4943700000</v>
      </c>
      <c r="J4925">
        <v>942.61300000000006</v>
      </c>
      <c r="L4925">
        <v>41.5</v>
      </c>
      <c r="M4925">
        <v>67.605000000000004</v>
      </c>
      <c r="N4925">
        <v>46.8735</v>
      </c>
      <c r="O4925">
        <v>3.06</v>
      </c>
    </row>
    <row r="4926" spans="1:15" x14ac:dyDescent="0.3">
      <c r="A4926" t="s">
        <v>174</v>
      </c>
      <c r="B4926" t="s">
        <v>175</v>
      </c>
      <c r="C4926" t="s">
        <v>437</v>
      </c>
      <c r="D4926" t="s">
        <v>432</v>
      </c>
      <c r="E4926">
        <v>1991</v>
      </c>
      <c r="F4926">
        <v>38.094000000000001</v>
      </c>
      <c r="G4926">
        <v>6.4980000000000002</v>
      </c>
      <c r="H4926">
        <v>351.666</v>
      </c>
      <c r="I4926">
        <v>4648670000</v>
      </c>
      <c r="J4926">
        <v>911.75599999999997</v>
      </c>
      <c r="L4926">
        <v>43.2</v>
      </c>
      <c r="M4926">
        <v>67.174999999999997</v>
      </c>
      <c r="N4926">
        <v>45.567900000000002</v>
      </c>
      <c r="O4926">
        <v>4.58</v>
      </c>
    </row>
    <row r="4927" spans="1:15" x14ac:dyDescent="0.3">
      <c r="A4927" t="s">
        <v>174</v>
      </c>
      <c r="B4927" t="s">
        <v>175</v>
      </c>
      <c r="C4927" t="s">
        <v>437</v>
      </c>
      <c r="D4927" t="s">
        <v>432</v>
      </c>
      <c r="E4927">
        <v>1990</v>
      </c>
      <c r="F4927">
        <v>38.484000000000002</v>
      </c>
      <c r="G4927">
        <v>6.6840000000000002</v>
      </c>
      <c r="H4927">
        <v>367.88900000000001</v>
      </c>
      <c r="I4927">
        <v>4923010000</v>
      </c>
      <c r="J4927">
        <v>993.48299999999995</v>
      </c>
      <c r="K4927">
        <v>0</v>
      </c>
      <c r="L4927">
        <v>45</v>
      </c>
      <c r="M4927">
        <v>66.722999999999999</v>
      </c>
      <c r="N4927">
        <v>44.287300000000002</v>
      </c>
    </row>
    <row r="4928" spans="1:15" x14ac:dyDescent="0.3">
      <c r="A4928" t="s">
        <v>174</v>
      </c>
      <c r="B4928" t="s">
        <v>175</v>
      </c>
      <c r="C4928" t="s">
        <v>437</v>
      </c>
      <c r="D4928" t="s">
        <v>432</v>
      </c>
      <c r="E4928">
        <v>1989</v>
      </c>
      <c r="F4928">
        <v>38.933999999999997</v>
      </c>
      <c r="G4928">
        <v>6.8979999999999997</v>
      </c>
      <c r="H4928">
        <v>331.48500000000001</v>
      </c>
      <c r="I4928">
        <v>5432340000</v>
      </c>
      <c r="J4928">
        <v>1128.28</v>
      </c>
      <c r="L4928">
        <v>46.9</v>
      </c>
      <c r="M4928">
        <v>66.228999999999999</v>
      </c>
      <c r="N4928">
        <v>43.030700000000003</v>
      </c>
    </row>
    <row r="4929" spans="1:14" x14ac:dyDescent="0.3">
      <c r="A4929" t="s">
        <v>174</v>
      </c>
      <c r="B4929" t="s">
        <v>175</v>
      </c>
      <c r="C4929" t="s">
        <v>437</v>
      </c>
      <c r="D4929" t="s">
        <v>432</v>
      </c>
      <c r="E4929">
        <v>1988</v>
      </c>
      <c r="F4929">
        <v>39.432000000000002</v>
      </c>
      <c r="G4929">
        <v>7.149</v>
      </c>
      <c r="H4929">
        <v>337.822</v>
      </c>
      <c r="I4929">
        <v>5902720000</v>
      </c>
      <c r="J4929">
        <v>1262.07</v>
      </c>
      <c r="L4929">
        <v>49</v>
      </c>
      <c r="M4929">
        <v>65.679000000000002</v>
      </c>
      <c r="N4929">
        <v>41.800199999999997</v>
      </c>
    </row>
    <row r="4930" spans="1:14" x14ac:dyDescent="0.3">
      <c r="A4930" t="s">
        <v>174</v>
      </c>
      <c r="B4930" t="s">
        <v>175</v>
      </c>
      <c r="C4930" t="s">
        <v>437</v>
      </c>
      <c r="D4930" t="s">
        <v>432</v>
      </c>
      <c r="E4930">
        <v>1987</v>
      </c>
      <c r="F4930">
        <v>39.966000000000001</v>
      </c>
      <c r="G4930">
        <v>7.4379999999999997</v>
      </c>
      <c r="H4930">
        <v>326.27300000000002</v>
      </c>
      <c r="I4930">
        <v>6190520000</v>
      </c>
      <c r="J4930">
        <v>1362.89</v>
      </c>
      <c r="L4930">
        <v>51.1</v>
      </c>
      <c r="M4930">
        <v>65.061999999999998</v>
      </c>
      <c r="N4930">
        <v>40.595399999999998</v>
      </c>
    </row>
    <row r="4931" spans="1:14" x14ac:dyDescent="0.3">
      <c r="A4931" t="s">
        <v>174</v>
      </c>
      <c r="B4931" t="s">
        <v>175</v>
      </c>
      <c r="C4931" t="s">
        <v>437</v>
      </c>
      <c r="D4931" t="s">
        <v>432</v>
      </c>
      <c r="E4931">
        <v>1986</v>
      </c>
      <c r="F4931">
        <v>40.527999999999999</v>
      </c>
      <c r="G4931">
        <v>7.7679999999999998</v>
      </c>
      <c r="H4931">
        <v>279.34800000000001</v>
      </c>
      <c r="I4931">
        <v>5677830000</v>
      </c>
      <c r="J4931">
        <v>1287.4100000000001</v>
      </c>
      <c r="L4931">
        <v>53.2</v>
      </c>
      <c r="M4931">
        <v>64.382000000000005</v>
      </c>
      <c r="N4931">
        <v>39.4161</v>
      </c>
    </row>
    <row r="4932" spans="1:14" x14ac:dyDescent="0.3">
      <c r="A4932" t="s">
        <v>174</v>
      </c>
      <c r="B4932" t="s">
        <v>175</v>
      </c>
      <c r="C4932" t="s">
        <v>437</v>
      </c>
      <c r="D4932" t="s">
        <v>432</v>
      </c>
      <c r="E4932">
        <v>1985</v>
      </c>
      <c r="F4932">
        <v>41.113999999999997</v>
      </c>
      <c r="G4932">
        <v>8.1359999999999992</v>
      </c>
      <c r="H4932">
        <v>282.63400000000001</v>
      </c>
      <c r="I4932">
        <v>5278120000</v>
      </c>
      <c r="J4932">
        <v>1232.8699999999999</v>
      </c>
      <c r="L4932">
        <v>55.5</v>
      </c>
      <c r="M4932">
        <v>63.643000000000001</v>
      </c>
      <c r="N4932">
        <v>38.2622</v>
      </c>
    </row>
    <row r="4933" spans="1:14" x14ac:dyDescent="0.3">
      <c r="A4933" t="s">
        <v>174</v>
      </c>
      <c r="B4933" t="s">
        <v>175</v>
      </c>
      <c r="C4933" t="s">
        <v>437</v>
      </c>
      <c r="D4933" t="s">
        <v>432</v>
      </c>
      <c r="E4933">
        <v>1984</v>
      </c>
      <c r="F4933">
        <v>41.713999999999999</v>
      </c>
      <c r="G4933">
        <v>8.5370000000000008</v>
      </c>
      <c r="H4933">
        <v>238.27500000000001</v>
      </c>
      <c r="I4933">
        <v>4915310000</v>
      </c>
      <c r="J4933">
        <v>1183.03</v>
      </c>
      <c r="L4933">
        <v>58</v>
      </c>
      <c r="M4933">
        <v>62.859000000000002</v>
      </c>
      <c r="N4933">
        <v>37.133400000000002</v>
      </c>
    </row>
    <row r="4934" spans="1:14" x14ac:dyDescent="0.3">
      <c r="A4934" t="s">
        <v>174</v>
      </c>
      <c r="B4934" t="s">
        <v>175</v>
      </c>
      <c r="C4934" t="s">
        <v>437</v>
      </c>
      <c r="D4934" t="s">
        <v>432</v>
      </c>
      <c r="E4934">
        <v>1983</v>
      </c>
      <c r="F4934">
        <v>42.316000000000003</v>
      </c>
      <c r="G4934">
        <v>8.9610000000000003</v>
      </c>
      <c r="H4934">
        <v>231.43799999999999</v>
      </c>
      <c r="I4934">
        <v>4476700000</v>
      </c>
      <c r="J4934">
        <v>1110.48</v>
      </c>
      <c r="L4934">
        <v>60.5</v>
      </c>
      <c r="M4934">
        <v>62.05</v>
      </c>
      <c r="N4934">
        <v>36.029400000000003</v>
      </c>
    </row>
    <row r="4935" spans="1:14" x14ac:dyDescent="0.3">
      <c r="A4935" t="s">
        <v>174</v>
      </c>
      <c r="B4935" t="s">
        <v>175</v>
      </c>
      <c r="C4935" t="s">
        <v>437</v>
      </c>
      <c r="D4935" t="s">
        <v>432</v>
      </c>
      <c r="E4935">
        <v>1982</v>
      </c>
      <c r="F4935">
        <v>42.908000000000001</v>
      </c>
      <c r="G4935">
        <v>9.3989999999999991</v>
      </c>
      <c r="H4935">
        <v>221.191</v>
      </c>
      <c r="I4935">
        <v>4266500000</v>
      </c>
      <c r="J4935">
        <v>1091</v>
      </c>
      <c r="L4935">
        <v>63.1</v>
      </c>
      <c r="M4935">
        <v>61.235999999999997</v>
      </c>
      <c r="N4935">
        <v>34.950800000000001</v>
      </c>
    </row>
    <row r="4936" spans="1:14" x14ac:dyDescent="0.3">
      <c r="A4936" t="s">
        <v>174</v>
      </c>
      <c r="B4936" t="s">
        <v>175</v>
      </c>
      <c r="C4936" t="s">
        <v>437</v>
      </c>
      <c r="D4936" t="s">
        <v>432</v>
      </c>
      <c r="E4936">
        <v>1981</v>
      </c>
      <c r="F4936">
        <v>43.478000000000002</v>
      </c>
      <c r="G4936">
        <v>9.8469999999999995</v>
      </c>
      <c r="H4936">
        <v>224.36500000000001</v>
      </c>
      <c r="I4936">
        <v>4043890000</v>
      </c>
      <c r="J4936">
        <v>1066.17</v>
      </c>
      <c r="L4936">
        <v>65.900000000000006</v>
      </c>
      <c r="M4936">
        <v>60.427</v>
      </c>
      <c r="N4936">
        <v>33.898600000000002</v>
      </c>
    </row>
    <row r="4937" spans="1:14" x14ac:dyDescent="0.3">
      <c r="A4937" t="s">
        <v>174</v>
      </c>
      <c r="B4937" t="s">
        <v>175</v>
      </c>
      <c r="C4937" t="s">
        <v>437</v>
      </c>
      <c r="D4937" t="s">
        <v>432</v>
      </c>
      <c r="E4937">
        <v>1980</v>
      </c>
      <c r="F4937">
        <v>44.012999999999998</v>
      </c>
      <c r="G4937">
        <v>10.301</v>
      </c>
      <c r="H4937">
        <v>210.696</v>
      </c>
      <c r="I4937">
        <v>3968160000</v>
      </c>
      <c r="J4937">
        <v>1078.81</v>
      </c>
      <c r="L4937">
        <v>68.7</v>
      </c>
      <c r="M4937">
        <v>59.631999999999998</v>
      </c>
      <c r="N4937">
        <v>32.874099999999999</v>
      </c>
    </row>
    <row r="4938" spans="1:14" x14ac:dyDescent="0.3">
      <c r="A4938" t="s">
        <v>174</v>
      </c>
      <c r="B4938" t="s">
        <v>175</v>
      </c>
      <c r="C4938" t="s">
        <v>437</v>
      </c>
      <c r="D4938" t="s">
        <v>432</v>
      </c>
      <c r="E4938">
        <v>1979</v>
      </c>
      <c r="F4938">
        <v>44.499000000000002</v>
      </c>
      <c r="G4938">
        <v>10.76</v>
      </c>
      <c r="H4938">
        <v>205.79499999999999</v>
      </c>
      <c r="I4938">
        <v>3544280000</v>
      </c>
      <c r="J4938">
        <v>993.72699999999998</v>
      </c>
      <c r="L4938">
        <v>71.599999999999994</v>
      </c>
      <c r="M4938">
        <v>58.850999999999999</v>
      </c>
      <c r="N4938">
        <v>31.8764</v>
      </c>
    </row>
    <row r="4939" spans="1:14" x14ac:dyDescent="0.3">
      <c r="A4939" t="s">
        <v>174</v>
      </c>
      <c r="B4939" t="s">
        <v>175</v>
      </c>
      <c r="C4939" t="s">
        <v>437</v>
      </c>
      <c r="D4939" t="s">
        <v>432</v>
      </c>
      <c r="E4939">
        <v>1978</v>
      </c>
      <c r="F4939">
        <v>44.939</v>
      </c>
      <c r="G4939">
        <v>11.227</v>
      </c>
      <c r="H4939">
        <v>181.60300000000001</v>
      </c>
      <c r="I4939">
        <v>3097240000</v>
      </c>
      <c r="J4939">
        <v>895.65</v>
      </c>
      <c r="L4939">
        <v>74.599999999999994</v>
      </c>
      <c r="M4939">
        <v>58.08</v>
      </c>
      <c r="N4939">
        <v>30.906199999999998</v>
      </c>
    </row>
    <row r="4940" spans="1:14" x14ac:dyDescent="0.3">
      <c r="A4940" t="s">
        <v>174</v>
      </c>
      <c r="B4940" t="s">
        <v>175</v>
      </c>
      <c r="C4940" t="s">
        <v>437</v>
      </c>
      <c r="D4940" t="s">
        <v>432</v>
      </c>
      <c r="E4940">
        <v>1977</v>
      </c>
      <c r="F4940">
        <v>45.335000000000001</v>
      </c>
      <c r="G4940">
        <v>11.701000000000001</v>
      </c>
      <c r="H4940">
        <v>181.34</v>
      </c>
      <c r="I4940">
        <v>1669499950</v>
      </c>
      <c r="J4940">
        <v>497.93799999999999</v>
      </c>
      <c r="L4940">
        <v>77.7</v>
      </c>
      <c r="M4940">
        <v>57.317</v>
      </c>
      <c r="N4940">
        <v>29.965399999999999</v>
      </c>
    </row>
    <row r="4941" spans="1:14" x14ac:dyDescent="0.3">
      <c r="A4941" t="s">
        <v>174</v>
      </c>
      <c r="B4941" t="s">
        <v>175</v>
      </c>
      <c r="C4941" t="s">
        <v>437</v>
      </c>
      <c r="D4941" t="s">
        <v>432</v>
      </c>
      <c r="E4941">
        <v>1976</v>
      </c>
      <c r="F4941">
        <v>45.691000000000003</v>
      </c>
      <c r="G4941">
        <v>12.179</v>
      </c>
      <c r="H4941">
        <v>162.404</v>
      </c>
      <c r="I4941">
        <v>1347999949</v>
      </c>
      <c r="J4941">
        <v>414.62299999999999</v>
      </c>
      <c r="L4941">
        <v>80.900000000000006</v>
      </c>
      <c r="M4941">
        <v>56.567</v>
      </c>
      <c r="N4941">
        <v>29.0566</v>
      </c>
    </row>
    <row r="4942" spans="1:14" x14ac:dyDescent="0.3">
      <c r="A4942" t="s">
        <v>174</v>
      </c>
      <c r="B4942" t="s">
        <v>175</v>
      </c>
      <c r="C4942" t="s">
        <v>437</v>
      </c>
      <c r="D4942" t="s">
        <v>432</v>
      </c>
      <c r="E4942">
        <v>1975</v>
      </c>
      <c r="F4942">
        <v>46.021999999999998</v>
      </c>
      <c r="G4942">
        <v>12.656000000000001</v>
      </c>
      <c r="H4942">
        <v>155.71199999999999</v>
      </c>
      <c r="I4942">
        <v>1124000000</v>
      </c>
      <c r="J4942">
        <v>356.45699999999999</v>
      </c>
      <c r="L4942">
        <v>84.1</v>
      </c>
      <c r="M4942">
        <v>55.834000000000003</v>
      </c>
      <c r="N4942">
        <v>28.181699999999999</v>
      </c>
    </row>
    <row r="4943" spans="1:14" x14ac:dyDescent="0.3">
      <c r="A4943" t="s">
        <v>174</v>
      </c>
      <c r="B4943" t="s">
        <v>175</v>
      </c>
      <c r="C4943" t="s">
        <v>437</v>
      </c>
      <c r="D4943" t="s">
        <v>432</v>
      </c>
      <c r="E4943">
        <v>1974</v>
      </c>
      <c r="F4943">
        <v>46.344999999999999</v>
      </c>
      <c r="G4943">
        <v>13.129</v>
      </c>
      <c r="H4943">
        <v>148.40299999999999</v>
      </c>
      <c r="I4943">
        <v>1034500000</v>
      </c>
      <c r="J4943">
        <v>338.15600000000001</v>
      </c>
      <c r="L4943">
        <v>87.3</v>
      </c>
      <c r="M4943">
        <v>55.124000000000002</v>
      </c>
      <c r="N4943">
        <v>27.3415</v>
      </c>
    </row>
    <row r="4944" spans="1:14" x14ac:dyDescent="0.3">
      <c r="A4944" t="s">
        <v>174</v>
      </c>
      <c r="B4944" t="s">
        <v>175</v>
      </c>
      <c r="C4944" t="s">
        <v>437</v>
      </c>
      <c r="D4944" t="s">
        <v>432</v>
      </c>
      <c r="E4944">
        <v>1973</v>
      </c>
      <c r="F4944">
        <v>46.676000000000002</v>
      </c>
      <c r="G4944">
        <v>13.593999999999999</v>
      </c>
      <c r="H4944">
        <v>143.483</v>
      </c>
      <c r="I4944">
        <v>912499950</v>
      </c>
      <c r="J4944">
        <v>307.34399999999999</v>
      </c>
      <c r="L4944">
        <v>90.7</v>
      </c>
      <c r="M4944">
        <v>54.439</v>
      </c>
      <c r="N4944">
        <v>26.5349</v>
      </c>
    </row>
    <row r="4945" spans="1:15" x14ac:dyDescent="0.3">
      <c r="A4945" t="s">
        <v>174</v>
      </c>
      <c r="B4945" t="s">
        <v>175</v>
      </c>
      <c r="C4945" t="s">
        <v>437</v>
      </c>
      <c r="D4945" t="s">
        <v>432</v>
      </c>
      <c r="E4945">
        <v>1972</v>
      </c>
      <c r="F4945">
        <v>47.021000000000001</v>
      </c>
      <c r="G4945">
        <v>14.052</v>
      </c>
      <c r="H4945">
        <v>126.99</v>
      </c>
      <c r="I4945">
        <v>802999950</v>
      </c>
      <c r="J4945">
        <v>278.61500000000001</v>
      </c>
      <c r="L4945">
        <v>94.2</v>
      </c>
      <c r="M4945">
        <v>53.777999999999999</v>
      </c>
      <c r="N4945">
        <v>25.758500000000002</v>
      </c>
    </row>
    <row r="4946" spans="1:15" x14ac:dyDescent="0.3">
      <c r="A4946" t="s">
        <v>174</v>
      </c>
      <c r="B4946" t="s">
        <v>175</v>
      </c>
      <c r="C4946" t="s">
        <v>437</v>
      </c>
      <c r="D4946" t="s">
        <v>432</v>
      </c>
      <c r="E4946">
        <v>1971</v>
      </c>
      <c r="F4946">
        <v>47.378</v>
      </c>
      <c r="G4946">
        <v>14.503</v>
      </c>
      <c r="H4946">
        <v>126.51300000000001</v>
      </c>
      <c r="I4946">
        <v>731000000</v>
      </c>
      <c r="J4946">
        <v>261.24700000000001</v>
      </c>
      <c r="L4946">
        <v>97.7</v>
      </c>
      <c r="M4946">
        <v>53.14</v>
      </c>
      <c r="N4946">
        <v>25.0078</v>
      </c>
    </row>
    <row r="4947" spans="1:15" x14ac:dyDescent="0.3">
      <c r="A4947" t="s">
        <v>174</v>
      </c>
      <c r="B4947" t="s">
        <v>175</v>
      </c>
      <c r="C4947" t="s">
        <v>437</v>
      </c>
      <c r="D4947" t="s">
        <v>432</v>
      </c>
      <c r="E4947">
        <v>1970</v>
      </c>
      <c r="F4947">
        <v>47.73</v>
      </c>
      <c r="G4947">
        <v>14.946</v>
      </c>
      <c r="I4947">
        <v>723000000</v>
      </c>
      <c r="J4947">
        <v>266.13600000000002</v>
      </c>
      <c r="L4947">
        <v>101.3</v>
      </c>
      <c r="M4947">
        <v>52.521999999999998</v>
      </c>
      <c r="N4947">
        <v>24.279699999999998</v>
      </c>
    </row>
    <row r="4948" spans="1:15" x14ac:dyDescent="0.3">
      <c r="A4948" t="s">
        <v>174</v>
      </c>
      <c r="B4948" t="s">
        <v>175</v>
      </c>
      <c r="C4948" t="s">
        <v>437</v>
      </c>
      <c r="D4948" t="s">
        <v>432</v>
      </c>
      <c r="E4948">
        <v>1969</v>
      </c>
      <c r="F4948">
        <v>48.051000000000002</v>
      </c>
      <c r="G4948">
        <v>15.381</v>
      </c>
      <c r="I4948">
        <v>668000050</v>
      </c>
      <c r="J4948">
        <v>253.26900000000001</v>
      </c>
      <c r="L4948">
        <v>104.8</v>
      </c>
      <c r="M4948">
        <v>51.920999999999999</v>
      </c>
      <c r="N4948">
        <v>23.572399999999998</v>
      </c>
    </row>
    <row r="4949" spans="1:15" x14ac:dyDescent="0.3">
      <c r="A4949" t="s">
        <v>174</v>
      </c>
      <c r="B4949" t="s">
        <v>175</v>
      </c>
      <c r="C4949" t="s">
        <v>437</v>
      </c>
      <c r="D4949" t="s">
        <v>432</v>
      </c>
      <c r="E4949">
        <v>1968</v>
      </c>
      <c r="F4949">
        <v>48.323999999999998</v>
      </c>
      <c r="G4949">
        <v>15.813000000000001</v>
      </c>
      <c r="I4949">
        <v>646800000</v>
      </c>
      <c r="J4949">
        <v>252.58500000000001</v>
      </c>
      <c r="L4949">
        <v>108.4</v>
      </c>
      <c r="M4949">
        <v>51.33</v>
      </c>
      <c r="N4949">
        <v>22.886099999999999</v>
      </c>
    </row>
    <row r="4950" spans="1:15" x14ac:dyDescent="0.3">
      <c r="A4950" t="s">
        <v>174</v>
      </c>
      <c r="B4950" t="s">
        <v>175</v>
      </c>
      <c r="C4950" t="s">
        <v>437</v>
      </c>
      <c r="D4950" t="s">
        <v>432</v>
      </c>
      <c r="E4950">
        <v>1967</v>
      </c>
      <c r="F4950">
        <v>48.539000000000001</v>
      </c>
      <c r="G4950">
        <v>16.248000000000001</v>
      </c>
      <c r="I4950">
        <v>598100000</v>
      </c>
      <c r="J4950">
        <v>240.547</v>
      </c>
      <c r="L4950">
        <v>112</v>
      </c>
      <c r="M4950">
        <v>50.741999999999997</v>
      </c>
      <c r="N4950">
        <v>22.222000000000001</v>
      </c>
    </row>
    <row r="4951" spans="1:15" x14ac:dyDescent="0.3">
      <c r="A4951" t="s">
        <v>174</v>
      </c>
      <c r="B4951" t="s">
        <v>175</v>
      </c>
      <c r="C4951" t="s">
        <v>437</v>
      </c>
      <c r="D4951" t="s">
        <v>432</v>
      </c>
      <c r="E4951">
        <v>1966</v>
      </c>
      <c r="F4951">
        <v>48.703000000000003</v>
      </c>
      <c r="G4951">
        <v>16.692</v>
      </c>
      <c r="I4951">
        <v>549950000</v>
      </c>
      <c r="J4951">
        <v>227.74100000000001</v>
      </c>
      <c r="L4951">
        <v>115.7</v>
      </c>
      <c r="M4951">
        <v>50.151000000000003</v>
      </c>
      <c r="N4951">
        <v>21.581900000000001</v>
      </c>
    </row>
    <row r="4952" spans="1:15" x14ac:dyDescent="0.3">
      <c r="A4952" t="s">
        <v>174</v>
      </c>
      <c r="B4952" t="s">
        <v>175</v>
      </c>
      <c r="C4952" t="s">
        <v>437</v>
      </c>
      <c r="D4952" t="s">
        <v>432</v>
      </c>
      <c r="E4952">
        <v>1965</v>
      </c>
      <c r="F4952">
        <v>48.837000000000003</v>
      </c>
      <c r="G4952">
        <v>17.155000000000001</v>
      </c>
      <c r="I4952">
        <v>508650000</v>
      </c>
      <c r="J4952">
        <v>216.81399999999999</v>
      </c>
      <c r="L4952">
        <v>119.4</v>
      </c>
      <c r="M4952">
        <v>49.548000000000002</v>
      </c>
      <c r="N4952">
        <v>20.967199999999998</v>
      </c>
    </row>
    <row r="4953" spans="1:15" x14ac:dyDescent="0.3">
      <c r="A4953" t="s">
        <v>174</v>
      </c>
      <c r="B4953" t="s">
        <v>175</v>
      </c>
      <c r="C4953" t="s">
        <v>437</v>
      </c>
      <c r="D4953" t="s">
        <v>432</v>
      </c>
      <c r="E4953">
        <v>1964</v>
      </c>
      <c r="F4953">
        <v>48.972999999999999</v>
      </c>
      <c r="G4953">
        <v>17.645</v>
      </c>
      <c r="I4953">
        <v>457000000</v>
      </c>
      <c r="J4953">
        <v>200.434</v>
      </c>
      <c r="L4953">
        <v>123.3</v>
      </c>
      <c r="M4953">
        <v>48.926000000000002</v>
      </c>
      <c r="N4953">
        <v>20.377600000000001</v>
      </c>
    </row>
    <row r="4954" spans="1:15" x14ac:dyDescent="0.3">
      <c r="A4954" t="s">
        <v>174</v>
      </c>
      <c r="B4954" t="s">
        <v>175</v>
      </c>
      <c r="C4954" t="s">
        <v>437</v>
      </c>
      <c r="D4954" t="s">
        <v>432</v>
      </c>
      <c r="E4954">
        <v>1963</v>
      </c>
      <c r="F4954">
        <v>49.14</v>
      </c>
      <c r="G4954">
        <v>18.167999999999999</v>
      </c>
      <c r="I4954">
        <v>410199999</v>
      </c>
      <c r="J4954">
        <v>185.05</v>
      </c>
      <c r="L4954">
        <v>127.2</v>
      </c>
      <c r="M4954">
        <v>48.284999999999997</v>
      </c>
      <c r="N4954">
        <v>19.811499999999999</v>
      </c>
    </row>
    <row r="4955" spans="1:15" x14ac:dyDescent="0.3">
      <c r="A4955" t="s">
        <v>174</v>
      </c>
      <c r="B4955" t="s">
        <v>175</v>
      </c>
      <c r="C4955" t="s">
        <v>437</v>
      </c>
      <c r="D4955" t="s">
        <v>432</v>
      </c>
      <c r="E4955">
        <v>1962</v>
      </c>
      <c r="F4955">
        <v>49.356999999999999</v>
      </c>
      <c r="G4955">
        <v>18.724</v>
      </c>
      <c r="I4955">
        <v>387750000</v>
      </c>
      <c r="J4955">
        <v>179.876</v>
      </c>
      <c r="L4955">
        <v>131.30000000000001</v>
      </c>
      <c r="M4955">
        <v>47.625</v>
      </c>
      <c r="N4955">
        <v>19.265799999999999</v>
      </c>
    </row>
    <row r="4956" spans="1:15" x14ac:dyDescent="0.3">
      <c r="A4956" t="s">
        <v>174</v>
      </c>
      <c r="B4956" t="s">
        <v>175</v>
      </c>
      <c r="C4956" t="s">
        <v>437</v>
      </c>
      <c r="D4956" t="s">
        <v>432</v>
      </c>
      <c r="E4956">
        <v>1961</v>
      </c>
      <c r="F4956">
        <v>49.63</v>
      </c>
      <c r="G4956">
        <v>19.312000000000001</v>
      </c>
      <c r="I4956">
        <v>356199999</v>
      </c>
      <c r="J4956">
        <v>169.91</v>
      </c>
      <c r="L4956">
        <v>135.5</v>
      </c>
      <c r="M4956">
        <v>46.953000000000003</v>
      </c>
      <c r="N4956">
        <v>18.7363</v>
      </c>
    </row>
    <row r="4957" spans="1:15" x14ac:dyDescent="0.3">
      <c r="A4957" t="s">
        <v>174</v>
      </c>
      <c r="B4957" t="s">
        <v>175</v>
      </c>
      <c r="C4957" t="s">
        <v>437</v>
      </c>
      <c r="D4957" t="s">
        <v>432</v>
      </c>
      <c r="E4957">
        <v>1960</v>
      </c>
      <c r="F4957">
        <v>49.948999999999998</v>
      </c>
      <c r="G4957">
        <v>19.928000000000001</v>
      </c>
      <c r="I4957">
        <v>335649999</v>
      </c>
      <c r="J4957">
        <v>164.64500000000001</v>
      </c>
      <c r="L4957">
        <v>139.80000000000001</v>
      </c>
      <c r="M4957">
        <v>46.274000000000001</v>
      </c>
    </row>
    <row r="4958" spans="1:15" x14ac:dyDescent="0.3">
      <c r="A4958" t="s">
        <v>176</v>
      </c>
      <c r="B4958" t="s">
        <v>177</v>
      </c>
      <c r="C4958" t="s">
        <v>435</v>
      </c>
      <c r="D4958" t="s">
        <v>436</v>
      </c>
      <c r="E4958">
        <v>2018</v>
      </c>
      <c r="I4958" s="1">
        <v>363000000000</v>
      </c>
      <c r="J4958">
        <v>48717.3</v>
      </c>
      <c r="N4958">
        <v>7096.19</v>
      </c>
      <c r="O4958">
        <v>2.778</v>
      </c>
    </row>
    <row r="4959" spans="1:15" x14ac:dyDescent="0.3">
      <c r="A4959" t="s">
        <v>176</v>
      </c>
      <c r="B4959" t="s">
        <v>177</v>
      </c>
      <c r="C4959" t="s">
        <v>435</v>
      </c>
      <c r="D4959" t="s">
        <v>436</v>
      </c>
      <c r="E4959">
        <v>2017</v>
      </c>
      <c r="F4959">
        <v>7.7</v>
      </c>
      <c r="G4959">
        <v>6.3</v>
      </c>
      <c r="I4959" s="1">
        <v>342000000000</v>
      </c>
      <c r="J4959">
        <v>46220.5</v>
      </c>
      <c r="K4959">
        <v>89.415899999999993</v>
      </c>
      <c r="M4959">
        <v>84.680499999999995</v>
      </c>
      <c r="N4959">
        <v>7039.71</v>
      </c>
      <c r="O4959">
        <v>3.09</v>
      </c>
    </row>
    <row r="4960" spans="1:15" x14ac:dyDescent="0.3">
      <c r="A4960" t="s">
        <v>176</v>
      </c>
      <c r="B4960" t="s">
        <v>177</v>
      </c>
      <c r="C4960" t="s">
        <v>435</v>
      </c>
      <c r="D4960" t="s">
        <v>436</v>
      </c>
      <c r="E4960">
        <v>2016</v>
      </c>
      <c r="F4960">
        <v>8.3000000000000007</v>
      </c>
      <c r="G4960">
        <v>6.4</v>
      </c>
      <c r="I4960" s="1">
        <v>321000000000</v>
      </c>
      <c r="J4960">
        <v>43734.2</v>
      </c>
      <c r="K4960">
        <v>87.479399999999998</v>
      </c>
      <c r="M4960">
        <v>84.226799999999997</v>
      </c>
      <c r="N4960">
        <v>6987.24</v>
      </c>
      <c r="O4960">
        <v>3.39</v>
      </c>
    </row>
    <row r="4961" spans="1:15" x14ac:dyDescent="0.3">
      <c r="A4961" t="s">
        <v>176</v>
      </c>
      <c r="B4961" t="s">
        <v>177</v>
      </c>
      <c r="C4961" t="s">
        <v>435</v>
      </c>
      <c r="D4961" t="s">
        <v>436</v>
      </c>
      <c r="E4961">
        <v>2015</v>
      </c>
      <c r="F4961">
        <v>8.1999999999999993</v>
      </c>
      <c r="G4961">
        <v>6.3</v>
      </c>
      <c r="I4961" s="1">
        <v>309000000000</v>
      </c>
      <c r="J4961">
        <v>42431.9</v>
      </c>
      <c r="K4961">
        <v>84.948400000000007</v>
      </c>
      <c r="M4961">
        <v>84.278000000000006</v>
      </c>
      <c r="N4961">
        <v>6944.1</v>
      </c>
      <c r="O4961">
        <v>3.32</v>
      </c>
    </row>
    <row r="4962" spans="1:15" x14ac:dyDescent="0.3">
      <c r="A4962" t="s">
        <v>176</v>
      </c>
      <c r="B4962" t="s">
        <v>177</v>
      </c>
      <c r="C4962" t="s">
        <v>435</v>
      </c>
      <c r="D4962" t="s">
        <v>436</v>
      </c>
      <c r="E4962">
        <v>2014</v>
      </c>
      <c r="F4962">
        <v>8.6</v>
      </c>
      <c r="G4962">
        <v>6.2</v>
      </c>
      <c r="H4962">
        <v>6083.27</v>
      </c>
      <c r="I4962" s="1">
        <v>291000000000</v>
      </c>
      <c r="J4962">
        <v>40315.300000000003</v>
      </c>
      <c r="K4962">
        <v>79.866299999999995</v>
      </c>
      <c r="M4962">
        <v>83.980500000000006</v>
      </c>
      <c r="N4962">
        <v>6885.24</v>
      </c>
      <c r="O4962">
        <v>3.3</v>
      </c>
    </row>
    <row r="4963" spans="1:15" x14ac:dyDescent="0.3">
      <c r="A4963" t="s">
        <v>176</v>
      </c>
      <c r="B4963" t="s">
        <v>177</v>
      </c>
      <c r="C4963" t="s">
        <v>435</v>
      </c>
      <c r="D4963" t="s">
        <v>436</v>
      </c>
      <c r="E4963">
        <v>2013</v>
      </c>
      <c r="F4963">
        <v>8</v>
      </c>
      <c r="G4963">
        <v>6</v>
      </c>
      <c r="H4963">
        <v>5941.16</v>
      </c>
      <c r="I4963" s="1">
        <v>276000000000</v>
      </c>
      <c r="J4963">
        <v>38403.800000000003</v>
      </c>
      <c r="K4963">
        <v>74.2</v>
      </c>
      <c r="M4963">
        <v>83.831699999999998</v>
      </c>
      <c r="N4963">
        <v>6837.05</v>
      </c>
      <c r="O4963">
        <v>3.4</v>
      </c>
    </row>
    <row r="4964" spans="1:15" x14ac:dyDescent="0.3">
      <c r="A4964" t="s">
        <v>176</v>
      </c>
      <c r="B4964" t="s">
        <v>177</v>
      </c>
      <c r="C4964" t="s">
        <v>435</v>
      </c>
      <c r="D4964" t="s">
        <v>436</v>
      </c>
      <c r="E4964">
        <v>2012</v>
      </c>
      <c r="F4964">
        <v>12.8</v>
      </c>
      <c r="G4964">
        <v>6.1</v>
      </c>
      <c r="H4964">
        <v>6031.24</v>
      </c>
      <c r="I4964" s="1">
        <v>263000000000</v>
      </c>
      <c r="J4964">
        <v>36730.9</v>
      </c>
      <c r="K4964">
        <v>72.900000000000006</v>
      </c>
      <c r="M4964">
        <v>83.480500000000006</v>
      </c>
      <c r="N4964">
        <v>6809.62</v>
      </c>
      <c r="O4964">
        <v>3.29</v>
      </c>
    </row>
    <row r="4965" spans="1:15" x14ac:dyDescent="0.3">
      <c r="A4965" t="s">
        <v>176</v>
      </c>
      <c r="B4965" t="s">
        <v>177</v>
      </c>
      <c r="C4965" t="s">
        <v>435</v>
      </c>
      <c r="D4965" t="s">
        <v>436</v>
      </c>
      <c r="E4965">
        <v>2011</v>
      </c>
      <c r="F4965">
        <v>13.5</v>
      </c>
      <c r="G4965">
        <v>6</v>
      </c>
      <c r="H4965">
        <v>5959.9</v>
      </c>
      <c r="I4965" s="1">
        <v>249000000000</v>
      </c>
      <c r="J4965">
        <v>35142.5</v>
      </c>
      <c r="K4965">
        <v>72.2</v>
      </c>
      <c r="M4965">
        <v>83.421999999999997</v>
      </c>
      <c r="N4965">
        <v>6734.86</v>
      </c>
      <c r="O4965">
        <v>3.42</v>
      </c>
    </row>
    <row r="4966" spans="1:15" x14ac:dyDescent="0.3">
      <c r="A4966" t="s">
        <v>176</v>
      </c>
      <c r="B4966" t="s">
        <v>177</v>
      </c>
      <c r="C4966" t="s">
        <v>435</v>
      </c>
      <c r="D4966" t="s">
        <v>436</v>
      </c>
      <c r="E4966">
        <v>2010</v>
      </c>
      <c r="F4966">
        <v>12.6</v>
      </c>
      <c r="G4966">
        <v>6</v>
      </c>
      <c r="H4966">
        <v>5973.35</v>
      </c>
      <c r="I4966" s="1">
        <v>229000000000</v>
      </c>
      <c r="J4966">
        <v>32550</v>
      </c>
      <c r="K4966">
        <v>72</v>
      </c>
      <c r="M4966">
        <v>82.977999999999994</v>
      </c>
      <c r="N4966">
        <v>6689.71</v>
      </c>
      <c r="O4966">
        <v>4.3099999999999996</v>
      </c>
    </row>
    <row r="4967" spans="1:15" x14ac:dyDescent="0.3">
      <c r="A4967" t="s">
        <v>176</v>
      </c>
      <c r="B4967" t="s">
        <v>177</v>
      </c>
      <c r="C4967" t="s">
        <v>435</v>
      </c>
      <c r="D4967" t="s">
        <v>436</v>
      </c>
      <c r="E4967">
        <v>2009</v>
      </c>
      <c r="F4967">
        <v>11.8</v>
      </c>
      <c r="G4967">
        <v>5.9</v>
      </c>
      <c r="H4967">
        <v>5950.84</v>
      </c>
      <c r="I4967" s="1">
        <v>214000000000</v>
      </c>
      <c r="J4967">
        <v>30697.3</v>
      </c>
      <c r="K4967">
        <v>69.400000000000006</v>
      </c>
      <c r="M4967">
        <v>82.775599999999997</v>
      </c>
      <c r="N4967">
        <v>6640.76</v>
      </c>
      <c r="O4967">
        <v>5.26</v>
      </c>
    </row>
    <row r="4968" spans="1:15" x14ac:dyDescent="0.3">
      <c r="A4968" t="s">
        <v>176</v>
      </c>
      <c r="B4968" t="s">
        <v>177</v>
      </c>
      <c r="C4968" t="s">
        <v>435</v>
      </c>
      <c r="D4968" t="s">
        <v>436</v>
      </c>
      <c r="E4968">
        <v>2008</v>
      </c>
      <c r="F4968">
        <v>11.3</v>
      </c>
      <c r="G4968">
        <v>6</v>
      </c>
      <c r="H4968">
        <v>5883.04</v>
      </c>
      <c r="I4968" s="1">
        <v>219000000000</v>
      </c>
      <c r="J4968">
        <v>31515.7</v>
      </c>
      <c r="K4968">
        <v>66.7</v>
      </c>
      <c r="M4968">
        <v>82.375600000000006</v>
      </c>
      <c r="N4968">
        <v>6626.48</v>
      </c>
      <c r="O4968">
        <v>3.56</v>
      </c>
    </row>
    <row r="4969" spans="1:15" x14ac:dyDescent="0.3">
      <c r="A4969" t="s">
        <v>176</v>
      </c>
      <c r="B4969" t="s">
        <v>177</v>
      </c>
      <c r="C4969" t="s">
        <v>435</v>
      </c>
      <c r="D4969" t="s">
        <v>436</v>
      </c>
      <c r="E4969">
        <v>2007</v>
      </c>
      <c r="F4969">
        <v>10.199999999999999</v>
      </c>
      <c r="G4969">
        <v>5.7</v>
      </c>
      <c r="H4969">
        <v>5907.35</v>
      </c>
      <c r="I4969" s="1">
        <v>212000000000</v>
      </c>
      <c r="J4969">
        <v>30594</v>
      </c>
      <c r="K4969">
        <v>64.8</v>
      </c>
      <c r="M4969">
        <v>82.326800000000006</v>
      </c>
      <c r="N4969">
        <v>6586.95</v>
      </c>
      <c r="O4969">
        <v>4.01</v>
      </c>
    </row>
    <row r="4970" spans="1:15" x14ac:dyDescent="0.3">
      <c r="A4970" t="s">
        <v>176</v>
      </c>
      <c r="B4970" t="s">
        <v>177</v>
      </c>
      <c r="C4970" t="s">
        <v>435</v>
      </c>
      <c r="D4970" t="s">
        <v>436</v>
      </c>
      <c r="E4970">
        <v>2006</v>
      </c>
      <c r="F4970">
        <v>9.6</v>
      </c>
      <c r="G4970">
        <v>5.5</v>
      </c>
      <c r="H4970">
        <v>5882.81</v>
      </c>
      <c r="I4970" s="1">
        <v>194000000000</v>
      </c>
      <c r="J4970">
        <v>28224.2</v>
      </c>
      <c r="K4970">
        <v>60.8</v>
      </c>
      <c r="M4970">
        <v>82.375600000000006</v>
      </c>
      <c r="N4970">
        <v>6530.57</v>
      </c>
      <c r="O4970">
        <v>4.7699999999999996</v>
      </c>
    </row>
    <row r="4971" spans="1:15" x14ac:dyDescent="0.3">
      <c r="A4971" t="s">
        <v>176</v>
      </c>
      <c r="B4971" t="s">
        <v>177</v>
      </c>
      <c r="C4971" t="s">
        <v>435</v>
      </c>
      <c r="D4971" t="s">
        <v>436</v>
      </c>
      <c r="E4971">
        <v>2005</v>
      </c>
      <c r="F4971">
        <v>8.4</v>
      </c>
      <c r="G4971">
        <v>5.7</v>
      </c>
      <c r="H4971">
        <v>5878.44</v>
      </c>
      <c r="I4971" s="1">
        <v>182000000000</v>
      </c>
      <c r="J4971">
        <v>26649.8</v>
      </c>
      <c r="K4971">
        <v>56.9</v>
      </c>
      <c r="M4971">
        <v>81.629300000000001</v>
      </c>
      <c r="N4971">
        <v>6488.76</v>
      </c>
      <c r="O4971">
        <v>5.58</v>
      </c>
    </row>
    <row r="4972" spans="1:15" x14ac:dyDescent="0.3">
      <c r="A4972" t="s">
        <v>176</v>
      </c>
      <c r="B4972" t="s">
        <v>177</v>
      </c>
      <c r="C4972" t="s">
        <v>435</v>
      </c>
      <c r="D4972" t="s">
        <v>436</v>
      </c>
      <c r="E4972">
        <v>2004</v>
      </c>
      <c r="F4972">
        <v>7.2</v>
      </c>
      <c r="G4972">
        <v>5.4</v>
      </c>
      <c r="H4972">
        <v>5782.56</v>
      </c>
      <c r="I4972" s="1">
        <v>169000000000</v>
      </c>
      <c r="J4972">
        <v>24928.1</v>
      </c>
      <c r="K4972">
        <v>56.399900000000002</v>
      </c>
      <c r="M4972">
        <v>81.829300000000003</v>
      </c>
      <c r="N4972">
        <v>6460.48</v>
      </c>
      <c r="O4972">
        <v>6.74</v>
      </c>
    </row>
    <row r="4973" spans="1:15" x14ac:dyDescent="0.3">
      <c r="A4973" t="s">
        <v>176</v>
      </c>
      <c r="B4973" t="s">
        <v>177</v>
      </c>
      <c r="C4973" t="s">
        <v>435</v>
      </c>
      <c r="D4973" t="s">
        <v>436</v>
      </c>
      <c r="E4973">
        <v>2003</v>
      </c>
      <c r="F4973">
        <v>6.9</v>
      </c>
      <c r="G4973">
        <v>5.5</v>
      </c>
      <c r="H4973">
        <v>5713.88</v>
      </c>
      <c r="I4973" s="1">
        <v>161000000000</v>
      </c>
      <c r="J4973">
        <v>23977</v>
      </c>
      <c r="K4973">
        <v>52.2</v>
      </c>
      <c r="M4973">
        <v>81.378</v>
      </c>
      <c r="N4973">
        <v>6410.29</v>
      </c>
      <c r="O4973">
        <v>7.86</v>
      </c>
    </row>
    <row r="4974" spans="1:15" x14ac:dyDescent="0.3">
      <c r="A4974" t="s">
        <v>176</v>
      </c>
      <c r="B4974" t="s">
        <v>177</v>
      </c>
      <c r="C4974" t="s">
        <v>435</v>
      </c>
      <c r="D4974" t="s">
        <v>436</v>
      </c>
      <c r="E4974">
        <v>2002</v>
      </c>
      <c r="F4974">
        <v>7.1</v>
      </c>
      <c r="G4974">
        <v>5.0999999999999996</v>
      </c>
      <c r="H4974">
        <v>5647.9</v>
      </c>
      <c r="I4974" s="1">
        <v>166000000000</v>
      </c>
      <c r="J4974">
        <v>24665.9</v>
      </c>
      <c r="K4974">
        <v>43.0824</v>
      </c>
      <c r="M4974">
        <v>81.4268</v>
      </c>
      <c r="N4974">
        <v>6422.95</v>
      </c>
      <c r="O4974">
        <v>7.28</v>
      </c>
    </row>
    <row r="4975" spans="1:15" x14ac:dyDescent="0.3">
      <c r="A4975" t="s">
        <v>176</v>
      </c>
      <c r="B4975" t="s">
        <v>177</v>
      </c>
      <c r="C4975" t="s">
        <v>435</v>
      </c>
      <c r="D4975" t="s">
        <v>436</v>
      </c>
      <c r="E4975">
        <v>2001</v>
      </c>
      <c r="F4975">
        <v>7.2</v>
      </c>
      <c r="G4975">
        <v>5</v>
      </c>
      <c r="H4975">
        <v>5549.95</v>
      </c>
      <c r="I4975" s="1">
        <v>169000000000</v>
      </c>
      <c r="J4975">
        <v>25230.2</v>
      </c>
      <c r="K4975">
        <v>38.671399999999998</v>
      </c>
      <c r="M4975">
        <v>81.424400000000006</v>
      </c>
      <c r="N4975">
        <v>6394.57</v>
      </c>
      <c r="O4975">
        <v>5.09</v>
      </c>
    </row>
    <row r="4976" spans="1:15" x14ac:dyDescent="0.3">
      <c r="A4976" t="s">
        <v>176</v>
      </c>
      <c r="B4976" t="s">
        <v>177</v>
      </c>
      <c r="C4976" t="s">
        <v>435</v>
      </c>
      <c r="D4976" t="s">
        <v>436</v>
      </c>
      <c r="E4976">
        <v>2000</v>
      </c>
      <c r="F4976">
        <v>8.1</v>
      </c>
      <c r="G4976">
        <v>5.0999999999999996</v>
      </c>
      <c r="H4976">
        <v>5446.66</v>
      </c>
      <c r="I4976" s="1">
        <v>172000000000</v>
      </c>
      <c r="J4976">
        <v>25756.7</v>
      </c>
      <c r="K4976">
        <v>27.8278</v>
      </c>
      <c r="M4976">
        <v>80.878</v>
      </c>
      <c r="N4976">
        <v>6347.62</v>
      </c>
      <c r="O4976">
        <v>4.92</v>
      </c>
    </row>
    <row r="4977" spans="1:15" x14ac:dyDescent="0.3">
      <c r="A4977" t="s">
        <v>176</v>
      </c>
      <c r="B4977" t="s">
        <v>177</v>
      </c>
      <c r="C4977" t="s">
        <v>435</v>
      </c>
      <c r="D4977" t="s">
        <v>436</v>
      </c>
      <c r="E4977">
        <v>1999</v>
      </c>
      <c r="F4977">
        <v>7.8</v>
      </c>
      <c r="G4977">
        <v>5</v>
      </c>
      <c r="H4977">
        <v>5268.15</v>
      </c>
      <c r="I4977" s="1">
        <v>166000000000</v>
      </c>
      <c r="J4977">
        <v>25091.7</v>
      </c>
      <c r="K4977">
        <v>21.230699999999999</v>
      </c>
      <c r="M4977">
        <v>80.382900000000006</v>
      </c>
      <c r="N4977">
        <v>6291.9</v>
      </c>
      <c r="O4977">
        <v>6.25</v>
      </c>
    </row>
    <row r="4978" spans="1:15" x14ac:dyDescent="0.3">
      <c r="A4978" t="s">
        <v>176</v>
      </c>
      <c r="B4978" t="s">
        <v>177</v>
      </c>
      <c r="C4978" t="s">
        <v>435</v>
      </c>
      <c r="D4978" t="s">
        <v>436</v>
      </c>
      <c r="E4978">
        <v>1998</v>
      </c>
      <c r="F4978">
        <v>8.1</v>
      </c>
      <c r="G4978">
        <v>5</v>
      </c>
      <c r="H4978">
        <v>5325.73</v>
      </c>
      <c r="I4978" s="1">
        <v>169000000000</v>
      </c>
      <c r="J4978">
        <v>25809</v>
      </c>
      <c r="K4978">
        <v>14.545999999999999</v>
      </c>
      <c r="M4978">
        <v>80.131699999999995</v>
      </c>
      <c r="N4978">
        <v>6232.1</v>
      </c>
      <c r="O4978">
        <v>4.58</v>
      </c>
    </row>
    <row r="4979" spans="1:15" x14ac:dyDescent="0.3">
      <c r="A4979" t="s">
        <v>176</v>
      </c>
      <c r="B4979" t="s">
        <v>177</v>
      </c>
      <c r="C4979" t="s">
        <v>435</v>
      </c>
      <c r="D4979" t="s">
        <v>436</v>
      </c>
      <c r="E4979">
        <v>1997</v>
      </c>
      <c r="F4979">
        <v>9.1</v>
      </c>
      <c r="G4979">
        <v>4.9000000000000004</v>
      </c>
      <c r="H4979">
        <v>4968.49</v>
      </c>
      <c r="I4979" s="1">
        <v>177000000000</v>
      </c>
      <c r="J4979">
        <v>27330</v>
      </c>
      <c r="K4979">
        <v>10.518800000000001</v>
      </c>
      <c r="M4979">
        <v>80.126800000000003</v>
      </c>
      <c r="N4979">
        <v>6180.29</v>
      </c>
      <c r="O4979">
        <v>2.2200000000000002</v>
      </c>
    </row>
    <row r="4980" spans="1:15" x14ac:dyDescent="0.3">
      <c r="A4980" t="s">
        <v>176</v>
      </c>
      <c r="B4980" t="s">
        <v>177</v>
      </c>
      <c r="C4980" t="s">
        <v>435</v>
      </c>
      <c r="D4980" t="s">
        <v>436</v>
      </c>
      <c r="E4980">
        <v>1996</v>
      </c>
      <c r="F4980">
        <v>9.9</v>
      </c>
      <c r="G4980">
        <v>5</v>
      </c>
      <c r="H4980">
        <v>4915.7</v>
      </c>
      <c r="I4980" s="1">
        <v>160000000000</v>
      </c>
      <c r="J4980">
        <v>24818.2</v>
      </c>
      <c r="K4980">
        <v>4.7488400000000004</v>
      </c>
      <c r="M4980">
        <v>79.626800000000003</v>
      </c>
      <c r="N4980">
        <v>6129.05</v>
      </c>
      <c r="O4980">
        <v>2.83</v>
      </c>
    </row>
    <row r="4981" spans="1:15" x14ac:dyDescent="0.3">
      <c r="A4981" t="s">
        <v>176</v>
      </c>
      <c r="B4981" t="s">
        <v>177</v>
      </c>
      <c r="C4981" t="s">
        <v>435</v>
      </c>
      <c r="D4981" t="s">
        <v>436</v>
      </c>
      <c r="E4981">
        <v>1995</v>
      </c>
      <c r="F4981">
        <v>11.2</v>
      </c>
      <c r="G4981">
        <v>5.0999999999999996</v>
      </c>
      <c r="H4981">
        <v>4849.82</v>
      </c>
      <c r="I4981" s="1">
        <v>145000000000</v>
      </c>
      <c r="J4981">
        <v>23497.5</v>
      </c>
      <c r="K4981">
        <v>3.2186400000000002</v>
      </c>
      <c r="M4981">
        <v>78.682900000000004</v>
      </c>
      <c r="N4981">
        <v>5862.95</v>
      </c>
      <c r="O4981">
        <v>3.22</v>
      </c>
    </row>
    <row r="4982" spans="1:15" x14ac:dyDescent="0.3">
      <c r="A4982" t="s">
        <v>176</v>
      </c>
      <c r="B4982" t="s">
        <v>177</v>
      </c>
      <c r="C4982" t="s">
        <v>435</v>
      </c>
      <c r="D4982" t="s">
        <v>436</v>
      </c>
      <c r="E4982">
        <v>1994</v>
      </c>
      <c r="F4982">
        <v>11.9</v>
      </c>
      <c r="G4982">
        <v>5</v>
      </c>
      <c r="H4982">
        <v>4835.47</v>
      </c>
      <c r="I4982" s="1">
        <v>136000000000</v>
      </c>
      <c r="J4982">
        <v>22502.6</v>
      </c>
      <c r="K4982">
        <v>2.7841999999999998</v>
      </c>
      <c r="M4982">
        <v>78.529300000000006</v>
      </c>
      <c r="N4982">
        <v>6096.36</v>
      </c>
      <c r="O4982">
        <v>1.9</v>
      </c>
    </row>
    <row r="4983" spans="1:15" x14ac:dyDescent="0.3">
      <c r="A4983" t="s">
        <v>176</v>
      </c>
      <c r="B4983" t="s">
        <v>177</v>
      </c>
      <c r="C4983" t="s">
        <v>435</v>
      </c>
      <c r="D4983" t="s">
        <v>436</v>
      </c>
      <c r="E4983">
        <v>1993</v>
      </c>
      <c r="F4983">
        <v>12</v>
      </c>
      <c r="G4983">
        <v>5.2</v>
      </c>
      <c r="H4983">
        <v>4698.7</v>
      </c>
      <c r="I4983" s="1">
        <v>120000000000</v>
      </c>
      <c r="J4983">
        <v>20395.5</v>
      </c>
      <c r="K4983">
        <v>1.33457</v>
      </c>
      <c r="M4983">
        <v>78.031700000000001</v>
      </c>
      <c r="N4983">
        <v>5960.61</v>
      </c>
      <c r="O4983">
        <v>1.96</v>
      </c>
    </row>
    <row r="4984" spans="1:15" x14ac:dyDescent="0.3">
      <c r="A4984" t="s">
        <v>176</v>
      </c>
      <c r="B4984" t="s">
        <v>177</v>
      </c>
      <c r="C4984" t="s">
        <v>435</v>
      </c>
      <c r="D4984" t="s">
        <v>436</v>
      </c>
      <c r="E4984">
        <v>1992</v>
      </c>
      <c r="F4984">
        <v>12.3</v>
      </c>
      <c r="G4984">
        <v>5.3</v>
      </c>
      <c r="H4984">
        <v>4507.8900000000003</v>
      </c>
      <c r="I4984" s="1">
        <v>104000000000</v>
      </c>
      <c r="J4984">
        <v>17976.400000000001</v>
      </c>
      <c r="K4984">
        <v>0.84952799999999995</v>
      </c>
      <c r="M4984">
        <v>77.677999999999997</v>
      </c>
      <c r="N4984">
        <v>5859.09</v>
      </c>
      <c r="O4984">
        <v>1.96</v>
      </c>
    </row>
    <row r="4985" spans="1:15" x14ac:dyDescent="0.3">
      <c r="A4985" t="s">
        <v>176</v>
      </c>
      <c r="B4985" t="s">
        <v>177</v>
      </c>
      <c r="C4985" t="s">
        <v>435</v>
      </c>
      <c r="D4985" t="s">
        <v>436</v>
      </c>
      <c r="E4985">
        <v>1991</v>
      </c>
      <c r="F4985">
        <v>12</v>
      </c>
      <c r="G4985">
        <v>5</v>
      </c>
      <c r="H4985">
        <v>4401.25</v>
      </c>
      <c r="I4985">
        <v>88959600000</v>
      </c>
      <c r="J4985">
        <v>15465.9</v>
      </c>
      <c r="K4985">
        <v>0.12095499999999999</v>
      </c>
      <c r="M4985">
        <v>77.882900000000006</v>
      </c>
      <c r="N4985">
        <v>5810.1</v>
      </c>
      <c r="O4985">
        <v>1.8</v>
      </c>
    </row>
    <row r="4986" spans="1:15" x14ac:dyDescent="0.3">
      <c r="A4986" t="s">
        <v>176</v>
      </c>
      <c r="B4986" t="s">
        <v>177</v>
      </c>
      <c r="C4986" t="s">
        <v>435</v>
      </c>
      <c r="D4986" t="s">
        <v>436</v>
      </c>
      <c r="E4986">
        <v>1990</v>
      </c>
      <c r="F4986">
        <v>12</v>
      </c>
      <c r="G4986">
        <v>5.2</v>
      </c>
      <c r="H4986">
        <v>4177.93</v>
      </c>
      <c r="I4986">
        <v>76928300000</v>
      </c>
      <c r="J4986">
        <v>13485.5</v>
      </c>
      <c r="K4986">
        <v>0</v>
      </c>
      <c r="M4986">
        <v>77.380499999999998</v>
      </c>
      <c r="N4986">
        <v>5762.12</v>
      </c>
    </row>
    <row r="4987" spans="1:15" x14ac:dyDescent="0.3">
      <c r="A4987" t="s">
        <v>176</v>
      </c>
      <c r="B4987" t="s">
        <v>177</v>
      </c>
      <c r="C4987" t="s">
        <v>435</v>
      </c>
      <c r="D4987" t="s">
        <v>436</v>
      </c>
      <c r="E4987">
        <v>1989</v>
      </c>
      <c r="F4987">
        <v>12.3</v>
      </c>
      <c r="G4987">
        <v>5.0999999999999996</v>
      </c>
      <c r="H4987">
        <v>3936.72</v>
      </c>
      <c r="I4987">
        <v>68790400000</v>
      </c>
      <c r="J4987">
        <v>12097.8</v>
      </c>
      <c r="M4987">
        <v>77.029300000000006</v>
      </c>
      <c r="N4987">
        <v>5743.64</v>
      </c>
    </row>
    <row r="4988" spans="1:15" x14ac:dyDescent="0.3">
      <c r="A4988" t="s">
        <v>176</v>
      </c>
      <c r="B4988" t="s">
        <v>177</v>
      </c>
      <c r="C4988" t="s">
        <v>435</v>
      </c>
      <c r="D4988" t="s">
        <v>436</v>
      </c>
      <c r="E4988">
        <v>1988</v>
      </c>
      <c r="F4988">
        <v>13.4</v>
      </c>
      <c r="G4988">
        <v>4.9000000000000004</v>
      </c>
      <c r="H4988">
        <v>4072.07</v>
      </c>
      <c r="I4988">
        <v>59707400000</v>
      </c>
      <c r="J4988">
        <v>10609.7</v>
      </c>
      <c r="M4988">
        <v>77.082899999999995</v>
      </c>
      <c r="N4988">
        <v>5684.44</v>
      </c>
    </row>
    <row r="4989" spans="1:15" x14ac:dyDescent="0.3">
      <c r="A4989" t="s">
        <v>176</v>
      </c>
      <c r="B4989" t="s">
        <v>177</v>
      </c>
      <c r="C4989" t="s">
        <v>435</v>
      </c>
      <c r="D4989" t="s">
        <v>436</v>
      </c>
      <c r="E4989">
        <v>1987</v>
      </c>
      <c r="F4989">
        <v>12.6</v>
      </c>
      <c r="G4989">
        <v>4.8</v>
      </c>
      <c r="H4989">
        <v>3845.35</v>
      </c>
      <c r="I4989">
        <v>50622600000</v>
      </c>
      <c r="J4989">
        <v>9071.33</v>
      </c>
      <c r="M4989">
        <v>76.882900000000006</v>
      </c>
      <c r="N4989">
        <v>5636.87</v>
      </c>
    </row>
    <row r="4990" spans="1:15" x14ac:dyDescent="0.3">
      <c r="A4990" t="s">
        <v>176</v>
      </c>
      <c r="B4990" t="s">
        <v>177</v>
      </c>
      <c r="C4990" t="s">
        <v>435</v>
      </c>
      <c r="D4990" t="s">
        <v>436</v>
      </c>
      <c r="E4990">
        <v>1986</v>
      </c>
      <c r="F4990">
        <v>13</v>
      </c>
      <c r="G4990">
        <v>4.7</v>
      </c>
      <c r="H4990">
        <v>3196.79</v>
      </c>
      <c r="I4990">
        <v>41075600000</v>
      </c>
      <c r="J4990">
        <v>7435.03</v>
      </c>
      <c r="M4990">
        <v>76.685400000000001</v>
      </c>
      <c r="N4990">
        <v>5580.4</v>
      </c>
    </row>
    <row r="4991" spans="1:15" x14ac:dyDescent="0.3">
      <c r="A4991" t="s">
        <v>176</v>
      </c>
      <c r="B4991" t="s">
        <v>177</v>
      </c>
      <c r="C4991" t="s">
        <v>435</v>
      </c>
      <c r="D4991" t="s">
        <v>436</v>
      </c>
      <c r="E4991">
        <v>1985</v>
      </c>
      <c r="F4991">
        <v>14</v>
      </c>
      <c r="G4991">
        <v>4.5999999999999996</v>
      </c>
      <c r="H4991">
        <v>2918.33</v>
      </c>
      <c r="I4991">
        <v>35699500000</v>
      </c>
      <c r="J4991">
        <v>6542.93</v>
      </c>
      <c r="M4991">
        <v>76.434100000000001</v>
      </c>
      <c r="N4991">
        <v>5511.31</v>
      </c>
    </row>
    <row r="4992" spans="1:15" x14ac:dyDescent="0.3">
      <c r="A4992" t="s">
        <v>176</v>
      </c>
      <c r="B4992" t="s">
        <v>177</v>
      </c>
      <c r="C4992" t="s">
        <v>435</v>
      </c>
      <c r="D4992" t="s">
        <v>436</v>
      </c>
      <c r="E4992">
        <v>1984</v>
      </c>
      <c r="F4992">
        <v>14.4</v>
      </c>
      <c r="G4992">
        <v>4.7</v>
      </c>
      <c r="H4992">
        <v>2786.45</v>
      </c>
      <c r="I4992">
        <v>33511400000</v>
      </c>
      <c r="J4992">
        <v>6208.23</v>
      </c>
      <c r="M4992">
        <v>76.029300000000006</v>
      </c>
      <c r="N4992">
        <v>5452.42</v>
      </c>
    </row>
    <row r="4993" spans="1:14" x14ac:dyDescent="0.3">
      <c r="A4993" t="s">
        <v>176</v>
      </c>
      <c r="B4993" t="s">
        <v>177</v>
      </c>
      <c r="C4993" t="s">
        <v>435</v>
      </c>
      <c r="D4993" t="s">
        <v>436</v>
      </c>
      <c r="E4993">
        <v>1983</v>
      </c>
      <c r="F4993">
        <v>15.6</v>
      </c>
      <c r="G4993">
        <v>5</v>
      </c>
      <c r="H4993">
        <v>2624.83</v>
      </c>
      <c r="I4993">
        <v>29907100000</v>
      </c>
      <c r="J4993">
        <v>5595.24</v>
      </c>
      <c r="M4993">
        <v>75.275599999999997</v>
      </c>
      <c r="N4993">
        <v>5399.09</v>
      </c>
    </row>
    <row r="4994" spans="1:14" x14ac:dyDescent="0.3">
      <c r="A4994" t="s">
        <v>176</v>
      </c>
      <c r="B4994" t="s">
        <v>177</v>
      </c>
      <c r="C4994" t="s">
        <v>435</v>
      </c>
      <c r="D4994" t="s">
        <v>436</v>
      </c>
      <c r="E4994">
        <v>1982</v>
      </c>
      <c r="F4994">
        <v>16.399999999999999</v>
      </c>
      <c r="G4994">
        <v>4.8</v>
      </c>
      <c r="H4994">
        <v>2361.48</v>
      </c>
      <c r="I4994">
        <v>32291300000</v>
      </c>
      <c r="J4994">
        <v>6133.78</v>
      </c>
      <c r="M4994">
        <v>75.429299999999998</v>
      </c>
      <c r="N4994">
        <v>5317.68</v>
      </c>
    </row>
    <row r="4995" spans="1:14" x14ac:dyDescent="0.3">
      <c r="A4995" t="s">
        <v>176</v>
      </c>
      <c r="B4995" t="s">
        <v>177</v>
      </c>
      <c r="C4995" t="s">
        <v>435</v>
      </c>
      <c r="D4995" t="s">
        <v>436</v>
      </c>
      <c r="E4995">
        <v>1981</v>
      </c>
      <c r="F4995">
        <v>16.8</v>
      </c>
      <c r="G4995">
        <v>4.8</v>
      </c>
      <c r="H4995">
        <v>2229.62</v>
      </c>
      <c r="I4995">
        <v>31055400000</v>
      </c>
      <c r="J4995">
        <v>5991.32</v>
      </c>
      <c r="M4995">
        <v>75.324399999999997</v>
      </c>
      <c r="N4995">
        <v>5183.3999999999996</v>
      </c>
    </row>
    <row r="4996" spans="1:14" x14ac:dyDescent="0.3">
      <c r="A4996" t="s">
        <v>176</v>
      </c>
      <c r="B4996" t="s">
        <v>177</v>
      </c>
      <c r="C4996" t="s">
        <v>435</v>
      </c>
      <c r="D4996" t="s">
        <v>436</v>
      </c>
      <c r="E4996">
        <v>1980</v>
      </c>
      <c r="F4996">
        <v>17</v>
      </c>
      <c r="G4996">
        <v>5</v>
      </c>
      <c r="H4996">
        <v>2156.58</v>
      </c>
      <c r="I4996">
        <v>28861800000</v>
      </c>
      <c r="J4996">
        <v>5700.41</v>
      </c>
      <c r="M4996">
        <v>74.673199999999994</v>
      </c>
      <c r="N4996">
        <v>5063.1000000000004</v>
      </c>
    </row>
    <row r="4997" spans="1:14" x14ac:dyDescent="0.3">
      <c r="A4997" t="s">
        <v>176</v>
      </c>
      <c r="B4997" t="s">
        <v>177</v>
      </c>
      <c r="C4997" t="s">
        <v>435</v>
      </c>
      <c r="D4997" t="s">
        <v>436</v>
      </c>
      <c r="E4997">
        <v>1979</v>
      </c>
      <c r="F4997">
        <v>16.8</v>
      </c>
      <c r="G4997">
        <v>5.2</v>
      </c>
      <c r="H4997">
        <v>2003.16</v>
      </c>
      <c r="I4997">
        <v>22526000000</v>
      </c>
      <c r="J4997">
        <v>4569.45</v>
      </c>
      <c r="M4997">
        <v>73.673199999999994</v>
      </c>
      <c r="N4997">
        <v>4929.7</v>
      </c>
    </row>
    <row r="4998" spans="1:14" x14ac:dyDescent="0.3">
      <c r="A4998" t="s">
        <v>176</v>
      </c>
      <c r="B4998" t="s">
        <v>177</v>
      </c>
      <c r="C4998" t="s">
        <v>435</v>
      </c>
      <c r="D4998" t="s">
        <v>436</v>
      </c>
      <c r="E4998">
        <v>1978</v>
      </c>
      <c r="F4998">
        <v>17.3</v>
      </c>
      <c r="G4998">
        <v>5.0999999999999996</v>
      </c>
      <c r="H4998">
        <v>1950.72</v>
      </c>
      <c r="I4998">
        <v>18315000000</v>
      </c>
      <c r="J4998">
        <v>3923.94</v>
      </c>
      <c r="M4998">
        <v>73.575599999999994</v>
      </c>
      <c r="N4998">
        <v>4667.5</v>
      </c>
    </row>
    <row r="4999" spans="1:14" x14ac:dyDescent="0.3">
      <c r="A4999" t="s">
        <v>176</v>
      </c>
      <c r="B4999" t="s">
        <v>177</v>
      </c>
      <c r="C4999" t="s">
        <v>435</v>
      </c>
      <c r="D4999" t="s">
        <v>436</v>
      </c>
      <c r="E4999">
        <v>1977</v>
      </c>
      <c r="F4999">
        <v>17.5</v>
      </c>
      <c r="G4999">
        <v>5.0999999999999996</v>
      </c>
      <c r="H4999">
        <v>1804.87</v>
      </c>
      <c r="I4999">
        <v>15719400000</v>
      </c>
      <c r="J4999">
        <v>3429.42</v>
      </c>
      <c r="M4999">
        <v>73.319500000000005</v>
      </c>
      <c r="N4999">
        <v>4583.7</v>
      </c>
    </row>
    <row r="5000" spans="1:14" x14ac:dyDescent="0.3">
      <c r="A5000" t="s">
        <v>176</v>
      </c>
      <c r="B5000" t="s">
        <v>177</v>
      </c>
      <c r="C5000" t="s">
        <v>435</v>
      </c>
      <c r="D5000" t="s">
        <v>436</v>
      </c>
      <c r="E5000">
        <v>1976</v>
      </c>
      <c r="F5000">
        <v>17.399999999999999</v>
      </c>
      <c r="G5000">
        <v>5</v>
      </c>
      <c r="H5000">
        <v>1610</v>
      </c>
      <c r="I5000">
        <v>12876400000</v>
      </c>
      <c r="J5000">
        <v>2850.01</v>
      </c>
      <c r="M5000">
        <v>72.819500000000005</v>
      </c>
      <c r="N5000">
        <v>4473.2700000000004</v>
      </c>
    </row>
    <row r="5001" spans="1:14" x14ac:dyDescent="0.3">
      <c r="A5001" t="s">
        <v>176</v>
      </c>
      <c r="B5001" t="s">
        <v>177</v>
      </c>
      <c r="C5001" t="s">
        <v>435</v>
      </c>
      <c r="D5001" t="s">
        <v>436</v>
      </c>
      <c r="E5001">
        <v>1975</v>
      </c>
      <c r="F5001">
        <v>17.899999999999999</v>
      </c>
      <c r="G5001">
        <v>4.8</v>
      </c>
      <c r="H5001">
        <v>1439.39</v>
      </c>
      <c r="I5001">
        <v>10048000000</v>
      </c>
      <c r="J5001">
        <v>2252.11</v>
      </c>
      <c r="M5001">
        <v>73.368300000000005</v>
      </c>
      <c r="N5001">
        <v>4417.43</v>
      </c>
    </row>
    <row r="5002" spans="1:14" x14ac:dyDescent="0.3">
      <c r="A5002" t="s">
        <v>176</v>
      </c>
      <c r="B5002" t="s">
        <v>177</v>
      </c>
      <c r="C5002" t="s">
        <v>435</v>
      </c>
      <c r="D5002" t="s">
        <v>436</v>
      </c>
      <c r="E5002">
        <v>1974</v>
      </c>
      <c r="F5002">
        <v>19.100000000000001</v>
      </c>
      <c r="G5002">
        <v>5</v>
      </c>
      <c r="H5002">
        <v>1351.36</v>
      </c>
      <c r="I5002">
        <v>9388660000</v>
      </c>
      <c r="J5002">
        <v>2144.61</v>
      </c>
      <c r="M5002">
        <v>72.612200000000001</v>
      </c>
      <c r="N5002">
        <v>4291.96</v>
      </c>
    </row>
    <row r="5003" spans="1:14" x14ac:dyDescent="0.3">
      <c r="A5003" t="s">
        <v>176</v>
      </c>
      <c r="B5003" t="s">
        <v>177</v>
      </c>
      <c r="C5003" t="s">
        <v>435</v>
      </c>
      <c r="D5003" t="s">
        <v>436</v>
      </c>
      <c r="E5003">
        <v>1973</v>
      </c>
      <c r="F5003">
        <v>19.399999999999999</v>
      </c>
      <c r="G5003">
        <v>5</v>
      </c>
      <c r="H5003">
        <v>1416.45</v>
      </c>
      <c r="I5003">
        <v>8030120000</v>
      </c>
      <c r="J5003">
        <v>1893.18</v>
      </c>
      <c r="M5003">
        <v>72.109800000000007</v>
      </c>
      <c r="N5003">
        <v>4158.43</v>
      </c>
    </row>
    <row r="5004" spans="1:14" x14ac:dyDescent="0.3">
      <c r="A5004" t="s">
        <v>176</v>
      </c>
      <c r="B5004" t="s">
        <v>177</v>
      </c>
      <c r="C5004" t="s">
        <v>435</v>
      </c>
      <c r="D5004" t="s">
        <v>436</v>
      </c>
      <c r="E5004">
        <v>1972</v>
      </c>
      <c r="F5004">
        <v>19.5</v>
      </c>
      <c r="G5004">
        <v>5.2</v>
      </c>
      <c r="H5004">
        <v>1311.96</v>
      </c>
      <c r="I5004">
        <v>5710110000</v>
      </c>
      <c r="J5004">
        <v>1384.74</v>
      </c>
      <c r="M5004">
        <v>71.456100000000006</v>
      </c>
      <c r="N5004">
        <v>4042.75</v>
      </c>
    </row>
    <row r="5005" spans="1:14" x14ac:dyDescent="0.3">
      <c r="A5005" t="s">
        <v>176</v>
      </c>
      <c r="B5005" t="s">
        <v>177</v>
      </c>
      <c r="C5005" t="s">
        <v>435</v>
      </c>
      <c r="D5005" t="s">
        <v>436</v>
      </c>
      <c r="E5005">
        <v>1971</v>
      </c>
      <c r="F5005">
        <v>19.7</v>
      </c>
      <c r="G5005">
        <v>5</v>
      </c>
      <c r="H5005">
        <v>1297.8</v>
      </c>
      <c r="I5005">
        <v>4476000000</v>
      </c>
      <c r="J5005">
        <v>1106.47</v>
      </c>
      <c r="M5005">
        <v>71.458500000000001</v>
      </c>
      <c r="N5005">
        <v>3965.98</v>
      </c>
    </row>
    <row r="5006" spans="1:14" x14ac:dyDescent="0.3">
      <c r="A5006" t="s">
        <v>176</v>
      </c>
      <c r="B5006" t="s">
        <v>177</v>
      </c>
      <c r="C5006" t="s">
        <v>435</v>
      </c>
      <c r="D5006" t="s">
        <v>436</v>
      </c>
      <c r="E5006">
        <v>1970</v>
      </c>
      <c r="F5006">
        <v>20</v>
      </c>
      <c r="G5006">
        <v>5.0999999999999996</v>
      </c>
      <c r="I5006">
        <v>3800770000</v>
      </c>
      <c r="J5006">
        <v>960.03200000000004</v>
      </c>
      <c r="M5006">
        <v>71.386499999999998</v>
      </c>
      <c r="N5006">
        <v>3881.37</v>
      </c>
    </row>
    <row r="5007" spans="1:14" x14ac:dyDescent="0.3">
      <c r="A5007" t="s">
        <v>176</v>
      </c>
      <c r="B5007" t="s">
        <v>177</v>
      </c>
      <c r="C5007" t="s">
        <v>435</v>
      </c>
      <c r="D5007" t="s">
        <v>436</v>
      </c>
      <c r="E5007">
        <v>1969</v>
      </c>
      <c r="F5007">
        <v>21.3</v>
      </c>
      <c r="G5007">
        <v>5</v>
      </c>
      <c r="I5007">
        <v>3189740000</v>
      </c>
      <c r="J5007">
        <v>825.52300000000002</v>
      </c>
      <c r="M5007">
        <v>71.044600000000003</v>
      </c>
      <c r="N5007">
        <v>3788.14</v>
      </c>
    </row>
    <row r="5008" spans="1:14" x14ac:dyDescent="0.3">
      <c r="A5008" t="s">
        <v>176</v>
      </c>
      <c r="B5008" t="s">
        <v>177</v>
      </c>
      <c r="C5008" t="s">
        <v>435</v>
      </c>
      <c r="D5008" t="s">
        <v>436</v>
      </c>
      <c r="E5008">
        <v>1968</v>
      </c>
      <c r="F5008">
        <v>21.7</v>
      </c>
      <c r="G5008">
        <v>5.0999999999999996</v>
      </c>
      <c r="I5008">
        <v>2716960000</v>
      </c>
      <c r="J5008">
        <v>714.48299999999995</v>
      </c>
      <c r="M5008">
        <v>70.6905</v>
      </c>
      <c r="N5008">
        <v>3728.14</v>
      </c>
    </row>
    <row r="5009" spans="1:15" x14ac:dyDescent="0.3">
      <c r="A5009" t="s">
        <v>176</v>
      </c>
      <c r="B5009" t="s">
        <v>177</v>
      </c>
      <c r="C5009" t="s">
        <v>435</v>
      </c>
      <c r="D5009" t="s">
        <v>436</v>
      </c>
      <c r="E5009">
        <v>1967</v>
      </c>
      <c r="F5009">
        <v>23.7</v>
      </c>
      <c r="G5009">
        <v>5.4</v>
      </c>
      <c r="I5009">
        <v>2692470000</v>
      </c>
      <c r="J5009">
        <v>723.23900000000003</v>
      </c>
      <c r="M5009">
        <v>70.325800000000001</v>
      </c>
      <c r="N5009">
        <v>3649.8</v>
      </c>
    </row>
    <row r="5010" spans="1:15" x14ac:dyDescent="0.3">
      <c r="A5010" t="s">
        <v>176</v>
      </c>
      <c r="B5010" t="s">
        <v>177</v>
      </c>
      <c r="C5010" t="s">
        <v>435</v>
      </c>
      <c r="D5010" t="s">
        <v>436</v>
      </c>
      <c r="E5010">
        <v>1966</v>
      </c>
      <c r="F5010">
        <v>25.3</v>
      </c>
      <c r="G5010">
        <v>5.3</v>
      </c>
      <c r="I5010">
        <v>2489850000</v>
      </c>
      <c r="J5010">
        <v>685.92700000000002</v>
      </c>
      <c r="M5010">
        <v>69.946200000000005</v>
      </c>
      <c r="N5010">
        <v>3558.73</v>
      </c>
    </row>
    <row r="5011" spans="1:15" x14ac:dyDescent="0.3">
      <c r="A5011" t="s">
        <v>176</v>
      </c>
      <c r="B5011" t="s">
        <v>177</v>
      </c>
      <c r="C5011" t="s">
        <v>435</v>
      </c>
      <c r="D5011" t="s">
        <v>436</v>
      </c>
      <c r="E5011">
        <v>1965</v>
      </c>
      <c r="F5011">
        <v>28.1</v>
      </c>
      <c r="G5011">
        <v>5</v>
      </c>
      <c r="I5011">
        <v>2435080000</v>
      </c>
      <c r="J5011">
        <v>676.80600000000004</v>
      </c>
      <c r="M5011">
        <v>69.542900000000003</v>
      </c>
      <c r="N5011">
        <v>3527.35</v>
      </c>
    </row>
    <row r="5012" spans="1:15" x14ac:dyDescent="0.3">
      <c r="A5012" t="s">
        <v>176</v>
      </c>
      <c r="B5012" t="s">
        <v>177</v>
      </c>
      <c r="C5012" t="s">
        <v>435</v>
      </c>
      <c r="D5012" t="s">
        <v>436</v>
      </c>
      <c r="E5012">
        <v>1964</v>
      </c>
      <c r="F5012">
        <v>30.7</v>
      </c>
      <c r="G5012">
        <v>5.3</v>
      </c>
      <c r="I5012">
        <v>2206470000</v>
      </c>
      <c r="J5012">
        <v>629.59199999999998</v>
      </c>
      <c r="M5012">
        <v>69.104399999999998</v>
      </c>
      <c r="N5012">
        <v>3435.88</v>
      </c>
    </row>
    <row r="5013" spans="1:15" x14ac:dyDescent="0.3">
      <c r="A5013" t="s">
        <v>176</v>
      </c>
      <c r="B5013" t="s">
        <v>177</v>
      </c>
      <c r="C5013" t="s">
        <v>435</v>
      </c>
      <c r="D5013" t="s">
        <v>436</v>
      </c>
      <c r="E5013">
        <v>1963</v>
      </c>
      <c r="F5013">
        <v>33.5</v>
      </c>
      <c r="G5013">
        <v>5.9</v>
      </c>
      <c r="I5013">
        <v>1935300000</v>
      </c>
      <c r="J5013">
        <v>565.72799999999995</v>
      </c>
      <c r="M5013">
        <v>68.625900000000001</v>
      </c>
      <c r="N5013">
        <v>3353.82</v>
      </c>
    </row>
    <row r="5014" spans="1:15" x14ac:dyDescent="0.3">
      <c r="A5014" t="s">
        <v>176</v>
      </c>
      <c r="B5014" t="s">
        <v>177</v>
      </c>
      <c r="C5014" t="s">
        <v>435</v>
      </c>
      <c r="D5014" t="s">
        <v>436</v>
      </c>
      <c r="E5014">
        <v>1962</v>
      </c>
      <c r="F5014">
        <v>34</v>
      </c>
      <c r="G5014">
        <v>6.3</v>
      </c>
      <c r="I5014">
        <v>1612350000</v>
      </c>
      <c r="J5014">
        <v>487.82100000000003</v>
      </c>
      <c r="M5014">
        <v>68.105999999999995</v>
      </c>
      <c r="N5014">
        <v>3240.39</v>
      </c>
    </row>
    <row r="5015" spans="1:15" x14ac:dyDescent="0.3">
      <c r="A5015" t="s">
        <v>176</v>
      </c>
      <c r="B5015" t="s">
        <v>177</v>
      </c>
      <c r="C5015" t="s">
        <v>435</v>
      </c>
      <c r="D5015" t="s">
        <v>436</v>
      </c>
      <c r="E5015">
        <v>1961</v>
      </c>
      <c r="F5015">
        <v>35</v>
      </c>
      <c r="G5015">
        <v>6.1</v>
      </c>
      <c r="I5015">
        <v>1383680000</v>
      </c>
      <c r="J5015">
        <v>436.75400000000002</v>
      </c>
      <c r="M5015">
        <v>67.5488</v>
      </c>
      <c r="N5015">
        <v>3105.98</v>
      </c>
    </row>
    <row r="5016" spans="1:15" x14ac:dyDescent="0.3">
      <c r="A5016" t="s">
        <v>176</v>
      </c>
      <c r="B5016" t="s">
        <v>177</v>
      </c>
      <c r="C5016" t="s">
        <v>435</v>
      </c>
      <c r="D5016" t="s">
        <v>436</v>
      </c>
      <c r="E5016">
        <v>1960</v>
      </c>
      <c r="F5016">
        <v>35.244999999999997</v>
      </c>
      <c r="G5016">
        <v>5.9660000000000002</v>
      </c>
      <c r="I5016">
        <v>1320800000</v>
      </c>
      <c r="J5016">
        <v>429.44299999999998</v>
      </c>
      <c r="M5016">
        <v>66.961699999999993</v>
      </c>
    </row>
    <row r="5017" spans="1:15" x14ac:dyDescent="0.3">
      <c r="A5017" t="s">
        <v>178</v>
      </c>
      <c r="B5017" t="s">
        <v>179</v>
      </c>
      <c r="C5017" t="s">
        <v>438</v>
      </c>
      <c r="D5017" t="s">
        <v>439</v>
      </c>
      <c r="E5017">
        <v>2018</v>
      </c>
      <c r="I5017" s="1">
        <v>156000000000</v>
      </c>
      <c r="J5017">
        <v>15938.8</v>
      </c>
      <c r="K5017">
        <v>76.074399999999997</v>
      </c>
      <c r="L5017">
        <v>3.6</v>
      </c>
      <c r="N5017">
        <v>107.907</v>
      </c>
      <c r="O5017">
        <v>3.6629999999999998</v>
      </c>
    </row>
    <row r="5018" spans="1:15" x14ac:dyDescent="0.3">
      <c r="A5018" t="s">
        <v>178</v>
      </c>
      <c r="B5018" t="s">
        <v>179</v>
      </c>
      <c r="C5018" t="s">
        <v>438</v>
      </c>
      <c r="D5018" t="s">
        <v>439</v>
      </c>
      <c r="E5018">
        <v>2017</v>
      </c>
      <c r="F5018">
        <v>9.6999999999999993</v>
      </c>
      <c r="G5018">
        <v>13.5</v>
      </c>
      <c r="I5018" s="1">
        <v>140000000000</v>
      </c>
      <c r="J5018">
        <v>14278.9</v>
      </c>
      <c r="K5018">
        <v>76.750500000000002</v>
      </c>
      <c r="L5018">
        <v>3.8</v>
      </c>
      <c r="M5018">
        <v>76.063400000000001</v>
      </c>
      <c r="N5018">
        <v>108.11799999999999</v>
      </c>
      <c r="O5018">
        <v>4.1559999999999997</v>
      </c>
    </row>
    <row r="5019" spans="1:15" x14ac:dyDescent="0.3">
      <c r="A5019" t="s">
        <v>178</v>
      </c>
      <c r="B5019" t="s">
        <v>179</v>
      </c>
      <c r="C5019" t="s">
        <v>438</v>
      </c>
      <c r="D5019" t="s">
        <v>439</v>
      </c>
      <c r="E5019">
        <v>2016</v>
      </c>
      <c r="F5019">
        <v>9.6999999999999993</v>
      </c>
      <c r="G5019">
        <v>13</v>
      </c>
      <c r="I5019" s="1">
        <v>126000000000</v>
      </c>
      <c r="J5019">
        <v>12839.6</v>
      </c>
      <c r="K5019">
        <v>79.259399999999999</v>
      </c>
      <c r="L5019">
        <v>4.0999999999999996</v>
      </c>
      <c r="M5019">
        <v>76.063400000000001</v>
      </c>
      <c r="N5019">
        <v>108.40600000000001</v>
      </c>
      <c r="O5019">
        <v>5.1150000000000002</v>
      </c>
    </row>
    <row r="5020" spans="1:15" x14ac:dyDescent="0.3">
      <c r="A5020" t="s">
        <v>178</v>
      </c>
      <c r="B5020" t="s">
        <v>179</v>
      </c>
      <c r="C5020" t="s">
        <v>438</v>
      </c>
      <c r="D5020" t="s">
        <v>439</v>
      </c>
      <c r="E5020">
        <v>2015</v>
      </c>
      <c r="F5020">
        <v>9.4</v>
      </c>
      <c r="G5020">
        <v>13.4</v>
      </c>
      <c r="I5020" s="1">
        <v>123000000000</v>
      </c>
      <c r="J5020">
        <v>12503.7</v>
      </c>
      <c r="K5020">
        <v>72.834699999999998</v>
      </c>
      <c r="L5020">
        <v>4.3</v>
      </c>
      <c r="M5020">
        <v>75.568299999999994</v>
      </c>
      <c r="N5020">
        <v>108.727</v>
      </c>
      <c r="O5020">
        <v>6.8129999999999997</v>
      </c>
    </row>
    <row r="5021" spans="1:15" x14ac:dyDescent="0.3">
      <c r="A5021" t="s">
        <v>178</v>
      </c>
      <c r="B5021" t="s">
        <v>179</v>
      </c>
      <c r="C5021" t="s">
        <v>438</v>
      </c>
      <c r="D5021" t="s">
        <v>439</v>
      </c>
      <c r="E5021">
        <v>2014</v>
      </c>
      <c r="F5021">
        <v>9.5</v>
      </c>
      <c r="G5021">
        <v>12.8</v>
      </c>
      <c r="H5021">
        <v>3965.96</v>
      </c>
      <c r="I5021" s="1">
        <v>140000000000</v>
      </c>
      <c r="J5021">
        <v>14197.8</v>
      </c>
      <c r="K5021">
        <v>75.653199999999998</v>
      </c>
      <c r="L5021">
        <v>4.5</v>
      </c>
      <c r="M5021">
        <v>75.763400000000004</v>
      </c>
      <c r="N5021">
        <v>108.986</v>
      </c>
      <c r="O5021">
        <v>7.7249999999999996</v>
      </c>
    </row>
    <row r="5022" spans="1:15" x14ac:dyDescent="0.3">
      <c r="A5022" t="s">
        <v>178</v>
      </c>
      <c r="B5022" t="s">
        <v>179</v>
      </c>
      <c r="C5022" t="s">
        <v>438</v>
      </c>
      <c r="D5022" t="s">
        <v>439</v>
      </c>
      <c r="E5022">
        <v>2013</v>
      </c>
      <c r="F5022">
        <v>9</v>
      </c>
      <c r="G5022">
        <v>12.8</v>
      </c>
      <c r="H5022">
        <v>3892.11</v>
      </c>
      <c r="I5022" s="1">
        <v>135000000000</v>
      </c>
      <c r="J5022">
        <v>13668.2</v>
      </c>
      <c r="K5022">
        <v>72.643900000000002</v>
      </c>
      <c r="L5022">
        <v>4.7</v>
      </c>
      <c r="M5022">
        <v>75.565899999999999</v>
      </c>
      <c r="N5022">
        <v>109.28</v>
      </c>
      <c r="O5022">
        <v>10.176</v>
      </c>
    </row>
    <row r="5023" spans="1:15" x14ac:dyDescent="0.3">
      <c r="A5023" t="s">
        <v>178</v>
      </c>
      <c r="B5023" t="s">
        <v>179</v>
      </c>
      <c r="C5023" t="s">
        <v>438</v>
      </c>
      <c r="D5023" t="s">
        <v>439</v>
      </c>
      <c r="E5023">
        <v>2012</v>
      </c>
      <c r="F5023">
        <v>9.1</v>
      </c>
      <c r="G5023">
        <v>13</v>
      </c>
      <c r="H5023">
        <v>3923.04</v>
      </c>
      <c r="I5023" s="1">
        <v>128000000000</v>
      </c>
      <c r="J5023">
        <v>12888.3</v>
      </c>
      <c r="K5023">
        <v>70.58</v>
      </c>
      <c r="L5023">
        <v>4.8</v>
      </c>
      <c r="M5023">
        <v>75.063400000000001</v>
      </c>
      <c r="N5023">
        <v>109.581</v>
      </c>
      <c r="O5023">
        <v>11.003</v>
      </c>
    </row>
    <row r="5024" spans="1:15" x14ac:dyDescent="0.3">
      <c r="A5024" t="s">
        <v>178</v>
      </c>
      <c r="B5024" t="s">
        <v>179</v>
      </c>
      <c r="C5024" t="s">
        <v>438</v>
      </c>
      <c r="D5024" t="s">
        <v>439</v>
      </c>
      <c r="E5024">
        <v>2011</v>
      </c>
      <c r="F5024">
        <v>8.8000000000000007</v>
      </c>
      <c r="G5024">
        <v>12.9</v>
      </c>
      <c r="H5024">
        <v>3898.82</v>
      </c>
      <c r="I5024" s="1">
        <v>141000000000</v>
      </c>
      <c r="J5024">
        <v>14118.1</v>
      </c>
      <c r="K5024">
        <v>68.02</v>
      </c>
      <c r="L5024">
        <v>4.9000000000000004</v>
      </c>
      <c r="M5024">
        <v>74.858500000000006</v>
      </c>
      <c r="N5024">
        <v>110.148</v>
      </c>
      <c r="O5024">
        <v>11.029</v>
      </c>
    </row>
    <row r="5025" spans="1:15" x14ac:dyDescent="0.3">
      <c r="A5025" t="s">
        <v>178</v>
      </c>
      <c r="B5025" t="s">
        <v>179</v>
      </c>
      <c r="C5025" t="s">
        <v>438</v>
      </c>
      <c r="D5025" t="s">
        <v>439</v>
      </c>
      <c r="E5025">
        <v>2010</v>
      </c>
      <c r="F5025">
        <v>9</v>
      </c>
      <c r="G5025">
        <v>13</v>
      </c>
      <c r="H5025">
        <v>3876.49</v>
      </c>
      <c r="I5025" s="1">
        <v>131000000000</v>
      </c>
      <c r="J5025">
        <v>13092.2</v>
      </c>
      <c r="K5025">
        <v>65</v>
      </c>
      <c r="L5025">
        <v>5.0999999999999996</v>
      </c>
      <c r="M5025">
        <v>74.207300000000004</v>
      </c>
      <c r="N5025">
        <v>110.461</v>
      </c>
      <c r="O5025">
        <v>11.172000000000001</v>
      </c>
    </row>
    <row r="5026" spans="1:15" x14ac:dyDescent="0.3">
      <c r="A5026" t="s">
        <v>178</v>
      </c>
      <c r="B5026" t="s">
        <v>179</v>
      </c>
      <c r="C5026" t="s">
        <v>438</v>
      </c>
      <c r="D5026" t="s">
        <v>439</v>
      </c>
      <c r="E5026">
        <v>2009</v>
      </c>
      <c r="F5026">
        <v>9.6</v>
      </c>
      <c r="G5026">
        <v>13</v>
      </c>
      <c r="H5026">
        <v>3773.15</v>
      </c>
      <c r="I5026" s="1">
        <v>131000000000</v>
      </c>
      <c r="J5026">
        <v>13029.9</v>
      </c>
      <c r="K5026">
        <v>62</v>
      </c>
      <c r="L5026">
        <v>5.3</v>
      </c>
      <c r="M5026">
        <v>73.904899999999998</v>
      </c>
      <c r="N5026">
        <v>110.711</v>
      </c>
      <c r="O5026">
        <v>10.029999999999999</v>
      </c>
    </row>
    <row r="5027" spans="1:15" x14ac:dyDescent="0.3">
      <c r="A5027" t="s">
        <v>178</v>
      </c>
      <c r="B5027" t="s">
        <v>179</v>
      </c>
      <c r="C5027" t="s">
        <v>438</v>
      </c>
      <c r="D5027" t="s">
        <v>439</v>
      </c>
      <c r="E5027">
        <v>2008</v>
      </c>
      <c r="F5027">
        <v>9.9</v>
      </c>
      <c r="G5027">
        <v>13</v>
      </c>
      <c r="H5027">
        <v>3988.77</v>
      </c>
      <c r="I5027" s="1">
        <v>158000000000</v>
      </c>
      <c r="J5027">
        <v>15739.7</v>
      </c>
      <c r="K5027">
        <v>61</v>
      </c>
      <c r="L5027">
        <v>5.5</v>
      </c>
      <c r="M5027">
        <v>73.702399999999997</v>
      </c>
      <c r="N5027">
        <v>112.021</v>
      </c>
      <c r="O5027">
        <v>7.8170000000000002</v>
      </c>
    </row>
    <row r="5028" spans="1:15" x14ac:dyDescent="0.3">
      <c r="A5028" t="s">
        <v>178</v>
      </c>
      <c r="B5028" t="s">
        <v>179</v>
      </c>
      <c r="C5028" t="s">
        <v>438</v>
      </c>
      <c r="D5028" t="s">
        <v>439</v>
      </c>
      <c r="E5028">
        <v>2007</v>
      </c>
      <c r="F5028">
        <v>9.6999999999999993</v>
      </c>
      <c r="G5028">
        <v>13.2</v>
      </c>
      <c r="H5028">
        <v>3976.52</v>
      </c>
      <c r="I5028" s="1">
        <v>140000000000</v>
      </c>
      <c r="J5028">
        <v>13907.5</v>
      </c>
      <c r="K5028">
        <v>53.3</v>
      </c>
      <c r="L5028">
        <v>5.8</v>
      </c>
      <c r="M5028">
        <v>73.151200000000003</v>
      </c>
      <c r="N5028">
        <v>112.217</v>
      </c>
      <c r="O5028">
        <v>7.4059999999999997</v>
      </c>
    </row>
    <row r="5029" spans="1:15" x14ac:dyDescent="0.3">
      <c r="A5029" t="s">
        <v>178</v>
      </c>
      <c r="B5029" t="s">
        <v>179</v>
      </c>
      <c r="C5029" t="s">
        <v>438</v>
      </c>
      <c r="D5029" t="s">
        <v>439</v>
      </c>
      <c r="E5029">
        <v>2006</v>
      </c>
      <c r="F5029">
        <v>9.9</v>
      </c>
      <c r="G5029">
        <v>13.1</v>
      </c>
      <c r="H5029">
        <v>3882.49</v>
      </c>
      <c r="I5029" s="1">
        <v>115000000000</v>
      </c>
      <c r="J5029">
        <v>11447.8</v>
      </c>
      <c r="K5029">
        <v>47.06</v>
      </c>
      <c r="L5029">
        <v>6.1</v>
      </c>
      <c r="M5029">
        <v>73.0976</v>
      </c>
      <c r="N5029">
        <v>112.39100000000001</v>
      </c>
      <c r="O5029">
        <v>7.4939999999999998</v>
      </c>
    </row>
    <row r="5030" spans="1:15" x14ac:dyDescent="0.3">
      <c r="A5030" t="s">
        <v>178</v>
      </c>
      <c r="B5030" t="s">
        <v>179</v>
      </c>
      <c r="C5030" t="s">
        <v>438</v>
      </c>
      <c r="D5030" t="s">
        <v>439</v>
      </c>
      <c r="E5030">
        <v>2005</v>
      </c>
      <c r="F5030">
        <v>9.6999999999999993</v>
      </c>
      <c r="G5030">
        <v>13.5</v>
      </c>
      <c r="H5030">
        <v>3771.36</v>
      </c>
      <c r="I5030" s="1">
        <v>113000000000</v>
      </c>
      <c r="J5030">
        <v>11206</v>
      </c>
      <c r="K5030">
        <v>38.97</v>
      </c>
      <c r="L5030">
        <v>6.4</v>
      </c>
      <c r="M5030">
        <v>72.648799999999994</v>
      </c>
      <c r="N5030">
        <v>112.566</v>
      </c>
      <c r="O5030">
        <v>7.1879999999999997</v>
      </c>
    </row>
    <row r="5031" spans="1:15" x14ac:dyDescent="0.3">
      <c r="A5031" t="s">
        <v>178</v>
      </c>
      <c r="B5031" t="s">
        <v>179</v>
      </c>
      <c r="C5031" t="s">
        <v>438</v>
      </c>
      <c r="D5031" t="s">
        <v>439</v>
      </c>
      <c r="E5031">
        <v>2004</v>
      </c>
      <c r="F5031">
        <v>9.4</v>
      </c>
      <c r="G5031">
        <v>13.1</v>
      </c>
      <c r="H5031">
        <v>3680.17</v>
      </c>
      <c r="I5031" s="1">
        <v>104000000000</v>
      </c>
      <c r="J5031">
        <v>10296.299999999999</v>
      </c>
      <c r="K5031">
        <v>27.74</v>
      </c>
      <c r="L5031">
        <v>6.8</v>
      </c>
      <c r="M5031">
        <v>72.648799999999994</v>
      </c>
      <c r="N5031">
        <v>112.77800000000001</v>
      </c>
      <c r="O5031">
        <v>5.8319999999999999</v>
      </c>
    </row>
    <row r="5032" spans="1:15" x14ac:dyDescent="0.3">
      <c r="A5032" t="s">
        <v>178</v>
      </c>
      <c r="B5032" t="s">
        <v>179</v>
      </c>
      <c r="C5032" t="s">
        <v>438</v>
      </c>
      <c r="D5032" t="s">
        <v>439</v>
      </c>
      <c r="E5032">
        <v>2003</v>
      </c>
      <c r="F5032">
        <v>9.3000000000000007</v>
      </c>
      <c r="G5032">
        <v>13.4</v>
      </c>
      <c r="H5032">
        <v>3637.28</v>
      </c>
      <c r="I5032">
        <v>85324800000</v>
      </c>
      <c r="J5032">
        <v>8423.35</v>
      </c>
      <c r="K5032">
        <v>21.63</v>
      </c>
      <c r="L5032">
        <v>7.1</v>
      </c>
      <c r="M5032">
        <v>72.3</v>
      </c>
      <c r="N5032">
        <v>113.02800000000001</v>
      </c>
      <c r="O5032">
        <v>5.79</v>
      </c>
    </row>
    <row r="5033" spans="1:15" x14ac:dyDescent="0.3">
      <c r="A5033" t="s">
        <v>178</v>
      </c>
      <c r="B5033" t="s">
        <v>179</v>
      </c>
      <c r="C5033" t="s">
        <v>438</v>
      </c>
      <c r="D5033" t="s">
        <v>439</v>
      </c>
      <c r="E5033">
        <v>2002</v>
      </c>
      <c r="F5033">
        <v>9.5</v>
      </c>
      <c r="G5033">
        <v>13.1</v>
      </c>
      <c r="H5033">
        <v>3545.17</v>
      </c>
      <c r="I5033">
        <v>67716900000</v>
      </c>
      <c r="J5033">
        <v>6665.96</v>
      </c>
      <c r="K5033">
        <v>16.670000000000002</v>
      </c>
      <c r="L5033">
        <v>7.6</v>
      </c>
      <c r="M5033">
        <v>72.348799999999997</v>
      </c>
      <c r="N5033">
        <v>113.352</v>
      </c>
      <c r="O5033">
        <v>5.6079999999999997</v>
      </c>
    </row>
    <row r="5034" spans="1:15" x14ac:dyDescent="0.3">
      <c r="A5034" t="s">
        <v>178</v>
      </c>
      <c r="B5034" t="s">
        <v>179</v>
      </c>
      <c r="C5034" t="s">
        <v>438</v>
      </c>
      <c r="D5034" t="s">
        <v>439</v>
      </c>
      <c r="E5034">
        <v>2001</v>
      </c>
      <c r="F5034">
        <v>9.5</v>
      </c>
      <c r="G5034">
        <v>13</v>
      </c>
      <c r="H5034">
        <v>3426.72</v>
      </c>
      <c r="I5034">
        <v>53821300000</v>
      </c>
      <c r="J5034">
        <v>5283.03</v>
      </c>
      <c r="K5034">
        <v>14.528600000000001</v>
      </c>
      <c r="L5034">
        <v>8.1</v>
      </c>
      <c r="M5034">
        <v>72.248800000000003</v>
      </c>
      <c r="N5034">
        <v>113.675</v>
      </c>
      <c r="O5034">
        <v>5.6710000000000003</v>
      </c>
    </row>
    <row r="5035" spans="1:15" x14ac:dyDescent="0.3">
      <c r="A5035" t="s">
        <v>178</v>
      </c>
      <c r="B5035" t="s">
        <v>179</v>
      </c>
      <c r="C5035" t="s">
        <v>438</v>
      </c>
      <c r="D5035" t="s">
        <v>439</v>
      </c>
      <c r="E5035">
        <v>2000</v>
      </c>
      <c r="F5035">
        <v>9.6</v>
      </c>
      <c r="G5035">
        <v>13.3</v>
      </c>
      <c r="H5035">
        <v>3309.28</v>
      </c>
      <c r="I5035">
        <v>47310600000</v>
      </c>
      <c r="J5035">
        <v>4633.3100000000004</v>
      </c>
      <c r="K5035">
        <v>6.9996799999999997</v>
      </c>
      <c r="L5035">
        <v>8.6999999999999993</v>
      </c>
      <c r="M5035">
        <v>71.246300000000005</v>
      </c>
      <c r="N5035">
        <v>113.93600000000001</v>
      </c>
      <c r="O5035">
        <v>6.5629999999999997</v>
      </c>
    </row>
    <row r="5036" spans="1:15" x14ac:dyDescent="0.3">
      <c r="A5036" t="s">
        <v>178</v>
      </c>
      <c r="B5036" t="s">
        <v>179</v>
      </c>
      <c r="C5036" t="s">
        <v>438</v>
      </c>
      <c r="D5036" t="s">
        <v>439</v>
      </c>
      <c r="E5036">
        <v>1999</v>
      </c>
      <c r="F5036">
        <v>9.1999999999999993</v>
      </c>
      <c r="G5036">
        <v>14</v>
      </c>
      <c r="H5036">
        <v>3321.41</v>
      </c>
      <c r="I5036">
        <v>49170400000</v>
      </c>
      <c r="J5036">
        <v>4802.96</v>
      </c>
      <c r="K5036">
        <v>5.8578400000000004</v>
      </c>
      <c r="L5036">
        <v>9.1999999999999993</v>
      </c>
      <c r="M5036">
        <v>70.677099999999996</v>
      </c>
      <c r="N5036">
        <v>114.004</v>
      </c>
      <c r="O5036">
        <v>6.9290000000000003</v>
      </c>
    </row>
    <row r="5037" spans="1:15" x14ac:dyDescent="0.3">
      <c r="A5037" t="s">
        <v>178</v>
      </c>
      <c r="B5037" t="s">
        <v>179</v>
      </c>
      <c r="C5037" t="s">
        <v>438</v>
      </c>
      <c r="D5037" t="s">
        <v>439</v>
      </c>
      <c r="E5037">
        <v>1998</v>
      </c>
      <c r="F5037">
        <v>9.5</v>
      </c>
      <c r="G5037">
        <v>13.7</v>
      </c>
      <c r="H5037">
        <v>3215.68</v>
      </c>
      <c r="I5037">
        <v>48770500000</v>
      </c>
      <c r="J5037">
        <v>4750.41</v>
      </c>
      <c r="K5037">
        <v>3.8946399999999999</v>
      </c>
      <c r="L5037">
        <v>9.6</v>
      </c>
      <c r="M5037">
        <v>70.5578</v>
      </c>
      <c r="N5037">
        <v>114.327</v>
      </c>
      <c r="O5037">
        <v>8.9250000000000007</v>
      </c>
    </row>
    <row r="5038" spans="1:15" x14ac:dyDescent="0.3">
      <c r="A5038" t="s">
        <v>178</v>
      </c>
      <c r="B5038" t="s">
        <v>179</v>
      </c>
      <c r="C5038" t="s">
        <v>438</v>
      </c>
      <c r="D5038" t="s">
        <v>439</v>
      </c>
      <c r="E5038">
        <v>1997</v>
      </c>
      <c r="F5038">
        <v>9.8000000000000007</v>
      </c>
      <c r="G5038">
        <v>13.5</v>
      </c>
      <c r="H5038">
        <v>3188.38</v>
      </c>
      <c r="I5038">
        <v>47290200000</v>
      </c>
      <c r="J5038">
        <v>4595.5200000000004</v>
      </c>
      <c r="K5038">
        <v>1.94245</v>
      </c>
      <c r="L5038">
        <v>9.9</v>
      </c>
      <c r="M5038">
        <v>70.702399999999997</v>
      </c>
      <c r="N5038">
        <v>114.593</v>
      </c>
      <c r="O5038">
        <v>8.99</v>
      </c>
    </row>
    <row r="5039" spans="1:15" x14ac:dyDescent="0.3">
      <c r="A5039" t="s">
        <v>178</v>
      </c>
      <c r="B5039" t="s">
        <v>179</v>
      </c>
      <c r="C5039" t="s">
        <v>438</v>
      </c>
      <c r="D5039" t="s">
        <v>439</v>
      </c>
      <c r="E5039">
        <v>1996</v>
      </c>
      <c r="F5039">
        <v>10.199999999999999</v>
      </c>
      <c r="G5039">
        <v>13.9</v>
      </c>
      <c r="H5039">
        <v>3162.37</v>
      </c>
      <c r="I5039">
        <v>46659800000</v>
      </c>
      <c r="J5039">
        <v>4525.1400000000003</v>
      </c>
      <c r="K5039">
        <v>0.96923999999999999</v>
      </c>
      <c r="L5039">
        <v>10.3</v>
      </c>
      <c r="M5039">
        <v>70.328800000000001</v>
      </c>
      <c r="N5039">
        <v>114.748</v>
      </c>
      <c r="O5039">
        <v>10.022</v>
      </c>
    </row>
    <row r="5040" spans="1:15" x14ac:dyDescent="0.3">
      <c r="A5040" t="s">
        <v>178</v>
      </c>
      <c r="B5040" t="s">
        <v>179</v>
      </c>
      <c r="C5040" t="s">
        <v>438</v>
      </c>
      <c r="D5040" t="s">
        <v>439</v>
      </c>
      <c r="E5040">
        <v>1995</v>
      </c>
      <c r="F5040">
        <v>10.8</v>
      </c>
      <c r="G5040">
        <v>14.1</v>
      </c>
      <c r="H5040">
        <v>3066.52</v>
      </c>
      <c r="I5040">
        <v>46418900000</v>
      </c>
      <c r="J5040">
        <v>4494.05</v>
      </c>
      <c r="K5040">
        <v>0.67748600000000003</v>
      </c>
      <c r="L5040">
        <v>10.8</v>
      </c>
      <c r="M5040">
        <v>69.791700000000006</v>
      </c>
      <c r="N5040">
        <v>114.94499999999999</v>
      </c>
      <c r="O5040">
        <v>10.167999999999999</v>
      </c>
    </row>
    <row r="5041" spans="1:15" x14ac:dyDescent="0.3">
      <c r="A5041" t="s">
        <v>178</v>
      </c>
      <c r="B5041" t="s">
        <v>179</v>
      </c>
      <c r="C5041" t="s">
        <v>438</v>
      </c>
      <c r="D5041" t="s">
        <v>439</v>
      </c>
      <c r="E5041">
        <v>1994</v>
      </c>
      <c r="F5041">
        <v>11.2</v>
      </c>
      <c r="G5041">
        <v>14.2</v>
      </c>
      <c r="H5041">
        <v>3025.71</v>
      </c>
      <c r="I5041">
        <v>43160400000</v>
      </c>
      <c r="J5041">
        <v>4172.7700000000004</v>
      </c>
      <c r="K5041">
        <v>0.48358099999999998</v>
      </c>
      <c r="L5041">
        <v>11.6</v>
      </c>
      <c r="M5041">
        <v>69.469800000000006</v>
      </c>
      <c r="N5041">
        <v>115.105</v>
      </c>
      <c r="O5041">
        <v>10.847</v>
      </c>
    </row>
    <row r="5042" spans="1:15" x14ac:dyDescent="0.3">
      <c r="A5042" t="s">
        <v>178</v>
      </c>
      <c r="B5042" t="s">
        <v>179</v>
      </c>
      <c r="C5042" t="s">
        <v>438</v>
      </c>
      <c r="D5042" t="s">
        <v>439</v>
      </c>
      <c r="E5042">
        <v>1993</v>
      </c>
      <c r="F5042">
        <v>11.3</v>
      </c>
      <c r="G5042">
        <v>14.5</v>
      </c>
      <c r="H5042">
        <v>2995.99</v>
      </c>
      <c r="I5042">
        <v>40119100000</v>
      </c>
      <c r="J5042">
        <v>3873.42</v>
      </c>
      <c r="K5042">
        <v>0.193414</v>
      </c>
      <c r="L5042">
        <v>12.7</v>
      </c>
      <c r="M5042">
        <v>69.101200000000006</v>
      </c>
      <c r="N5042">
        <v>115.26300000000001</v>
      </c>
      <c r="O5042">
        <v>12.098000000000001</v>
      </c>
    </row>
    <row r="5043" spans="1:15" x14ac:dyDescent="0.3">
      <c r="A5043" t="s">
        <v>178</v>
      </c>
      <c r="B5043" t="s">
        <v>179</v>
      </c>
      <c r="C5043" t="s">
        <v>438</v>
      </c>
      <c r="D5043" t="s">
        <v>439</v>
      </c>
      <c r="E5043">
        <v>1992</v>
      </c>
      <c r="F5043">
        <v>11.7</v>
      </c>
      <c r="G5043">
        <v>14.3</v>
      </c>
      <c r="H5043">
        <v>3116.01</v>
      </c>
      <c r="I5043">
        <v>38724900000</v>
      </c>
      <c r="J5043">
        <v>3734.56</v>
      </c>
      <c r="K5043">
        <v>4.8353399999999998E-2</v>
      </c>
      <c r="L5043">
        <v>13.7</v>
      </c>
      <c r="M5043">
        <v>69.117099999999994</v>
      </c>
      <c r="N5043">
        <v>115.38200000000001</v>
      </c>
      <c r="O5043">
        <v>9.9420000000000002</v>
      </c>
    </row>
    <row r="5044" spans="1:15" x14ac:dyDescent="0.3">
      <c r="A5044" t="s">
        <v>178</v>
      </c>
      <c r="B5044" t="s">
        <v>179</v>
      </c>
      <c r="C5044" t="s">
        <v>438</v>
      </c>
      <c r="D5044" t="s">
        <v>439</v>
      </c>
      <c r="E5044">
        <v>1991</v>
      </c>
      <c r="F5044">
        <v>12.3</v>
      </c>
      <c r="G5044">
        <v>14</v>
      </c>
      <c r="H5044">
        <v>3223.92</v>
      </c>
      <c r="I5044">
        <v>34748500000</v>
      </c>
      <c r="J5044">
        <v>3349.77</v>
      </c>
      <c r="K5044">
        <v>3.3826300000000002E-3</v>
      </c>
      <c r="L5044">
        <v>14.6</v>
      </c>
      <c r="M5044">
        <v>69.377099999999999</v>
      </c>
      <c r="N5044">
        <v>115.42700000000001</v>
      </c>
      <c r="O5044">
        <v>9.7050000000000001</v>
      </c>
    </row>
    <row r="5045" spans="1:15" x14ac:dyDescent="0.3">
      <c r="A5045" t="s">
        <v>178</v>
      </c>
      <c r="B5045" t="s">
        <v>179</v>
      </c>
      <c r="C5045" t="s">
        <v>438</v>
      </c>
      <c r="D5045" t="s">
        <v>439</v>
      </c>
      <c r="E5045">
        <v>1990</v>
      </c>
      <c r="F5045">
        <v>12.1</v>
      </c>
      <c r="G5045">
        <v>14</v>
      </c>
      <c r="H5045">
        <v>3426.55</v>
      </c>
      <c r="K5045">
        <v>0</v>
      </c>
      <c r="L5045">
        <v>15.2</v>
      </c>
      <c r="M5045">
        <v>69.315600000000003</v>
      </c>
      <c r="N5045">
        <v>115.43300000000001</v>
      </c>
    </row>
    <row r="5046" spans="1:15" x14ac:dyDescent="0.3">
      <c r="A5046" t="s">
        <v>178</v>
      </c>
      <c r="B5046" t="s">
        <v>179</v>
      </c>
      <c r="C5046" t="s">
        <v>438</v>
      </c>
      <c r="D5046" t="s">
        <v>439</v>
      </c>
      <c r="E5046">
        <v>1989</v>
      </c>
      <c r="F5046">
        <v>11.8</v>
      </c>
      <c r="G5046">
        <v>13.8</v>
      </c>
      <c r="H5046">
        <v>3484.35</v>
      </c>
      <c r="L5046">
        <v>15.8</v>
      </c>
      <c r="M5046">
        <v>69.461699999999993</v>
      </c>
      <c r="N5046">
        <v>116.63200000000001</v>
      </c>
    </row>
    <row r="5047" spans="1:15" x14ac:dyDescent="0.3">
      <c r="A5047" t="s">
        <v>178</v>
      </c>
      <c r="B5047" t="s">
        <v>179</v>
      </c>
      <c r="C5047" t="s">
        <v>438</v>
      </c>
      <c r="D5047" t="s">
        <v>439</v>
      </c>
      <c r="E5047">
        <v>1988</v>
      </c>
      <c r="F5047">
        <v>11.7</v>
      </c>
      <c r="G5047">
        <v>13.2</v>
      </c>
      <c r="H5047">
        <v>3426.23</v>
      </c>
      <c r="L5047">
        <v>16.399999999999999</v>
      </c>
      <c r="M5047">
        <v>70.023399999999995</v>
      </c>
      <c r="N5047">
        <v>117.90900000000001</v>
      </c>
    </row>
    <row r="5048" spans="1:15" x14ac:dyDescent="0.3">
      <c r="A5048" t="s">
        <v>178</v>
      </c>
      <c r="B5048" t="s">
        <v>179</v>
      </c>
      <c r="C5048" t="s">
        <v>438</v>
      </c>
      <c r="D5048" t="s">
        <v>439</v>
      </c>
      <c r="E5048">
        <v>1987</v>
      </c>
      <c r="F5048">
        <v>11.9</v>
      </c>
      <c r="G5048">
        <v>13.4</v>
      </c>
      <c r="H5048">
        <v>3424.66</v>
      </c>
      <c r="L5048">
        <v>17.399999999999999</v>
      </c>
      <c r="M5048">
        <v>69.651200000000003</v>
      </c>
      <c r="N5048">
        <v>118.077</v>
      </c>
    </row>
    <row r="5049" spans="1:15" x14ac:dyDescent="0.3">
      <c r="A5049" t="s">
        <v>178</v>
      </c>
      <c r="B5049" t="s">
        <v>179</v>
      </c>
      <c r="C5049" t="s">
        <v>438</v>
      </c>
      <c r="D5049" t="s">
        <v>439</v>
      </c>
      <c r="E5049">
        <v>1986</v>
      </c>
      <c r="F5049">
        <v>12.1</v>
      </c>
      <c r="G5049">
        <v>13.8</v>
      </c>
      <c r="H5049">
        <v>3268.31</v>
      </c>
      <c r="L5049">
        <v>18.600000000000001</v>
      </c>
      <c r="M5049">
        <v>69.173400000000001</v>
      </c>
      <c r="N5049">
        <v>118.27500000000001</v>
      </c>
    </row>
    <row r="5050" spans="1:15" x14ac:dyDescent="0.3">
      <c r="A5050" t="s">
        <v>178</v>
      </c>
      <c r="B5050" t="s">
        <v>179</v>
      </c>
      <c r="C5050" t="s">
        <v>438</v>
      </c>
      <c r="D5050" t="s">
        <v>439</v>
      </c>
      <c r="E5050">
        <v>1985</v>
      </c>
      <c r="F5050">
        <v>12.2</v>
      </c>
      <c r="G5050">
        <v>13.9</v>
      </c>
      <c r="H5050">
        <v>3194.09</v>
      </c>
      <c r="L5050">
        <v>19.600000000000001</v>
      </c>
      <c r="M5050">
        <v>68.972200000000001</v>
      </c>
      <c r="N5050">
        <v>118.477</v>
      </c>
    </row>
    <row r="5051" spans="1:15" x14ac:dyDescent="0.3">
      <c r="A5051" t="s">
        <v>178</v>
      </c>
      <c r="B5051" t="s">
        <v>179</v>
      </c>
      <c r="C5051" t="s">
        <v>438</v>
      </c>
      <c r="D5051" t="s">
        <v>439</v>
      </c>
      <c r="E5051">
        <v>1984</v>
      </c>
      <c r="F5051">
        <v>11.8</v>
      </c>
      <c r="G5051">
        <v>13.8</v>
      </c>
      <c r="H5051">
        <v>3103.83</v>
      </c>
      <c r="L5051">
        <v>19.8</v>
      </c>
      <c r="M5051">
        <v>69.025899999999993</v>
      </c>
      <c r="N5051">
        <v>118.693</v>
      </c>
    </row>
    <row r="5052" spans="1:15" x14ac:dyDescent="0.3">
      <c r="A5052" t="s">
        <v>178</v>
      </c>
      <c r="B5052" t="s">
        <v>179</v>
      </c>
      <c r="C5052" t="s">
        <v>438</v>
      </c>
      <c r="D5052" t="s">
        <v>439</v>
      </c>
      <c r="E5052">
        <v>1983</v>
      </c>
      <c r="F5052">
        <v>11.9</v>
      </c>
      <c r="G5052">
        <v>13.9</v>
      </c>
      <c r="H5052">
        <v>2950.66</v>
      </c>
      <c r="L5052">
        <v>19.600000000000001</v>
      </c>
      <c r="M5052">
        <v>68.973699999999994</v>
      </c>
      <c r="N5052">
        <v>118.93</v>
      </c>
    </row>
    <row r="5053" spans="1:15" x14ac:dyDescent="0.3">
      <c r="A5053" t="s">
        <v>178</v>
      </c>
      <c r="B5053" t="s">
        <v>179</v>
      </c>
      <c r="C5053" t="s">
        <v>438</v>
      </c>
      <c r="D5053" t="s">
        <v>439</v>
      </c>
      <c r="E5053">
        <v>1982</v>
      </c>
      <c r="F5053">
        <v>12.5</v>
      </c>
      <c r="G5053">
        <v>13.5</v>
      </c>
      <c r="H5053">
        <v>2833.49</v>
      </c>
      <c r="L5053">
        <v>19.7</v>
      </c>
      <c r="M5053">
        <v>69.357799999999997</v>
      </c>
      <c r="N5053">
        <v>119.096</v>
      </c>
    </row>
    <row r="5054" spans="1:15" x14ac:dyDescent="0.3">
      <c r="A5054" t="s">
        <v>178</v>
      </c>
      <c r="B5054" t="s">
        <v>179</v>
      </c>
      <c r="C5054" t="s">
        <v>438</v>
      </c>
      <c r="D5054" t="s">
        <v>439</v>
      </c>
      <c r="E5054">
        <v>1981</v>
      </c>
      <c r="F5054">
        <v>13.3</v>
      </c>
      <c r="G5054">
        <v>13.5</v>
      </c>
      <c r="H5054">
        <v>2738.56</v>
      </c>
      <c r="L5054">
        <v>20.399999999999999</v>
      </c>
      <c r="M5054">
        <v>69.139300000000006</v>
      </c>
      <c r="N5054">
        <v>119.15300000000001</v>
      </c>
    </row>
    <row r="5055" spans="1:15" x14ac:dyDescent="0.3">
      <c r="A5055" t="s">
        <v>178</v>
      </c>
      <c r="B5055" t="s">
        <v>179</v>
      </c>
      <c r="C5055" t="s">
        <v>438</v>
      </c>
      <c r="D5055" t="s">
        <v>439</v>
      </c>
      <c r="E5055">
        <v>1980</v>
      </c>
      <c r="F5055">
        <v>13.9</v>
      </c>
      <c r="G5055">
        <v>13.6</v>
      </c>
      <c r="H5055">
        <v>2697.76</v>
      </c>
      <c r="L5055">
        <v>21.6</v>
      </c>
      <c r="M5055">
        <v>69.061700000000002</v>
      </c>
      <c r="N5055">
        <v>119.13200000000001</v>
      </c>
    </row>
    <row r="5056" spans="1:15" x14ac:dyDescent="0.3">
      <c r="A5056" t="s">
        <v>178</v>
      </c>
      <c r="B5056" t="s">
        <v>179</v>
      </c>
      <c r="C5056" t="s">
        <v>438</v>
      </c>
      <c r="D5056" t="s">
        <v>439</v>
      </c>
      <c r="E5056">
        <v>1979</v>
      </c>
      <c r="F5056">
        <v>15</v>
      </c>
      <c r="G5056">
        <v>12.8</v>
      </c>
      <c r="H5056">
        <v>2638.7</v>
      </c>
      <c r="L5056">
        <v>22.8</v>
      </c>
      <c r="M5056">
        <v>69.615399999999994</v>
      </c>
      <c r="N5056">
        <v>119.041</v>
      </c>
    </row>
    <row r="5057" spans="1:14" x14ac:dyDescent="0.3">
      <c r="A5057" t="s">
        <v>178</v>
      </c>
      <c r="B5057" t="s">
        <v>179</v>
      </c>
      <c r="C5057" t="s">
        <v>438</v>
      </c>
      <c r="D5057" t="s">
        <v>439</v>
      </c>
      <c r="E5057">
        <v>1978</v>
      </c>
      <c r="F5057">
        <v>15.7</v>
      </c>
      <c r="G5057">
        <v>13.1</v>
      </c>
      <c r="H5057">
        <v>2611.1799999999998</v>
      </c>
      <c r="L5057">
        <v>24.2</v>
      </c>
      <c r="M5057">
        <v>69.393900000000002</v>
      </c>
      <c r="N5057">
        <v>118.76</v>
      </c>
    </row>
    <row r="5058" spans="1:14" x14ac:dyDescent="0.3">
      <c r="A5058" t="s">
        <v>178</v>
      </c>
      <c r="B5058" t="s">
        <v>179</v>
      </c>
      <c r="C5058" t="s">
        <v>438</v>
      </c>
      <c r="D5058" t="s">
        <v>439</v>
      </c>
      <c r="E5058">
        <v>1977</v>
      </c>
      <c r="F5058">
        <v>16.7</v>
      </c>
      <c r="G5058">
        <v>12.4</v>
      </c>
      <c r="H5058">
        <v>2418.5700000000002</v>
      </c>
      <c r="L5058">
        <v>26.4</v>
      </c>
      <c r="M5058">
        <v>69.847999999999999</v>
      </c>
      <c r="N5058">
        <v>118.364</v>
      </c>
    </row>
    <row r="5059" spans="1:14" x14ac:dyDescent="0.3">
      <c r="A5059" t="s">
        <v>178</v>
      </c>
      <c r="B5059" t="s">
        <v>179</v>
      </c>
      <c r="C5059" t="s">
        <v>438</v>
      </c>
      <c r="D5059" t="s">
        <v>439</v>
      </c>
      <c r="E5059">
        <v>1976</v>
      </c>
      <c r="F5059">
        <v>17.5</v>
      </c>
      <c r="G5059">
        <v>12.5</v>
      </c>
      <c r="H5059">
        <v>2284.25</v>
      </c>
      <c r="L5059">
        <v>29.5</v>
      </c>
      <c r="M5059">
        <v>69.5732</v>
      </c>
      <c r="N5059">
        <v>117.82899999999999</v>
      </c>
    </row>
    <row r="5060" spans="1:14" x14ac:dyDescent="0.3">
      <c r="A5060" t="s">
        <v>178</v>
      </c>
      <c r="B5060" t="s">
        <v>179</v>
      </c>
      <c r="C5060" t="s">
        <v>438</v>
      </c>
      <c r="D5060" t="s">
        <v>439</v>
      </c>
      <c r="E5060">
        <v>1975</v>
      </c>
      <c r="F5060">
        <v>18.399999999999999</v>
      </c>
      <c r="G5060">
        <v>12.4</v>
      </c>
      <c r="H5060">
        <v>2148.37</v>
      </c>
      <c r="L5060">
        <v>32.6</v>
      </c>
      <c r="M5060">
        <v>69.290000000000006</v>
      </c>
      <c r="N5060">
        <v>117.15600000000001</v>
      </c>
    </row>
    <row r="5061" spans="1:14" x14ac:dyDescent="0.3">
      <c r="A5061" t="s">
        <v>178</v>
      </c>
      <c r="B5061" t="s">
        <v>179</v>
      </c>
      <c r="C5061" t="s">
        <v>438</v>
      </c>
      <c r="D5061" t="s">
        <v>439</v>
      </c>
      <c r="E5061">
        <v>1974</v>
      </c>
      <c r="F5061">
        <v>17.8</v>
      </c>
      <c r="G5061">
        <v>12</v>
      </c>
      <c r="H5061">
        <v>2070.1999999999998</v>
      </c>
      <c r="L5061">
        <v>34.299999999999997</v>
      </c>
      <c r="M5061">
        <v>69.248000000000005</v>
      </c>
      <c r="N5061">
        <v>116.46899999999999</v>
      </c>
    </row>
    <row r="5062" spans="1:14" x14ac:dyDescent="0.3">
      <c r="A5062" t="s">
        <v>178</v>
      </c>
      <c r="B5062" t="s">
        <v>179</v>
      </c>
      <c r="C5062" t="s">
        <v>438</v>
      </c>
      <c r="D5062" t="s">
        <v>439</v>
      </c>
      <c r="E5062">
        <v>1973</v>
      </c>
      <c r="F5062">
        <v>15</v>
      </c>
      <c r="G5062">
        <v>11.8</v>
      </c>
      <c r="H5062">
        <v>1955.51</v>
      </c>
      <c r="L5062">
        <v>34.6</v>
      </c>
      <c r="M5062">
        <v>69.518000000000001</v>
      </c>
      <c r="N5062">
        <v>115.95</v>
      </c>
    </row>
    <row r="5063" spans="1:14" x14ac:dyDescent="0.3">
      <c r="A5063" t="s">
        <v>178</v>
      </c>
      <c r="B5063" t="s">
        <v>179</v>
      </c>
      <c r="C5063" t="s">
        <v>438</v>
      </c>
      <c r="D5063" t="s">
        <v>439</v>
      </c>
      <c r="E5063">
        <v>1972</v>
      </c>
      <c r="F5063">
        <v>14.7</v>
      </c>
      <c r="G5063">
        <v>11.4</v>
      </c>
      <c r="H5063">
        <v>1827.77</v>
      </c>
      <c r="L5063">
        <v>34.5</v>
      </c>
      <c r="M5063">
        <v>69.664599999999993</v>
      </c>
      <c r="N5063">
        <v>115.577</v>
      </c>
    </row>
    <row r="5064" spans="1:14" x14ac:dyDescent="0.3">
      <c r="A5064" t="s">
        <v>178</v>
      </c>
      <c r="B5064" t="s">
        <v>179</v>
      </c>
      <c r="C5064" t="s">
        <v>438</v>
      </c>
      <c r="D5064" t="s">
        <v>439</v>
      </c>
      <c r="E5064">
        <v>1971</v>
      </c>
      <c r="F5064">
        <v>14.5</v>
      </c>
      <c r="G5064">
        <v>11.9</v>
      </c>
      <c r="H5064">
        <v>1711.3</v>
      </c>
      <c r="L5064">
        <v>34.700000000000003</v>
      </c>
      <c r="M5064">
        <v>69.052400000000006</v>
      </c>
      <c r="N5064">
        <v>115.233</v>
      </c>
    </row>
    <row r="5065" spans="1:14" x14ac:dyDescent="0.3">
      <c r="A5065" t="s">
        <v>178</v>
      </c>
      <c r="B5065" t="s">
        <v>179</v>
      </c>
      <c r="C5065" t="s">
        <v>438</v>
      </c>
      <c r="D5065" t="s">
        <v>439</v>
      </c>
      <c r="E5065">
        <v>1970</v>
      </c>
      <c r="F5065">
        <v>14.7</v>
      </c>
      <c r="G5065">
        <v>11.6</v>
      </c>
      <c r="H5065">
        <v>1588.62</v>
      </c>
      <c r="L5065">
        <v>35.1</v>
      </c>
      <c r="M5065">
        <v>69.164599999999993</v>
      </c>
      <c r="N5065">
        <v>114.89100000000001</v>
      </c>
    </row>
    <row r="5066" spans="1:14" x14ac:dyDescent="0.3">
      <c r="A5066" t="s">
        <v>178</v>
      </c>
      <c r="B5066" t="s">
        <v>179</v>
      </c>
      <c r="C5066" t="s">
        <v>438</v>
      </c>
      <c r="D5066" t="s">
        <v>439</v>
      </c>
      <c r="E5066">
        <v>1969</v>
      </c>
      <c r="F5066">
        <v>15</v>
      </c>
      <c r="G5066">
        <v>11.3</v>
      </c>
      <c r="H5066">
        <v>1467.37</v>
      </c>
      <c r="L5066">
        <v>35.9</v>
      </c>
      <c r="M5066">
        <v>69.314599999999999</v>
      </c>
      <c r="N5066">
        <v>114.443</v>
      </c>
    </row>
    <row r="5067" spans="1:14" x14ac:dyDescent="0.3">
      <c r="A5067" t="s">
        <v>178</v>
      </c>
      <c r="B5067" t="s">
        <v>179</v>
      </c>
      <c r="C5067" t="s">
        <v>438</v>
      </c>
      <c r="D5067" t="s">
        <v>439</v>
      </c>
      <c r="E5067">
        <v>1968</v>
      </c>
      <c r="F5067">
        <v>15.1</v>
      </c>
      <c r="G5067">
        <v>11.2</v>
      </c>
      <c r="H5067">
        <v>1380.1</v>
      </c>
      <c r="L5067">
        <v>36.9</v>
      </c>
      <c r="M5067">
        <v>69.230199999999996</v>
      </c>
      <c r="N5067">
        <v>113.96599999999999</v>
      </c>
    </row>
    <row r="5068" spans="1:14" x14ac:dyDescent="0.3">
      <c r="A5068" t="s">
        <v>178</v>
      </c>
      <c r="B5068" t="s">
        <v>179</v>
      </c>
      <c r="C5068" t="s">
        <v>438</v>
      </c>
      <c r="D5068" t="s">
        <v>439</v>
      </c>
      <c r="E5068">
        <v>1967</v>
      </c>
      <c r="F5068">
        <v>14.6</v>
      </c>
      <c r="G5068">
        <v>10.7</v>
      </c>
      <c r="H5068">
        <v>1306.3</v>
      </c>
      <c r="L5068">
        <v>37.9</v>
      </c>
      <c r="M5068">
        <v>69.4071</v>
      </c>
      <c r="N5068">
        <v>113.518</v>
      </c>
    </row>
    <row r="5069" spans="1:14" x14ac:dyDescent="0.3">
      <c r="A5069" t="s">
        <v>178</v>
      </c>
      <c r="B5069" t="s">
        <v>179</v>
      </c>
      <c r="C5069" t="s">
        <v>438</v>
      </c>
      <c r="D5069" t="s">
        <v>439</v>
      </c>
      <c r="E5069">
        <v>1966</v>
      </c>
      <c r="F5069">
        <v>13.6</v>
      </c>
      <c r="G5069">
        <v>10</v>
      </c>
      <c r="H5069">
        <v>1219.51</v>
      </c>
      <c r="L5069">
        <v>38.799999999999997</v>
      </c>
      <c r="M5069">
        <v>69.822400000000002</v>
      </c>
      <c r="N5069">
        <v>113.084</v>
      </c>
    </row>
    <row r="5070" spans="1:14" x14ac:dyDescent="0.3">
      <c r="A5070" t="s">
        <v>178</v>
      </c>
      <c r="B5070" t="s">
        <v>179</v>
      </c>
      <c r="C5070" t="s">
        <v>438</v>
      </c>
      <c r="D5070" t="s">
        <v>439</v>
      </c>
      <c r="E5070">
        <v>1965</v>
      </c>
      <c r="F5070">
        <v>13.1</v>
      </c>
      <c r="G5070">
        <v>10.7</v>
      </c>
      <c r="H5070">
        <v>1135.01</v>
      </c>
      <c r="L5070">
        <v>39.799999999999997</v>
      </c>
      <c r="M5070">
        <v>69.071200000000005</v>
      </c>
      <c r="N5070">
        <v>112.73</v>
      </c>
    </row>
    <row r="5071" spans="1:14" x14ac:dyDescent="0.3">
      <c r="A5071" t="s">
        <v>178</v>
      </c>
      <c r="B5071" t="s">
        <v>179</v>
      </c>
      <c r="C5071" t="s">
        <v>438</v>
      </c>
      <c r="D5071" t="s">
        <v>439</v>
      </c>
      <c r="E5071">
        <v>1964</v>
      </c>
      <c r="F5071">
        <v>13.1</v>
      </c>
      <c r="G5071">
        <v>10</v>
      </c>
      <c r="L5071">
        <v>41.1</v>
      </c>
      <c r="M5071">
        <v>69.381</v>
      </c>
      <c r="N5071">
        <v>112.405</v>
      </c>
    </row>
    <row r="5072" spans="1:14" x14ac:dyDescent="0.3">
      <c r="A5072" t="s">
        <v>178</v>
      </c>
      <c r="B5072" t="s">
        <v>179</v>
      </c>
      <c r="C5072" t="s">
        <v>438</v>
      </c>
      <c r="D5072" t="s">
        <v>439</v>
      </c>
      <c r="E5072">
        <v>1963</v>
      </c>
      <c r="F5072">
        <v>13.1</v>
      </c>
      <c r="G5072">
        <v>9.9</v>
      </c>
      <c r="L5072">
        <v>42.7</v>
      </c>
      <c r="M5072">
        <v>68.874099999999999</v>
      </c>
      <c r="N5072">
        <v>112.051</v>
      </c>
    </row>
    <row r="5073" spans="1:15" x14ac:dyDescent="0.3">
      <c r="A5073" t="s">
        <v>178</v>
      </c>
      <c r="B5073" t="s">
        <v>179</v>
      </c>
      <c r="C5073" t="s">
        <v>438</v>
      </c>
      <c r="D5073" t="s">
        <v>439</v>
      </c>
      <c r="E5073">
        <v>1962</v>
      </c>
      <c r="F5073">
        <v>12.9</v>
      </c>
      <c r="G5073">
        <v>10.8</v>
      </c>
      <c r="L5073">
        <v>44.2</v>
      </c>
      <c r="M5073">
        <v>67.865899999999996</v>
      </c>
      <c r="N5073">
        <v>111.77200000000001</v>
      </c>
    </row>
    <row r="5074" spans="1:15" x14ac:dyDescent="0.3">
      <c r="A5074" t="s">
        <v>178</v>
      </c>
      <c r="B5074" t="s">
        <v>179</v>
      </c>
      <c r="C5074" t="s">
        <v>438</v>
      </c>
      <c r="D5074" t="s">
        <v>439</v>
      </c>
      <c r="E5074">
        <v>1961</v>
      </c>
      <c r="F5074">
        <v>14</v>
      </c>
      <c r="G5074">
        <v>9.6</v>
      </c>
      <c r="L5074">
        <v>45.6</v>
      </c>
      <c r="M5074">
        <v>68.936099999999996</v>
      </c>
      <c r="N5074">
        <v>111.387</v>
      </c>
    </row>
    <row r="5075" spans="1:15" x14ac:dyDescent="0.3">
      <c r="A5075" t="s">
        <v>178</v>
      </c>
      <c r="B5075" t="s">
        <v>179</v>
      </c>
      <c r="C5075" t="s">
        <v>438</v>
      </c>
      <c r="D5075" t="s">
        <v>439</v>
      </c>
      <c r="E5075">
        <v>1960</v>
      </c>
      <c r="F5075">
        <v>14.7</v>
      </c>
      <c r="G5075">
        <v>10.199999999999999</v>
      </c>
      <c r="L5075">
        <v>47.5</v>
      </c>
      <c r="M5075">
        <v>68.003200000000007</v>
      </c>
    </row>
    <row r="5076" spans="1:15" x14ac:dyDescent="0.3">
      <c r="A5076" t="s">
        <v>180</v>
      </c>
      <c r="B5076" t="s">
        <v>181</v>
      </c>
      <c r="C5076" t="s">
        <v>438</v>
      </c>
      <c r="D5076" t="s">
        <v>439</v>
      </c>
      <c r="E5076">
        <v>2018</v>
      </c>
      <c r="I5076">
        <v>25882200000</v>
      </c>
      <c r="J5076">
        <v>73201.7</v>
      </c>
      <c r="K5076">
        <v>99.010999999999996</v>
      </c>
      <c r="L5076">
        <v>1.5</v>
      </c>
      <c r="N5076">
        <v>3.5269200000000001</v>
      </c>
      <c r="O5076">
        <v>2.9180000000000001</v>
      </c>
    </row>
    <row r="5077" spans="1:15" x14ac:dyDescent="0.3">
      <c r="A5077" t="s">
        <v>180</v>
      </c>
      <c r="B5077" t="s">
        <v>181</v>
      </c>
      <c r="C5077" t="s">
        <v>438</v>
      </c>
      <c r="D5077" t="s">
        <v>439</v>
      </c>
      <c r="E5077">
        <v>2017</v>
      </c>
      <c r="F5077">
        <v>11.9</v>
      </c>
      <c r="G5077">
        <v>6.5</v>
      </c>
      <c r="I5077">
        <v>24489500000</v>
      </c>
      <c r="J5077">
        <v>71314.8</v>
      </c>
      <c r="K5077">
        <v>98.26</v>
      </c>
      <c r="L5077">
        <v>1.6</v>
      </c>
      <c r="M5077">
        <v>82.204899999999995</v>
      </c>
      <c r="N5077">
        <v>3.42544</v>
      </c>
      <c r="O5077">
        <v>2.742</v>
      </c>
    </row>
    <row r="5078" spans="1:15" x14ac:dyDescent="0.3">
      <c r="A5078" t="s">
        <v>180</v>
      </c>
      <c r="B5078" t="s">
        <v>181</v>
      </c>
      <c r="C5078" t="s">
        <v>438</v>
      </c>
      <c r="D5078" t="s">
        <v>439</v>
      </c>
      <c r="E5078">
        <v>2016</v>
      </c>
      <c r="F5078">
        <v>12</v>
      </c>
      <c r="G5078">
        <v>6.9</v>
      </c>
      <c r="I5078">
        <v>20716000000</v>
      </c>
      <c r="J5078">
        <v>61757.9</v>
      </c>
      <c r="K5078">
        <v>98.24</v>
      </c>
      <c r="L5078">
        <v>1.6</v>
      </c>
      <c r="M5078">
        <v>82.204899999999995</v>
      </c>
      <c r="N5078">
        <v>3.3460200000000002</v>
      </c>
      <c r="O5078">
        <v>2.9780000000000002</v>
      </c>
    </row>
    <row r="5079" spans="1:15" x14ac:dyDescent="0.3">
      <c r="A5079" t="s">
        <v>180</v>
      </c>
      <c r="B5079" t="s">
        <v>181</v>
      </c>
      <c r="C5079" t="s">
        <v>438</v>
      </c>
      <c r="D5079" t="s">
        <v>439</v>
      </c>
      <c r="E5079">
        <v>2015</v>
      </c>
      <c r="F5079">
        <v>12.5</v>
      </c>
      <c r="G5079">
        <v>6.6</v>
      </c>
      <c r="I5079">
        <v>17344200000</v>
      </c>
      <c r="J5079">
        <v>52428.6</v>
      </c>
      <c r="K5079">
        <v>98.2</v>
      </c>
      <c r="L5079">
        <v>1.7</v>
      </c>
      <c r="M5079">
        <v>82.468299999999999</v>
      </c>
      <c r="N5079">
        <v>3.2999000000000001</v>
      </c>
      <c r="O5079">
        <v>3.9790000000000001</v>
      </c>
    </row>
    <row r="5080" spans="1:15" x14ac:dyDescent="0.3">
      <c r="A5080" t="s">
        <v>180</v>
      </c>
      <c r="B5080" t="s">
        <v>181</v>
      </c>
      <c r="C5080" t="s">
        <v>438</v>
      </c>
      <c r="D5080" t="s">
        <v>439</v>
      </c>
      <c r="E5080">
        <v>2014</v>
      </c>
      <c r="F5080">
        <v>13.4</v>
      </c>
      <c r="G5080">
        <v>6.3</v>
      </c>
      <c r="H5080">
        <v>53832.5</v>
      </c>
      <c r="I5080">
        <v>17758100000</v>
      </c>
      <c r="J5080">
        <v>54242.1</v>
      </c>
      <c r="K5080">
        <v>98.16</v>
      </c>
      <c r="L5080">
        <v>1.8</v>
      </c>
      <c r="M5080">
        <v>82.861000000000004</v>
      </c>
      <c r="N5080">
        <v>3.2656999999999998</v>
      </c>
      <c r="O5080">
        <v>4.8970000000000002</v>
      </c>
    </row>
    <row r="5081" spans="1:15" x14ac:dyDescent="0.3">
      <c r="A5081" t="s">
        <v>180</v>
      </c>
      <c r="B5081" t="s">
        <v>181</v>
      </c>
      <c r="C5081" t="s">
        <v>438</v>
      </c>
      <c r="D5081" t="s">
        <v>439</v>
      </c>
      <c r="E5081">
        <v>2013</v>
      </c>
      <c r="F5081">
        <v>13.4</v>
      </c>
      <c r="G5081">
        <v>6.7</v>
      </c>
      <c r="H5081">
        <v>54799.199999999997</v>
      </c>
      <c r="I5081">
        <v>16033500000</v>
      </c>
      <c r="J5081">
        <v>49522.2</v>
      </c>
      <c r="K5081">
        <v>96.546800000000005</v>
      </c>
      <c r="L5081">
        <v>1.8</v>
      </c>
      <c r="M5081">
        <v>82.061000000000007</v>
      </c>
      <c r="N5081">
        <v>3.2295699999999998</v>
      </c>
      <c r="O5081">
        <v>5.3760000000000003</v>
      </c>
    </row>
    <row r="5082" spans="1:15" x14ac:dyDescent="0.3">
      <c r="A5082" t="s">
        <v>180</v>
      </c>
      <c r="B5082" t="s">
        <v>181</v>
      </c>
      <c r="C5082" t="s">
        <v>438</v>
      </c>
      <c r="D5082" t="s">
        <v>439</v>
      </c>
      <c r="E5082">
        <v>2012</v>
      </c>
      <c r="F5082">
        <v>14.1</v>
      </c>
      <c r="G5082">
        <v>6.1</v>
      </c>
      <c r="H5082">
        <v>53202.8</v>
      </c>
      <c r="I5082">
        <v>14724100000</v>
      </c>
      <c r="J5082">
        <v>45910</v>
      </c>
      <c r="K5082">
        <v>96.209800000000001</v>
      </c>
      <c r="L5082">
        <v>1.9</v>
      </c>
      <c r="M5082">
        <v>82.917100000000005</v>
      </c>
      <c r="N5082">
        <v>3.19916</v>
      </c>
      <c r="O5082">
        <v>6</v>
      </c>
    </row>
    <row r="5083" spans="1:15" x14ac:dyDescent="0.3">
      <c r="A5083" t="s">
        <v>180</v>
      </c>
      <c r="B5083" t="s">
        <v>181</v>
      </c>
      <c r="C5083" t="s">
        <v>438</v>
      </c>
      <c r="D5083" t="s">
        <v>439</v>
      </c>
      <c r="E5083">
        <v>2011</v>
      </c>
      <c r="F5083">
        <v>14.1</v>
      </c>
      <c r="G5083">
        <v>6.2</v>
      </c>
      <c r="H5083">
        <v>52373.9</v>
      </c>
      <c r="I5083">
        <v>15158500000</v>
      </c>
      <c r="J5083">
        <v>47516.9</v>
      </c>
      <c r="K5083">
        <v>94.819699999999997</v>
      </c>
      <c r="L5083">
        <v>2</v>
      </c>
      <c r="M5083">
        <v>82.358500000000006</v>
      </c>
      <c r="N5083">
        <v>3.1821799999999998</v>
      </c>
      <c r="O5083">
        <v>7.0279999999999996</v>
      </c>
    </row>
    <row r="5084" spans="1:15" x14ac:dyDescent="0.3">
      <c r="A5084" t="s">
        <v>180</v>
      </c>
      <c r="B5084" t="s">
        <v>181</v>
      </c>
      <c r="C5084" t="s">
        <v>438</v>
      </c>
      <c r="D5084" t="s">
        <v>439</v>
      </c>
      <c r="E5084">
        <v>2010</v>
      </c>
      <c r="F5084">
        <v>15.4</v>
      </c>
      <c r="G5084">
        <v>6.4</v>
      </c>
      <c r="H5084">
        <v>51439.9</v>
      </c>
      <c r="I5084">
        <v>13683700000</v>
      </c>
      <c r="J5084">
        <v>43024.9</v>
      </c>
      <c r="K5084">
        <v>93.39</v>
      </c>
      <c r="L5084">
        <v>2</v>
      </c>
      <c r="M5084">
        <v>81.897599999999997</v>
      </c>
      <c r="N5084">
        <v>3.1724800000000002</v>
      </c>
      <c r="O5084">
        <v>7.5640000000000001</v>
      </c>
    </row>
    <row r="5085" spans="1:15" x14ac:dyDescent="0.3">
      <c r="A5085" t="s">
        <v>180</v>
      </c>
      <c r="B5085" t="s">
        <v>181</v>
      </c>
      <c r="C5085" t="s">
        <v>438</v>
      </c>
      <c r="D5085" t="s">
        <v>439</v>
      </c>
      <c r="E5085">
        <v>2009</v>
      </c>
      <c r="F5085">
        <v>15.8</v>
      </c>
      <c r="G5085">
        <v>6.3</v>
      </c>
      <c r="H5085">
        <v>51259.199999999997</v>
      </c>
      <c r="I5085">
        <v>13164700000</v>
      </c>
      <c r="J5085">
        <v>41333.4</v>
      </c>
      <c r="K5085">
        <v>93</v>
      </c>
      <c r="L5085">
        <v>2.1</v>
      </c>
      <c r="M5085">
        <v>81.751199999999997</v>
      </c>
      <c r="N5085">
        <v>3.1770499999999999</v>
      </c>
      <c r="O5085">
        <v>7.22</v>
      </c>
    </row>
    <row r="5086" spans="1:15" x14ac:dyDescent="0.3">
      <c r="A5086" t="s">
        <v>180</v>
      </c>
      <c r="B5086" t="s">
        <v>181</v>
      </c>
      <c r="C5086" t="s">
        <v>438</v>
      </c>
      <c r="D5086" t="s">
        <v>439</v>
      </c>
      <c r="E5086">
        <v>2008</v>
      </c>
      <c r="F5086">
        <v>15.2</v>
      </c>
      <c r="G5086">
        <v>6.3</v>
      </c>
      <c r="H5086">
        <v>50064</v>
      </c>
      <c r="I5086">
        <v>17905300000</v>
      </c>
      <c r="J5086">
        <v>56409.8</v>
      </c>
      <c r="K5086">
        <v>91</v>
      </c>
      <c r="L5086">
        <v>2.2000000000000002</v>
      </c>
      <c r="M5086">
        <v>81.609800000000007</v>
      </c>
      <c r="N5086">
        <v>3.16622</v>
      </c>
      <c r="O5086">
        <v>2.9460000000000002</v>
      </c>
    </row>
    <row r="5087" spans="1:15" x14ac:dyDescent="0.3">
      <c r="A5087" t="s">
        <v>180</v>
      </c>
      <c r="B5087" t="s">
        <v>181</v>
      </c>
      <c r="C5087" t="s">
        <v>438</v>
      </c>
      <c r="D5087" t="s">
        <v>439</v>
      </c>
      <c r="E5087">
        <v>2007</v>
      </c>
      <c r="F5087">
        <v>14.6</v>
      </c>
      <c r="G5087">
        <v>6.2</v>
      </c>
      <c r="H5087">
        <v>36852.5</v>
      </c>
      <c r="I5087">
        <v>21515000000</v>
      </c>
      <c r="J5087">
        <v>69054.3</v>
      </c>
      <c r="K5087">
        <v>90.6</v>
      </c>
      <c r="L5087">
        <v>2.2999999999999998</v>
      </c>
      <c r="M5087">
        <v>81.453699999999998</v>
      </c>
      <c r="N5087">
        <v>3.1078899999999998</v>
      </c>
      <c r="O5087">
        <v>2.2509999999999999</v>
      </c>
    </row>
    <row r="5088" spans="1:15" x14ac:dyDescent="0.3">
      <c r="A5088" t="s">
        <v>180</v>
      </c>
      <c r="B5088" t="s">
        <v>181</v>
      </c>
      <c r="C5088" t="s">
        <v>438</v>
      </c>
      <c r="D5088" t="s">
        <v>439</v>
      </c>
      <c r="E5088">
        <v>2006</v>
      </c>
      <c r="F5088">
        <v>14.5</v>
      </c>
      <c r="G5088">
        <v>6.3</v>
      </c>
      <c r="H5088">
        <v>31328.400000000001</v>
      </c>
      <c r="I5088">
        <v>17216400000</v>
      </c>
      <c r="J5088">
        <v>56673.599999999999</v>
      </c>
      <c r="K5088">
        <v>89.51</v>
      </c>
      <c r="L5088">
        <v>2.4</v>
      </c>
      <c r="M5088">
        <v>81.158500000000004</v>
      </c>
      <c r="N5088">
        <v>3.03024</v>
      </c>
      <c r="O5088">
        <v>2.83</v>
      </c>
    </row>
    <row r="5089" spans="1:15" x14ac:dyDescent="0.3">
      <c r="A5089" t="s">
        <v>180</v>
      </c>
      <c r="B5089" t="s">
        <v>181</v>
      </c>
      <c r="C5089" t="s">
        <v>438</v>
      </c>
      <c r="D5089" t="s">
        <v>439</v>
      </c>
      <c r="E5089">
        <v>2005</v>
      </c>
      <c r="F5089">
        <v>14.4</v>
      </c>
      <c r="G5089">
        <v>6.2</v>
      </c>
      <c r="H5089">
        <v>27988</v>
      </c>
      <c r="I5089">
        <v>16812500000</v>
      </c>
      <c r="J5089">
        <v>56658.6</v>
      </c>
      <c r="K5089">
        <v>87</v>
      </c>
      <c r="L5089">
        <v>2.5</v>
      </c>
      <c r="M5089">
        <v>81.502399999999994</v>
      </c>
      <c r="N5089">
        <v>2.95994</v>
      </c>
      <c r="O5089">
        <v>2.5470000000000002</v>
      </c>
    </row>
    <row r="5090" spans="1:15" x14ac:dyDescent="0.3">
      <c r="A5090" t="s">
        <v>180</v>
      </c>
      <c r="B5090" t="s">
        <v>181</v>
      </c>
      <c r="C5090" t="s">
        <v>438</v>
      </c>
      <c r="D5090" t="s">
        <v>439</v>
      </c>
      <c r="E5090">
        <v>2004</v>
      </c>
      <c r="F5090">
        <v>14.5</v>
      </c>
      <c r="G5090">
        <v>6.2</v>
      </c>
      <c r="H5090">
        <v>28215.5</v>
      </c>
      <c r="I5090">
        <v>13834800000</v>
      </c>
      <c r="J5090">
        <v>47367.3</v>
      </c>
      <c r="K5090">
        <v>83.88</v>
      </c>
      <c r="L5090">
        <v>2.6</v>
      </c>
      <c r="M5090">
        <v>80.997600000000006</v>
      </c>
      <c r="N5090">
        <v>2.9134600000000002</v>
      </c>
      <c r="O5090">
        <v>4.0309999999999997</v>
      </c>
    </row>
    <row r="5091" spans="1:15" x14ac:dyDescent="0.3">
      <c r="A5091" t="s">
        <v>180</v>
      </c>
      <c r="B5091" t="s">
        <v>181</v>
      </c>
      <c r="C5091" t="s">
        <v>438</v>
      </c>
      <c r="D5091" t="s">
        <v>439</v>
      </c>
      <c r="E5091">
        <v>2003</v>
      </c>
      <c r="F5091">
        <v>14.3</v>
      </c>
      <c r="G5091">
        <v>6.3</v>
      </c>
      <c r="H5091">
        <v>27666.400000000001</v>
      </c>
      <c r="I5091">
        <v>11414100000</v>
      </c>
      <c r="J5091">
        <v>39423.9</v>
      </c>
      <c r="K5091">
        <v>83.14</v>
      </c>
      <c r="L5091">
        <v>2.8</v>
      </c>
      <c r="M5091">
        <v>80.963399999999993</v>
      </c>
      <c r="N5091">
        <v>2.8879899999999998</v>
      </c>
      <c r="O5091">
        <v>3.9969999999999999</v>
      </c>
    </row>
    <row r="5092" spans="1:15" x14ac:dyDescent="0.3">
      <c r="A5092" t="s">
        <v>180</v>
      </c>
      <c r="B5092" t="s">
        <v>181</v>
      </c>
      <c r="C5092" t="s">
        <v>438</v>
      </c>
      <c r="D5092" t="s">
        <v>439</v>
      </c>
      <c r="E5092">
        <v>2002</v>
      </c>
      <c r="F5092">
        <v>14.1</v>
      </c>
      <c r="G5092">
        <v>6.3</v>
      </c>
      <c r="H5092">
        <v>27896.9</v>
      </c>
      <c r="I5092">
        <v>9294650000</v>
      </c>
      <c r="J5092">
        <v>32326.6</v>
      </c>
      <c r="K5092">
        <v>79.12</v>
      </c>
      <c r="L5092">
        <v>2.9</v>
      </c>
      <c r="M5092">
        <v>80.502399999999994</v>
      </c>
      <c r="N5092">
        <v>2.8680599999999998</v>
      </c>
      <c r="O5092">
        <v>2.988</v>
      </c>
    </row>
    <row r="5093" spans="1:15" x14ac:dyDescent="0.3">
      <c r="A5093" t="s">
        <v>180</v>
      </c>
      <c r="B5093" t="s">
        <v>181</v>
      </c>
      <c r="C5093" t="s">
        <v>438</v>
      </c>
      <c r="D5093" t="s">
        <v>439</v>
      </c>
      <c r="E5093">
        <v>2001</v>
      </c>
      <c r="F5093">
        <v>14.4</v>
      </c>
      <c r="G5093">
        <v>6.1</v>
      </c>
      <c r="H5093">
        <v>26950.400000000001</v>
      </c>
      <c r="I5093">
        <v>8205360000</v>
      </c>
      <c r="J5093">
        <v>28794</v>
      </c>
      <c r="K5093">
        <v>49.393000000000001</v>
      </c>
      <c r="L5093">
        <v>3</v>
      </c>
      <c r="M5093">
        <v>80.690200000000004</v>
      </c>
      <c r="N5093">
        <v>2.8425699999999998</v>
      </c>
      <c r="O5093">
        <v>1.8740000000000001</v>
      </c>
    </row>
    <row r="5094" spans="1:15" x14ac:dyDescent="0.3">
      <c r="A5094" t="s">
        <v>180</v>
      </c>
      <c r="B5094" t="s">
        <v>181</v>
      </c>
      <c r="C5094" t="s">
        <v>438</v>
      </c>
      <c r="D5094" t="s">
        <v>439</v>
      </c>
      <c r="E5094">
        <v>2000</v>
      </c>
      <c r="F5094">
        <v>15.3</v>
      </c>
      <c r="G5094">
        <v>6.5</v>
      </c>
      <c r="H5094">
        <v>26201.5</v>
      </c>
      <c r="I5094">
        <v>9003640000</v>
      </c>
      <c r="J5094">
        <v>32018.1</v>
      </c>
      <c r="K5094">
        <v>44.470500000000001</v>
      </c>
      <c r="L5094">
        <v>3.2</v>
      </c>
      <c r="M5094">
        <v>79.653700000000001</v>
      </c>
      <c r="N5094">
        <v>2.80504</v>
      </c>
      <c r="O5094">
        <v>1.9359999999999999</v>
      </c>
    </row>
    <row r="5095" spans="1:15" x14ac:dyDescent="0.3">
      <c r="A5095" t="s">
        <v>180</v>
      </c>
      <c r="B5095" t="s">
        <v>181</v>
      </c>
      <c r="C5095" t="s">
        <v>438</v>
      </c>
      <c r="D5095" t="s">
        <v>439</v>
      </c>
      <c r="E5095">
        <v>1999</v>
      </c>
      <c r="F5095">
        <v>14.8</v>
      </c>
      <c r="G5095">
        <v>6.9</v>
      </c>
      <c r="H5095">
        <v>24522.2</v>
      </c>
      <c r="I5095">
        <v>8971610000</v>
      </c>
      <c r="J5095">
        <v>32344</v>
      </c>
      <c r="K5095">
        <v>41.294600000000003</v>
      </c>
      <c r="L5095">
        <v>3.4</v>
      </c>
      <c r="M5095">
        <v>79.351200000000006</v>
      </c>
      <c r="N5095">
        <v>2.7668900000000001</v>
      </c>
      <c r="O5095">
        <v>2.1779999999999999</v>
      </c>
    </row>
    <row r="5096" spans="1:15" x14ac:dyDescent="0.3">
      <c r="A5096" t="s">
        <v>180</v>
      </c>
      <c r="B5096" t="s">
        <v>181</v>
      </c>
      <c r="C5096" t="s">
        <v>438</v>
      </c>
      <c r="D5096" t="s">
        <v>439</v>
      </c>
      <c r="E5096">
        <v>1998</v>
      </c>
      <c r="F5096">
        <v>15.2</v>
      </c>
      <c r="G5096">
        <v>6.6</v>
      </c>
      <c r="H5096">
        <v>21321.200000000001</v>
      </c>
      <c r="I5096">
        <v>8494090000</v>
      </c>
      <c r="J5096">
        <v>30995</v>
      </c>
      <c r="K5096">
        <v>36.264200000000002</v>
      </c>
      <c r="L5096">
        <v>3.5</v>
      </c>
      <c r="M5096">
        <v>79.602400000000003</v>
      </c>
      <c r="N5096">
        <v>2.7336399999999998</v>
      </c>
      <c r="O5096">
        <v>3.069</v>
      </c>
    </row>
    <row r="5097" spans="1:15" x14ac:dyDescent="0.3">
      <c r="A5097" t="s">
        <v>180</v>
      </c>
      <c r="B5097" t="s">
        <v>181</v>
      </c>
      <c r="C5097" t="s">
        <v>438</v>
      </c>
      <c r="D5097" t="s">
        <v>439</v>
      </c>
      <c r="E5097">
        <v>1997</v>
      </c>
      <c r="F5097">
        <v>15.3</v>
      </c>
      <c r="G5097">
        <v>6.8</v>
      </c>
      <c r="H5097">
        <v>18957.8</v>
      </c>
      <c r="I5097">
        <v>7580990000</v>
      </c>
      <c r="J5097">
        <v>27960.9</v>
      </c>
      <c r="K5097">
        <v>27.478899999999999</v>
      </c>
      <c r="L5097">
        <v>3.7</v>
      </c>
      <c r="M5097">
        <v>78.885400000000004</v>
      </c>
      <c r="N5097">
        <v>2.70452</v>
      </c>
      <c r="O5097">
        <v>3.72</v>
      </c>
    </row>
    <row r="5098" spans="1:15" x14ac:dyDescent="0.3">
      <c r="A5098" t="s">
        <v>180</v>
      </c>
      <c r="B5098" t="s">
        <v>181</v>
      </c>
      <c r="C5098" t="s">
        <v>438</v>
      </c>
      <c r="D5098" t="s">
        <v>439</v>
      </c>
      <c r="E5098">
        <v>1996</v>
      </c>
      <c r="F5098">
        <v>16.100000000000001</v>
      </c>
      <c r="G5098">
        <v>7</v>
      </c>
      <c r="H5098">
        <v>17358.599999999999</v>
      </c>
      <c r="I5098">
        <v>7438180000</v>
      </c>
      <c r="J5098">
        <v>27659.9</v>
      </c>
      <c r="K5098">
        <v>14.8065</v>
      </c>
      <c r="L5098">
        <v>3.9</v>
      </c>
      <c r="M5098">
        <v>78.777799999999999</v>
      </c>
      <c r="N5098">
        <v>2.6824499999999998</v>
      </c>
      <c r="O5098">
        <v>3.6</v>
      </c>
    </row>
    <row r="5099" spans="1:15" x14ac:dyDescent="0.3">
      <c r="A5099" t="s">
        <v>180</v>
      </c>
      <c r="B5099" t="s">
        <v>181</v>
      </c>
      <c r="C5099" t="s">
        <v>438</v>
      </c>
      <c r="D5099" t="s">
        <v>439</v>
      </c>
      <c r="E5099">
        <v>1995</v>
      </c>
      <c r="F5099">
        <v>16</v>
      </c>
      <c r="G5099">
        <v>7.2</v>
      </c>
      <c r="H5099">
        <v>17396.5</v>
      </c>
      <c r="I5099">
        <v>7134340000</v>
      </c>
      <c r="J5099">
        <v>26673.599999999999</v>
      </c>
      <c r="K5099">
        <v>11.2159</v>
      </c>
      <c r="L5099">
        <v>4.0999999999999996</v>
      </c>
      <c r="M5099">
        <v>77.984399999999994</v>
      </c>
      <c r="N5099">
        <v>2.6680100000000002</v>
      </c>
      <c r="O5099">
        <v>5.1959999999999997</v>
      </c>
    </row>
    <row r="5100" spans="1:15" x14ac:dyDescent="0.3">
      <c r="A5100" t="s">
        <v>180</v>
      </c>
      <c r="B5100" t="s">
        <v>181</v>
      </c>
      <c r="C5100" t="s">
        <v>438</v>
      </c>
      <c r="D5100" t="s">
        <v>439</v>
      </c>
      <c r="E5100">
        <v>1994</v>
      </c>
      <c r="F5100">
        <v>16.7</v>
      </c>
      <c r="G5100">
        <v>6.5</v>
      </c>
      <c r="H5100">
        <v>17066.3</v>
      </c>
      <c r="I5100">
        <v>6399060000</v>
      </c>
      <c r="J5100">
        <v>24054.7</v>
      </c>
      <c r="K5100">
        <v>6.79481</v>
      </c>
      <c r="L5100">
        <v>4.3</v>
      </c>
      <c r="M5100">
        <v>79.247100000000003</v>
      </c>
      <c r="N5100">
        <v>2.6535799999999998</v>
      </c>
      <c r="O5100">
        <v>5.3259999999999996</v>
      </c>
    </row>
    <row r="5101" spans="1:15" x14ac:dyDescent="0.3">
      <c r="A5101" t="s">
        <v>180</v>
      </c>
      <c r="B5101" t="s">
        <v>181</v>
      </c>
      <c r="C5101" t="s">
        <v>438</v>
      </c>
      <c r="D5101" t="s">
        <v>439</v>
      </c>
      <c r="E5101">
        <v>1993</v>
      </c>
      <c r="F5101">
        <v>17.5</v>
      </c>
      <c r="G5101">
        <v>6.6</v>
      </c>
      <c r="H5101">
        <v>16737.099999999999</v>
      </c>
      <c r="I5101">
        <v>6227930000</v>
      </c>
      <c r="J5101">
        <v>23615.200000000001</v>
      </c>
      <c r="K5101">
        <v>2.6678299999999999</v>
      </c>
      <c r="L5101">
        <v>4.5</v>
      </c>
      <c r="M5101">
        <v>78.934600000000003</v>
      </c>
      <c r="N5101">
        <v>2.6306699999999998</v>
      </c>
      <c r="O5101">
        <v>5.2569999999999997</v>
      </c>
    </row>
    <row r="5102" spans="1:15" x14ac:dyDescent="0.3">
      <c r="A5102" t="s">
        <v>180</v>
      </c>
      <c r="B5102" t="s">
        <v>181</v>
      </c>
      <c r="C5102" t="s">
        <v>438</v>
      </c>
      <c r="D5102" t="s">
        <v>439</v>
      </c>
      <c r="E5102">
        <v>1992</v>
      </c>
      <c r="F5102">
        <v>17.7</v>
      </c>
      <c r="G5102">
        <v>6.6</v>
      </c>
      <c r="H5102">
        <v>16099.9</v>
      </c>
      <c r="I5102">
        <v>7091630000</v>
      </c>
      <c r="J5102">
        <v>27165</v>
      </c>
      <c r="K5102">
        <v>1.5391600000000001</v>
      </c>
      <c r="L5102">
        <v>4.7</v>
      </c>
      <c r="M5102">
        <v>78.760199999999998</v>
      </c>
      <c r="N5102">
        <v>2.60406</v>
      </c>
      <c r="O5102">
        <v>4.3049999999999997</v>
      </c>
    </row>
    <row r="5103" spans="1:15" x14ac:dyDescent="0.3">
      <c r="A5103" t="s">
        <v>180</v>
      </c>
      <c r="B5103" t="s">
        <v>181</v>
      </c>
      <c r="C5103" t="s">
        <v>438</v>
      </c>
      <c r="D5103" t="s">
        <v>439</v>
      </c>
      <c r="E5103">
        <v>1991</v>
      </c>
      <c r="F5103">
        <v>17.600000000000001</v>
      </c>
      <c r="G5103">
        <v>7</v>
      </c>
      <c r="H5103">
        <v>15931.1</v>
      </c>
      <c r="I5103">
        <v>6920120000</v>
      </c>
      <c r="J5103">
        <v>26843.3</v>
      </c>
      <c r="K5103">
        <v>0.50512900000000005</v>
      </c>
      <c r="L5103">
        <v>4.9000000000000004</v>
      </c>
      <c r="M5103">
        <v>77.992000000000004</v>
      </c>
      <c r="N5103">
        <v>2.5715400000000002</v>
      </c>
      <c r="O5103">
        <v>2.548</v>
      </c>
    </row>
    <row r="5104" spans="1:15" x14ac:dyDescent="0.3">
      <c r="A5104" t="s">
        <v>180</v>
      </c>
      <c r="B5104" t="s">
        <v>181</v>
      </c>
      <c r="C5104" t="s">
        <v>438</v>
      </c>
      <c r="D5104" t="s">
        <v>439</v>
      </c>
      <c r="E5104">
        <v>1990</v>
      </c>
      <c r="F5104">
        <v>18.7</v>
      </c>
      <c r="G5104">
        <v>6.7</v>
      </c>
      <c r="H5104">
        <v>16148.3</v>
      </c>
      <c r="I5104">
        <v>6478460000</v>
      </c>
      <c r="J5104">
        <v>25423.1</v>
      </c>
      <c r="K5104">
        <v>0</v>
      </c>
      <c r="L5104">
        <v>5.0999999999999996</v>
      </c>
      <c r="M5104">
        <v>78.036299999999997</v>
      </c>
      <c r="N5104">
        <v>2.5419100000000001</v>
      </c>
    </row>
    <row r="5105" spans="1:14" x14ac:dyDescent="0.3">
      <c r="A5105" t="s">
        <v>180</v>
      </c>
      <c r="B5105" t="s">
        <v>181</v>
      </c>
      <c r="C5105" t="s">
        <v>438</v>
      </c>
      <c r="D5105" t="s">
        <v>439</v>
      </c>
      <c r="E5105">
        <v>1989</v>
      </c>
      <c r="F5105">
        <v>18</v>
      </c>
      <c r="G5105">
        <v>6.8</v>
      </c>
      <c r="H5105">
        <v>16424.599999999999</v>
      </c>
      <c r="I5105">
        <v>5681100000</v>
      </c>
      <c r="J5105">
        <v>22468.1</v>
      </c>
      <c r="L5105">
        <v>5.3</v>
      </c>
      <c r="M5105">
        <v>78.141000000000005</v>
      </c>
      <c r="N5105">
        <v>2.5222099999999998</v>
      </c>
    </row>
    <row r="5106" spans="1:14" x14ac:dyDescent="0.3">
      <c r="A5106" t="s">
        <v>180</v>
      </c>
      <c r="B5106" t="s">
        <v>181</v>
      </c>
      <c r="C5106" t="s">
        <v>438</v>
      </c>
      <c r="D5106" t="s">
        <v>439</v>
      </c>
      <c r="E5106">
        <v>1988</v>
      </c>
      <c r="F5106">
        <v>18.7</v>
      </c>
      <c r="G5106">
        <v>7.3</v>
      </c>
      <c r="H5106">
        <v>16353</v>
      </c>
      <c r="I5106">
        <v>6115810000</v>
      </c>
      <c r="J5106">
        <v>24488.7</v>
      </c>
      <c r="L5106">
        <v>5.5</v>
      </c>
      <c r="M5106">
        <v>77.082899999999995</v>
      </c>
      <c r="N5106">
        <v>2.4911699999999999</v>
      </c>
    </row>
    <row r="5107" spans="1:14" x14ac:dyDescent="0.3">
      <c r="A5107" t="s">
        <v>180</v>
      </c>
      <c r="B5107" t="s">
        <v>181</v>
      </c>
      <c r="C5107" t="s">
        <v>438</v>
      </c>
      <c r="D5107" t="s">
        <v>439</v>
      </c>
      <c r="E5107">
        <v>1987</v>
      </c>
      <c r="F5107">
        <v>16.600000000000001</v>
      </c>
      <c r="G5107">
        <v>7</v>
      </c>
      <c r="H5107">
        <v>15268.9</v>
      </c>
      <c r="I5107">
        <v>5528620000</v>
      </c>
      <c r="J5107">
        <v>22486.9</v>
      </c>
      <c r="L5107">
        <v>5.7</v>
      </c>
      <c r="M5107">
        <v>77.338999999999999</v>
      </c>
      <c r="N5107">
        <v>2.4524599999999999</v>
      </c>
    </row>
    <row r="5108" spans="1:14" x14ac:dyDescent="0.3">
      <c r="A5108" t="s">
        <v>180</v>
      </c>
      <c r="B5108" t="s">
        <v>181</v>
      </c>
      <c r="C5108" t="s">
        <v>438</v>
      </c>
      <c r="D5108" t="s">
        <v>439</v>
      </c>
      <c r="E5108">
        <v>1986</v>
      </c>
      <c r="F5108">
        <v>16.399999999999999</v>
      </c>
      <c r="G5108">
        <v>6.6</v>
      </c>
      <c r="H5108">
        <v>15350.8</v>
      </c>
      <c r="I5108">
        <v>3995620000</v>
      </c>
      <c r="J5108">
        <v>16430.7</v>
      </c>
      <c r="L5108">
        <v>5.9</v>
      </c>
      <c r="M5108">
        <v>77.990700000000004</v>
      </c>
      <c r="N5108">
        <v>2.4257399999999998</v>
      </c>
    </row>
    <row r="5109" spans="1:14" x14ac:dyDescent="0.3">
      <c r="A5109" t="s">
        <v>180</v>
      </c>
      <c r="B5109" t="s">
        <v>181</v>
      </c>
      <c r="C5109" t="s">
        <v>438</v>
      </c>
      <c r="D5109" t="s">
        <v>439</v>
      </c>
      <c r="E5109">
        <v>1985</v>
      </c>
      <c r="F5109">
        <v>16</v>
      </c>
      <c r="G5109">
        <v>6.8</v>
      </c>
      <c r="H5109">
        <v>14771.9</v>
      </c>
      <c r="I5109">
        <v>2988540000</v>
      </c>
      <c r="J5109">
        <v>12379.8</v>
      </c>
      <c r="L5109">
        <v>6.1</v>
      </c>
      <c r="M5109">
        <v>77.602400000000003</v>
      </c>
      <c r="N5109">
        <v>2.4080300000000001</v>
      </c>
    </row>
    <row r="5110" spans="1:14" x14ac:dyDescent="0.3">
      <c r="A5110" t="s">
        <v>180</v>
      </c>
      <c r="B5110" t="s">
        <v>181</v>
      </c>
      <c r="C5110" t="s">
        <v>438</v>
      </c>
      <c r="D5110" t="s">
        <v>439</v>
      </c>
      <c r="E5110">
        <v>1984</v>
      </c>
      <c r="F5110">
        <v>17.2</v>
      </c>
      <c r="G5110">
        <v>6.6</v>
      </c>
      <c r="H5110">
        <v>15239.4</v>
      </c>
      <c r="I5110">
        <v>2868750000</v>
      </c>
      <c r="J5110">
        <v>11977.5</v>
      </c>
      <c r="L5110">
        <v>6.3</v>
      </c>
      <c r="M5110">
        <v>77.576599999999999</v>
      </c>
      <c r="N5110">
        <v>2.3891399999999998</v>
      </c>
    </row>
    <row r="5111" spans="1:14" x14ac:dyDescent="0.3">
      <c r="A5111" t="s">
        <v>180</v>
      </c>
      <c r="B5111" t="s">
        <v>181</v>
      </c>
      <c r="C5111" t="s">
        <v>438</v>
      </c>
      <c r="D5111" t="s">
        <v>439</v>
      </c>
      <c r="E5111">
        <v>1983</v>
      </c>
      <c r="F5111">
        <v>18.399999999999999</v>
      </c>
      <c r="G5111">
        <v>7</v>
      </c>
      <c r="H5111">
        <v>14642.8</v>
      </c>
      <c r="I5111">
        <v>2770110000</v>
      </c>
      <c r="J5111">
        <v>11689.4</v>
      </c>
      <c r="L5111">
        <v>6.6</v>
      </c>
      <c r="M5111">
        <v>76.845600000000005</v>
      </c>
      <c r="N5111">
        <v>2.3638599999999999</v>
      </c>
    </row>
    <row r="5112" spans="1:14" x14ac:dyDescent="0.3">
      <c r="A5112" t="s">
        <v>180</v>
      </c>
      <c r="B5112" t="s">
        <v>181</v>
      </c>
      <c r="C5112" t="s">
        <v>438</v>
      </c>
      <c r="D5112" t="s">
        <v>439</v>
      </c>
      <c r="E5112">
        <v>1982</v>
      </c>
      <c r="F5112">
        <v>18.5</v>
      </c>
      <c r="G5112">
        <v>6.8</v>
      </c>
      <c r="H5112">
        <v>14038.3</v>
      </c>
      <c r="I5112">
        <v>3211450000</v>
      </c>
      <c r="J5112">
        <v>13732.3</v>
      </c>
      <c r="L5112">
        <v>7</v>
      </c>
      <c r="M5112">
        <v>77.037800000000004</v>
      </c>
      <c r="N5112">
        <v>2.33277</v>
      </c>
    </row>
    <row r="5113" spans="1:14" x14ac:dyDescent="0.3">
      <c r="A5113" t="s">
        <v>180</v>
      </c>
      <c r="B5113" t="s">
        <v>181</v>
      </c>
      <c r="C5113" t="s">
        <v>438</v>
      </c>
      <c r="D5113" t="s">
        <v>439</v>
      </c>
      <c r="E5113">
        <v>1981</v>
      </c>
      <c r="F5113">
        <v>18.8</v>
      </c>
      <c r="G5113">
        <v>7.2</v>
      </c>
      <c r="H5113">
        <v>12918.5</v>
      </c>
      <c r="I5113">
        <v>3498250000</v>
      </c>
      <c r="J5113">
        <v>15160</v>
      </c>
      <c r="L5113">
        <v>7.3</v>
      </c>
      <c r="M5113">
        <v>76.521500000000003</v>
      </c>
      <c r="N5113">
        <v>2.3018000000000001</v>
      </c>
    </row>
    <row r="5114" spans="1:14" x14ac:dyDescent="0.3">
      <c r="A5114" t="s">
        <v>180</v>
      </c>
      <c r="B5114" t="s">
        <v>181</v>
      </c>
      <c r="C5114" t="s">
        <v>438</v>
      </c>
      <c r="D5114" t="s">
        <v>439</v>
      </c>
      <c r="E5114">
        <v>1980</v>
      </c>
      <c r="F5114">
        <v>19.8</v>
      </c>
      <c r="G5114">
        <v>6.8</v>
      </c>
      <c r="H5114">
        <v>12680.9</v>
      </c>
      <c r="I5114">
        <v>3386500000</v>
      </c>
      <c r="J5114">
        <v>14844.1</v>
      </c>
      <c r="L5114">
        <v>7.8</v>
      </c>
      <c r="M5114">
        <v>76.846599999999995</v>
      </c>
      <c r="N5114">
        <v>2.27569</v>
      </c>
    </row>
    <row r="5115" spans="1:14" x14ac:dyDescent="0.3">
      <c r="A5115" t="s">
        <v>180</v>
      </c>
      <c r="B5115" t="s">
        <v>181</v>
      </c>
      <c r="C5115" t="s">
        <v>438</v>
      </c>
      <c r="D5115" t="s">
        <v>439</v>
      </c>
      <c r="E5115">
        <v>1979</v>
      </c>
      <c r="F5115">
        <v>19.8</v>
      </c>
      <c r="G5115">
        <v>6.6</v>
      </c>
      <c r="H5115">
        <v>11841.3</v>
      </c>
      <c r="I5115">
        <v>2857720000</v>
      </c>
      <c r="J5115">
        <v>12659.6</v>
      </c>
      <c r="L5115">
        <v>8.1999999999999993</v>
      </c>
      <c r="M5115">
        <v>76.773200000000003</v>
      </c>
      <c r="N5115">
        <v>2.2517200000000002</v>
      </c>
    </row>
    <row r="5116" spans="1:14" x14ac:dyDescent="0.3">
      <c r="A5116" t="s">
        <v>180</v>
      </c>
      <c r="B5116" t="s">
        <v>181</v>
      </c>
      <c r="C5116" t="s">
        <v>438</v>
      </c>
      <c r="D5116" t="s">
        <v>439</v>
      </c>
      <c r="E5116">
        <v>1978</v>
      </c>
      <c r="F5116">
        <v>18.600000000000001</v>
      </c>
      <c r="G5116">
        <v>6.4</v>
      </c>
      <c r="H5116">
        <v>10987</v>
      </c>
      <c r="I5116">
        <v>2515600000</v>
      </c>
      <c r="J5116">
        <v>11253.6</v>
      </c>
      <c r="L5116">
        <v>8.6999999999999993</v>
      </c>
      <c r="M5116">
        <v>76.649299999999997</v>
      </c>
      <c r="N5116">
        <v>2.2298</v>
      </c>
    </row>
    <row r="5117" spans="1:14" x14ac:dyDescent="0.3">
      <c r="A5117" t="s">
        <v>180</v>
      </c>
      <c r="B5117" t="s">
        <v>181</v>
      </c>
      <c r="C5117" t="s">
        <v>438</v>
      </c>
      <c r="D5117" t="s">
        <v>439</v>
      </c>
      <c r="E5117">
        <v>1977</v>
      </c>
      <c r="F5117">
        <v>18</v>
      </c>
      <c r="G5117">
        <v>6.5</v>
      </c>
      <c r="H5117">
        <v>10631.2</v>
      </c>
      <c r="I5117">
        <v>2211830000</v>
      </c>
      <c r="J5117">
        <v>9972.2199999999993</v>
      </c>
      <c r="L5117">
        <v>9.1999999999999993</v>
      </c>
      <c r="M5117">
        <v>76.373699999999999</v>
      </c>
      <c r="N5117">
        <v>2.2124600000000001</v>
      </c>
    </row>
    <row r="5118" spans="1:14" x14ac:dyDescent="0.3">
      <c r="A5118" t="s">
        <v>180</v>
      </c>
      <c r="B5118" t="s">
        <v>181</v>
      </c>
      <c r="C5118" t="s">
        <v>438</v>
      </c>
      <c r="D5118" t="s">
        <v>439</v>
      </c>
      <c r="E5118">
        <v>1976</v>
      </c>
      <c r="F5118">
        <v>19.5</v>
      </c>
      <c r="G5118">
        <v>6.1</v>
      </c>
      <c r="H5118">
        <v>10002.1</v>
      </c>
      <c r="I5118">
        <v>1672000000</v>
      </c>
      <c r="J5118">
        <v>7594.67</v>
      </c>
      <c r="L5118">
        <v>9.8000000000000007</v>
      </c>
      <c r="M5118">
        <v>76.972200000000001</v>
      </c>
      <c r="N5118">
        <v>2.1960500000000001</v>
      </c>
    </row>
    <row r="5119" spans="1:14" x14ac:dyDescent="0.3">
      <c r="A5119" t="s">
        <v>180</v>
      </c>
      <c r="B5119" t="s">
        <v>181</v>
      </c>
      <c r="C5119" t="s">
        <v>438</v>
      </c>
      <c r="D5119" t="s">
        <v>439</v>
      </c>
      <c r="E5119">
        <v>1975</v>
      </c>
      <c r="F5119">
        <v>20.100000000000001</v>
      </c>
      <c r="G5119">
        <v>6.5</v>
      </c>
      <c r="H5119">
        <v>9588.08</v>
      </c>
      <c r="I5119">
        <v>1408990000</v>
      </c>
      <c r="J5119">
        <v>6463.88</v>
      </c>
      <c r="L5119">
        <v>10.3</v>
      </c>
      <c r="M5119">
        <v>75.578800000000001</v>
      </c>
      <c r="N5119">
        <v>2.17435</v>
      </c>
    </row>
    <row r="5120" spans="1:14" x14ac:dyDescent="0.3">
      <c r="A5120" t="s">
        <v>180</v>
      </c>
      <c r="B5120" t="s">
        <v>181</v>
      </c>
      <c r="C5120" t="s">
        <v>438</v>
      </c>
      <c r="D5120" t="s">
        <v>439</v>
      </c>
      <c r="E5120">
        <v>1974</v>
      </c>
      <c r="F5120">
        <v>19.899999999999999</v>
      </c>
      <c r="G5120">
        <v>7</v>
      </c>
      <c r="H5120">
        <v>9962.41</v>
      </c>
      <c r="I5120">
        <v>1517470000</v>
      </c>
      <c r="J5120">
        <v>7051.14</v>
      </c>
      <c r="L5120">
        <v>10.8</v>
      </c>
      <c r="M5120">
        <v>74.511700000000005</v>
      </c>
      <c r="N5120">
        <v>2.1467200000000002</v>
      </c>
    </row>
    <row r="5121" spans="1:15" x14ac:dyDescent="0.3">
      <c r="A5121" t="s">
        <v>180</v>
      </c>
      <c r="B5121" t="s">
        <v>181</v>
      </c>
      <c r="C5121" t="s">
        <v>438</v>
      </c>
      <c r="D5121" t="s">
        <v>439</v>
      </c>
      <c r="E5121">
        <v>1973</v>
      </c>
      <c r="F5121">
        <v>21.7</v>
      </c>
      <c r="G5121">
        <v>7</v>
      </c>
      <c r="H5121">
        <v>9895.58</v>
      </c>
      <c r="I5121">
        <v>1156180000</v>
      </c>
      <c r="J5121">
        <v>5445.52</v>
      </c>
      <c r="L5121">
        <v>11.3</v>
      </c>
      <c r="M5121">
        <v>74.450999999999993</v>
      </c>
      <c r="N5121">
        <v>2.11788</v>
      </c>
    </row>
    <row r="5122" spans="1:15" x14ac:dyDescent="0.3">
      <c r="A5122" t="s">
        <v>180</v>
      </c>
      <c r="B5122" t="s">
        <v>181</v>
      </c>
      <c r="C5122" t="s">
        <v>438</v>
      </c>
      <c r="D5122" t="s">
        <v>439</v>
      </c>
      <c r="E5122">
        <v>1972</v>
      </c>
      <c r="F5122">
        <v>22.4</v>
      </c>
      <c r="G5122">
        <v>6.9</v>
      </c>
      <c r="H5122">
        <v>7650.49</v>
      </c>
      <c r="I5122">
        <v>840914000</v>
      </c>
      <c r="J5122">
        <v>4020.88</v>
      </c>
      <c r="L5122">
        <v>11.8</v>
      </c>
      <c r="M5122">
        <v>74.4559</v>
      </c>
      <c r="N5122">
        <v>2.0861499999999999</v>
      </c>
    </row>
    <row r="5123" spans="1:15" x14ac:dyDescent="0.3">
      <c r="A5123" t="s">
        <v>180</v>
      </c>
      <c r="B5123" t="s">
        <v>181</v>
      </c>
      <c r="C5123" t="s">
        <v>438</v>
      </c>
      <c r="D5123" t="s">
        <v>439</v>
      </c>
      <c r="E5123">
        <v>1971</v>
      </c>
      <c r="F5123">
        <v>20.8</v>
      </c>
      <c r="G5123">
        <v>7.3</v>
      </c>
      <c r="H5123">
        <v>7001.52</v>
      </c>
      <c r="I5123">
        <v>671258750</v>
      </c>
      <c r="J5123">
        <v>3256.99</v>
      </c>
      <c r="L5123">
        <v>12.3</v>
      </c>
      <c r="M5123">
        <v>73.570499999999996</v>
      </c>
      <c r="N5123">
        <v>2.0558399999999999</v>
      </c>
    </row>
    <row r="5124" spans="1:15" x14ac:dyDescent="0.3">
      <c r="A5124" t="s">
        <v>180</v>
      </c>
      <c r="B5124" t="s">
        <v>181</v>
      </c>
      <c r="C5124" t="s">
        <v>438</v>
      </c>
      <c r="D5124" t="s">
        <v>439</v>
      </c>
      <c r="E5124">
        <v>1970</v>
      </c>
      <c r="F5124">
        <v>19.7</v>
      </c>
      <c r="G5124">
        <v>7.1</v>
      </c>
      <c r="H5124">
        <v>6471.4</v>
      </c>
      <c r="I5124">
        <v>527497000</v>
      </c>
      <c r="J5124">
        <v>2580.23</v>
      </c>
      <c r="L5124">
        <v>12.8</v>
      </c>
      <c r="M5124">
        <v>73.933899999999994</v>
      </c>
      <c r="N5124">
        <v>2.0392800000000002</v>
      </c>
    </row>
    <row r="5125" spans="1:15" x14ac:dyDescent="0.3">
      <c r="A5125" t="s">
        <v>180</v>
      </c>
      <c r="B5125" t="s">
        <v>181</v>
      </c>
      <c r="C5125" t="s">
        <v>438</v>
      </c>
      <c r="D5125" t="s">
        <v>439</v>
      </c>
      <c r="E5125">
        <v>1969</v>
      </c>
      <c r="F5125">
        <v>20.7</v>
      </c>
      <c r="G5125">
        <v>7.1</v>
      </c>
      <c r="H5125">
        <v>3796.06</v>
      </c>
      <c r="I5125">
        <v>414709000</v>
      </c>
      <c r="J5125">
        <v>2039.2</v>
      </c>
      <c r="L5125">
        <v>13.3</v>
      </c>
      <c r="M5125">
        <v>73.776300000000006</v>
      </c>
      <c r="N5125">
        <v>2.0286200000000001</v>
      </c>
    </row>
    <row r="5126" spans="1:15" x14ac:dyDescent="0.3">
      <c r="A5126" t="s">
        <v>180</v>
      </c>
      <c r="B5126" t="s">
        <v>181</v>
      </c>
      <c r="C5126" t="s">
        <v>438</v>
      </c>
      <c r="D5126" t="s">
        <v>439</v>
      </c>
      <c r="E5126">
        <v>1968</v>
      </c>
      <c r="F5126">
        <v>21</v>
      </c>
      <c r="G5126">
        <v>6.9</v>
      </c>
      <c r="H5126">
        <v>2992.73</v>
      </c>
      <c r="I5126">
        <v>474399000</v>
      </c>
      <c r="J5126">
        <v>2354.48</v>
      </c>
      <c r="L5126">
        <v>13.9</v>
      </c>
      <c r="M5126">
        <v>74.005899999999997</v>
      </c>
      <c r="N5126">
        <v>2.0098600000000002</v>
      </c>
    </row>
    <row r="5127" spans="1:15" x14ac:dyDescent="0.3">
      <c r="A5127" t="s">
        <v>180</v>
      </c>
      <c r="B5127" t="s">
        <v>181</v>
      </c>
      <c r="C5127" t="s">
        <v>438</v>
      </c>
      <c r="D5127" t="s">
        <v>439</v>
      </c>
      <c r="E5127">
        <v>1967</v>
      </c>
      <c r="F5127">
        <v>22.2</v>
      </c>
      <c r="G5127">
        <v>7</v>
      </c>
      <c r="H5127">
        <v>2918.22</v>
      </c>
      <c r="I5127">
        <v>621226000</v>
      </c>
      <c r="J5127">
        <v>3125.65</v>
      </c>
      <c r="L5127">
        <v>14.4</v>
      </c>
      <c r="M5127">
        <v>73.783199999999994</v>
      </c>
      <c r="N5127">
        <v>1.98255</v>
      </c>
    </row>
    <row r="5128" spans="1:15" x14ac:dyDescent="0.3">
      <c r="A5128" t="s">
        <v>180</v>
      </c>
      <c r="B5128" t="s">
        <v>181</v>
      </c>
      <c r="C5128" t="s">
        <v>438</v>
      </c>
      <c r="D5128" t="s">
        <v>439</v>
      </c>
      <c r="E5128">
        <v>1966</v>
      </c>
      <c r="F5128">
        <v>24</v>
      </c>
      <c r="G5128">
        <v>7.1</v>
      </c>
      <c r="H5128">
        <v>2914.56</v>
      </c>
      <c r="I5128">
        <v>628893000</v>
      </c>
      <c r="J5128">
        <v>3215.69</v>
      </c>
      <c r="L5128">
        <v>14.9</v>
      </c>
      <c r="M5128">
        <v>73.3005</v>
      </c>
      <c r="N5128">
        <v>1.95082</v>
      </c>
    </row>
    <row r="5129" spans="1:15" x14ac:dyDescent="0.3">
      <c r="A5129" t="s">
        <v>180</v>
      </c>
      <c r="B5129" t="s">
        <v>181</v>
      </c>
      <c r="C5129" t="s">
        <v>438</v>
      </c>
      <c r="D5129" t="s">
        <v>439</v>
      </c>
      <c r="E5129">
        <v>1965</v>
      </c>
      <c r="F5129">
        <v>24.6</v>
      </c>
      <c r="G5129">
        <v>6.7</v>
      </c>
      <c r="H5129">
        <v>2974.74</v>
      </c>
      <c r="I5129">
        <v>523695000</v>
      </c>
      <c r="J5129">
        <v>2723.52</v>
      </c>
      <c r="L5129">
        <v>15.4</v>
      </c>
      <c r="M5129">
        <v>73.868799999999993</v>
      </c>
      <c r="N5129">
        <v>1.9180600000000001</v>
      </c>
    </row>
    <row r="5130" spans="1:15" x14ac:dyDescent="0.3">
      <c r="A5130" t="s">
        <v>180</v>
      </c>
      <c r="B5130" t="s">
        <v>181</v>
      </c>
      <c r="C5130" t="s">
        <v>438</v>
      </c>
      <c r="D5130" t="s">
        <v>439</v>
      </c>
      <c r="E5130">
        <v>1964</v>
      </c>
      <c r="F5130">
        <v>25.3</v>
      </c>
      <c r="G5130">
        <v>7</v>
      </c>
      <c r="H5130">
        <v>3074.35</v>
      </c>
      <c r="I5130">
        <v>434268000</v>
      </c>
      <c r="J5130">
        <v>2297.92</v>
      </c>
      <c r="L5130">
        <v>15.9</v>
      </c>
      <c r="M5130">
        <v>73.541700000000006</v>
      </c>
      <c r="N5130">
        <v>1.8851199999999999</v>
      </c>
    </row>
    <row r="5131" spans="1:15" x14ac:dyDescent="0.3">
      <c r="A5131" t="s">
        <v>180</v>
      </c>
      <c r="B5131" t="s">
        <v>181</v>
      </c>
      <c r="C5131" t="s">
        <v>438</v>
      </c>
      <c r="D5131" t="s">
        <v>439</v>
      </c>
      <c r="E5131">
        <v>1963</v>
      </c>
      <c r="F5131">
        <v>26</v>
      </c>
      <c r="G5131">
        <v>7.2</v>
      </c>
      <c r="H5131">
        <v>2978.68</v>
      </c>
      <c r="I5131">
        <v>340062000</v>
      </c>
      <c r="J5131">
        <v>1831.71</v>
      </c>
      <c r="L5131">
        <v>16.3</v>
      </c>
      <c r="M5131">
        <v>73.042900000000003</v>
      </c>
      <c r="N5131">
        <v>1.8519000000000001</v>
      </c>
    </row>
    <row r="5132" spans="1:15" x14ac:dyDescent="0.3">
      <c r="A5132" t="s">
        <v>180</v>
      </c>
      <c r="B5132" t="s">
        <v>181</v>
      </c>
      <c r="C5132" t="s">
        <v>438</v>
      </c>
      <c r="D5132" t="s">
        <v>439</v>
      </c>
      <c r="E5132">
        <v>1962</v>
      </c>
      <c r="F5132">
        <v>25.8</v>
      </c>
      <c r="G5132">
        <v>6.8</v>
      </c>
      <c r="H5132">
        <v>2895.09</v>
      </c>
      <c r="I5132">
        <v>284917000</v>
      </c>
      <c r="J5132">
        <v>1562.23</v>
      </c>
      <c r="L5132">
        <v>16.7</v>
      </c>
      <c r="M5132">
        <v>73.721999999999994</v>
      </c>
      <c r="N5132">
        <v>1.8192299999999999</v>
      </c>
    </row>
    <row r="5133" spans="1:15" x14ac:dyDescent="0.3">
      <c r="A5133" t="s">
        <v>180</v>
      </c>
      <c r="B5133" t="s">
        <v>181</v>
      </c>
      <c r="C5133" t="s">
        <v>438</v>
      </c>
      <c r="D5133" t="s">
        <v>439</v>
      </c>
      <c r="E5133">
        <v>1961</v>
      </c>
      <c r="F5133">
        <v>25.5</v>
      </c>
      <c r="G5133">
        <v>7</v>
      </c>
      <c r="H5133">
        <v>2871.04</v>
      </c>
      <c r="I5133">
        <v>253886000</v>
      </c>
      <c r="J5133">
        <v>1418.13</v>
      </c>
      <c r="L5133">
        <v>17</v>
      </c>
      <c r="M5133">
        <v>73.503399999999999</v>
      </c>
      <c r="N5133">
        <v>1.78583</v>
      </c>
    </row>
    <row r="5134" spans="1:15" x14ac:dyDescent="0.3">
      <c r="A5134" t="s">
        <v>180</v>
      </c>
      <c r="B5134" t="s">
        <v>181</v>
      </c>
      <c r="C5134" t="s">
        <v>438</v>
      </c>
      <c r="D5134" t="s">
        <v>439</v>
      </c>
      <c r="E5134">
        <v>1960</v>
      </c>
      <c r="F5134">
        <v>28</v>
      </c>
      <c r="G5134">
        <v>6.6</v>
      </c>
      <c r="H5134">
        <v>2614.2800000000002</v>
      </c>
      <c r="I5134">
        <v>248434000</v>
      </c>
      <c r="J5134">
        <v>1414.98</v>
      </c>
      <c r="L5134">
        <v>17.3</v>
      </c>
      <c r="M5134">
        <v>73.423199999999994</v>
      </c>
    </row>
    <row r="5135" spans="1:15" x14ac:dyDescent="0.3">
      <c r="A5135" t="s">
        <v>182</v>
      </c>
      <c r="B5135" t="s">
        <v>183</v>
      </c>
      <c r="C5135" t="s">
        <v>441</v>
      </c>
      <c r="D5135" t="s">
        <v>432</v>
      </c>
      <c r="E5135">
        <v>2018</v>
      </c>
      <c r="I5135" s="1">
        <v>2730000000000</v>
      </c>
      <c r="J5135">
        <v>2015.59</v>
      </c>
      <c r="L5135">
        <v>29.9</v>
      </c>
      <c r="N5135">
        <v>454.93799999999999</v>
      </c>
      <c r="O5135">
        <v>2.5510000000000002</v>
      </c>
    </row>
    <row r="5136" spans="1:15" x14ac:dyDescent="0.3">
      <c r="A5136" t="s">
        <v>182</v>
      </c>
      <c r="B5136" t="s">
        <v>183</v>
      </c>
      <c r="C5136" t="s">
        <v>441</v>
      </c>
      <c r="D5136" t="s">
        <v>432</v>
      </c>
      <c r="E5136">
        <v>2017</v>
      </c>
      <c r="F5136">
        <v>18.082999999999998</v>
      </c>
      <c r="G5136">
        <v>7.21</v>
      </c>
      <c r="I5136" s="1">
        <v>2650000000000</v>
      </c>
      <c r="J5136">
        <v>1981.5</v>
      </c>
      <c r="K5136">
        <v>34.450000000000003</v>
      </c>
      <c r="L5136">
        <v>31.5</v>
      </c>
      <c r="M5136">
        <v>69.165000000000006</v>
      </c>
      <c r="N5136">
        <v>450.24299999999999</v>
      </c>
      <c r="O5136">
        <v>2.5569999999999999</v>
      </c>
    </row>
    <row r="5137" spans="1:15" x14ac:dyDescent="0.3">
      <c r="A5137" t="s">
        <v>182</v>
      </c>
      <c r="B5137" t="s">
        <v>183</v>
      </c>
      <c r="C5137" t="s">
        <v>441</v>
      </c>
      <c r="D5137" t="s">
        <v>432</v>
      </c>
      <c r="E5137">
        <v>2016</v>
      </c>
      <c r="F5137">
        <v>18.332000000000001</v>
      </c>
      <c r="G5137">
        <v>7.1950000000000003</v>
      </c>
      <c r="I5137" s="1">
        <v>2290000000000</v>
      </c>
      <c r="J5137">
        <v>1729.27</v>
      </c>
      <c r="K5137">
        <v>22</v>
      </c>
      <c r="L5137">
        <v>33.200000000000003</v>
      </c>
      <c r="M5137">
        <v>68.897000000000006</v>
      </c>
      <c r="N5137">
        <v>445.48399999999998</v>
      </c>
      <c r="O5137">
        <v>2.73</v>
      </c>
    </row>
    <row r="5138" spans="1:15" x14ac:dyDescent="0.3">
      <c r="A5138" t="s">
        <v>182</v>
      </c>
      <c r="B5138" t="s">
        <v>183</v>
      </c>
      <c r="C5138" t="s">
        <v>441</v>
      </c>
      <c r="D5138" t="s">
        <v>432</v>
      </c>
      <c r="E5138">
        <v>2015</v>
      </c>
      <c r="F5138">
        <v>18.625</v>
      </c>
      <c r="G5138">
        <v>7.194</v>
      </c>
      <c r="I5138" s="1">
        <v>2100000000000</v>
      </c>
      <c r="J5138">
        <v>1605.61</v>
      </c>
      <c r="K5138">
        <v>17</v>
      </c>
      <c r="L5138">
        <v>35</v>
      </c>
      <c r="M5138">
        <v>68.606999999999999</v>
      </c>
      <c r="N5138">
        <v>440.65499999999997</v>
      </c>
      <c r="O5138">
        <v>2.782</v>
      </c>
    </row>
    <row r="5139" spans="1:15" x14ac:dyDescent="0.3">
      <c r="A5139" t="s">
        <v>182</v>
      </c>
      <c r="B5139" t="s">
        <v>183</v>
      </c>
      <c r="C5139" t="s">
        <v>441</v>
      </c>
      <c r="D5139" t="s">
        <v>432</v>
      </c>
      <c r="E5139">
        <v>2014</v>
      </c>
      <c r="F5139">
        <v>18.984000000000002</v>
      </c>
      <c r="G5139">
        <v>7.2119999999999997</v>
      </c>
      <c r="H5139">
        <v>804.51400000000001</v>
      </c>
      <c r="I5139" s="1">
        <v>2040000000000</v>
      </c>
      <c r="J5139">
        <v>1573.88</v>
      </c>
      <c r="K5139">
        <v>21</v>
      </c>
      <c r="L5139">
        <v>36.9</v>
      </c>
      <c r="M5139">
        <v>68.286000000000001</v>
      </c>
      <c r="N5139">
        <v>435.762</v>
      </c>
      <c r="O5139">
        <v>2.7650000000000001</v>
      </c>
    </row>
    <row r="5140" spans="1:15" x14ac:dyDescent="0.3">
      <c r="A5140" t="s">
        <v>182</v>
      </c>
      <c r="B5140" t="s">
        <v>183</v>
      </c>
      <c r="C5140" t="s">
        <v>441</v>
      </c>
      <c r="D5140" t="s">
        <v>432</v>
      </c>
      <c r="E5140">
        <v>2013</v>
      </c>
      <c r="F5140">
        <v>19.416</v>
      </c>
      <c r="G5140">
        <v>7.2510000000000003</v>
      </c>
      <c r="H5140">
        <v>764.19899999999996</v>
      </c>
      <c r="I5140" s="1">
        <v>1860000000000</v>
      </c>
      <c r="J5140">
        <v>1449.61</v>
      </c>
      <c r="K5140">
        <v>15.1</v>
      </c>
      <c r="L5140">
        <v>38.9</v>
      </c>
      <c r="M5140">
        <v>67.930999999999997</v>
      </c>
      <c r="N5140">
        <v>430.79899999999998</v>
      </c>
      <c r="O5140">
        <v>2.823</v>
      </c>
    </row>
    <row r="5141" spans="1:15" x14ac:dyDescent="0.3">
      <c r="A5141" t="s">
        <v>182</v>
      </c>
      <c r="B5141" t="s">
        <v>183</v>
      </c>
      <c r="C5141" t="s">
        <v>441</v>
      </c>
      <c r="D5141" t="s">
        <v>432</v>
      </c>
      <c r="E5141">
        <v>2012</v>
      </c>
      <c r="F5141">
        <v>19.922999999999998</v>
      </c>
      <c r="G5141">
        <v>7.3120000000000003</v>
      </c>
      <c r="H5141">
        <v>723.23500000000001</v>
      </c>
      <c r="I5141" s="1">
        <v>1830000000000</v>
      </c>
      <c r="J5141">
        <v>1443.88</v>
      </c>
      <c r="K5141">
        <v>12.5801</v>
      </c>
      <c r="L5141">
        <v>40.9</v>
      </c>
      <c r="M5141">
        <v>67.545000000000002</v>
      </c>
      <c r="N5141">
        <v>425.73200000000003</v>
      </c>
      <c r="O5141">
        <v>2.69</v>
      </c>
    </row>
    <row r="5142" spans="1:15" x14ac:dyDescent="0.3">
      <c r="A5142" t="s">
        <v>182</v>
      </c>
      <c r="B5142" t="s">
        <v>183</v>
      </c>
      <c r="C5142" t="s">
        <v>441</v>
      </c>
      <c r="D5142" t="s">
        <v>432</v>
      </c>
      <c r="E5142">
        <v>2011</v>
      </c>
      <c r="F5142">
        <v>20.495000000000001</v>
      </c>
      <c r="G5142">
        <v>7.3929999999999998</v>
      </c>
      <c r="H5142">
        <v>696.84199999999998</v>
      </c>
      <c r="I5142" s="1">
        <v>1820000000000</v>
      </c>
      <c r="J5142">
        <v>1458.1</v>
      </c>
      <c r="K5142">
        <v>10.07</v>
      </c>
      <c r="L5142">
        <v>43</v>
      </c>
      <c r="M5142">
        <v>67.13</v>
      </c>
      <c r="N5142">
        <v>420.52100000000002</v>
      </c>
      <c r="O5142">
        <v>2.5190000000000001</v>
      </c>
    </row>
    <row r="5143" spans="1:15" x14ac:dyDescent="0.3">
      <c r="A5143" t="s">
        <v>182</v>
      </c>
      <c r="B5143" t="s">
        <v>183</v>
      </c>
      <c r="C5143" t="s">
        <v>441</v>
      </c>
      <c r="D5143" t="s">
        <v>432</v>
      </c>
      <c r="E5143">
        <v>2010</v>
      </c>
      <c r="F5143">
        <v>21.114000000000001</v>
      </c>
      <c r="G5143">
        <v>7.492</v>
      </c>
      <c r="H5143">
        <v>640.39499999999998</v>
      </c>
      <c r="I5143" s="1">
        <v>1680000000000</v>
      </c>
      <c r="J5143">
        <v>1357.56</v>
      </c>
      <c r="K5143">
        <v>7.5</v>
      </c>
      <c r="L5143">
        <v>45.1</v>
      </c>
      <c r="M5143">
        <v>66.692999999999998</v>
      </c>
      <c r="N5143">
        <v>415.137</v>
      </c>
      <c r="O5143">
        <v>2.444</v>
      </c>
    </row>
    <row r="5144" spans="1:15" x14ac:dyDescent="0.3">
      <c r="A5144" t="s">
        <v>182</v>
      </c>
      <c r="B5144" t="s">
        <v>183</v>
      </c>
      <c r="C5144" t="s">
        <v>441</v>
      </c>
      <c r="D5144" t="s">
        <v>432</v>
      </c>
      <c r="E5144">
        <v>2009</v>
      </c>
      <c r="F5144">
        <v>21.754999999999999</v>
      </c>
      <c r="G5144">
        <v>7.6020000000000003</v>
      </c>
      <c r="H5144">
        <v>598.49800000000005</v>
      </c>
      <c r="I5144" s="1">
        <v>1340000000000</v>
      </c>
      <c r="J5144">
        <v>1101.96</v>
      </c>
      <c r="K5144">
        <v>5.12</v>
      </c>
      <c r="L5144">
        <v>47.3</v>
      </c>
      <c r="M5144">
        <v>66.244</v>
      </c>
      <c r="N5144">
        <v>409.56900000000002</v>
      </c>
      <c r="O5144">
        <v>2.4750000000000001</v>
      </c>
    </row>
    <row r="5145" spans="1:15" x14ac:dyDescent="0.3">
      <c r="A5145" t="s">
        <v>182</v>
      </c>
      <c r="B5145" t="s">
        <v>183</v>
      </c>
      <c r="C5145" t="s">
        <v>441</v>
      </c>
      <c r="D5145" t="s">
        <v>432</v>
      </c>
      <c r="E5145">
        <v>2008</v>
      </c>
      <c r="F5145">
        <v>22.39</v>
      </c>
      <c r="G5145">
        <v>7.72</v>
      </c>
      <c r="H5145">
        <v>561.24800000000005</v>
      </c>
      <c r="I5145" s="1">
        <v>1200000000000</v>
      </c>
      <c r="J5145">
        <v>998.52200000000005</v>
      </c>
      <c r="K5145">
        <v>4.38</v>
      </c>
      <c r="L5145">
        <v>49.4</v>
      </c>
      <c r="M5145">
        <v>65.793999999999997</v>
      </c>
      <c r="N5145">
        <v>403.83199999999999</v>
      </c>
      <c r="O5145">
        <v>2.2679999999999998</v>
      </c>
    </row>
    <row r="5146" spans="1:15" x14ac:dyDescent="0.3">
      <c r="A5146" t="s">
        <v>182</v>
      </c>
      <c r="B5146" t="s">
        <v>183</v>
      </c>
      <c r="C5146" t="s">
        <v>441</v>
      </c>
      <c r="D5146" t="s">
        <v>432</v>
      </c>
      <c r="E5146">
        <v>2007</v>
      </c>
      <c r="F5146">
        <v>22.995999999999999</v>
      </c>
      <c r="G5146">
        <v>7.8390000000000004</v>
      </c>
      <c r="H5146">
        <v>541.73800000000006</v>
      </c>
      <c r="I5146" s="1">
        <v>1220000000000</v>
      </c>
      <c r="J5146">
        <v>1028.33</v>
      </c>
      <c r="K5146">
        <v>3.95</v>
      </c>
      <c r="L5146">
        <v>51.5</v>
      </c>
      <c r="M5146">
        <v>65.349999999999994</v>
      </c>
      <c r="N5146">
        <v>397.96</v>
      </c>
      <c r="O5146">
        <v>2.399</v>
      </c>
    </row>
    <row r="5147" spans="1:15" x14ac:dyDescent="0.3">
      <c r="A5147" t="s">
        <v>182</v>
      </c>
      <c r="B5147" t="s">
        <v>183</v>
      </c>
      <c r="C5147" t="s">
        <v>441</v>
      </c>
      <c r="D5147" t="s">
        <v>432</v>
      </c>
      <c r="E5147">
        <v>2006</v>
      </c>
      <c r="F5147">
        <v>23.564</v>
      </c>
      <c r="G5147">
        <v>7.9580000000000002</v>
      </c>
      <c r="H5147">
        <v>509.214</v>
      </c>
      <c r="I5147" s="1">
        <v>940000000000</v>
      </c>
      <c r="J5147">
        <v>806.75300000000004</v>
      </c>
      <c r="K5147">
        <v>2.8054999999999999</v>
      </c>
      <c r="L5147">
        <v>53.6</v>
      </c>
      <c r="M5147">
        <v>64.918000000000006</v>
      </c>
      <c r="N5147">
        <v>391.99900000000002</v>
      </c>
      <c r="O5147">
        <v>2.7370000000000001</v>
      </c>
    </row>
    <row r="5148" spans="1:15" x14ac:dyDescent="0.3">
      <c r="A5148" t="s">
        <v>182</v>
      </c>
      <c r="B5148" t="s">
        <v>183</v>
      </c>
      <c r="C5148" t="s">
        <v>441</v>
      </c>
      <c r="D5148" t="s">
        <v>432</v>
      </c>
      <c r="E5148">
        <v>2005</v>
      </c>
      <c r="F5148">
        <v>24.087</v>
      </c>
      <c r="G5148">
        <v>8.0739999999999998</v>
      </c>
      <c r="H5148">
        <v>468.02600000000001</v>
      </c>
      <c r="I5148" s="1">
        <v>820000000000</v>
      </c>
      <c r="J5148">
        <v>714.86099999999999</v>
      </c>
      <c r="K5148">
        <v>2.38808</v>
      </c>
      <c r="L5148">
        <v>55.7</v>
      </c>
      <c r="M5148">
        <v>64.5</v>
      </c>
      <c r="N5148">
        <v>385.98599999999999</v>
      </c>
      <c r="O5148">
        <v>3.1019999999999999</v>
      </c>
    </row>
    <row r="5149" spans="1:15" x14ac:dyDescent="0.3">
      <c r="A5149" t="s">
        <v>182</v>
      </c>
      <c r="B5149" t="s">
        <v>183</v>
      </c>
      <c r="C5149" t="s">
        <v>441</v>
      </c>
      <c r="D5149" t="s">
        <v>432</v>
      </c>
      <c r="E5149">
        <v>2004</v>
      </c>
      <c r="F5149">
        <v>24.571000000000002</v>
      </c>
      <c r="G5149">
        <v>8.1890000000000001</v>
      </c>
      <c r="H5149">
        <v>451.61200000000002</v>
      </c>
      <c r="I5149" s="1">
        <v>709000000000</v>
      </c>
      <c r="J5149">
        <v>627.774</v>
      </c>
      <c r="K5149">
        <v>1.97614</v>
      </c>
      <c r="L5149">
        <v>57.8</v>
      </c>
      <c r="M5149">
        <v>64.094999999999999</v>
      </c>
      <c r="N5149">
        <v>379.93700000000001</v>
      </c>
      <c r="O5149">
        <v>3.0979999999999999</v>
      </c>
    </row>
    <row r="5150" spans="1:15" x14ac:dyDescent="0.3">
      <c r="A5150" t="s">
        <v>182</v>
      </c>
      <c r="B5150" t="s">
        <v>183</v>
      </c>
      <c r="C5150" t="s">
        <v>441</v>
      </c>
      <c r="D5150" t="s">
        <v>432</v>
      </c>
      <c r="E5150">
        <v>2003</v>
      </c>
      <c r="F5150">
        <v>25.033999999999999</v>
      </c>
      <c r="G5150">
        <v>8.3059999999999992</v>
      </c>
      <c r="H5150">
        <v>430.483</v>
      </c>
      <c r="I5150" s="1">
        <v>608000000000</v>
      </c>
      <c r="J5150">
        <v>546.72699999999998</v>
      </c>
      <c r="K5150">
        <v>1.68649</v>
      </c>
      <c r="L5150">
        <v>59.9</v>
      </c>
      <c r="M5150">
        <v>63.698999999999998</v>
      </c>
      <c r="N5150">
        <v>373.84899999999999</v>
      </c>
      <c r="O5150">
        <v>3.1819999999999999</v>
      </c>
    </row>
    <row r="5151" spans="1:15" x14ac:dyDescent="0.3">
      <c r="A5151" t="s">
        <v>182</v>
      </c>
      <c r="B5151" t="s">
        <v>183</v>
      </c>
      <c r="C5151" t="s">
        <v>441</v>
      </c>
      <c r="D5151" t="s">
        <v>432</v>
      </c>
      <c r="E5151">
        <v>2002</v>
      </c>
      <c r="F5151">
        <v>25.489000000000001</v>
      </c>
      <c r="G5151">
        <v>8.4269999999999996</v>
      </c>
      <c r="H5151">
        <v>410.64499999999998</v>
      </c>
      <c r="I5151" s="1">
        <v>515000000000</v>
      </c>
      <c r="J5151">
        <v>470.98700000000002</v>
      </c>
      <c r="K5151">
        <v>1.5378799999999999</v>
      </c>
      <c r="L5151">
        <v>62.1</v>
      </c>
      <c r="M5151">
        <v>63.304000000000002</v>
      </c>
      <c r="N5151">
        <v>367.72500000000002</v>
      </c>
      <c r="O5151">
        <v>3.052</v>
      </c>
    </row>
    <row r="5152" spans="1:15" x14ac:dyDescent="0.3">
      <c r="A5152" t="s">
        <v>182</v>
      </c>
      <c r="B5152" t="s">
        <v>183</v>
      </c>
      <c r="C5152" t="s">
        <v>441</v>
      </c>
      <c r="D5152" t="s">
        <v>432</v>
      </c>
      <c r="E5152">
        <v>2001</v>
      </c>
      <c r="F5152">
        <v>25.943999999999999</v>
      </c>
      <c r="G5152">
        <v>8.5549999999999997</v>
      </c>
      <c r="H5152">
        <v>393.81</v>
      </c>
      <c r="I5152" s="1">
        <v>485000000000</v>
      </c>
      <c r="J5152">
        <v>451.57299999999998</v>
      </c>
      <c r="K5152">
        <v>0.66014600000000001</v>
      </c>
      <c r="L5152">
        <v>64.3</v>
      </c>
      <c r="M5152">
        <v>62.906999999999996</v>
      </c>
      <c r="N5152">
        <v>361.565</v>
      </c>
      <c r="O5152">
        <v>2.8679999999999999</v>
      </c>
    </row>
    <row r="5153" spans="1:15" x14ac:dyDescent="0.3">
      <c r="A5153" t="s">
        <v>182</v>
      </c>
      <c r="B5153" t="s">
        <v>183</v>
      </c>
      <c r="C5153" t="s">
        <v>441</v>
      </c>
      <c r="D5153" t="s">
        <v>432</v>
      </c>
      <c r="E5153">
        <v>2000</v>
      </c>
      <c r="F5153">
        <v>26.401</v>
      </c>
      <c r="G5153">
        <v>8.6920000000000002</v>
      </c>
      <c r="H5153">
        <v>393.64600000000002</v>
      </c>
      <c r="I5153" s="1">
        <v>468000000000</v>
      </c>
      <c r="J5153">
        <v>443.31400000000002</v>
      </c>
      <c r="K5153">
        <v>0.527532</v>
      </c>
      <c r="L5153">
        <v>66.599999999999994</v>
      </c>
      <c r="M5153">
        <v>62.505000000000003</v>
      </c>
      <c r="N5153">
        <v>355.36799999999999</v>
      </c>
      <c r="O5153">
        <v>2.7309999999999999</v>
      </c>
    </row>
    <row r="5154" spans="1:15" x14ac:dyDescent="0.3">
      <c r="A5154" t="s">
        <v>182</v>
      </c>
      <c r="B5154" t="s">
        <v>183</v>
      </c>
      <c r="C5154" t="s">
        <v>441</v>
      </c>
      <c r="D5154" t="s">
        <v>432</v>
      </c>
      <c r="E5154">
        <v>1999</v>
      </c>
      <c r="F5154">
        <v>26.861000000000001</v>
      </c>
      <c r="G5154">
        <v>8.8409999999999993</v>
      </c>
      <c r="H5154">
        <v>392.04</v>
      </c>
      <c r="I5154" s="1">
        <v>459000000000</v>
      </c>
      <c r="J5154">
        <v>441.99900000000002</v>
      </c>
      <c r="K5154">
        <v>0.27322400000000002</v>
      </c>
      <c r="L5154">
        <v>68.900000000000006</v>
      </c>
      <c r="M5154">
        <v>62.093000000000004</v>
      </c>
      <c r="N5154">
        <v>349.14</v>
      </c>
      <c r="O5154">
        <v>2.7440000000000002</v>
      </c>
    </row>
    <row r="5155" spans="1:15" x14ac:dyDescent="0.3">
      <c r="A5155" t="s">
        <v>182</v>
      </c>
      <c r="B5155" t="s">
        <v>183</v>
      </c>
      <c r="C5155" t="s">
        <v>441</v>
      </c>
      <c r="D5155" t="s">
        <v>432</v>
      </c>
      <c r="E5155">
        <v>1998</v>
      </c>
      <c r="F5155">
        <v>27.324000000000002</v>
      </c>
      <c r="G5155">
        <v>9.0030000000000001</v>
      </c>
      <c r="H5155">
        <v>385.86399999999998</v>
      </c>
      <c r="I5155" s="1">
        <v>421000000000</v>
      </c>
      <c r="J5155">
        <v>413.29899999999998</v>
      </c>
      <c r="K5155">
        <v>0.13902700000000001</v>
      </c>
      <c r="L5155">
        <v>71.2</v>
      </c>
      <c r="M5155">
        <v>61.668999999999997</v>
      </c>
      <c r="N5155">
        <v>342.892</v>
      </c>
      <c r="O5155">
        <v>2.6709999999999998</v>
      </c>
    </row>
    <row r="5156" spans="1:15" x14ac:dyDescent="0.3">
      <c r="A5156" t="s">
        <v>182</v>
      </c>
      <c r="B5156" t="s">
        <v>183</v>
      </c>
      <c r="C5156" t="s">
        <v>441</v>
      </c>
      <c r="D5156" t="s">
        <v>432</v>
      </c>
      <c r="E5156">
        <v>1997</v>
      </c>
      <c r="F5156">
        <v>27.789000000000001</v>
      </c>
      <c r="G5156">
        <v>9.1790000000000003</v>
      </c>
      <c r="H5156">
        <v>375.48500000000001</v>
      </c>
      <c r="I5156" s="1">
        <v>416000000000</v>
      </c>
      <c r="J5156">
        <v>415.49400000000003</v>
      </c>
      <c r="K5156">
        <v>7.0767800000000006E-2</v>
      </c>
      <c r="L5156">
        <v>73.5</v>
      </c>
      <c r="M5156">
        <v>61.232999999999997</v>
      </c>
      <c r="N5156">
        <v>336.642</v>
      </c>
      <c r="O5156">
        <v>2.63</v>
      </c>
    </row>
    <row r="5157" spans="1:15" x14ac:dyDescent="0.3">
      <c r="A5157" t="s">
        <v>182</v>
      </c>
      <c r="B5157" t="s">
        <v>183</v>
      </c>
      <c r="C5157" t="s">
        <v>441</v>
      </c>
      <c r="D5157" t="s">
        <v>432</v>
      </c>
      <c r="E5157">
        <v>1996</v>
      </c>
      <c r="F5157">
        <v>28.262</v>
      </c>
      <c r="G5157">
        <v>9.3699999999999992</v>
      </c>
      <c r="H5157">
        <v>359.81599999999997</v>
      </c>
      <c r="I5157" s="1">
        <v>393000000000</v>
      </c>
      <c r="J5157">
        <v>399.95</v>
      </c>
      <c r="K5157">
        <v>4.6334E-2</v>
      </c>
      <c r="L5157">
        <v>75.8</v>
      </c>
      <c r="M5157">
        <v>60.783000000000001</v>
      </c>
      <c r="N5157">
        <v>330.40800000000002</v>
      </c>
      <c r="O5157">
        <v>2.665</v>
      </c>
    </row>
    <row r="5158" spans="1:15" x14ac:dyDescent="0.3">
      <c r="A5158" t="s">
        <v>182</v>
      </c>
      <c r="B5158" t="s">
        <v>183</v>
      </c>
      <c r="C5158" t="s">
        <v>441</v>
      </c>
      <c r="D5158" t="s">
        <v>432</v>
      </c>
      <c r="E5158">
        <v>1995</v>
      </c>
      <c r="F5158">
        <v>28.748999999999999</v>
      </c>
      <c r="G5158">
        <v>9.5790000000000006</v>
      </c>
      <c r="H5158">
        <v>358.762</v>
      </c>
      <c r="I5158" s="1">
        <v>360000000000</v>
      </c>
      <c r="J5158">
        <v>373.76600000000002</v>
      </c>
      <c r="K5158">
        <v>2.6228899999999999E-2</v>
      </c>
      <c r="L5158">
        <v>78</v>
      </c>
      <c r="M5158">
        <v>60.32</v>
      </c>
      <c r="N5158">
        <v>324.20499999999998</v>
      </c>
      <c r="O5158">
        <v>2.6110000000000002</v>
      </c>
    </row>
    <row r="5159" spans="1:15" x14ac:dyDescent="0.3">
      <c r="A5159" t="s">
        <v>182</v>
      </c>
      <c r="B5159" t="s">
        <v>183</v>
      </c>
      <c r="C5159" t="s">
        <v>441</v>
      </c>
      <c r="D5159" t="s">
        <v>432</v>
      </c>
      <c r="E5159">
        <v>1994</v>
      </c>
      <c r="F5159">
        <v>29.257999999999999</v>
      </c>
      <c r="G5159">
        <v>9.8079999999999998</v>
      </c>
      <c r="H5159">
        <v>341.23099999999999</v>
      </c>
      <c r="I5159" s="1">
        <v>327000000000</v>
      </c>
      <c r="J5159">
        <v>346.10300000000001</v>
      </c>
      <c r="K5159">
        <v>1.06956E-3</v>
      </c>
      <c r="L5159">
        <v>80.099999999999994</v>
      </c>
      <c r="M5159">
        <v>59.84</v>
      </c>
      <c r="N5159">
        <v>318.04300000000001</v>
      </c>
      <c r="O5159">
        <v>2.5910000000000002</v>
      </c>
    </row>
    <row r="5160" spans="1:15" x14ac:dyDescent="0.3">
      <c r="A5160" t="s">
        <v>182</v>
      </c>
      <c r="B5160" t="s">
        <v>183</v>
      </c>
      <c r="C5160" t="s">
        <v>441</v>
      </c>
      <c r="D5160" t="s">
        <v>432</v>
      </c>
      <c r="E5160">
        <v>1993</v>
      </c>
      <c r="F5160">
        <v>29.792000000000002</v>
      </c>
      <c r="G5160">
        <v>10.055</v>
      </c>
      <c r="H5160">
        <v>320.55099999999999</v>
      </c>
      <c r="I5160" s="1">
        <v>279000000000</v>
      </c>
      <c r="J5160">
        <v>301.15899999999999</v>
      </c>
      <c r="K5160">
        <v>2.1817599999999999E-4</v>
      </c>
      <c r="L5160">
        <v>82.1</v>
      </c>
      <c r="M5160">
        <v>59.348999999999997</v>
      </c>
      <c r="N5160">
        <v>311.92200000000003</v>
      </c>
      <c r="O5160">
        <v>2.573</v>
      </c>
    </row>
    <row r="5161" spans="1:15" x14ac:dyDescent="0.3">
      <c r="A5161" t="s">
        <v>182</v>
      </c>
      <c r="B5161" t="s">
        <v>183</v>
      </c>
      <c r="C5161" t="s">
        <v>441</v>
      </c>
      <c r="D5161" t="s">
        <v>432</v>
      </c>
      <c r="E5161">
        <v>1992</v>
      </c>
      <c r="F5161">
        <v>30.347999999999999</v>
      </c>
      <c r="G5161">
        <v>10.316000000000001</v>
      </c>
      <c r="H5161">
        <v>304.43200000000002</v>
      </c>
      <c r="I5161" s="1">
        <v>288000000000</v>
      </c>
      <c r="J5161">
        <v>316.95400000000001</v>
      </c>
      <c r="K5161">
        <v>1.11308E-4</v>
      </c>
      <c r="L5161">
        <v>84.2</v>
      </c>
      <c r="M5161">
        <v>58.850999999999999</v>
      </c>
      <c r="N5161">
        <v>305.83499999999998</v>
      </c>
      <c r="O5161">
        <v>2.4079999999999999</v>
      </c>
    </row>
    <row r="5162" spans="1:15" x14ac:dyDescent="0.3">
      <c r="A5162" t="s">
        <v>182</v>
      </c>
      <c r="B5162" t="s">
        <v>183</v>
      </c>
      <c r="C5162" t="s">
        <v>441</v>
      </c>
      <c r="D5162" t="s">
        <v>432</v>
      </c>
      <c r="E5162">
        <v>1991</v>
      </c>
      <c r="F5162">
        <v>30.923999999999999</v>
      </c>
      <c r="G5162">
        <v>10.587999999999999</v>
      </c>
      <c r="H5162">
        <v>290.89999999999998</v>
      </c>
      <c r="I5162" s="1">
        <v>270000000000</v>
      </c>
      <c r="J5162">
        <v>303.05599999999998</v>
      </c>
      <c r="L5162">
        <v>86.3</v>
      </c>
      <c r="M5162">
        <v>58.353000000000002</v>
      </c>
      <c r="N5162">
        <v>299.77</v>
      </c>
      <c r="O5162">
        <v>2.3610000000000002</v>
      </c>
    </row>
    <row r="5163" spans="1:15" x14ac:dyDescent="0.3">
      <c r="A5163" t="s">
        <v>182</v>
      </c>
      <c r="B5163" t="s">
        <v>183</v>
      </c>
      <c r="C5163" t="s">
        <v>441</v>
      </c>
      <c r="D5163" t="s">
        <v>432</v>
      </c>
      <c r="E5163">
        <v>1990</v>
      </c>
      <c r="F5163">
        <v>31.516999999999999</v>
      </c>
      <c r="G5163">
        <v>10.864000000000001</v>
      </c>
      <c r="H5163">
        <v>272.06299999999999</v>
      </c>
      <c r="I5163" s="1">
        <v>321000000000</v>
      </c>
      <c r="J5163">
        <v>367.55700000000002</v>
      </c>
      <c r="K5163">
        <v>0</v>
      </c>
      <c r="L5163">
        <v>88.6</v>
      </c>
      <c r="M5163">
        <v>57.865000000000002</v>
      </c>
      <c r="N5163">
        <v>293.71699999999998</v>
      </c>
    </row>
    <row r="5164" spans="1:15" x14ac:dyDescent="0.3">
      <c r="A5164" t="s">
        <v>182</v>
      </c>
      <c r="B5164" t="s">
        <v>183</v>
      </c>
      <c r="C5164" t="s">
        <v>441</v>
      </c>
      <c r="D5164" t="s">
        <v>432</v>
      </c>
      <c r="E5164">
        <v>1989</v>
      </c>
      <c r="F5164">
        <v>32.121000000000002</v>
      </c>
      <c r="G5164">
        <v>11.135</v>
      </c>
      <c r="H5164">
        <v>257.04000000000002</v>
      </c>
      <c r="I5164" s="1">
        <v>296000000000</v>
      </c>
      <c r="J5164">
        <v>346.113</v>
      </c>
      <c r="L5164">
        <v>90.9</v>
      </c>
      <c r="M5164">
        <v>57.4</v>
      </c>
      <c r="N5164">
        <v>287.68200000000002</v>
      </c>
    </row>
    <row r="5165" spans="1:15" x14ac:dyDescent="0.3">
      <c r="A5165" t="s">
        <v>182</v>
      </c>
      <c r="B5165" t="s">
        <v>183</v>
      </c>
      <c r="C5165" t="s">
        <v>441</v>
      </c>
      <c r="D5165" t="s">
        <v>432</v>
      </c>
      <c r="E5165">
        <v>1988</v>
      </c>
      <c r="F5165">
        <v>32.725999999999999</v>
      </c>
      <c r="G5165">
        <v>11.398</v>
      </c>
      <c r="H5165">
        <v>240.02600000000001</v>
      </c>
      <c r="I5165" s="1">
        <v>297000000000</v>
      </c>
      <c r="J5165">
        <v>354.149</v>
      </c>
      <c r="L5165">
        <v>93.4</v>
      </c>
      <c r="M5165">
        <v>56.963000000000001</v>
      </c>
      <c r="N5165">
        <v>281.67399999999998</v>
      </c>
    </row>
    <row r="5166" spans="1:15" x14ac:dyDescent="0.3">
      <c r="A5166" t="s">
        <v>182</v>
      </c>
      <c r="B5166" t="s">
        <v>183</v>
      </c>
      <c r="C5166" t="s">
        <v>441</v>
      </c>
      <c r="D5166" t="s">
        <v>432</v>
      </c>
      <c r="E5166">
        <v>1987</v>
      </c>
      <c r="F5166">
        <v>33.32</v>
      </c>
      <c r="G5166">
        <v>11.648999999999999</v>
      </c>
      <c r="H5166">
        <v>220.221</v>
      </c>
      <c r="I5166" s="1">
        <v>279000000000</v>
      </c>
      <c r="J5166">
        <v>340.41699999999997</v>
      </c>
      <c r="L5166">
        <v>95.9</v>
      </c>
      <c r="M5166">
        <v>56.552999999999997</v>
      </c>
      <c r="N5166">
        <v>275.69099999999997</v>
      </c>
    </row>
    <row r="5167" spans="1:15" x14ac:dyDescent="0.3">
      <c r="A5167" t="s">
        <v>182</v>
      </c>
      <c r="B5167" t="s">
        <v>183</v>
      </c>
      <c r="C5167" t="s">
        <v>441</v>
      </c>
      <c r="D5167" t="s">
        <v>432</v>
      </c>
      <c r="E5167">
        <v>1986</v>
      </c>
      <c r="F5167">
        <v>33.89</v>
      </c>
      <c r="G5167">
        <v>11.888</v>
      </c>
      <c r="H5167">
        <v>207.976</v>
      </c>
      <c r="I5167" s="1">
        <v>249000000000</v>
      </c>
      <c r="J5167">
        <v>310.46600000000001</v>
      </c>
      <c r="L5167">
        <v>98.4</v>
      </c>
      <c r="M5167">
        <v>56.168999999999997</v>
      </c>
      <c r="N5167">
        <v>269.73599999999999</v>
      </c>
    </row>
    <row r="5168" spans="1:15" x14ac:dyDescent="0.3">
      <c r="A5168" t="s">
        <v>182</v>
      </c>
      <c r="B5168" t="s">
        <v>183</v>
      </c>
      <c r="C5168" t="s">
        <v>441</v>
      </c>
      <c r="D5168" t="s">
        <v>432</v>
      </c>
      <c r="E5168">
        <v>1985</v>
      </c>
      <c r="F5168">
        <v>34.417999999999999</v>
      </c>
      <c r="G5168">
        <v>12.117000000000001</v>
      </c>
      <c r="H5168">
        <v>193.535</v>
      </c>
      <c r="I5168" s="1">
        <v>233000000000</v>
      </c>
      <c r="J5168">
        <v>296.435</v>
      </c>
      <c r="L5168">
        <v>100.9</v>
      </c>
      <c r="M5168">
        <v>55.801000000000002</v>
      </c>
      <c r="N5168">
        <v>263.81099999999998</v>
      </c>
    </row>
    <row r="5169" spans="1:14" x14ac:dyDescent="0.3">
      <c r="A5169" t="s">
        <v>182</v>
      </c>
      <c r="B5169" t="s">
        <v>183</v>
      </c>
      <c r="C5169" t="s">
        <v>441</v>
      </c>
      <c r="D5169" t="s">
        <v>432</v>
      </c>
      <c r="E5169">
        <v>1984</v>
      </c>
      <c r="F5169">
        <v>34.886000000000003</v>
      </c>
      <c r="G5169">
        <v>12.337</v>
      </c>
      <c r="H5169">
        <v>183.30199999999999</v>
      </c>
      <c r="I5169" s="1">
        <v>212000000000</v>
      </c>
      <c r="J5169">
        <v>276.66800000000001</v>
      </c>
      <c r="L5169">
        <v>103.4</v>
      </c>
      <c r="M5169">
        <v>55.441000000000003</v>
      </c>
      <c r="N5169">
        <v>257.916</v>
      </c>
    </row>
    <row r="5170" spans="1:14" x14ac:dyDescent="0.3">
      <c r="A5170" t="s">
        <v>182</v>
      </c>
      <c r="B5170" t="s">
        <v>183</v>
      </c>
      <c r="C5170" t="s">
        <v>441</v>
      </c>
      <c r="D5170" t="s">
        <v>432</v>
      </c>
      <c r="E5170">
        <v>1983</v>
      </c>
      <c r="F5170">
        <v>35.289000000000001</v>
      </c>
      <c r="G5170">
        <v>12.558</v>
      </c>
      <c r="H5170">
        <v>165.68700000000001</v>
      </c>
      <c r="I5170" s="1">
        <v>218000000000</v>
      </c>
      <c r="J5170">
        <v>291.238</v>
      </c>
      <c r="L5170">
        <v>105.9</v>
      </c>
      <c r="M5170">
        <v>55.073999999999998</v>
      </c>
      <c r="N5170">
        <v>252.06200000000001</v>
      </c>
    </row>
    <row r="5171" spans="1:14" x14ac:dyDescent="0.3">
      <c r="A5171" t="s">
        <v>182</v>
      </c>
      <c r="B5171" t="s">
        <v>183</v>
      </c>
      <c r="C5171" t="s">
        <v>441</v>
      </c>
      <c r="D5171" t="s">
        <v>432</v>
      </c>
      <c r="E5171">
        <v>1982</v>
      </c>
      <c r="F5171">
        <v>35.631</v>
      </c>
      <c r="G5171">
        <v>12.786</v>
      </c>
      <c r="H5171">
        <v>158.1</v>
      </c>
      <c r="I5171" s="1">
        <v>201000000000</v>
      </c>
      <c r="J5171">
        <v>274.11099999999999</v>
      </c>
      <c r="L5171">
        <v>108.7</v>
      </c>
      <c r="M5171">
        <v>54.686</v>
      </c>
      <c r="N5171">
        <v>246.28100000000001</v>
      </c>
    </row>
    <row r="5172" spans="1:14" x14ac:dyDescent="0.3">
      <c r="A5172" t="s">
        <v>182</v>
      </c>
      <c r="B5172" t="s">
        <v>183</v>
      </c>
      <c r="C5172" t="s">
        <v>441</v>
      </c>
      <c r="D5172" t="s">
        <v>432</v>
      </c>
      <c r="E5172">
        <v>1981</v>
      </c>
      <c r="F5172">
        <v>35.917999999999999</v>
      </c>
      <c r="G5172">
        <v>13.026999999999999</v>
      </c>
      <c r="H5172">
        <v>151.87899999999999</v>
      </c>
      <c r="I5172" s="1">
        <v>193000000000</v>
      </c>
      <c r="J5172">
        <v>270.471</v>
      </c>
      <c r="L5172">
        <v>111.6</v>
      </c>
      <c r="M5172">
        <v>54.268000000000001</v>
      </c>
      <c r="N5172">
        <v>240.61199999999999</v>
      </c>
    </row>
    <row r="5173" spans="1:14" x14ac:dyDescent="0.3">
      <c r="A5173" t="s">
        <v>182</v>
      </c>
      <c r="B5173" t="s">
        <v>183</v>
      </c>
      <c r="C5173" t="s">
        <v>441</v>
      </c>
      <c r="D5173" t="s">
        <v>432</v>
      </c>
      <c r="E5173">
        <v>1980</v>
      </c>
      <c r="F5173">
        <v>36.167000000000002</v>
      </c>
      <c r="G5173">
        <v>13.29</v>
      </c>
      <c r="H5173">
        <v>141.708</v>
      </c>
      <c r="I5173" s="1">
        <v>186000000000</v>
      </c>
      <c r="J5173">
        <v>266.57799999999997</v>
      </c>
      <c r="L5173">
        <v>114.7</v>
      </c>
      <c r="M5173">
        <v>53.814</v>
      </c>
      <c r="N5173">
        <v>235.08500000000001</v>
      </c>
    </row>
    <row r="5174" spans="1:14" x14ac:dyDescent="0.3">
      <c r="A5174" t="s">
        <v>182</v>
      </c>
      <c r="B5174" t="s">
        <v>183</v>
      </c>
      <c r="C5174" t="s">
        <v>441</v>
      </c>
      <c r="D5174" t="s">
        <v>432</v>
      </c>
      <c r="E5174">
        <v>1979</v>
      </c>
      <c r="F5174">
        <v>36.401000000000003</v>
      </c>
      <c r="G5174">
        <v>13.577</v>
      </c>
      <c r="H5174">
        <v>135.74199999999999</v>
      </c>
      <c r="I5174" s="1">
        <v>153000000000</v>
      </c>
      <c r="J5174">
        <v>224.001</v>
      </c>
      <c r="L5174">
        <v>118</v>
      </c>
      <c r="M5174">
        <v>53.319000000000003</v>
      </c>
      <c r="N5174">
        <v>229.71799999999999</v>
      </c>
    </row>
    <row r="5175" spans="1:14" x14ac:dyDescent="0.3">
      <c r="A5175" t="s">
        <v>182</v>
      </c>
      <c r="B5175" t="s">
        <v>183</v>
      </c>
      <c r="C5175" t="s">
        <v>441</v>
      </c>
      <c r="D5175" t="s">
        <v>432</v>
      </c>
      <c r="E5175">
        <v>1978</v>
      </c>
      <c r="F5175">
        <v>36.643000000000001</v>
      </c>
      <c r="G5175">
        <v>13.891999999999999</v>
      </c>
      <c r="H5175">
        <v>135.91800000000001</v>
      </c>
      <c r="I5175" s="1">
        <v>137000000000</v>
      </c>
      <c r="J5175">
        <v>205.69300000000001</v>
      </c>
      <c r="L5175">
        <v>121.3</v>
      </c>
      <c r="M5175">
        <v>52.786000000000001</v>
      </c>
      <c r="N5175">
        <v>224.506</v>
      </c>
    </row>
    <row r="5176" spans="1:14" x14ac:dyDescent="0.3">
      <c r="A5176" t="s">
        <v>182</v>
      </c>
      <c r="B5176" t="s">
        <v>183</v>
      </c>
      <c r="C5176" t="s">
        <v>441</v>
      </c>
      <c r="D5176" t="s">
        <v>432</v>
      </c>
      <c r="E5176">
        <v>1977</v>
      </c>
      <c r="F5176">
        <v>36.908999999999999</v>
      </c>
      <c r="G5176">
        <v>14.233000000000001</v>
      </c>
      <c r="H5176">
        <v>126.25700000000001</v>
      </c>
      <c r="I5176" s="1">
        <v>121000000000</v>
      </c>
      <c r="J5176">
        <v>186.214</v>
      </c>
      <c r="L5176">
        <v>124.8</v>
      </c>
      <c r="M5176">
        <v>52.222000000000001</v>
      </c>
      <c r="N5176">
        <v>219.43100000000001</v>
      </c>
    </row>
    <row r="5177" spans="1:14" x14ac:dyDescent="0.3">
      <c r="A5177" t="s">
        <v>182</v>
      </c>
      <c r="B5177" t="s">
        <v>183</v>
      </c>
      <c r="C5177" t="s">
        <v>441</v>
      </c>
      <c r="D5177" t="s">
        <v>432</v>
      </c>
      <c r="E5177">
        <v>1976</v>
      </c>
      <c r="F5177">
        <v>37.204999999999998</v>
      </c>
      <c r="G5177">
        <v>14.601000000000001</v>
      </c>
      <c r="H5177">
        <v>124.124</v>
      </c>
      <c r="I5177" s="1">
        <v>103000000000</v>
      </c>
      <c r="J5177">
        <v>161.09200000000001</v>
      </c>
      <c r="L5177">
        <v>128.1</v>
      </c>
      <c r="M5177">
        <v>51.63</v>
      </c>
      <c r="N5177">
        <v>214.46</v>
      </c>
    </row>
    <row r="5178" spans="1:14" x14ac:dyDescent="0.3">
      <c r="A5178" t="s">
        <v>182</v>
      </c>
      <c r="B5178" t="s">
        <v>183</v>
      </c>
      <c r="C5178" t="s">
        <v>441</v>
      </c>
      <c r="D5178" t="s">
        <v>432</v>
      </c>
      <c r="E5178">
        <v>1975</v>
      </c>
      <c r="F5178">
        <v>37.527999999999999</v>
      </c>
      <c r="G5178">
        <v>14.994</v>
      </c>
      <c r="H5178">
        <v>114.559</v>
      </c>
      <c r="I5178">
        <v>98472800000</v>
      </c>
      <c r="J5178">
        <v>158.036</v>
      </c>
      <c r="L5178">
        <v>131.19999999999999</v>
      </c>
      <c r="M5178">
        <v>51.012</v>
      </c>
      <c r="N5178">
        <v>209.57400000000001</v>
      </c>
    </row>
    <row r="5179" spans="1:14" x14ac:dyDescent="0.3">
      <c r="A5179" t="s">
        <v>182</v>
      </c>
      <c r="B5179" t="s">
        <v>183</v>
      </c>
      <c r="C5179" t="s">
        <v>441</v>
      </c>
      <c r="D5179" t="s">
        <v>432</v>
      </c>
      <c r="E5179">
        <v>1974</v>
      </c>
      <c r="F5179">
        <v>37.866</v>
      </c>
      <c r="G5179">
        <v>15.407999999999999</v>
      </c>
      <c r="H5179">
        <v>103.99299999999999</v>
      </c>
      <c r="I5179">
        <v>99525900000</v>
      </c>
      <c r="J5179">
        <v>163.47800000000001</v>
      </c>
      <c r="L5179">
        <v>134</v>
      </c>
      <c r="M5179">
        <v>50.374000000000002</v>
      </c>
      <c r="N5179">
        <v>204.76400000000001</v>
      </c>
    </row>
    <row r="5180" spans="1:14" x14ac:dyDescent="0.3">
      <c r="A5180" t="s">
        <v>182</v>
      </c>
      <c r="B5180" t="s">
        <v>183</v>
      </c>
      <c r="C5180" t="s">
        <v>441</v>
      </c>
      <c r="D5180" t="s">
        <v>432</v>
      </c>
      <c r="E5180">
        <v>1973</v>
      </c>
      <c r="F5180">
        <v>38.201999999999998</v>
      </c>
      <c r="G5180">
        <v>15.837999999999999</v>
      </c>
      <c r="H5180">
        <v>100.63200000000001</v>
      </c>
      <c r="I5180">
        <v>85515300000</v>
      </c>
      <c r="J5180">
        <v>143.779</v>
      </c>
      <c r="L5180">
        <v>136.6</v>
      </c>
      <c r="M5180">
        <v>49.722000000000001</v>
      </c>
      <c r="N5180">
        <v>200.04400000000001</v>
      </c>
    </row>
    <row r="5181" spans="1:14" x14ac:dyDescent="0.3">
      <c r="A5181" t="s">
        <v>182</v>
      </c>
      <c r="B5181" t="s">
        <v>183</v>
      </c>
      <c r="C5181" t="s">
        <v>441</v>
      </c>
      <c r="D5181" t="s">
        <v>432</v>
      </c>
      <c r="E5181">
        <v>1972</v>
      </c>
      <c r="F5181">
        <v>38.521000000000001</v>
      </c>
      <c r="G5181">
        <v>16.28</v>
      </c>
      <c r="H5181">
        <v>100.30500000000001</v>
      </c>
      <c r="I5181">
        <v>71463200000</v>
      </c>
      <c r="J5181">
        <v>122.982</v>
      </c>
      <c r="L5181">
        <v>138.9</v>
      </c>
      <c r="M5181">
        <v>49.061</v>
      </c>
      <c r="N5181">
        <v>195.44200000000001</v>
      </c>
    </row>
    <row r="5182" spans="1:14" x14ac:dyDescent="0.3">
      <c r="A5182" t="s">
        <v>182</v>
      </c>
      <c r="B5182" t="s">
        <v>183</v>
      </c>
      <c r="C5182" t="s">
        <v>441</v>
      </c>
      <c r="D5182" t="s">
        <v>432</v>
      </c>
      <c r="E5182">
        <v>1971</v>
      </c>
      <c r="F5182">
        <v>38.822000000000003</v>
      </c>
      <c r="G5182">
        <v>16.73</v>
      </c>
      <c r="H5182">
        <v>97.7727</v>
      </c>
      <c r="I5182">
        <v>67351000000</v>
      </c>
      <c r="J5182">
        <v>118.60299999999999</v>
      </c>
      <c r="L5182">
        <v>141.1</v>
      </c>
      <c r="M5182">
        <v>48.398000000000003</v>
      </c>
      <c r="N5182">
        <v>190.99600000000001</v>
      </c>
    </row>
    <row r="5183" spans="1:14" x14ac:dyDescent="0.3">
      <c r="A5183" t="s">
        <v>182</v>
      </c>
      <c r="B5183" t="s">
        <v>183</v>
      </c>
      <c r="C5183" t="s">
        <v>441</v>
      </c>
      <c r="D5183" t="s">
        <v>432</v>
      </c>
      <c r="E5183">
        <v>1970</v>
      </c>
      <c r="F5183">
        <v>39.107999999999997</v>
      </c>
      <c r="G5183">
        <v>17.187000000000001</v>
      </c>
      <c r="I5183">
        <v>62422500000</v>
      </c>
      <c r="J5183">
        <v>112.434</v>
      </c>
      <c r="L5183">
        <v>142.9</v>
      </c>
      <c r="M5183">
        <v>47.737000000000002</v>
      </c>
      <c r="N5183">
        <v>186.732</v>
      </c>
    </row>
    <row r="5184" spans="1:14" x14ac:dyDescent="0.3">
      <c r="A5184" t="s">
        <v>182</v>
      </c>
      <c r="B5184" t="s">
        <v>183</v>
      </c>
      <c r="C5184" t="s">
        <v>441</v>
      </c>
      <c r="D5184" t="s">
        <v>432</v>
      </c>
      <c r="E5184">
        <v>1969</v>
      </c>
      <c r="F5184">
        <v>39.387999999999998</v>
      </c>
      <c r="G5184">
        <v>17.649999999999999</v>
      </c>
      <c r="I5184">
        <v>58448000000</v>
      </c>
      <c r="J5184">
        <v>107.622</v>
      </c>
      <c r="L5184">
        <v>144.69999999999999</v>
      </c>
      <c r="M5184">
        <v>47.081000000000003</v>
      </c>
      <c r="N5184">
        <v>182.66</v>
      </c>
    </row>
    <row r="5185" spans="1:15" x14ac:dyDescent="0.3">
      <c r="A5185" t="s">
        <v>182</v>
      </c>
      <c r="B5185" t="s">
        <v>183</v>
      </c>
      <c r="C5185" t="s">
        <v>441</v>
      </c>
      <c r="D5185" t="s">
        <v>432</v>
      </c>
      <c r="E5185">
        <v>1968</v>
      </c>
      <c r="F5185">
        <v>39.671999999999997</v>
      </c>
      <c r="G5185">
        <v>18.122</v>
      </c>
      <c r="I5185">
        <v>53085500000</v>
      </c>
      <c r="J5185">
        <v>99.876000000000005</v>
      </c>
      <c r="L5185">
        <v>146.4</v>
      </c>
      <c r="M5185">
        <v>46.427999999999997</v>
      </c>
      <c r="N5185">
        <v>178.76900000000001</v>
      </c>
    </row>
    <row r="5186" spans="1:15" x14ac:dyDescent="0.3">
      <c r="A5186" t="s">
        <v>182</v>
      </c>
      <c r="B5186" t="s">
        <v>183</v>
      </c>
      <c r="C5186" t="s">
        <v>441</v>
      </c>
      <c r="D5186" t="s">
        <v>432</v>
      </c>
      <c r="E5186">
        <v>1967</v>
      </c>
      <c r="F5186">
        <v>39.968000000000004</v>
      </c>
      <c r="G5186">
        <v>18.603000000000002</v>
      </c>
      <c r="I5186">
        <v>50134900000</v>
      </c>
      <c r="J5186">
        <v>96.339100000000002</v>
      </c>
      <c r="L5186">
        <v>148</v>
      </c>
      <c r="M5186">
        <v>45.779000000000003</v>
      </c>
      <c r="N5186">
        <v>175.03100000000001</v>
      </c>
    </row>
    <row r="5187" spans="1:15" x14ac:dyDescent="0.3">
      <c r="A5187" t="s">
        <v>182</v>
      </c>
      <c r="B5187" t="s">
        <v>183</v>
      </c>
      <c r="C5187" t="s">
        <v>441</v>
      </c>
      <c r="D5187" t="s">
        <v>432</v>
      </c>
      <c r="E5187">
        <v>1966</v>
      </c>
      <c r="F5187">
        <v>40.274000000000001</v>
      </c>
      <c r="G5187">
        <v>19.093</v>
      </c>
      <c r="I5187">
        <v>45865500000</v>
      </c>
      <c r="J5187">
        <v>89.997299999999996</v>
      </c>
      <c r="L5187">
        <v>149.6</v>
      </c>
      <c r="M5187">
        <v>45.136000000000003</v>
      </c>
      <c r="N5187">
        <v>171.40899999999999</v>
      </c>
    </row>
    <row r="5188" spans="1:15" x14ac:dyDescent="0.3">
      <c r="A5188" t="s">
        <v>182</v>
      </c>
      <c r="B5188" t="s">
        <v>183</v>
      </c>
      <c r="C5188" t="s">
        <v>441</v>
      </c>
      <c r="D5188" t="s">
        <v>432</v>
      </c>
      <c r="E5188">
        <v>1965</v>
      </c>
      <c r="F5188">
        <v>40.587000000000003</v>
      </c>
      <c r="G5188">
        <v>19.591000000000001</v>
      </c>
      <c r="I5188">
        <v>59554900000</v>
      </c>
      <c r="J5188">
        <v>119.319</v>
      </c>
      <c r="L5188">
        <v>151.30000000000001</v>
      </c>
      <c r="M5188">
        <v>44.5</v>
      </c>
      <c r="N5188">
        <v>167.875</v>
      </c>
    </row>
    <row r="5189" spans="1:15" x14ac:dyDescent="0.3">
      <c r="A5189" t="s">
        <v>182</v>
      </c>
      <c r="B5189" t="s">
        <v>183</v>
      </c>
      <c r="C5189" t="s">
        <v>441</v>
      </c>
      <c r="D5189" t="s">
        <v>432</v>
      </c>
      <c r="E5189">
        <v>1964</v>
      </c>
      <c r="F5189">
        <v>40.898000000000003</v>
      </c>
      <c r="G5189">
        <v>20.096</v>
      </c>
      <c r="I5189">
        <v>56480300000</v>
      </c>
      <c r="J5189">
        <v>115.53700000000001</v>
      </c>
      <c r="L5189">
        <v>153.1</v>
      </c>
      <c r="M5189">
        <v>43.872999999999998</v>
      </c>
      <c r="N5189">
        <v>164.41900000000001</v>
      </c>
    </row>
    <row r="5190" spans="1:15" x14ac:dyDescent="0.3">
      <c r="A5190" t="s">
        <v>182</v>
      </c>
      <c r="B5190" t="s">
        <v>183</v>
      </c>
      <c r="C5190" t="s">
        <v>441</v>
      </c>
      <c r="D5190" t="s">
        <v>432</v>
      </c>
      <c r="E5190">
        <v>1963</v>
      </c>
      <c r="F5190">
        <v>41.2</v>
      </c>
      <c r="G5190">
        <v>20.608000000000001</v>
      </c>
      <c r="I5190">
        <v>48421900000</v>
      </c>
      <c r="J5190">
        <v>101.126</v>
      </c>
      <c r="L5190">
        <v>154.9</v>
      </c>
      <c r="M5190">
        <v>43.252000000000002</v>
      </c>
      <c r="N5190">
        <v>161.048</v>
      </c>
    </row>
    <row r="5191" spans="1:15" x14ac:dyDescent="0.3">
      <c r="A5191" t="s">
        <v>182</v>
      </c>
      <c r="B5191" t="s">
        <v>183</v>
      </c>
      <c r="C5191" t="s">
        <v>441</v>
      </c>
      <c r="D5191" t="s">
        <v>432</v>
      </c>
      <c r="E5191">
        <v>1962</v>
      </c>
      <c r="F5191">
        <v>41.484000000000002</v>
      </c>
      <c r="G5191">
        <v>21.126000000000001</v>
      </c>
      <c r="I5191">
        <v>42161500000</v>
      </c>
      <c r="J5191">
        <v>89.881799999999998</v>
      </c>
      <c r="L5191">
        <v>156.9</v>
      </c>
      <c r="M5191">
        <v>42.637</v>
      </c>
      <c r="N5191">
        <v>157.76900000000001</v>
      </c>
    </row>
    <row r="5192" spans="1:15" x14ac:dyDescent="0.3">
      <c r="A5192" t="s">
        <v>182</v>
      </c>
      <c r="B5192" t="s">
        <v>183</v>
      </c>
      <c r="C5192" t="s">
        <v>441</v>
      </c>
      <c r="D5192" t="s">
        <v>432</v>
      </c>
      <c r="E5192">
        <v>1961</v>
      </c>
      <c r="F5192">
        <v>41.749000000000002</v>
      </c>
      <c r="G5192">
        <v>21.652000000000001</v>
      </c>
      <c r="I5192">
        <v>39232400000</v>
      </c>
      <c r="J5192">
        <v>85.354299999999995</v>
      </c>
      <c r="L5192">
        <v>159.1</v>
      </c>
      <c r="M5192">
        <v>42.027000000000001</v>
      </c>
      <c r="N5192">
        <v>154.596</v>
      </c>
    </row>
    <row r="5193" spans="1:15" x14ac:dyDescent="0.3">
      <c r="A5193" t="s">
        <v>182</v>
      </c>
      <c r="B5193" t="s">
        <v>183</v>
      </c>
      <c r="C5193" t="s">
        <v>441</v>
      </c>
      <c r="D5193" t="s">
        <v>432</v>
      </c>
      <c r="E5193">
        <v>1960</v>
      </c>
      <c r="F5193">
        <v>41.994999999999997</v>
      </c>
      <c r="G5193">
        <v>22.184000000000001</v>
      </c>
      <c r="I5193">
        <v>37029900000</v>
      </c>
      <c r="J5193">
        <v>82.188599999999994</v>
      </c>
      <c r="L5193">
        <v>161.4</v>
      </c>
      <c r="M5193">
        <v>41.421999999999997</v>
      </c>
    </row>
    <row r="5194" spans="1:15" x14ac:dyDescent="0.3">
      <c r="A5194" t="s">
        <v>184</v>
      </c>
      <c r="B5194" t="s">
        <v>185</v>
      </c>
      <c r="C5194" t="s">
        <v>435</v>
      </c>
      <c r="D5194" t="s">
        <v>432</v>
      </c>
      <c r="E5194">
        <v>2018</v>
      </c>
      <c r="I5194" s="1">
        <v>1040000000000</v>
      </c>
      <c r="J5194">
        <v>3893.6</v>
      </c>
      <c r="K5194">
        <v>39.787500000000001</v>
      </c>
      <c r="L5194">
        <v>21.1</v>
      </c>
      <c r="N5194">
        <v>147.75200000000001</v>
      </c>
      <c r="O5194">
        <v>4.3</v>
      </c>
    </row>
    <row r="5195" spans="1:15" x14ac:dyDescent="0.3">
      <c r="A5195" t="s">
        <v>184</v>
      </c>
      <c r="B5195" t="s">
        <v>185</v>
      </c>
      <c r="C5195" t="s">
        <v>435</v>
      </c>
      <c r="D5195" t="s">
        <v>432</v>
      </c>
      <c r="E5195">
        <v>2017</v>
      </c>
      <c r="F5195">
        <v>18.422000000000001</v>
      </c>
      <c r="G5195">
        <v>6.4329999999999998</v>
      </c>
      <c r="I5195" s="1">
        <v>1020000000000</v>
      </c>
      <c r="J5195">
        <v>3836.91</v>
      </c>
      <c r="K5195">
        <v>32.292400000000001</v>
      </c>
      <c r="L5195">
        <v>21.9</v>
      </c>
      <c r="M5195">
        <v>71.281999999999996</v>
      </c>
      <c r="N5195">
        <v>146.08600000000001</v>
      </c>
      <c r="O5195">
        <v>4.1849999999999996</v>
      </c>
    </row>
    <row r="5196" spans="1:15" x14ac:dyDescent="0.3">
      <c r="A5196" t="s">
        <v>184</v>
      </c>
      <c r="B5196" t="s">
        <v>185</v>
      </c>
      <c r="C5196" t="s">
        <v>435</v>
      </c>
      <c r="D5196" t="s">
        <v>432</v>
      </c>
      <c r="E5196">
        <v>2016</v>
      </c>
      <c r="F5196">
        <v>18.79</v>
      </c>
      <c r="G5196">
        <v>6.4180000000000001</v>
      </c>
      <c r="I5196" s="1">
        <v>932000000000</v>
      </c>
      <c r="J5196">
        <v>3562.85</v>
      </c>
      <c r="K5196">
        <v>25.447399999999998</v>
      </c>
      <c r="L5196">
        <v>22.6</v>
      </c>
      <c r="M5196">
        <v>71.034999999999997</v>
      </c>
      <c r="N5196">
        <v>144.38</v>
      </c>
      <c r="O5196">
        <v>4.3010000000000002</v>
      </c>
    </row>
    <row r="5197" spans="1:15" x14ac:dyDescent="0.3">
      <c r="A5197" t="s">
        <v>184</v>
      </c>
      <c r="B5197" t="s">
        <v>185</v>
      </c>
      <c r="C5197" t="s">
        <v>435</v>
      </c>
      <c r="D5197" t="s">
        <v>432</v>
      </c>
      <c r="E5197">
        <v>2015</v>
      </c>
      <c r="F5197">
        <v>19.164999999999999</v>
      </c>
      <c r="G5197">
        <v>6.4189999999999996</v>
      </c>
      <c r="I5197" s="1">
        <v>861000000000</v>
      </c>
      <c r="J5197">
        <v>3331.7</v>
      </c>
      <c r="K5197">
        <v>21.976099999999999</v>
      </c>
      <c r="L5197">
        <v>23.5</v>
      </c>
      <c r="M5197">
        <v>70.768000000000001</v>
      </c>
      <c r="N5197">
        <v>142.62899999999999</v>
      </c>
      <c r="O5197">
        <v>4.5140000000000002</v>
      </c>
    </row>
    <row r="5198" spans="1:15" x14ac:dyDescent="0.3">
      <c r="A5198" t="s">
        <v>184</v>
      </c>
      <c r="B5198" t="s">
        <v>185</v>
      </c>
      <c r="C5198" t="s">
        <v>435</v>
      </c>
      <c r="D5198" t="s">
        <v>432</v>
      </c>
      <c r="E5198">
        <v>2014</v>
      </c>
      <c r="F5198">
        <v>19.536999999999999</v>
      </c>
      <c r="G5198">
        <v>6.4370000000000003</v>
      </c>
      <c r="H5198">
        <v>811.90700000000004</v>
      </c>
      <c r="I5198" s="1">
        <v>891000000000</v>
      </c>
      <c r="J5198">
        <v>3491.62</v>
      </c>
      <c r="K5198">
        <v>17.14</v>
      </c>
      <c r="L5198">
        <v>24.3</v>
      </c>
      <c r="M5198">
        <v>70.480999999999995</v>
      </c>
      <c r="N5198">
        <v>140.833</v>
      </c>
      <c r="O5198">
        <v>4.0490000000000004</v>
      </c>
    </row>
    <row r="5199" spans="1:15" x14ac:dyDescent="0.3">
      <c r="A5199" t="s">
        <v>184</v>
      </c>
      <c r="B5199" t="s">
        <v>185</v>
      </c>
      <c r="C5199" t="s">
        <v>435</v>
      </c>
      <c r="D5199" t="s">
        <v>432</v>
      </c>
      <c r="E5199">
        <v>2013</v>
      </c>
      <c r="F5199">
        <v>19.893000000000001</v>
      </c>
      <c r="G5199">
        <v>6.4710000000000001</v>
      </c>
      <c r="H5199">
        <v>773.98699999999997</v>
      </c>
      <c r="I5199" s="1">
        <v>913000000000</v>
      </c>
      <c r="J5199">
        <v>3623.91</v>
      </c>
      <c r="K5199">
        <v>14.94</v>
      </c>
      <c r="L5199">
        <v>25.3</v>
      </c>
      <c r="M5199">
        <v>70.179000000000002</v>
      </c>
      <c r="N5199">
        <v>138.999</v>
      </c>
      <c r="O5199">
        <v>4.3360000000000003</v>
      </c>
    </row>
    <row r="5200" spans="1:15" x14ac:dyDescent="0.3">
      <c r="A5200" t="s">
        <v>184</v>
      </c>
      <c r="B5200" t="s">
        <v>185</v>
      </c>
      <c r="C5200" t="s">
        <v>435</v>
      </c>
      <c r="D5200" t="s">
        <v>432</v>
      </c>
      <c r="E5200">
        <v>2012</v>
      </c>
      <c r="F5200">
        <v>20.225000000000001</v>
      </c>
      <c r="G5200">
        <v>6.5179999999999998</v>
      </c>
      <c r="H5200">
        <v>733.37199999999996</v>
      </c>
      <c r="I5200" s="1">
        <v>918000000000</v>
      </c>
      <c r="J5200">
        <v>3694.35</v>
      </c>
      <c r="K5200">
        <v>14.52</v>
      </c>
      <c r="L5200">
        <v>26.2</v>
      </c>
      <c r="M5200">
        <v>69.866</v>
      </c>
      <c r="N5200">
        <v>137.148</v>
      </c>
      <c r="O5200">
        <v>4.468</v>
      </c>
    </row>
    <row r="5201" spans="1:15" x14ac:dyDescent="0.3">
      <c r="A5201" t="s">
        <v>184</v>
      </c>
      <c r="B5201" t="s">
        <v>185</v>
      </c>
      <c r="C5201" t="s">
        <v>435</v>
      </c>
      <c r="D5201" t="s">
        <v>432</v>
      </c>
      <c r="E5201">
        <v>2011</v>
      </c>
      <c r="F5201">
        <v>20.526</v>
      </c>
      <c r="G5201">
        <v>6.5789999999999997</v>
      </c>
      <c r="H5201">
        <v>680.28099999999995</v>
      </c>
      <c r="I5201" s="1">
        <v>893000000000</v>
      </c>
      <c r="J5201">
        <v>3643.04</v>
      </c>
      <c r="K5201">
        <v>12.28</v>
      </c>
      <c r="L5201">
        <v>27.1</v>
      </c>
      <c r="M5201">
        <v>69.542000000000002</v>
      </c>
      <c r="N5201">
        <v>135.30600000000001</v>
      </c>
      <c r="O5201">
        <v>5.1529999999999996</v>
      </c>
    </row>
    <row r="5202" spans="1:15" x14ac:dyDescent="0.3">
      <c r="A5202" t="s">
        <v>184</v>
      </c>
      <c r="B5202" t="s">
        <v>185</v>
      </c>
      <c r="C5202" t="s">
        <v>435</v>
      </c>
      <c r="D5202" t="s">
        <v>432</v>
      </c>
      <c r="E5202">
        <v>2010</v>
      </c>
      <c r="F5202">
        <v>20.795000000000002</v>
      </c>
      <c r="G5202">
        <v>6.6529999999999996</v>
      </c>
      <c r="H5202">
        <v>635.98500000000001</v>
      </c>
      <c r="I5202" s="1">
        <v>755000000000</v>
      </c>
      <c r="J5202">
        <v>3122.36</v>
      </c>
      <c r="K5202">
        <v>10.92</v>
      </c>
      <c r="L5202">
        <v>28.1</v>
      </c>
      <c r="M5202">
        <v>69.204999999999998</v>
      </c>
      <c r="N5202">
        <v>133.494</v>
      </c>
      <c r="O5202">
        <v>5.6139999999999999</v>
      </c>
    </row>
    <row r="5203" spans="1:15" x14ac:dyDescent="0.3">
      <c r="A5203" t="s">
        <v>184</v>
      </c>
      <c r="B5203" t="s">
        <v>185</v>
      </c>
      <c r="C5203" t="s">
        <v>435</v>
      </c>
      <c r="D5203" t="s">
        <v>432</v>
      </c>
      <c r="E5203">
        <v>2009</v>
      </c>
      <c r="F5203">
        <v>21.033999999999999</v>
      </c>
      <c r="G5203">
        <v>6.7439999999999998</v>
      </c>
      <c r="H5203">
        <v>593.94299999999998</v>
      </c>
      <c r="I5203" s="1">
        <v>540000000000</v>
      </c>
      <c r="J5203">
        <v>2261.25</v>
      </c>
      <c r="K5203">
        <v>6.92</v>
      </c>
      <c r="L5203">
        <v>29.2</v>
      </c>
      <c r="M5203">
        <v>68.852999999999994</v>
      </c>
      <c r="N5203">
        <v>131.72</v>
      </c>
      <c r="O5203">
        <v>6.1059999999999999</v>
      </c>
    </row>
    <row r="5204" spans="1:15" x14ac:dyDescent="0.3">
      <c r="A5204" t="s">
        <v>184</v>
      </c>
      <c r="B5204" t="s">
        <v>185</v>
      </c>
      <c r="C5204" t="s">
        <v>435</v>
      </c>
      <c r="D5204" t="s">
        <v>432</v>
      </c>
      <c r="E5204">
        <v>2008</v>
      </c>
      <c r="F5204">
        <v>21.251000000000001</v>
      </c>
      <c r="G5204">
        <v>6.8490000000000002</v>
      </c>
      <c r="H5204">
        <v>570.05999999999995</v>
      </c>
      <c r="I5204" s="1">
        <v>510000000000</v>
      </c>
      <c r="J5204">
        <v>2166.85</v>
      </c>
      <c r="K5204">
        <v>7.9174800000000003</v>
      </c>
      <c r="L5204">
        <v>30.2</v>
      </c>
      <c r="M5204">
        <v>68.484999999999999</v>
      </c>
      <c r="N5204">
        <v>129.98099999999999</v>
      </c>
      <c r="O5204">
        <v>7.2089999999999996</v>
      </c>
    </row>
    <row r="5205" spans="1:15" x14ac:dyDescent="0.3">
      <c r="A5205" t="s">
        <v>184</v>
      </c>
      <c r="B5205" t="s">
        <v>185</v>
      </c>
      <c r="C5205" t="s">
        <v>435</v>
      </c>
      <c r="D5205" t="s">
        <v>432</v>
      </c>
      <c r="E5205">
        <v>2007</v>
      </c>
      <c r="F5205">
        <v>21.448</v>
      </c>
      <c r="G5205">
        <v>6.9649999999999999</v>
      </c>
      <c r="H5205">
        <v>546.15300000000002</v>
      </c>
      <c r="I5205" s="1">
        <v>432000000000</v>
      </c>
      <c r="J5205">
        <v>1860</v>
      </c>
      <c r="K5205">
        <v>5.78627</v>
      </c>
      <c r="L5205">
        <v>31.3</v>
      </c>
      <c r="M5205">
        <v>68.105000000000004</v>
      </c>
      <c r="N5205">
        <v>128.27199999999999</v>
      </c>
      <c r="O5205">
        <v>8.06</v>
      </c>
    </row>
    <row r="5206" spans="1:15" x14ac:dyDescent="0.3">
      <c r="A5206" t="s">
        <v>184</v>
      </c>
      <c r="B5206" t="s">
        <v>185</v>
      </c>
      <c r="C5206" t="s">
        <v>435</v>
      </c>
      <c r="D5206" t="s">
        <v>432</v>
      </c>
      <c r="E5206">
        <v>2006</v>
      </c>
      <c r="F5206">
        <v>21.623999999999999</v>
      </c>
      <c r="G5206">
        <v>7.0869999999999997</v>
      </c>
      <c r="H5206">
        <v>516.03399999999999</v>
      </c>
      <c r="I5206" s="1">
        <v>365000000000</v>
      </c>
      <c r="J5206">
        <v>1589.8</v>
      </c>
      <c r="K5206">
        <v>4.7648099999999998</v>
      </c>
      <c r="L5206">
        <v>32.5</v>
      </c>
      <c r="M5206">
        <v>67.716999999999999</v>
      </c>
      <c r="N5206">
        <v>126.58499999999999</v>
      </c>
      <c r="O5206">
        <v>7.5510000000000002</v>
      </c>
    </row>
    <row r="5207" spans="1:15" x14ac:dyDescent="0.3">
      <c r="A5207" t="s">
        <v>184</v>
      </c>
      <c r="B5207" t="s">
        <v>185</v>
      </c>
      <c r="C5207" t="s">
        <v>435</v>
      </c>
      <c r="D5207" t="s">
        <v>432</v>
      </c>
      <c r="E5207">
        <v>2005</v>
      </c>
      <c r="F5207">
        <v>21.765000000000001</v>
      </c>
      <c r="G5207">
        <v>7.2030000000000003</v>
      </c>
      <c r="H5207">
        <v>500.65100000000001</v>
      </c>
      <c r="I5207" s="1">
        <v>286000000000</v>
      </c>
      <c r="J5207">
        <v>1263.29</v>
      </c>
      <c r="K5207">
        <v>3.60202</v>
      </c>
      <c r="L5207">
        <v>33.799999999999997</v>
      </c>
      <c r="M5207">
        <v>67.334000000000003</v>
      </c>
      <c r="N5207">
        <v>124.913</v>
      </c>
      <c r="O5207">
        <v>7.9450000000000003</v>
      </c>
    </row>
    <row r="5208" spans="1:15" x14ac:dyDescent="0.3">
      <c r="A5208" t="s">
        <v>184</v>
      </c>
      <c r="B5208" t="s">
        <v>185</v>
      </c>
      <c r="C5208" t="s">
        <v>435</v>
      </c>
      <c r="D5208" t="s">
        <v>432</v>
      </c>
      <c r="E5208">
        <v>2004</v>
      </c>
      <c r="F5208">
        <v>21.852</v>
      </c>
      <c r="G5208">
        <v>7.3029999999999999</v>
      </c>
      <c r="H5208">
        <v>474.37400000000002</v>
      </c>
      <c r="I5208" s="1">
        <v>257000000000</v>
      </c>
      <c r="J5208">
        <v>1150.26</v>
      </c>
      <c r="K5208">
        <v>2.6002900000000002</v>
      </c>
      <c r="L5208">
        <v>36.299999999999997</v>
      </c>
      <c r="M5208">
        <v>66.968999999999994</v>
      </c>
      <c r="N5208">
        <v>123.255</v>
      </c>
      <c r="O5208">
        <v>7.3029999999999999</v>
      </c>
    </row>
    <row r="5209" spans="1:15" x14ac:dyDescent="0.3">
      <c r="A5209" t="s">
        <v>184</v>
      </c>
      <c r="B5209" t="s">
        <v>185</v>
      </c>
      <c r="C5209" t="s">
        <v>435</v>
      </c>
      <c r="D5209" t="s">
        <v>432</v>
      </c>
      <c r="E5209">
        <v>2003</v>
      </c>
      <c r="F5209">
        <v>21.88</v>
      </c>
      <c r="G5209">
        <v>7.38</v>
      </c>
      <c r="H5209">
        <v>428.85599999999999</v>
      </c>
      <c r="I5209" s="1">
        <v>235000000000</v>
      </c>
      <c r="J5209">
        <v>1065.6500000000001</v>
      </c>
      <c r="K5209">
        <v>2.3870200000000001</v>
      </c>
      <c r="L5209">
        <v>36.5</v>
      </c>
      <c r="M5209">
        <v>66.631</v>
      </c>
      <c r="N5209">
        <v>121.61199999999999</v>
      </c>
      <c r="O5209">
        <v>6.657</v>
      </c>
    </row>
    <row r="5210" spans="1:15" x14ac:dyDescent="0.3">
      <c r="A5210" t="s">
        <v>184</v>
      </c>
      <c r="B5210" t="s">
        <v>185</v>
      </c>
      <c r="C5210" t="s">
        <v>435</v>
      </c>
      <c r="D5210" t="s">
        <v>432</v>
      </c>
      <c r="E5210">
        <v>2002</v>
      </c>
      <c r="F5210">
        <v>21.86</v>
      </c>
      <c r="G5210">
        <v>7.4320000000000004</v>
      </c>
      <c r="H5210">
        <v>417.49599999999998</v>
      </c>
      <c r="I5210" s="1">
        <v>196000000000</v>
      </c>
      <c r="J5210">
        <v>900.178</v>
      </c>
      <c r="K5210">
        <v>2.1341399999999999</v>
      </c>
      <c r="L5210">
        <v>38</v>
      </c>
      <c r="M5210">
        <v>66.320999999999998</v>
      </c>
      <c r="N5210">
        <v>119.983</v>
      </c>
      <c r="O5210">
        <v>6.6040000000000001</v>
      </c>
    </row>
    <row r="5211" spans="1:15" x14ac:dyDescent="0.3">
      <c r="A5211" t="s">
        <v>184</v>
      </c>
      <c r="B5211" t="s">
        <v>185</v>
      </c>
      <c r="C5211" t="s">
        <v>435</v>
      </c>
      <c r="D5211" t="s">
        <v>432</v>
      </c>
      <c r="E5211">
        <v>2001</v>
      </c>
      <c r="F5211">
        <v>21.812000000000001</v>
      </c>
      <c r="G5211">
        <v>7.4610000000000003</v>
      </c>
      <c r="H5211">
        <v>411.46800000000002</v>
      </c>
      <c r="I5211" s="1">
        <v>160000000000</v>
      </c>
      <c r="J5211">
        <v>748.25800000000004</v>
      </c>
      <c r="K5211">
        <v>2.0186099999999998</v>
      </c>
      <c r="L5211">
        <v>39.5</v>
      </c>
      <c r="M5211">
        <v>66.037000000000006</v>
      </c>
      <c r="N5211">
        <v>118.366</v>
      </c>
      <c r="O5211">
        <v>6.0819999999999999</v>
      </c>
    </row>
    <row r="5212" spans="1:15" x14ac:dyDescent="0.3">
      <c r="A5212" t="s">
        <v>184</v>
      </c>
      <c r="B5212" t="s">
        <v>185</v>
      </c>
      <c r="C5212" t="s">
        <v>435</v>
      </c>
      <c r="D5212" t="s">
        <v>432</v>
      </c>
      <c r="E5212">
        <v>2000</v>
      </c>
      <c r="F5212">
        <v>21.773</v>
      </c>
      <c r="G5212">
        <v>7.4749999999999996</v>
      </c>
      <c r="H5212">
        <v>390.42399999999998</v>
      </c>
      <c r="I5212" s="1">
        <v>165000000000</v>
      </c>
      <c r="J5212">
        <v>780.19</v>
      </c>
      <c r="K5212">
        <v>0.92556400000000005</v>
      </c>
      <c r="L5212">
        <v>41.1</v>
      </c>
      <c r="M5212">
        <v>65.772000000000006</v>
      </c>
      <c r="N5212">
        <v>116.75700000000001</v>
      </c>
      <c r="O5212">
        <v>6.077</v>
      </c>
    </row>
    <row r="5213" spans="1:15" x14ac:dyDescent="0.3">
      <c r="A5213" t="s">
        <v>184</v>
      </c>
      <c r="B5213" t="s">
        <v>185</v>
      </c>
      <c r="C5213" t="s">
        <v>435</v>
      </c>
      <c r="D5213" t="s">
        <v>432</v>
      </c>
      <c r="E5213">
        <v>1999</v>
      </c>
      <c r="F5213">
        <v>21.788</v>
      </c>
      <c r="G5213">
        <v>7.4829999999999997</v>
      </c>
      <c r="H5213">
        <v>357.02100000000002</v>
      </c>
      <c r="I5213" s="1">
        <v>140000000000</v>
      </c>
      <c r="J5213">
        <v>671.09900000000005</v>
      </c>
      <c r="K5213">
        <v>0.44441599999999998</v>
      </c>
      <c r="L5213">
        <v>42.8</v>
      </c>
      <c r="M5213">
        <v>65.513000000000005</v>
      </c>
      <c r="N5213">
        <v>115.157</v>
      </c>
      <c r="O5213">
        <v>6.3</v>
      </c>
    </row>
    <row r="5214" spans="1:15" x14ac:dyDescent="0.3">
      <c r="A5214" t="s">
        <v>184</v>
      </c>
      <c r="B5214" t="s">
        <v>185</v>
      </c>
      <c r="C5214" t="s">
        <v>435</v>
      </c>
      <c r="D5214" t="s">
        <v>432</v>
      </c>
      <c r="E5214">
        <v>1998</v>
      </c>
      <c r="F5214">
        <v>21.89</v>
      </c>
      <c r="G5214">
        <v>7.4980000000000002</v>
      </c>
      <c r="H5214">
        <v>331.113</v>
      </c>
      <c r="I5214">
        <v>95445500000</v>
      </c>
      <c r="J5214">
        <v>463.94799999999998</v>
      </c>
      <c r="K5214">
        <v>0.25530700000000001</v>
      </c>
      <c r="L5214">
        <v>44.6</v>
      </c>
      <c r="M5214">
        <v>65.244</v>
      </c>
      <c r="N5214">
        <v>113.56100000000001</v>
      </c>
      <c r="O5214">
        <v>5.46</v>
      </c>
    </row>
    <row r="5215" spans="1:15" x14ac:dyDescent="0.3">
      <c r="A5215" t="s">
        <v>184</v>
      </c>
      <c r="B5215" t="s">
        <v>185</v>
      </c>
      <c r="C5215" t="s">
        <v>435</v>
      </c>
      <c r="D5215" t="s">
        <v>432</v>
      </c>
      <c r="E5215">
        <v>1997</v>
      </c>
      <c r="F5215">
        <v>22.103000000000002</v>
      </c>
      <c r="G5215">
        <v>7.5309999999999997</v>
      </c>
      <c r="H5215">
        <v>331.298</v>
      </c>
      <c r="I5215" s="1">
        <v>216000000000</v>
      </c>
      <c r="J5215">
        <v>1063.71</v>
      </c>
      <c r="K5215">
        <v>0.19491</v>
      </c>
      <c r="L5215">
        <v>46.5</v>
      </c>
      <c r="M5215">
        <v>64.953999999999994</v>
      </c>
      <c r="N5215">
        <v>111.962</v>
      </c>
      <c r="O5215">
        <v>4.68</v>
      </c>
    </row>
    <row r="5216" spans="1:15" x14ac:dyDescent="0.3">
      <c r="A5216" t="s">
        <v>184</v>
      </c>
      <c r="B5216" t="s">
        <v>185</v>
      </c>
      <c r="C5216" t="s">
        <v>435</v>
      </c>
      <c r="D5216" t="s">
        <v>432</v>
      </c>
      <c r="E5216">
        <v>1996</v>
      </c>
      <c r="F5216">
        <v>22.434999999999999</v>
      </c>
      <c r="G5216">
        <v>7.5869999999999997</v>
      </c>
      <c r="H5216">
        <v>297.202</v>
      </c>
      <c r="I5216" s="1">
        <v>227000000000</v>
      </c>
      <c r="J5216">
        <v>1137.4100000000001</v>
      </c>
      <c r="K5216">
        <v>5.6624000000000001E-2</v>
      </c>
      <c r="L5216">
        <v>48.5</v>
      </c>
      <c r="M5216">
        <v>64.637</v>
      </c>
      <c r="N5216">
        <v>110.34699999999999</v>
      </c>
      <c r="O5216">
        <v>4.37</v>
      </c>
    </row>
    <row r="5217" spans="1:15" x14ac:dyDescent="0.3">
      <c r="A5217" t="s">
        <v>184</v>
      </c>
      <c r="B5217" t="s">
        <v>185</v>
      </c>
      <c r="C5217" t="s">
        <v>435</v>
      </c>
      <c r="D5217" t="s">
        <v>432</v>
      </c>
      <c r="E5217">
        <v>1995</v>
      </c>
      <c r="F5217">
        <v>22.876999999999999</v>
      </c>
      <c r="G5217">
        <v>7.67</v>
      </c>
      <c r="H5217">
        <v>263.62099999999998</v>
      </c>
      <c r="I5217" s="1">
        <v>202000000000</v>
      </c>
      <c r="J5217">
        <v>1026.3900000000001</v>
      </c>
      <c r="K5217">
        <v>2.6109500000000001E-2</v>
      </c>
      <c r="L5217">
        <v>50.5</v>
      </c>
      <c r="M5217">
        <v>64.290999999999997</v>
      </c>
      <c r="N5217">
        <v>108.709</v>
      </c>
      <c r="O5217">
        <v>3.99</v>
      </c>
    </row>
    <row r="5218" spans="1:15" x14ac:dyDescent="0.3">
      <c r="A5218" t="s">
        <v>184</v>
      </c>
      <c r="B5218" t="s">
        <v>185</v>
      </c>
      <c r="C5218" t="s">
        <v>435</v>
      </c>
      <c r="D5218" t="s">
        <v>432</v>
      </c>
      <c r="E5218">
        <v>1994</v>
      </c>
      <c r="F5218">
        <v>23.405999999999999</v>
      </c>
      <c r="G5218">
        <v>7.7759999999999998</v>
      </c>
      <c r="H5218">
        <v>240.04499999999999</v>
      </c>
      <c r="I5218" s="1">
        <v>177000000000</v>
      </c>
      <c r="J5218">
        <v>912.20299999999997</v>
      </c>
      <c r="K5218">
        <v>1.05974E-3</v>
      </c>
      <c r="L5218">
        <v>52.7</v>
      </c>
      <c r="M5218">
        <v>63.918999999999997</v>
      </c>
      <c r="N5218">
        <v>107.044</v>
      </c>
      <c r="O5218">
        <v>3.6349999999999998</v>
      </c>
    </row>
    <row r="5219" spans="1:15" x14ac:dyDescent="0.3">
      <c r="A5219" t="s">
        <v>184</v>
      </c>
      <c r="B5219" t="s">
        <v>185</v>
      </c>
      <c r="C5219" t="s">
        <v>435</v>
      </c>
      <c r="D5219" t="s">
        <v>432</v>
      </c>
      <c r="E5219">
        <v>1993</v>
      </c>
      <c r="F5219">
        <v>23.983000000000001</v>
      </c>
      <c r="G5219">
        <v>7.899</v>
      </c>
      <c r="H5219">
        <v>212.852</v>
      </c>
      <c r="I5219" s="1">
        <v>158000000000</v>
      </c>
      <c r="J5219">
        <v>827.90499999999997</v>
      </c>
      <c r="L5219">
        <v>54.9</v>
      </c>
      <c r="M5219">
        <v>63.529000000000003</v>
      </c>
      <c r="N5219">
        <v>105.351</v>
      </c>
      <c r="O5219">
        <v>3.282</v>
      </c>
    </row>
    <row r="5220" spans="1:15" x14ac:dyDescent="0.3">
      <c r="A5220" t="s">
        <v>184</v>
      </c>
      <c r="B5220" t="s">
        <v>185</v>
      </c>
      <c r="C5220" t="s">
        <v>435</v>
      </c>
      <c r="D5220" t="s">
        <v>432</v>
      </c>
      <c r="E5220">
        <v>1992</v>
      </c>
      <c r="F5220">
        <v>24.581</v>
      </c>
      <c r="G5220">
        <v>8.0350000000000001</v>
      </c>
      <c r="H5220">
        <v>194.333</v>
      </c>
      <c r="I5220" s="1">
        <v>128000000000</v>
      </c>
      <c r="J5220">
        <v>681.93799999999999</v>
      </c>
      <c r="L5220">
        <v>57.2</v>
      </c>
      <c r="M5220">
        <v>63.131</v>
      </c>
      <c r="N5220">
        <v>103.634</v>
      </c>
      <c r="O5220">
        <v>2.67</v>
      </c>
    </row>
    <row r="5221" spans="1:15" x14ac:dyDescent="0.3">
      <c r="A5221" t="s">
        <v>184</v>
      </c>
      <c r="B5221" t="s">
        <v>185</v>
      </c>
      <c r="C5221" t="s">
        <v>435</v>
      </c>
      <c r="D5221" t="s">
        <v>432</v>
      </c>
      <c r="E5221">
        <v>1991</v>
      </c>
      <c r="F5221">
        <v>25.189</v>
      </c>
      <c r="G5221">
        <v>8.1820000000000004</v>
      </c>
      <c r="H5221">
        <v>177.95500000000001</v>
      </c>
      <c r="I5221" s="1">
        <v>117000000000</v>
      </c>
      <c r="J5221">
        <v>631.78300000000002</v>
      </c>
      <c r="L5221">
        <v>59.5</v>
      </c>
      <c r="M5221">
        <v>62.726999999999997</v>
      </c>
      <c r="N5221">
        <v>101.896</v>
      </c>
      <c r="O5221">
        <v>2.54</v>
      </c>
    </row>
    <row r="5222" spans="1:15" x14ac:dyDescent="0.3">
      <c r="A5222" t="s">
        <v>184</v>
      </c>
      <c r="B5222" t="s">
        <v>185</v>
      </c>
      <c r="C5222" t="s">
        <v>435</v>
      </c>
      <c r="D5222" t="s">
        <v>432</v>
      </c>
      <c r="E5222">
        <v>1990</v>
      </c>
      <c r="F5222">
        <v>25.812999999999999</v>
      </c>
      <c r="G5222">
        <v>8.3390000000000004</v>
      </c>
      <c r="H5222">
        <v>162.524</v>
      </c>
      <c r="I5222" s="1">
        <v>106000000000</v>
      </c>
      <c r="J5222">
        <v>585.077</v>
      </c>
      <c r="K5222">
        <v>0</v>
      </c>
      <c r="L5222">
        <v>61.9</v>
      </c>
      <c r="M5222">
        <v>62.32</v>
      </c>
      <c r="N5222">
        <v>100.142</v>
      </c>
    </row>
    <row r="5223" spans="1:15" x14ac:dyDescent="0.3">
      <c r="A5223" t="s">
        <v>184</v>
      </c>
      <c r="B5223" t="s">
        <v>185</v>
      </c>
      <c r="C5223" t="s">
        <v>435</v>
      </c>
      <c r="D5223" t="s">
        <v>432</v>
      </c>
      <c r="E5223">
        <v>1989</v>
      </c>
      <c r="F5223">
        <v>26.471</v>
      </c>
      <c r="G5223">
        <v>8.5060000000000002</v>
      </c>
      <c r="H5223">
        <v>137.51300000000001</v>
      </c>
      <c r="I5223">
        <v>94451400000</v>
      </c>
      <c r="J5223">
        <v>530.00300000000004</v>
      </c>
      <c r="L5223">
        <v>64.400000000000006</v>
      </c>
      <c r="M5223">
        <v>61.914999999999999</v>
      </c>
      <c r="N5223">
        <v>98.372799999999998</v>
      </c>
    </row>
    <row r="5224" spans="1:15" x14ac:dyDescent="0.3">
      <c r="A5224" t="s">
        <v>184</v>
      </c>
      <c r="B5224" t="s">
        <v>185</v>
      </c>
      <c r="C5224" t="s">
        <v>435</v>
      </c>
      <c r="D5224" t="s">
        <v>432</v>
      </c>
      <c r="E5224">
        <v>1988</v>
      </c>
      <c r="F5224">
        <v>27.178999999999998</v>
      </c>
      <c r="G5224">
        <v>8.6850000000000005</v>
      </c>
      <c r="H5224">
        <v>119.536</v>
      </c>
      <c r="I5224">
        <v>84300200000</v>
      </c>
      <c r="J5224">
        <v>481.78100000000001</v>
      </c>
      <c r="L5224">
        <v>66.7</v>
      </c>
      <c r="M5224">
        <v>61.512</v>
      </c>
      <c r="N5224">
        <v>96.587999999999994</v>
      </c>
    </row>
    <row r="5225" spans="1:15" x14ac:dyDescent="0.3">
      <c r="A5225" t="s">
        <v>184</v>
      </c>
      <c r="B5225" t="s">
        <v>185</v>
      </c>
      <c r="C5225" t="s">
        <v>435</v>
      </c>
      <c r="D5225" t="s">
        <v>432</v>
      </c>
      <c r="E5225">
        <v>1987</v>
      </c>
      <c r="F5225">
        <v>27.943000000000001</v>
      </c>
      <c r="G5225">
        <v>8.8759999999999994</v>
      </c>
      <c r="H5225">
        <v>104.355</v>
      </c>
      <c r="I5225">
        <v>75929600000</v>
      </c>
      <c r="J5225">
        <v>442.21499999999997</v>
      </c>
      <c r="L5225">
        <v>69.099999999999994</v>
      </c>
      <c r="M5225">
        <v>61.106999999999999</v>
      </c>
      <c r="N5225">
        <v>94.781199999999998</v>
      </c>
    </row>
    <row r="5226" spans="1:15" x14ac:dyDescent="0.3">
      <c r="A5226" t="s">
        <v>184</v>
      </c>
      <c r="B5226" t="s">
        <v>185</v>
      </c>
      <c r="C5226" t="s">
        <v>435</v>
      </c>
      <c r="D5226" t="s">
        <v>432</v>
      </c>
      <c r="E5226">
        <v>1986</v>
      </c>
      <c r="F5226">
        <v>28.754000000000001</v>
      </c>
      <c r="G5226">
        <v>9.08</v>
      </c>
      <c r="H5226">
        <v>92.056799999999996</v>
      </c>
      <c r="I5226">
        <v>79954100000</v>
      </c>
      <c r="J5226">
        <v>474.85899999999998</v>
      </c>
      <c r="L5226">
        <v>71.400000000000006</v>
      </c>
      <c r="M5226">
        <v>60.7</v>
      </c>
      <c r="N5226">
        <v>92.943799999999996</v>
      </c>
    </row>
    <row r="5227" spans="1:15" x14ac:dyDescent="0.3">
      <c r="A5227" t="s">
        <v>184</v>
      </c>
      <c r="B5227" t="s">
        <v>185</v>
      </c>
      <c r="C5227" t="s">
        <v>435</v>
      </c>
      <c r="D5227" t="s">
        <v>432</v>
      </c>
      <c r="E5227">
        <v>1985</v>
      </c>
      <c r="F5227">
        <v>29.591999999999999</v>
      </c>
      <c r="G5227">
        <v>9.298</v>
      </c>
      <c r="H5227">
        <v>79.760000000000005</v>
      </c>
      <c r="I5227">
        <v>85289500000</v>
      </c>
      <c r="J5227">
        <v>516.96100000000001</v>
      </c>
      <c r="L5227">
        <v>73.7</v>
      </c>
      <c r="M5227">
        <v>60.286999999999999</v>
      </c>
      <c r="N5227">
        <v>91.0715</v>
      </c>
    </row>
    <row r="5228" spans="1:15" x14ac:dyDescent="0.3">
      <c r="A5228" t="s">
        <v>184</v>
      </c>
      <c r="B5228" t="s">
        <v>185</v>
      </c>
      <c r="C5228" t="s">
        <v>435</v>
      </c>
      <c r="D5228" t="s">
        <v>432</v>
      </c>
      <c r="E5228">
        <v>1984</v>
      </c>
      <c r="F5228">
        <v>30.431000000000001</v>
      </c>
      <c r="G5228">
        <v>9.5280000000000005</v>
      </c>
      <c r="H5228">
        <v>71.444800000000001</v>
      </c>
      <c r="I5228">
        <v>84853700000</v>
      </c>
      <c r="J5228">
        <v>525.33399999999995</v>
      </c>
      <c r="L5228">
        <v>76</v>
      </c>
      <c r="M5228">
        <v>59.863</v>
      </c>
      <c r="N5228">
        <v>89.162099999999995</v>
      </c>
    </row>
    <row r="5229" spans="1:15" x14ac:dyDescent="0.3">
      <c r="A5229" t="s">
        <v>184</v>
      </c>
      <c r="B5229" t="s">
        <v>185</v>
      </c>
      <c r="C5229" t="s">
        <v>435</v>
      </c>
      <c r="D5229" t="s">
        <v>432</v>
      </c>
      <c r="E5229">
        <v>1983</v>
      </c>
      <c r="F5229">
        <v>31.245999999999999</v>
      </c>
      <c r="G5229">
        <v>9.7729999999999997</v>
      </c>
      <c r="H5229">
        <v>66.097399999999993</v>
      </c>
      <c r="I5229">
        <v>81052300000</v>
      </c>
      <c r="J5229">
        <v>512.95899999999995</v>
      </c>
      <c r="L5229">
        <v>78.3</v>
      </c>
      <c r="M5229">
        <v>59.423000000000002</v>
      </c>
      <c r="N5229">
        <v>87.222300000000004</v>
      </c>
    </row>
    <row r="5230" spans="1:15" x14ac:dyDescent="0.3">
      <c r="A5230" t="s">
        <v>184</v>
      </c>
      <c r="B5230" t="s">
        <v>185</v>
      </c>
      <c r="C5230" t="s">
        <v>435</v>
      </c>
      <c r="D5230" t="s">
        <v>432</v>
      </c>
      <c r="E5230">
        <v>1982</v>
      </c>
      <c r="F5230">
        <v>32.020000000000003</v>
      </c>
      <c r="G5230">
        <v>10.032</v>
      </c>
      <c r="H5230">
        <v>61.430100000000003</v>
      </c>
      <c r="I5230">
        <v>90158400000</v>
      </c>
      <c r="J5230">
        <v>583.66999999999996</v>
      </c>
      <c r="L5230">
        <v>80.599999999999994</v>
      </c>
      <c r="M5230">
        <v>58.966000000000001</v>
      </c>
      <c r="N5230">
        <v>85.267600000000002</v>
      </c>
    </row>
    <row r="5231" spans="1:15" x14ac:dyDescent="0.3">
      <c r="A5231" t="s">
        <v>184</v>
      </c>
      <c r="B5231" t="s">
        <v>185</v>
      </c>
      <c r="C5231" t="s">
        <v>435</v>
      </c>
      <c r="D5231" t="s">
        <v>432</v>
      </c>
      <c r="E5231">
        <v>1981</v>
      </c>
      <c r="F5231">
        <v>32.746000000000002</v>
      </c>
      <c r="G5231">
        <v>10.305</v>
      </c>
      <c r="H5231">
        <v>52.279699999999998</v>
      </c>
      <c r="I5231">
        <v>85518200000</v>
      </c>
      <c r="J5231">
        <v>566.57799999999997</v>
      </c>
      <c r="L5231">
        <v>82.9</v>
      </c>
      <c r="M5231">
        <v>58.488999999999997</v>
      </c>
      <c r="N5231">
        <v>83.319000000000003</v>
      </c>
    </row>
    <row r="5232" spans="1:15" x14ac:dyDescent="0.3">
      <c r="A5232" t="s">
        <v>184</v>
      </c>
      <c r="B5232" t="s">
        <v>185</v>
      </c>
      <c r="C5232" t="s">
        <v>435</v>
      </c>
      <c r="D5232" t="s">
        <v>432</v>
      </c>
      <c r="E5232">
        <v>1980</v>
      </c>
      <c r="F5232">
        <v>33.424999999999997</v>
      </c>
      <c r="G5232">
        <v>10.592000000000001</v>
      </c>
      <c r="H5232">
        <v>46.1723</v>
      </c>
      <c r="I5232">
        <v>72482300000</v>
      </c>
      <c r="J5232">
        <v>491.58</v>
      </c>
      <c r="L5232">
        <v>85.2</v>
      </c>
      <c r="M5232">
        <v>57.994999999999997</v>
      </c>
      <c r="N5232">
        <v>81.392300000000006</v>
      </c>
    </row>
    <row r="5233" spans="1:14" x14ac:dyDescent="0.3">
      <c r="A5233" t="s">
        <v>184</v>
      </c>
      <c r="B5233" t="s">
        <v>185</v>
      </c>
      <c r="C5233" t="s">
        <v>435</v>
      </c>
      <c r="D5233" t="s">
        <v>432</v>
      </c>
      <c r="E5233">
        <v>1979</v>
      </c>
      <c r="F5233">
        <v>34.069000000000003</v>
      </c>
      <c r="G5233">
        <v>10.893000000000001</v>
      </c>
      <c r="H5233">
        <v>38.684899999999999</v>
      </c>
      <c r="I5233">
        <v>51400200000</v>
      </c>
      <c r="J5233">
        <v>356.92099999999999</v>
      </c>
      <c r="L5233">
        <v>87.5</v>
      </c>
      <c r="M5233">
        <v>57.488</v>
      </c>
      <c r="N5233">
        <v>79.494500000000002</v>
      </c>
    </row>
    <row r="5234" spans="1:14" x14ac:dyDescent="0.3">
      <c r="A5234" t="s">
        <v>184</v>
      </c>
      <c r="B5234" t="s">
        <v>185</v>
      </c>
      <c r="C5234" t="s">
        <v>435</v>
      </c>
      <c r="D5234" t="s">
        <v>432</v>
      </c>
      <c r="E5234">
        <v>1978</v>
      </c>
      <c r="F5234">
        <v>34.697000000000003</v>
      </c>
      <c r="G5234">
        <v>11.206</v>
      </c>
      <c r="H5234">
        <v>31.759</v>
      </c>
      <c r="I5234">
        <v>51455700000</v>
      </c>
      <c r="J5234">
        <v>365.916</v>
      </c>
      <c r="L5234">
        <v>89.9</v>
      </c>
      <c r="M5234">
        <v>56.970999999999997</v>
      </c>
      <c r="N5234">
        <v>77.624200000000002</v>
      </c>
    </row>
    <row r="5235" spans="1:14" x14ac:dyDescent="0.3">
      <c r="A5235" t="s">
        <v>184</v>
      </c>
      <c r="B5235" t="s">
        <v>185</v>
      </c>
      <c r="C5235" t="s">
        <v>435</v>
      </c>
      <c r="D5235" t="s">
        <v>432</v>
      </c>
      <c r="E5235">
        <v>1977</v>
      </c>
      <c r="F5235">
        <v>35.326999999999998</v>
      </c>
      <c r="G5235">
        <v>11.532999999999999</v>
      </c>
      <c r="H5235">
        <v>21.729600000000001</v>
      </c>
      <c r="I5235">
        <v>45808900000</v>
      </c>
      <c r="J5235">
        <v>333.69400000000002</v>
      </c>
      <c r="L5235">
        <v>92.4</v>
      </c>
      <c r="M5235">
        <v>56.448</v>
      </c>
      <c r="N5235">
        <v>75.778499999999994</v>
      </c>
    </row>
    <row r="5236" spans="1:14" x14ac:dyDescent="0.3">
      <c r="A5236" t="s">
        <v>184</v>
      </c>
      <c r="B5236" t="s">
        <v>185</v>
      </c>
      <c r="C5236" t="s">
        <v>435</v>
      </c>
      <c r="D5236" t="s">
        <v>432</v>
      </c>
      <c r="E5236">
        <v>1976</v>
      </c>
      <c r="F5236">
        <v>35.965000000000003</v>
      </c>
      <c r="G5236">
        <v>11.874000000000001</v>
      </c>
      <c r="H5236">
        <v>18.332899999999999</v>
      </c>
      <c r="I5236">
        <v>37269200000</v>
      </c>
      <c r="J5236">
        <v>278.197</v>
      </c>
      <c r="L5236">
        <v>95</v>
      </c>
      <c r="M5236">
        <v>55.92</v>
      </c>
      <c r="N5236">
        <v>73.950699999999998</v>
      </c>
    </row>
    <row r="5237" spans="1:14" x14ac:dyDescent="0.3">
      <c r="A5237" t="s">
        <v>184</v>
      </c>
      <c r="B5237" t="s">
        <v>185</v>
      </c>
      <c r="C5237" t="s">
        <v>435</v>
      </c>
      <c r="D5237" t="s">
        <v>432</v>
      </c>
      <c r="E5237">
        <v>1975</v>
      </c>
      <c r="F5237">
        <v>36.616999999999997</v>
      </c>
      <c r="G5237">
        <v>12.231</v>
      </c>
      <c r="H5237">
        <v>21.449200000000001</v>
      </c>
      <c r="I5237">
        <v>30463900000</v>
      </c>
      <c r="J5237">
        <v>233.11699999999999</v>
      </c>
      <c r="L5237">
        <v>97.7</v>
      </c>
      <c r="M5237">
        <v>55.386000000000003</v>
      </c>
      <c r="N5237">
        <v>72.136700000000005</v>
      </c>
    </row>
    <row r="5238" spans="1:14" x14ac:dyDescent="0.3">
      <c r="A5238" t="s">
        <v>184</v>
      </c>
      <c r="B5238" t="s">
        <v>185</v>
      </c>
      <c r="C5238" t="s">
        <v>435</v>
      </c>
      <c r="D5238" t="s">
        <v>432</v>
      </c>
      <c r="E5238">
        <v>1974</v>
      </c>
      <c r="F5238">
        <v>37.286999999999999</v>
      </c>
      <c r="G5238">
        <v>12.608000000000001</v>
      </c>
      <c r="H5238">
        <v>19.188199999999998</v>
      </c>
      <c r="I5238">
        <v>25802400000</v>
      </c>
      <c r="J5238">
        <v>202.495</v>
      </c>
      <c r="L5238">
        <v>100.6</v>
      </c>
      <c r="M5238">
        <v>54.843000000000004</v>
      </c>
      <c r="N5238">
        <v>70.337999999999994</v>
      </c>
    </row>
    <row r="5239" spans="1:14" x14ac:dyDescent="0.3">
      <c r="A5239" t="s">
        <v>184</v>
      </c>
      <c r="B5239" t="s">
        <v>185</v>
      </c>
      <c r="C5239" t="s">
        <v>435</v>
      </c>
      <c r="D5239" t="s">
        <v>432</v>
      </c>
      <c r="E5239">
        <v>1973</v>
      </c>
      <c r="F5239">
        <v>37.966000000000001</v>
      </c>
      <c r="G5239">
        <v>13.005000000000001</v>
      </c>
      <c r="H5239">
        <v>15.821300000000001</v>
      </c>
      <c r="I5239">
        <v>16273300000</v>
      </c>
      <c r="J5239">
        <v>131.02500000000001</v>
      </c>
      <c r="L5239">
        <v>103.7</v>
      </c>
      <c r="M5239">
        <v>54.287999999999997</v>
      </c>
      <c r="N5239">
        <v>68.559100000000001</v>
      </c>
    </row>
    <row r="5240" spans="1:14" x14ac:dyDescent="0.3">
      <c r="A5240" t="s">
        <v>184</v>
      </c>
      <c r="B5240" t="s">
        <v>185</v>
      </c>
      <c r="C5240" t="s">
        <v>435</v>
      </c>
      <c r="D5240" t="s">
        <v>432</v>
      </c>
      <c r="E5240">
        <v>1972</v>
      </c>
      <c r="F5240">
        <v>38.646000000000001</v>
      </c>
      <c r="G5240">
        <v>13.422000000000001</v>
      </c>
      <c r="H5240">
        <v>15.8986</v>
      </c>
      <c r="I5240">
        <v>10997600000</v>
      </c>
      <c r="J5240">
        <v>90.876199999999997</v>
      </c>
      <c r="L5240">
        <v>106.8</v>
      </c>
      <c r="M5240">
        <v>53.72</v>
      </c>
      <c r="N5240">
        <v>66.802400000000006</v>
      </c>
    </row>
    <row r="5241" spans="1:14" x14ac:dyDescent="0.3">
      <c r="A5241" t="s">
        <v>184</v>
      </c>
      <c r="B5241" t="s">
        <v>185</v>
      </c>
      <c r="C5241" t="s">
        <v>435</v>
      </c>
      <c r="D5241" t="s">
        <v>432</v>
      </c>
      <c r="E5241">
        <v>1971</v>
      </c>
      <c r="F5241">
        <v>39.317999999999998</v>
      </c>
      <c r="G5241">
        <v>13.856999999999999</v>
      </c>
      <c r="H5241">
        <v>14.3536</v>
      </c>
      <c r="I5241">
        <v>9333540000</v>
      </c>
      <c r="J5241">
        <v>79.178200000000004</v>
      </c>
      <c r="L5241">
        <v>110</v>
      </c>
      <c r="M5241">
        <v>53.14</v>
      </c>
      <c r="N5241">
        <v>65.070700000000002</v>
      </c>
    </row>
    <row r="5242" spans="1:14" x14ac:dyDescent="0.3">
      <c r="A5242" t="s">
        <v>184</v>
      </c>
      <c r="B5242" t="s">
        <v>185</v>
      </c>
      <c r="C5242" t="s">
        <v>435</v>
      </c>
      <c r="D5242" t="s">
        <v>432</v>
      </c>
      <c r="E5242">
        <v>1970</v>
      </c>
      <c r="F5242">
        <v>39.972999999999999</v>
      </c>
      <c r="G5242">
        <v>14.308</v>
      </c>
      <c r="I5242">
        <v>9150680000</v>
      </c>
      <c r="J5242">
        <v>79.714500000000001</v>
      </c>
      <c r="L5242">
        <v>113.3</v>
      </c>
      <c r="M5242">
        <v>52.552999999999997</v>
      </c>
      <c r="N5242">
        <v>63.366700000000002</v>
      </c>
    </row>
    <row r="5243" spans="1:14" x14ac:dyDescent="0.3">
      <c r="A5243" t="s">
        <v>184</v>
      </c>
      <c r="B5243" t="s">
        <v>185</v>
      </c>
      <c r="C5243" t="s">
        <v>435</v>
      </c>
      <c r="D5243" t="s">
        <v>432</v>
      </c>
      <c r="E5243">
        <v>1969</v>
      </c>
      <c r="F5243">
        <v>40.6</v>
      </c>
      <c r="G5243">
        <v>14.772</v>
      </c>
      <c r="I5243">
        <v>8337420000</v>
      </c>
      <c r="J5243">
        <v>74.602099999999993</v>
      </c>
      <c r="L5243">
        <v>116.8</v>
      </c>
      <c r="M5243">
        <v>51.963000000000001</v>
      </c>
      <c r="N5243">
        <v>61.691600000000001</v>
      </c>
    </row>
    <row r="5244" spans="1:14" x14ac:dyDescent="0.3">
      <c r="A5244" t="s">
        <v>184</v>
      </c>
      <c r="B5244" t="s">
        <v>185</v>
      </c>
      <c r="C5244" t="s">
        <v>435</v>
      </c>
      <c r="D5244" t="s">
        <v>432</v>
      </c>
      <c r="E5244">
        <v>1968</v>
      </c>
      <c r="F5244">
        <v>41.189</v>
      </c>
      <c r="G5244">
        <v>15.244</v>
      </c>
      <c r="I5244">
        <v>7076470000</v>
      </c>
      <c r="J5244">
        <v>65.052999999999997</v>
      </c>
      <c r="L5244">
        <v>120.2</v>
      </c>
      <c r="M5244">
        <v>51.374000000000002</v>
      </c>
      <c r="N5244">
        <v>60.0473</v>
      </c>
    </row>
    <row r="5245" spans="1:14" x14ac:dyDescent="0.3">
      <c r="A5245" t="s">
        <v>184</v>
      </c>
      <c r="B5245" t="s">
        <v>185</v>
      </c>
      <c r="C5245" t="s">
        <v>435</v>
      </c>
      <c r="D5245" t="s">
        <v>432</v>
      </c>
      <c r="E5245">
        <v>1967</v>
      </c>
      <c r="F5245">
        <v>41.734999999999999</v>
      </c>
      <c r="G5245">
        <v>15.721</v>
      </c>
      <c r="I5245">
        <v>5667760000</v>
      </c>
      <c r="J5245">
        <v>53.537300000000002</v>
      </c>
      <c r="L5245">
        <v>123.9</v>
      </c>
      <c r="M5245">
        <v>50.789000000000001</v>
      </c>
      <c r="N5245">
        <v>58.438600000000001</v>
      </c>
    </row>
    <row r="5246" spans="1:14" x14ac:dyDescent="0.3">
      <c r="A5246" t="s">
        <v>184</v>
      </c>
      <c r="B5246" t="s">
        <v>185</v>
      </c>
      <c r="C5246" t="s">
        <v>435</v>
      </c>
      <c r="D5246" t="s">
        <v>432</v>
      </c>
      <c r="E5246">
        <v>1966</v>
      </c>
      <c r="F5246">
        <v>42.232999999999997</v>
      </c>
      <c r="G5246">
        <v>16.201000000000001</v>
      </c>
      <c r="L5246">
        <v>127.5</v>
      </c>
      <c r="M5246">
        <v>50.207999999999998</v>
      </c>
      <c r="N5246">
        <v>56.870800000000003</v>
      </c>
    </row>
    <row r="5247" spans="1:14" x14ac:dyDescent="0.3">
      <c r="A5247" t="s">
        <v>184</v>
      </c>
      <c r="B5247" t="s">
        <v>185</v>
      </c>
      <c r="C5247" t="s">
        <v>435</v>
      </c>
      <c r="D5247" t="s">
        <v>432</v>
      </c>
      <c r="E5247">
        <v>1965</v>
      </c>
      <c r="F5247">
        <v>42.69</v>
      </c>
      <c r="G5247">
        <v>16.684000000000001</v>
      </c>
      <c r="L5247">
        <v>131.1</v>
      </c>
      <c r="M5247">
        <v>49.628999999999998</v>
      </c>
      <c r="N5247">
        <v>55.348199999999999</v>
      </c>
    </row>
    <row r="5248" spans="1:14" x14ac:dyDescent="0.3">
      <c r="A5248" t="s">
        <v>184</v>
      </c>
      <c r="B5248" t="s">
        <v>185</v>
      </c>
      <c r="C5248" t="s">
        <v>435</v>
      </c>
      <c r="D5248" t="s">
        <v>432</v>
      </c>
      <c r="E5248">
        <v>1964</v>
      </c>
      <c r="F5248">
        <v>43.12</v>
      </c>
      <c r="G5248">
        <v>17.172000000000001</v>
      </c>
      <c r="L5248">
        <v>134.6</v>
      </c>
      <c r="M5248">
        <v>49.051000000000002</v>
      </c>
      <c r="N5248">
        <v>53.874099999999999</v>
      </c>
    </row>
    <row r="5249" spans="1:15" x14ac:dyDescent="0.3">
      <c r="A5249" t="s">
        <v>184</v>
      </c>
      <c r="B5249" t="s">
        <v>185</v>
      </c>
      <c r="C5249" t="s">
        <v>435</v>
      </c>
      <c r="D5249" t="s">
        <v>432</v>
      </c>
      <c r="E5249">
        <v>1963</v>
      </c>
      <c r="F5249">
        <v>43.529000000000003</v>
      </c>
      <c r="G5249">
        <v>17.666</v>
      </c>
      <c r="L5249">
        <v>138.1</v>
      </c>
      <c r="M5249">
        <v>48.468000000000004</v>
      </c>
      <c r="N5249">
        <v>52.449100000000001</v>
      </c>
    </row>
    <row r="5250" spans="1:15" x14ac:dyDescent="0.3">
      <c r="A5250" t="s">
        <v>184</v>
      </c>
      <c r="B5250" t="s">
        <v>185</v>
      </c>
      <c r="C5250" t="s">
        <v>435</v>
      </c>
      <c r="D5250" t="s">
        <v>432</v>
      </c>
      <c r="E5250">
        <v>1962</v>
      </c>
      <c r="F5250">
        <v>43.914000000000001</v>
      </c>
      <c r="G5250">
        <v>18.166</v>
      </c>
      <c r="L5250">
        <v>141.6</v>
      </c>
      <c r="M5250">
        <v>47.877000000000002</v>
      </c>
      <c r="N5250">
        <v>51.070799999999998</v>
      </c>
    </row>
    <row r="5251" spans="1:15" x14ac:dyDescent="0.3">
      <c r="A5251" t="s">
        <v>184</v>
      </c>
      <c r="B5251" t="s">
        <v>185</v>
      </c>
      <c r="C5251" t="s">
        <v>435</v>
      </c>
      <c r="D5251" t="s">
        <v>432</v>
      </c>
      <c r="E5251">
        <v>1961</v>
      </c>
      <c r="F5251">
        <v>44.261000000000003</v>
      </c>
      <c r="G5251">
        <v>18.670999999999999</v>
      </c>
      <c r="L5251">
        <v>145.1</v>
      </c>
      <c r="M5251">
        <v>47.276000000000003</v>
      </c>
      <c r="N5251">
        <v>49.734999999999999</v>
      </c>
    </row>
    <row r="5252" spans="1:15" x14ac:dyDescent="0.3">
      <c r="A5252" t="s">
        <v>184</v>
      </c>
      <c r="B5252" t="s">
        <v>185</v>
      </c>
      <c r="C5252" t="s">
        <v>435</v>
      </c>
      <c r="D5252" t="s">
        <v>432</v>
      </c>
      <c r="E5252">
        <v>1960</v>
      </c>
      <c r="F5252">
        <v>44.548999999999999</v>
      </c>
      <c r="G5252">
        <v>19.177</v>
      </c>
      <c r="L5252">
        <v>148.69999999999999</v>
      </c>
      <c r="M5252">
        <v>46.664000000000001</v>
      </c>
    </row>
    <row r="5253" spans="1:15" x14ac:dyDescent="0.3">
      <c r="A5253" t="s">
        <v>186</v>
      </c>
      <c r="B5253" t="s">
        <v>187</v>
      </c>
      <c r="C5253" t="s">
        <v>434</v>
      </c>
      <c r="D5253" t="s">
        <v>433</v>
      </c>
      <c r="E5253">
        <v>2018</v>
      </c>
      <c r="K5253">
        <v>70.004599999999996</v>
      </c>
      <c r="L5253">
        <v>12.4</v>
      </c>
      <c r="N5253">
        <v>50.2224</v>
      </c>
      <c r="O5253">
        <v>11.994999999999999</v>
      </c>
    </row>
    <row r="5254" spans="1:15" x14ac:dyDescent="0.3">
      <c r="A5254" t="s">
        <v>186</v>
      </c>
      <c r="B5254" t="s">
        <v>187</v>
      </c>
      <c r="C5254" t="s">
        <v>434</v>
      </c>
      <c r="D5254" t="s">
        <v>433</v>
      </c>
      <c r="E5254">
        <v>2017</v>
      </c>
      <c r="F5254">
        <v>19.010999999999999</v>
      </c>
      <c r="G5254">
        <v>4.835</v>
      </c>
      <c r="I5254" s="1">
        <v>454000000000</v>
      </c>
      <c r="J5254">
        <v>5627.75</v>
      </c>
      <c r="K5254">
        <v>64.043999999999997</v>
      </c>
      <c r="L5254">
        <v>12.8</v>
      </c>
      <c r="M5254">
        <v>76.271000000000001</v>
      </c>
      <c r="N5254">
        <v>49.530900000000003</v>
      </c>
      <c r="O5254">
        <v>12.1</v>
      </c>
    </row>
    <row r="5255" spans="1:15" x14ac:dyDescent="0.3">
      <c r="A5255" t="s">
        <v>186</v>
      </c>
      <c r="B5255" t="s">
        <v>187</v>
      </c>
      <c r="C5255" t="s">
        <v>434</v>
      </c>
      <c r="D5255" t="s">
        <v>433</v>
      </c>
      <c r="E5255">
        <v>2016</v>
      </c>
      <c r="F5255">
        <v>19.102</v>
      </c>
      <c r="G5255">
        <v>4.8209999999999997</v>
      </c>
      <c r="I5255" s="1">
        <v>419000000000</v>
      </c>
      <c r="J5255">
        <v>5265.91</v>
      </c>
      <c r="K5255">
        <v>53.226799999999997</v>
      </c>
      <c r="L5255">
        <v>13.3</v>
      </c>
      <c r="M5255">
        <v>76.046999999999997</v>
      </c>
      <c r="N5255">
        <v>48.849400000000003</v>
      </c>
      <c r="O5255">
        <v>12.43</v>
      </c>
    </row>
    <row r="5256" spans="1:15" x14ac:dyDescent="0.3">
      <c r="A5256" t="s">
        <v>186</v>
      </c>
      <c r="B5256" t="s">
        <v>187</v>
      </c>
      <c r="C5256" t="s">
        <v>434</v>
      </c>
      <c r="D5256" t="s">
        <v>433</v>
      </c>
      <c r="E5256">
        <v>2015</v>
      </c>
      <c r="F5256">
        <v>19.065999999999999</v>
      </c>
      <c r="G5256">
        <v>4.8049999999999997</v>
      </c>
      <c r="I5256" s="1">
        <v>386000000000</v>
      </c>
      <c r="J5256">
        <v>4916.09</v>
      </c>
      <c r="K5256">
        <v>45.335000000000001</v>
      </c>
      <c r="L5256">
        <v>13.8</v>
      </c>
      <c r="M5256">
        <v>75.796000000000006</v>
      </c>
      <c r="N5256">
        <v>48.191400000000002</v>
      </c>
      <c r="O5256">
        <v>11.06</v>
      </c>
    </row>
    <row r="5257" spans="1:15" x14ac:dyDescent="0.3">
      <c r="A5257" t="s">
        <v>186</v>
      </c>
      <c r="B5257" t="s">
        <v>187</v>
      </c>
      <c r="C5257" t="s">
        <v>434</v>
      </c>
      <c r="D5257" t="s">
        <v>433</v>
      </c>
      <c r="E5257">
        <v>2014</v>
      </c>
      <c r="F5257">
        <v>18.93</v>
      </c>
      <c r="G5257">
        <v>4.7949999999999999</v>
      </c>
      <c r="H5257">
        <v>3022.12</v>
      </c>
      <c r="I5257" s="1">
        <v>434000000000</v>
      </c>
      <c r="J5257">
        <v>5608.6</v>
      </c>
      <c r="K5257">
        <v>39.35</v>
      </c>
      <c r="L5257">
        <v>14.3</v>
      </c>
      <c r="M5257">
        <v>75.501999999999995</v>
      </c>
      <c r="N5257">
        <v>47.561199999999999</v>
      </c>
      <c r="O5257">
        <v>10.57</v>
      </c>
    </row>
    <row r="5258" spans="1:15" x14ac:dyDescent="0.3">
      <c r="A5258" t="s">
        <v>186</v>
      </c>
      <c r="B5258" t="s">
        <v>187</v>
      </c>
      <c r="C5258" t="s">
        <v>434</v>
      </c>
      <c r="D5258" t="s">
        <v>433</v>
      </c>
      <c r="E5258">
        <v>2013</v>
      </c>
      <c r="F5258">
        <v>18.739000000000001</v>
      </c>
      <c r="G5258">
        <v>4.7990000000000004</v>
      </c>
      <c r="H5258">
        <v>2830.81</v>
      </c>
      <c r="I5258" s="1">
        <v>467000000000</v>
      </c>
      <c r="J5258">
        <v>6111.44</v>
      </c>
      <c r="K5258">
        <v>29.95</v>
      </c>
      <c r="L5258">
        <v>14.9</v>
      </c>
      <c r="M5258">
        <v>75.162000000000006</v>
      </c>
      <c r="N5258">
        <v>46.9572</v>
      </c>
      <c r="O5258">
        <v>10.44</v>
      </c>
    </row>
    <row r="5259" spans="1:15" x14ac:dyDescent="0.3">
      <c r="A5259" t="s">
        <v>186</v>
      </c>
      <c r="B5259" t="s">
        <v>187</v>
      </c>
      <c r="C5259" t="s">
        <v>434</v>
      </c>
      <c r="D5259" t="s">
        <v>433</v>
      </c>
      <c r="E5259">
        <v>2012</v>
      </c>
      <c r="F5259">
        <v>18.533000000000001</v>
      </c>
      <c r="G5259">
        <v>4.82</v>
      </c>
      <c r="H5259">
        <v>2784.62</v>
      </c>
      <c r="I5259" s="1">
        <v>599000000000</v>
      </c>
      <c r="J5259">
        <v>7927.65</v>
      </c>
      <c r="K5259">
        <v>22.73</v>
      </c>
      <c r="L5259">
        <v>15.5</v>
      </c>
      <c r="M5259">
        <v>74.775999999999996</v>
      </c>
      <c r="N5259">
        <v>46.378799999999998</v>
      </c>
      <c r="O5259">
        <v>12.63</v>
      </c>
    </row>
    <row r="5260" spans="1:15" x14ac:dyDescent="0.3">
      <c r="A5260" t="s">
        <v>186</v>
      </c>
      <c r="B5260" t="s">
        <v>187</v>
      </c>
      <c r="C5260" t="s">
        <v>434</v>
      </c>
      <c r="D5260" t="s">
        <v>433</v>
      </c>
      <c r="E5260">
        <v>2011</v>
      </c>
      <c r="F5260">
        <v>18.335000000000001</v>
      </c>
      <c r="G5260">
        <v>4.8570000000000002</v>
      </c>
      <c r="H5260">
        <v>2681.5</v>
      </c>
      <c r="I5260" s="1">
        <v>584000000000</v>
      </c>
      <c r="J5260">
        <v>7818.06</v>
      </c>
      <c r="K5260">
        <v>19</v>
      </c>
      <c r="L5260">
        <v>16.100000000000001</v>
      </c>
      <c r="M5260">
        <v>74.352000000000004</v>
      </c>
      <c r="N5260">
        <v>45.8232</v>
      </c>
      <c r="O5260">
        <v>12.45</v>
      </c>
    </row>
    <row r="5261" spans="1:15" x14ac:dyDescent="0.3">
      <c r="A5261" t="s">
        <v>186</v>
      </c>
      <c r="B5261" t="s">
        <v>187</v>
      </c>
      <c r="C5261" t="s">
        <v>434</v>
      </c>
      <c r="D5261" t="s">
        <v>433</v>
      </c>
      <c r="E5261">
        <v>2010</v>
      </c>
      <c r="F5261">
        <v>18.154</v>
      </c>
      <c r="G5261">
        <v>4.9050000000000002</v>
      </c>
      <c r="H5261">
        <v>2659.96</v>
      </c>
      <c r="I5261" s="1">
        <v>487000000000</v>
      </c>
      <c r="J5261">
        <v>6603.21</v>
      </c>
      <c r="K5261">
        <v>15.9</v>
      </c>
      <c r="L5261">
        <v>16.899999999999999</v>
      </c>
      <c r="M5261">
        <v>73.905000000000001</v>
      </c>
      <c r="N5261">
        <v>45.287500000000001</v>
      </c>
      <c r="O5261">
        <v>13.52</v>
      </c>
    </row>
    <row r="5262" spans="1:15" x14ac:dyDescent="0.3">
      <c r="A5262" t="s">
        <v>186</v>
      </c>
      <c r="B5262" t="s">
        <v>187</v>
      </c>
      <c r="C5262" t="s">
        <v>434</v>
      </c>
      <c r="D5262" t="s">
        <v>433</v>
      </c>
      <c r="E5262">
        <v>2009</v>
      </c>
      <c r="F5262">
        <v>17.986000000000001</v>
      </c>
      <c r="G5262">
        <v>4.9550000000000001</v>
      </c>
      <c r="H5262">
        <v>2505.85</v>
      </c>
      <c r="I5262" s="1">
        <v>414000000000</v>
      </c>
      <c r="J5262">
        <v>5677.89</v>
      </c>
      <c r="K5262">
        <v>13.8</v>
      </c>
      <c r="L5262">
        <v>17.7</v>
      </c>
      <c r="M5262">
        <v>73.456999999999994</v>
      </c>
      <c r="N5262">
        <v>44.773200000000003</v>
      </c>
      <c r="O5262">
        <v>11.97</v>
      </c>
    </row>
    <row r="5263" spans="1:15" x14ac:dyDescent="0.3">
      <c r="A5263" t="s">
        <v>186</v>
      </c>
      <c r="B5263" t="s">
        <v>187</v>
      </c>
      <c r="C5263" t="s">
        <v>434</v>
      </c>
      <c r="D5263" t="s">
        <v>433</v>
      </c>
      <c r="E5263">
        <v>2008</v>
      </c>
      <c r="F5263">
        <v>17.823</v>
      </c>
      <c r="G5263">
        <v>4.9960000000000004</v>
      </c>
      <c r="H5263">
        <v>2422.58</v>
      </c>
      <c r="I5263" s="1">
        <v>406000000000</v>
      </c>
      <c r="J5263">
        <v>5630.44</v>
      </c>
      <c r="K5263">
        <v>12.02</v>
      </c>
      <c r="L5263">
        <v>18.600000000000001</v>
      </c>
      <c r="M5263">
        <v>73.027000000000001</v>
      </c>
      <c r="N5263">
        <v>44.279499999999999</v>
      </c>
      <c r="O5263">
        <v>10.48</v>
      </c>
    </row>
    <row r="5264" spans="1:15" x14ac:dyDescent="0.3">
      <c r="A5264" t="s">
        <v>186</v>
      </c>
      <c r="B5264" t="s">
        <v>187</v>
      </c>
      <c r="C5264" t="s">
        <v>434</v>
      </c>
      <c r="D5264" t="s">
        <v>433</v>
      </c>
      <c r="E5264">
        <v>2007</v>
      </c>
      <c r="F5264">
        <v>17.663</v>
      </c>
      <c r="G5264">
        <v>5.0250000000000004</v>
      </c>
      <c r="H5264">
        <v>2307.29</v>
      </c>
      <c r="I5264" s="1">
        <v>350000000000</v>
      </c>
      <c r="J5264">
        <v>4904.67</v>
      </c>
      <c r="K5264">
        <v>9.4700000000000006</v>
      </c>
      <c r="L5264">
        <v>19.600000000000001</v>
      </c>
      <c r="M5264">
        <v>72.626000000000005</v>
      </c>
      <c r="N5264">
        <v>43.798000000000002</v>
      </c>
      <c r="O5264">
        <v>10.6</v>
      </c>
    </row>
    <row r="5265" spans="1:15" x14ac:dyDescent="0.3">
      <c r="A5265" t="s">
        <v>186</v>
      </c>
      <c r="B5265" t="s">
        <v>187</v>
      </c>
      <c r="C5265" t="s">
        <v>434</v>
      </c>
      <c r="D5265" t="s">
        <v>433</v>
      </c>
      <c r="E5265">
        <v>2006</v>
      </c>
      <c r="F5265">
        <v>17.52</v>
      </c>
      <c r="G5265">
        <v>5.0389999999999997</v>
      </c>
      <c r="H5265">
        <v>2221.1999999999998</v>
      </c>
      <c r="I5265" s="1">
        <v>266000000000</v>
      </c>
      <c r="J5265">
        <v>3774.36</v>
      </c>
      <c r="K5265">
        <v>8.76</v>
      </c>
      <c r="L5265">
        <v>20.7</v>
      </c>
      <c r="M5265">
        <v>72.257000000000005</v>
      </c>
      <c r="N5265">
        <v>43.318100000000001</v>
      </c>
      <c r="O5265">
        <v>11.2</v>
      </c>
    </row>
    <row r="5266" spans="1:15" x14ac:dyDescent="0.3">
      <c r="A5266" t="s">
        <v>186</v>
      </c>
      <c r="B5266" t="s">
        <v>187</v>
      </c>
      <c r="C5266" t="s">
        <v>434</v>
      </c>
      <c r="D5266" t="s">
        <v>433</v>
      </c>
      <c r="E5266">
        <v>2005</v>
      </c>
      <c r="F5266">
        <v>17.401</v>
      </c>
      <c r="G5266">
        <v>5.0410000000000004</v>
      </c>
      <c r="H5266">
        <v>2079.56</v>
      </c>
      <c r="I5266" s="1">
        <v>226000000000</v>
      </c>
      <c r="J5266">
        <v>3246.05</v>
      </c>
      <c r="K5266">
        <v>8.1</v>
      </c>
      <c r="L5266">
        <v>21.8</v>
      </c>
      <c r="M5266">
        <v>71.917000000000002</v>
      </c>
      <c r="N5266">
        <v>42.831600000000002</v>
      </c>
      <c r="O5266">
        <v>12.1</v>
      </c>
    </row>
    <row r="5267" spans="1:15" x14ac:dyDescent="0.3">
      <c r="A5267" t="s">
        <v>186</v>
      </c>
      <c r="B5267" t="s">
        <v>187</v>
      </c>
      <c r="C5267" t="s">
        <v>434</v>
      </c>
      <c r="D5267" t="s">
        <v>433</v>
      </c>
      <c r="E5267">
        <v>2004</v>
      </c>
      <c r="F5267">
        <v>17.309000000000001</v>
      </c>
      <c r="G5267">
        <v>5.0350000000000001</v>
      </c>
      <c r="H5267">
        <v>2009.52</v>
      </c>
      <c r="I5267" s="1">
        <v>190000000000</v>
      </c>
      <c r="J5267">
        <v>2756.2</v>
      </c>
      <c r="K5267">
        <v>7.49</v>
      </c>
      <c r="L5267">
        <v>23</v>
      </c>
      <c r="M5267">
        <v>71.591999999999999</v>
      </c>
      <c r="N5267">
        <v>42.333599999999997</v>
      </c>
      <c r="O5267">
        <v>10.3</v>
      </c>
    </row>
    <row r="5268" spans="1:15" x14ac:dyDescent="0.3">
      <c r="A5268" t="s">
        <v>186</v>
      </c>
      <c r="B5268" t="s">
        <v>187</v>
      </c>
      <c r="C5268" t="s">
        <v>434</v>
      </c>
      <c r="D5268" t="s">
        <v>433</v>
      </c>
      <c r="E5268">
        <v>2003</v>
      </c>
      <c r="F5268">
        <v>17.259</v>
      </c>
      <c r="G5268">
        <v>5.03</v>
      </c>
      <c r="H5268">
        <v>1888.69</v>
      </c>
      <c r="I5268" s="1">
        <v>154000000000</v>
      </c>
      <c r="J5268">
        <v>2253.94</v>
      </c>
      <c r="K5268">
        <v>6.9337200000000001</v>
      </c>
      <c r="L5268">
        <v>24.2</v>
      </c>
      <c r="M5268">
        <v>71.265000000000001</v>
      </c>
      <c r="N5268">
        <v>41.825000000000003</v>
      </c>
      <c r="O5268">
        <v>11.539</v>
      </c>
    </row>
    <row r="5269" spans="1:15" x14ac:dyDescent="0.3">
      <c r="A5269" t="s">
        <v>186</v>
      </c>
      <c r="B5269" t="s">
        <v>187</v>
      </c>
      <c r="C5269" t="s">
        <v>434</v>
      </c>
      <c r="D5269" t="s">
        <v>433</v>
      </c>
      <c r="E5269">
        <v>2002</v>
      </c>
      <c r="F5269">
        <v>17.277999999999999</v>
      </c>
      <c r="G5269">
        <v>5.0330000000000004</v>
      </c>
      <c r="H5269">
        <v>1745.27</v>
      </c>
      <c r="I5269" s="1">
        <v>129000000000</v>
      </c>
      <c r="J5269">
        <v>1911.68</v>
      </c>
      <c r="K5269">
        <v>4.6261799999999997</v>
      </c>
      <c r="L5269">
        <v>25.5</v>
      </c>
      <c r="M5269">
        <v>70.921000000000006</v>
      </c>
      <c r="N5269">
        <v>41.310400000000001</v>
      </c>
      <c r="O5269">
        <v>12.8</v>
      </c>
    </row>
    <row r="5270" spans="1:15" x14ac:dyDescent="0.3">
      <c r="A5270" t="s">
        <v>186</v>
      </c>
      <c r="B5270" t="s">
        <v>187</v>
      </c>
      <c r="C5270" t="s">
        <v>434</v>
      </c>
      <c r="D5270" t="s">
        <v>433</v>
      </c>
      <c r="E5270">
        <v>2001</v>
      </c>
      <c r="F5270">
        <v>17.398</v>
      </c>
      <c r="G5270">
        <v>5.0490000000000004</v>
      </c>
      <c r="H5270">
        <v>1643.98</v>
      </c>
      <c r="I5270" s="1">
        <v>127000000000</v>
      </c>
      <c r="J5270">
        <v>1909.41</v>
      </c>
      <c r="K5270">
        <v>1.4842200000000001</v>
      </c>
      <c r="L5270">
        <v>26.8</v>
      </c>
      <c r="M5270">
        <v>70.552999999999997</v>
      </c>
      <c r="N5270">
        <v>40.797400000000003</v>
      </c>
      <c r="O5270">
        <v>12.117000000000001</v>
      </c>
    </row>
    <row r="5271" spans="1:15" x14ac:dyDescent="0.3">
      <c r="A5271" t="s">
        <v>186</v>
      </c>
      <c r="B5271" t="s">
        <v>187</v>
      </c>
      <c r="C5271" t="s">
        <v>434</v>
      </c>
      <c r="D5271" t="s">
        <v>433</v>
      </c>
      <c r="E5271">
        <v>2000</v>
      </c>
      <c r="F5271">
        <v>17.654</v>
      </c>
      <c r="G5271">
        <v>5.077</v>
      </c>
      <c r="H5271">
        <v>1546.51</v>
      </c>
      <c r="I5271" s="1">
        <v>110000000000</v>
      </c>
      <c r="J5271">
        <v>1670.01</v>
      </c>
      <c r="K5271">
        <v>0.93418999999999996</v>
      </c>
      <c r="L5271">
        <v>28.2</v>
      </c>
      <c r="M5271">
        <v>70.176000000000002</v>
      </c>
      <c r="N5271">
        <v>40.290399999999998</v>
      </c>
      <c r="O5271">
        <v>11.68</v>
      </c>
    </row>
    <row r="5272" spans="1:15" x14ac:dyDescent="0.3">
      <c r="A5272" t="s">
        <v>186</v>
      </c>
      <c r="B5272" t="s">
        <v>187</v>
      </c>
      <c r="C5272" t="s">
        <v>434</v>
      </c>
      <c r="D5272" t="s">
        <v>433</v>
      </c>
      <c r="E5272">
        <v>1999</v>
      </c>
      <c r="F5272">
        <v>18.081</v>
      </c>
      <c r="G5272">
        <v>5.109</v>
      </c>
      <c r="H5272">
        <v>1466.85</v>
      </c>
      <c r="I5272" s="1">
        <v>114000000000</v>
      </c>
      <c r="J5272">
        <v>1756.9</v>
      </c>
      <c r="K5272">
        <v>0.37856899999999999</v>
      </c>
      <c r="L5272">
        <v>29.7</v>
      </c>
      <c r="M5272">
        <v>69.813000000000002</v>
      </c>
      <c r="N5272">
        <v>39.785400000000003</v>
      </c>
      <c r="O5272">
        <v>11.199</v>
      </c>
    </row>
    <row r="5273" spans="1:15" x14ac:dyDescent="0.3">
      <c r="A5273" t="s">
        <v>186</v>
      </c>
      <c r="B5273" t="s">
        <v>187</v>
      </c>
      <c r="C5273" t="s">
        <v>434</v>
      </c>
      <c r="D5273" t="s">
        <v>433</v>
      </c>
      <c r="E5273">
        <v>1998</v>
      </c>
      <c r="F5273">
        <v>18.7</v>
      </c>
      <c r="G5273">
        <v>5.1440000000000001</v>
      </c>
      <c r="H5273">
        <v>1380.22</v>
      </c>
      <c r="I5273" s="1">
        <v>110000000000</v>
      </c>
      <c r="J5273">
        <v>1723.84</v>
      </c>
      <c r="K5273">
        <v>9.9815200000000007E-2</v>
      </c>
      <c r="L5273">
        <v>31.2</v>
      </c>
      <c r="M5273">
        <v>69.471000000000004</v>
      </c>
      <c r="N5273">
        <v>39.276400000000002</v>
      </c>
      <c r="O5273">
        <v>10.489000000000001</v>
      </c>
    </row>
    <row r="5274" spans="1:15" x14ac:dyDescent="0.3">
      <c r="A5274" t="s">
        <v>186</v>
      </c>
      <c r="B5274" t="s">
        <v>187</v>
      </c>
      <c r="C5274" t="s">
        <v>434</v>
      </c>
      <c r="D5274" t="s">
        <v>433</v>
      </c>
      <c r="E5274">
        <v>1997</v>
      </c>
      <c r="F5274">
        <v>19.527999999999999</v>
      </c>
      <c r="G5274">
        <v>5.19</v>
      </c>
      <c r="H5274">
        <v>1328.97</v>
      </c>
      <c r="I5274" s="1">
        <v>114000000000</v>
      </c>
      <c r="J5274">
        <v>1804.34</v>
      </c>
      <c r="K5274">
        <v>4.6756100000000002E-2</v>
      </c>
      <c r="L5274">
        <v>32.6</v>
      </c>
      <c r="M5274">
        <v>69.138999999999996</v>
      </c>
      <c r="N5274">
        <v>38.763399999999997</v>
      </c>
      <c r="O5274">
        <v>9.7409999999999997</v>
      </c>
    </row>
    <row r="5275" spans="1:15" x14ac:dyDescent="0.3">
      <c r="A5275" t="s">
        <v>186</v>
      </c>
      <c r="B5275" t="s">
        <v>187</v>
      </c>
      <c r="C5275" t="s">
        <v>434</v>
      </c>
      <c r="D5275" t="s">
        <v>433</v>
      </c>
      <c r="E5275">
        <v>1996</v>
      </c>
      <c r="F5275">
        <v>20.581</v>
      </c>
      <c r="G5275">
        <v>5.2590000000000003</v>
      </c>
      <c r="H5275">
        <v>1278.58</v>
      </c>
      <c r="I5275" s="1">
        <v>120000000000</v>
      </c>
      <c r="J5275">
        <v>1932.8</v>
      </c>
      <c r="K5275">
        <v>1.5826099999999999E-2</v>
      </c>
      <c r="L5275">
        <v>34</v>
      </c>
      <c r="M5275">
        <v>68.790999999999997</v>
      </c>
      <c r="N5275">
        <v>38.2468</v>
      </c>
      <c r="O5275">
        <v>9.1</v>
      </c>
    </row>
    <row r="5276" spans="1:15" x14ac:dyDescent="0.3">
      <c r="A5276" t="s">
        <v>186</v>
      </c>
      <c r="B5276" t="s">
        <v>187</v>
      </c>
      <c r="C5276" t="s">
        <v>434</v>
      </c>
      <c r="D5276" t="s">
        <v>433</v>
      </c>
      <c r="E5276">
        <v>1995</v>
      </c>
      <c r="F5276">
        <v>21.9</v>
      </c>
      <c r="G5276">
        <v>5.3730000000000002</v>
      </c>
      <c r="H5276">
        <v>1184.08</v>
      </c>
      <c r="I5276">
        <v>96419200000</v>
      </c>
      <c r="J5276">
        <v>1569.26</v>
      </c>
      <c r="K5276">
        <v>4.1797500000000003E-3</v>
      </c>
      <c r="L5276">
        <v>35.4</v>
      </c>
      <c r="M5276">
        <v>68.376999999999995</v>
      </c>
      <c r="N5276">
        <v>37.723599999999998</v>
      </c>
      <c r="O5276">
        <v>9.8390000000000004</v>
      </c>
    </row>
    <row r="5277" spans="1:15" x14ac:dyDescent="0.3">
      <c r="A5277" t="s">
        <v>186</v>
      </c>
      <c r="B5277" t="s">
        <v>187</v>
      </c>
      <c r="C5277" t="s">
        <v>434</v>
      </c>
      <c r="D5277" t="s">
        <v>433</v>
      </c>
      <c r="E5277">
        <v>1994</v>
      </c>
      <c r="F5277">
        <v>23.52</v>
      </c>
      <c r="G5277">
        <v>5.5540000000000003</v>
      </c>
      <c r="H5277">
        <v>1157.56</v>
      </c>
      <c r="I5277">
        <v>71841500000</v>
      </c>
      <c r="J5277">
        <v>1185.69</v>
      </c>
      <c r="K5277">
        <v>4.0833200000000002E-4</v>
      </c>
      <c r="L5277">
        <v>36.9</v>
      </c>
      <c r="M5277">
        <v>67.84</v>
      </c>
      <c r="N5277">
        <v>37.200499999999998</v>
      </c>
      <c r="O5277">
        <v>10.5</v>
      </c>
    </row>
    <row r="5278" spans="1:15" x14ac:dyDescent="0.3">
      <c r="A5278" t="s">
        <v>186</v>
      </c>
      <c r="B5278" t="s">
        <v>187</v>
      </c>
      <c r="C5278" t="s">
        <v>434</v>
      </c>
      <c r="D5278" t="s">
        <v>433</v>
      </c>
      <c r="E5278">
        <v>1993</v>
      </c>
      <c r="F5278">
        <v>25.419</v>
      </c>
      <c r="G5278">
        <v>5.8179999999999996</v>
      </c>
      <c r="H5278">
        <v>1113.48</v>
      </c>
      <c r="I5278">
        <v>63743600000</v>
      </c>
      <c r="J5278">
        <v>1067.31</v>
      </c>
      <c r="L5278">
        <v>38.299999999999997</v>
      </c>
      <c r="M5278">
        <v>67.137</v>
      </c>
      <c r="N5278">
        <v>36.668199999999999</v>
      </c>
      <c r="O5278">
        <v>10.705</v>
      </c>
    </row>
    <row r="5279" spans="1:15" x14ac:dyDescent="0.3">
      <c r="A5279" t="s">
        <v>186</v>
      </c>
      <c r="B5279" t="s">
        <v>187</v>
      </c>
      <c r="C5279" t="s">
        <v>434</v>
      </c>
      <c r="D5279" t="s">
        <v>433</v>
      </c>
      <c r="E5279">
        <v>1992</v>
      </c>
      <c r="F5279">
        <v>27.542000000000002</v>
      </c>
      <c r="G5279">
        <v>6.1760000000000002</v>
      </c>
      <c r="H5279">
        <v>1065.17</v>
      </c>
      <c r="L5279">
        <v>40</v>
      </c>
      <c r="M5279">
        <v>66.242999999999995</v>
      </c>
      <c r="N5279">
        <v>36.088999999999999</v>
      </c>
      <c r="O5279">
        <v>10.632999999999999</v>
      </c>
    </row>
    <row r="5280" spans="1:15" x14ac:dyDescent="0.3">
      <c r="A5280" t="s">
        <v>186</v>
      </c>
      <c r="B5280" t="s">
        <v>187</v>
      </c>
      <c r="C5280" t="s">
        <v>434</v>
      </c>
      <c r="D5280" t="s">
        <v>433</v>
      </c>
      <c r="E5280">
        <v>1991</v>
      </c>
      <c r="F5280">
        <v>29.823</v>
      </c>
      <c r="G5280">
        <v>6.633</v>
      </c>
      <c r="H5280">
        <v>994.57299999999998</v>
      </c>
      <c r="L5280">
        <v>41.7</v>
      </c>
      <c r="M5280">
        <v>65.153000000000006</v>
      </c>
      <c r="N5280">
        <v>35.4129</v>
      </c>
      <c r="O5280">
        <v>11.1</v>
      </c>
    </row>
    <row r="5281" spans="1:14" x14ac:dyDescent="0.3">
      <c r="A5281" t="s">
        <v>186</v>
      </c>
      <c r="B5281" t="s">
        <v>187</v>
      </c>
      <c r="C5281" t="s">
        <v>434</v>
      </c>
      <c r="D5281" t="s">
        <v>433</v>
      </c>
      <c r="E5281">
        <v>1990</v>
      </c>
      <c r="F5281">
        <v>32.183</v>
      </c>
      <c r="G5281">
        <v>7.2110000000000003</v>
      </c>
      <c r="H5281">
        <v>940.88300000000004</v>
      </c>
      <c r="I5281" s="1">
        <v>125000000000</v>
      </c>
      <c r="J5281">
        <v>2214.33</v>
      </c>
      <c r="K5281">
        <v>0</v>
      </c>
      <c r="L5281">
        <v>43.7</v>
      </c>
      <c r="M5281">
        <v>63.837000000000003</v>
      </c>
      <c r="N5281">
        <v>34.6068</v>
      </c>
    </row>
    <row r="5282" spans="1:14" x14ac:dyDescent="0.3">
      <c r="A5282" t="s">
        <v>186</v>
      </c>
      <c r="B5282" t="s">
        <v>187</v>
      </c>
      <c r="C5282" t="s">
        <v>434</v>
      </c>
      <c r="D5282" t="s">
        <v>433</v>
      </c>
      <c r="E5282">
        <v>1989</v>
      </c>
      <c r="F5282">
        <v>34.543999999999997</v>
      </c>
      <c r="G5282">
        <v>7.9279999999999999</v>
      </c>
      <c r="H5282">
        <v>860.31200000000001</v>
      </c>
      <c r="I5282" s="1">
        <v>120000000000</v>
      </c>
      <c r="J5282">
        <v>2197.96</v>
      </c>
      <c r="L5282">
        <v>45.8</v>
      </c>
      <c r="M5282">
        <v>62.271999999999998</v>
      </c>
      <c r="N5282">
        <v>33.658700000000003</v>
      </c>
    </row>
    <row r="5283" spans="1:14" x14ac:dyDescent="0.3">
      <c r="A5283" t="s">
        <v>186</v>
      </c>
      <c r="B5283" t="s">
        <v>187</v>
      </c>
      <c r="C5283" t="s">
        <v>434</v>
      </c>
      <c r="D5283" t="s">
        <v>433</v>
      </c>
      <c r="E5283">
        <v>1988</v>
      </c>
      <c r="F5283">
        <v>36.817</v>
      </c>
      <c r="G5283">
        <v>8.7650000000000006</v>
      </c>
      <c r="H5283">
        <v>802.15099999999995</v>
      </c>
      <c r="I5283" s="1">
        <v>123000000000</v>
      </c>
      <c r="J5283">
        <v>2318.46</v>
      </c>
      <c r="L5283">
        <v>48.1</v>
      </c>
      <c r="M5283">
        <v>60.515999999999998</v>
      </c>
      <c r="N5283">
        <v>32.587600000000002</v>
      </c>
    </row>
    <row r="5284" spans="1:14" x14ac:dyDescent="0.3">
      <c r="A5284" t="s">
        <v>186</v>
      </c>
      <c r="B5284" t="s">
        <v>187</v>
      </c>
      <c r="C5284" t="s">
        <v>434</v>
      </c>
      <c r="D5284" t="s">
        <v>433</v>
      </c>
      <c r="E5284">
        <v>1987</v>
      </c>
      <c r="F5284">
        <v>38.911999999999999</v>
      </c>
      <c r="G5284">
        <v>9.6780000000000008</v>
      </c>
      <c r="H5284">
        <v>807.65700000000004</v>
      </c>
      <c r="I5284" s="1">
        <v>134000000000</v>
      </c>
      <c r="J5284">
        <v>2617.6999999999998</v>
      </c>
      <c r="L5284">
        <v>50.6</v>
      </c>
      <c r="M5284">
        <v>58.664999999999999</v>
      </c>
      <c r="N5284">
        <v>31.431100000000001</v>
      </c>
    </row>
    <row r="5285" spans="1:14" x14ac:dyDescent="0.3">
      <c r="A5285" t="s">
        <v>186</v>
      </c>
      <c r="B5285" t="s">
        <v>187</v>
      </c>
      <c r="C5285" t="s">
        <v>434</v>
      </c>
      <c r="D5285" t="s">
        <v>433</v>
      </c>
      <c r="E5285">
        <v>1986</v>
      </c>
      <c r="F5285">
        <v>40.747</v>
      </c>
      <c r="G5285">
        <v>10.616</v>
      </c>
      <c r="H5285">
        <v>758.68499999999995</v>
      </c>
      <c r="I5285" s="1">
        <v>209000000000</v>
      </c>
      <c r="J5285">
        <v>4244.6899999999996</v>
      </c>
      <c r="L5285">
        <v>53.2</v>
      </c>
      <c r="M5285">
        <v>56.828000000000003</v>
      </c>
      <c r="N5285">
        <v>30.244</v>
      </c>
    </row>
    <row r="5286" spans="1:14" x14ac:dyDescent="0.3">
      <c r="A5286" t="s">
        <v>186</v>
      </c>
      <c r="B5286" t="s">
        <v>187</v>
      </c>
      <c r="C5286" t="s">
        <v>434</v>
      </c>
      <c r="D5286" t="s">
        <v>433</v>
      </c>
      <c r="E5286">
        <v>1985</v>
      </c>
      <c r="F5286">
        <v>42.234999999999999</v>
      </c>
      <c r="G5286">
        <v>11.484</v>
      </c>
      <c r="H5286">
        <v>749.48500000000001</v>
      </c>
      <c r="I5286" s="1">
        <v>180000000000</v>
      </c>
      <c r="J5286">
        <v>3805.58</v>
      </c>
      <c r="L5286">
        <v>56</v>
      </c>
      <c r="M5286">
        <v>55.195999999999998</v>
      </c>
      <c r="N5286">
        <v>29.069500000000001</v>
      </c>
    </row>
    <row r="5287" spans="1:14" x14ac:dyDescent="0.3">
      <c r="A5287" t="s">
        <v>186</v>
      </c>
      <c r="B5287" t="s">
        <v>187</v>
      </c>
      <c r="C5287" t="s">
        <v>434</v>
      </c>
      <c r="D5287" t="s">
        <v>433</v>
      </c>
      <c r="E5287">
        <v>1984</v>
      </c>
      <c r="F5287">
        <v>43.31</v>
      </c>
      <c r="G5287">
        <v>12.175000000000001</v>
      </c>
      <c r="H5287">
        <v>716.97799999999995</v>
      </c>
      <c r="I5287" s="1">
        <v>162000000000</v>
      </c>
      <c r="J5287">
        <v>3568.66</v>
      </c>
      <c r="L5287">
        <v>59</v>
      </c>
      <c r="M5287">
        <v>53.982999999999997</v>
      </c>
      <c r="N5287">
        <v>27.918700000000001</v>
      </c>
    </row>
    <row r="5288" spans="1:14" x14ac:dyDescent="0.3">
      <c r="A5288" t="s">
        <v>186</v>
      </c>
      <c r="B5288" t="s">
        <v>187</v>
      </c>
      <c r="C5288" t="s">
        <v>434</v>
      </c>
      <c r="D5288" t="s">
        <v>433</v>
      </c>
      <c r="E5288">
        <v>1983</v>
      </c>
      <c r="F5288">
        <v>43.994</v>
      </c>
      <c r="G5288">
        <v>12.631</v>
      </c>
      <c r="H5288">
        <v>681.97</v>
      </c>
      <c r="I5288" s="1">
        <v>156000000000</v>
      </c>
      <c r="J5288">
        <v>3583.33</v>
      </c>
      <c r="L5288">
        <v>62.5</v>
      </c>
      <c r="M5288">
        <v>53.286999999999999</v>
      </c>
      <c r="N5288">
        <v>26.791399999999999</v>
      </c>
    </row>
    <row r="5289" spans="1:14" x14ac:dyDescent="0.3">
      <c r="A5289" t="s">
        <v>186</v>
      </c>
      <c r="B5289" t="s">
        <v>187</v>
      </c>
      <c r="C5289" t="s">
        <v>434</v>
      </c>
      <c r="D5289" t="s">
        <v>433</v>
      </c>
      <c r="E5289">
        <v>1982</v>
      </c>
      <c r="F5289">
        <v>44.328000000000003</v>
      </c>
      <c r="G5289">
        <v>12.837</v>
      </c>
      <c r="H5289">
        <v>612.90800000000002</v>
      </c>
      <c r="I5289" s="1">
        <v>126000000000</v>
      </c>
      <c r="J5289">
        <v>3008.15</v>
      </c>
      <c r="L5289">
        <v>66.5</v>
      </c>
      <c r="M5289">
        <v>53.125999999999998</v>
      </c>
      <c r="N5289">
        <v>25.706199999999999</v>
      </c>
    </row>
    <row r="5290" spans="1:14" x14ac:dyDescent="0.3">
      <c r="A5290" t="s">
        <v>186</v>
      </c>
      <c r="B5290" t="s">
        <v>187</v>
      </c>
      <c r="C5290" t="s">
        <v>434</v>
      </c>
      <c r="D5290" t="s">
        <v>433</v>
      </c>
      <c r="E5290">
        <v>1981</v>
      </c>
      <c r="F5290">
        <v>44.348999999999997</v>
      </c>
      <c r="G5290">
        <v>12.811</v>
      </c>
      <c r="H5290">
        <v>557.43899999999996</v>
      </c>
      <c r="I5290" s="1">
        <v>100000000000</v>
      </c>
      <c r="J5290">
        <v>2499.9899999999998</v>
      </c>
      <c r="L5290">
        <v>71</v>
      </c>
      <c r="M5290">
        <v>53.453000000000003</v>
      </c>
      <c r="N5290">
        <v>24.6813</v>
      </c>
    </row>
    <row r="5291" spans="1:14" x14ac:dyDescent="0.3">
      <c r="A5291" t="s">
        <v>186</v>
      </c>
      <c r="B5291" t="s">
        <v>187</v>
      </c>
      <c r="C5291" t="s">
        <v>434</v>
      </c>
      <c r="D5291" t="s">
        <v>433</v>
      </c>
      <c r="E5291">
        <v>1980</v>
      </c>
      <c r="F5291">
        <v>44.107999999999997</v>
      </c>
      <c r="G5291">
        <v>12.622</v>
      </c>
      <c r="H5291">
        <v>538.16</v>
      </c>
      <c r="I5291">
        <v>94362300000</v>
      </c>
      <c r="J5291">
        <v>2441.44</v>
      </c>
      <c r="L5291">
        <v>76.099999999999994</v>
      </c>
      <c r="M5291">
        <v>54.113999999999997</v>
      </c>
      <c r="N5291">
        <v>23.729900000000001</v>
      </c>
    </row>
    <row r="5292" spans="1:14" x14ac:dyDescent="0.3">
      <c r="A5292" t="s">
        <v>186</v>
      </c>
      <c r="B5292" t="s">
        <v>187</v>
      </c>
      <c r="C5292" t="s">
        <v>434</v>
      </c>
      <c r="D5292" t="s">
        <v>433</v>
      </c>
      <c r="E5292">
        <v>1979</v>
      </c>
      <c r="F5292">
        <v>43.67</v>
      </c>
      <c r="G5292">
        <v>12.372999999999999</v>
      </c>
      <c r="H5292">
        <v>555.68200000000002</v>
      </c>
      <c r="I5292">
        <v>90391900000</v>
      </c>
      <c r="J5292">
        <v>2427.4699999999998</v>
      </c>
      <c r="L5292">
        <v>81.5</v>
      </c>
      <c r="M5292">
        <v>54.881999999999998</v>
      </c>
      <c r="N5292">
        <v>22.862300000000001</v>
      </c>
    </row>
    <row r="5293" spans="1:14" x14ac:dyDescent="0.3">
      <c r="A5293" t="s">
        <v>186</v>
      </c>
      <c r="B5293" t="s">
        <v>187</v>
      </c>
      <c r="C5293" t="s">
        <v>434</v>
      </c>
      <c r="D5293" t="s">
        <v>433</v>
      </c>
      <c r="E5293">
        <v>1978</v>
      </c>
      <c r="F5293">
        <v>43.125999999999998</v>
      </c>
      <c r="G5293">
        <v>12.186</v>
      </c>
      <c r="H5293">
        <v>511.91800000000001</v>
      </c>
      <c r="I5293">
        <v>77994300000</v>
      </c>
      <c r="J5293">
        <v>2168.87</v>
      </c>
      <c r="L5293">
        <v>87.2</v>
      </c>
      <c r="M5293">
        <v>55.514000000000003</v>
      </c>
      <c r="N5293">
        <v>22.078600000000002</v>
      </c>
    </row>
    <row r="5294" spans="1:14" x14ac:dyDescent="0.3">
      <c r="A5294" t="s">
        <v>186</v>
      </c>
      <c r="B5294" t="s">
        <v>187</v>
      </c>
      <c r="C5294" t="s">
        <v>434</v>
      </c>
      <c r="D5294" t="s">
        <v>433</v>
      </c>
      <c r="E5294">
        <v>1977</v>
      </c>
      <c r="F5294">
        <v>42.566000000000003</v>
      </c>
      <c r="G5294">
        <v>12.151</v>
      </c>
      <c r="H5294">
        <v>514.40899999999999</v>
      </c>
      <c r="I5294">
        <v>80600100000</v>
      </c>
      <c r="J5294">
        <v>2315.89</v>
      </c>
      <c r="L5294">
        <v>92.9</v>
      </c>
      <c r="M5294">
        <v>55.826999999999998</v>
      </c>
      <c r="N5294">
        <v>21.367799999999999</v>
      </c>
    </row>
    <row r="5295" spans="1:14" x14ac:dyDescent="0.3">
      <c r="A5295" t="s">
        <v>186</v>
      </c>
      <c r="B5295" t="s">
        <v>187</v>
      </c>
      <c r="C5295" t="s">
        <v>434</v>
      </c>
      <c r="D5295" t="s">
        <v>433</v>
      </c>
      <c r="E5295">
        <v>1976</v>
      </c>
      <c r="F5295">
        <v>42.064999999999998</v>
      </c>
      <c r="G5295">
        <v>12.308</v>
      </c>
      <c r="H5295">
        <v>490.63299999999998</v>
      </c>
      <c r="I5295">
        <v>68055300000</v>
      </c>
      <c r="J5295">
        <v>2017.41</v>
      </c>
      <c r="L5295">
        <v>98.7</v>
      </c>
      <c r="M5295">
        <v>55.744</v>
      </c>
      <c r="N5295">
        <v>20.711400000000001</v>
      </c>
    </row>
    <row r="5296" spans="1:14" x14ac:dyDescent="0.3">
      <c r="A5296" t="s">
        <v>186</v>
      </c>
      <c r="B5296" t="s">
        <v>187</v>
      </c>
      <c r="C5296" t="s">
        <v>434</v>
      </c>
      <c r="D5296" t="s">
        <v>433</v>
      </c>
      <c r="E5296">
        <v>1975</v>
      </c>
      <c r="F5296">
        <v>41.688000000000002</v>
      </c>
      <c r="G5296">
        <v>12.664</v>
      </c>
      <c r="H5296">
        <v>458.48200000000003</v>
      </c>
      <c r="I5296">
        <v>51776200000</v>
      </c>
      <c r="J5296">
        <v>1581.93</v>
      </c>
      <c r="L5296">
        <v>104.2</v>
      </c>
      <c r="M5296">
        <v>55.264000000000003</v>
      </c>
      <c r="N5296">
        <v>20.094899999999999</v>
      </c>
    </row>
    <row r="5297" spans="1:15" x14ac:dyDescent="0.3">
      <c r="A5297" t="s">
        <v>186</v>
      </c>
      <c r="B5297" t="s">
        <v>187</v>
      </c>
      <c r="C5297" t="s">
        <v>434</v>
      </c>
      <c r="D5297" t="s">
        <v>433</v>
      </c>
      <c r="E5297">
        <v>1974</v>
      </c>
      <c r="F5297">
        <v>41.475999999999999</v>
      </c>
      <c r="G5297">
        <v>13.19</v>
      </c>
      <c r="H5297">
        <v>421.28</v>
      </c>
      <c r="I5297">
        <v>46209100000</v>
      </c>
      <c r="J5297">
        <v>1453.73</v>
      </c>
      <c r="L5297">
        <v>109.6</v>
      </c>
      <c r="M5297">
        <v>54.463000000000001</v>
      </c>
      <c r="N5297">
        <v>19.515699999999999</v>
      </c>
    </row>
    <row r="5298" spans="1:15" x14ac:dyDescent="0.3">
      <c r="A5298" t="s">
        <v>186</v>
      </c>
      <c r="B5298" t="s">
        <v>187</v>
      </c>
      <c r="C5298" t="s">
        <v>434</v>
      </c>
      <c r="D5298" t="s">
        <v>433</v>
      </c>
      <c r="E5298">
        <v>1973</v>
      </c>
      <c r="F5298">
        <v>41.42</v>
      </c>
      <c r="G5298">
        <v>13.808999999999999</v>
      </c>
      <c r="H5298">
        <v>383.58600000000001</v>
      </c>
      <c r="I5298">
        <v>27081700000</v>
      </c>
      <c r="J5298">
        <v>876.26900000000001</v>
      </c>
      <c r="L5298">
        <v>114.7</v>
      </c>
      <c r="M5298">
        <v>53.512999999999998</v>
      </c>
      <c r="N5298">
        <v>18.975000000000001</v>
      </c>
    </row>
    <row r="5299" spans="1:15" x14ac:dyDescent="0.3">
      <c r="A5299" t="s">
        <v>186</v>
      </c>
      <c r="B5299" t="s">
        <v>187</v>
      </c>
      <c r="C5299" t="s">
        <v>434</v>
      </c>
      <c r="D5299" t="s">
        <v>433</v>
      </c>
      <c r="E5299">
        <v>1972</v>
      </c>
      <c r="F5299">
        <v>41.505000000000003</v>
      </c>
      <c r="G5299">
        <v>14.454000000000001</v>
      </c>
      <c r="H5299">
        <v>315.50799999999998</v>
      </c>
      <c r="I5299">
        <v>17153500000</v>
      </c>
      <c r="J5299">
        <v>570.351</v>
      </c>
      <c r="L5299">
        <v>119.9</v>
      </c>
      <c r="M5299">
        <v>52.558999999999997</v>
      </c>
      <c r="N5299">
        <v>18.4651</v>
      </c>
    </row>
    <row r="5300" spans="1:15" x14ac:dyDescent="0.3">
      <c r="A5300" t="s">
        <v>186</v>
      </c>
      <c r="B5300" t="s">
        <v>187</v>
      </c>
      <c r="C5300" t="s">
        <v>434</v>
      </c>
      <c r="D5300" t="s">
        <v>433</v>
      </c>
      <c r="E5300">
        <v>1971</v>
      </c>
      <c r="F5300">
        <v>41.731999999999999</v>
      </c>
      <c r="G5300">
        <v>15.102</v>
      </c>
      <c r="H5300">
        <v>274.13099999999997</v>
      </c>
      <c r="I5300">
        <v>13731800000</v>
      </c>
      <c r="J5300">
        <v>468.95699999999999</v>
      </c>
      <c r="L5300">
        <v>125.5</v>
      </c>
      <c r="M5300">
        <v>51.661000000000001</v>
      </c>
      <c r="N5300">
        <v>17.977799999999998</v>
      </c>
    </row>
    <row r="5301" spans="1:15" x14ac:dyDescent="0.3">
      <c r="A5301" t="s">
        <v>186</v>
      </c>
      <c r="B5301" t="s">
        <v>187</v>
      </c>
      <c r="C5301" t="s">
        <v>434</v>
      </c>
      <c r="D5301" t="s">
        <v>433</v>
      </c>
      <c r="E5301">
        <v>1970</v>
      </c>
      <c r="F5301">
        <v>42.093000000000004</v>
      </c>
      <c r="G5301">
        <v>15.731999999999999</v>
      </c>
      <c r="I5301">
        <v>10976200000</v>
      </c>
      <c r="J5301">
        <v>384.94400000000002</v>
      </c>
      <c r="M5301">
        <v>50.854999999999997</v>
      </c>
      <c r="N5301">
        <v>17.506499999999999</v>
      </c>
    </row>
    <row r="5302" spans="1:15" x14ac:dyDescent="0.3">
      <c r="A5302" t="s">
        <v>186</v>
      </c>
      <c r="B5302" t="s">
        <v>187</v>
      </c>
      <c r="C5302" t="s">
        <v>434</v>
      </c>
      <c r="D5302" t="s">
        <v>433</v>
      </c>
      <c r="E5302">
        <v>1969</v>
      </c>
      <c r="F5302">
        <v>42.566000000000003</v>
      </c>
      <c r="G5302">
        <v>16.341000000000001</v>
      </c>
      <c r="I5302">
        <v>9743090000</v>
      </c>
      <c r="J5302">
        <v>350.91399999999999</v>
      </c>
      <c r="M5302">
        <v>50.148000000000003</v>
      </c>
      <c r="N5302">
        <v>17.046700000000001</v>
      </c>
    </row>
    <row r="5303" spans="1:15" x14ac:dyDescent="0.3">
      <c r="A5303" t="s">
        <v>186</v>
      </c>
      <c r="B5303" t="s">
        <v>187</v>
      </c>
      <c r="C5303" t="s">
        <v>434</v>
      </c>
      <c r="D5303" t="s">
        <v>433</v>
      </c>
      <c r="E5303">
        <v>1968</v>
      </c>
      <c r="F5303">
        <v>43.113999999999997</v>
      </c>
      <c r="G5303">
        <v>16.942</v>
      </c>
      <c r="I5303">
        <v>8623170000</v>
      </c>
      <c r="J5303">
        <v>318.99200000000002</v>
      </c>
      <c r="M5303">
        <v>49.503</v>
      </c>
      <c r="N5303">
        <v>16.597000000000001</v>
      </c>
    </row>
    <row r="5304" spans="1:15" x14ac:dyDescent="0.3">
      <c r="A5304" t="s">
        <v>186</v>
      </c>
      <c r="B5304" t="s">
        <v>187</v>
      </c>
      <c r="C5304" t="s">
        <v>434</v>
      </c>
      <c r="D5304" t="s">
        <v>433</v>
      </c>
      <c r="E5304">
        <v>1967</v>
      </c>
      <c r="F5304">
        <v>43.698999999999998</v>
      </c>
      <c r="G5304">
        <v>17.544</v>
      </c>
      <c r="I5304">
        <v>7555380000</v>
      </c>
      <c r="J5304">
        <v>287.08300000000003</v>
      </c>
      <c r="M5304">
        <v>48.887999999999998</v>
      </c>
      <c r="N5304">
        <v>16.158200000000001</v>
      </c>
    </row>
    <row r="5305" spans="1:15" x14ac:dyDescent="0.3">
      <c r="A5305" t="s">
        <v>186</v>
      </c>
      <c r="B5305" t="s">
        <v>187</v>
      </c>
      <c r="C5305" t="s">
        <v>434</v>
      </c>
      <c r="D5305" t="s">
        <v>433</v>
      </c>
      <c r="E5305">
        <v>1966</v>
      </c>
      <c r="F5305">
        <v>44.3</v>
      </c>
      <c r="G5305">
        <v>18.146000000000001</v>
      </c>
      <c r="I5305">
        <v>6789940000</v>
      </c>
      <c r="J5305">
        <v>264.98</v>
      </c>
      <c r="M5305">
        <v>48.298000000000002</v>
      </c>
      <c r="N5305">
        <v>15.7324</v>
      </c>
    </row>
    <row r="5306" spans="1:15" x14ac:dyDescent="0.3">
      <c r="A5306" t="s">
        <v>186</v>
      </c>
      <c r="B5306" t="s">
        <v>187</v>
      </c>
      <c r="C5306" t="s">
        <v>434</v>
      </c>
      <c r="D5306" t="s">
        <v>433</v>
      </c>
      <c r="E5306">
        <v>1965</v>
      </c>
      <c r="F5306">
        <v>44.898000000000003</v>
      </c>
      <c r="G5306">
        <v>18.751999999999999</v>
      </c>
      <c r="I5306">
        <v>6197320000</v>
      </c>
      <c r="J5306">
        <v>248.34100000000001</v>
      </c>
      <c r="M5306">
        <v>47.728999999999999</v>
      </c>
      <c r="N5306">
        <v>15.321400000000001</v>
      </c>
    </row>
    <row r="5307" spans="1:15" x14ac:dyDescent="0.3">
      <c r="A5307" t="s">
        <v>186</v>
      </c>
      <c r="B5307" t="s">
        <v>187</v>
      </c>
      <c r="C5307" t="s">
        <v>434</v>
      </c>
      <c r="D5307" t="s">
        <v>433</v>
      </c>
      <c r="E5307">
        <v>1964</v>
      </c>
      <c r="F5307">
        <v>45.488999999999997</v>
      </c>
      <c r="G5307">
        <v>19.366</v>
      </c>
      <c r="I5307">
        <v>5379850000</v>
      </c>
      <c r="J5307">
        <v>221.321</v>
      </c>
      <c r="M5307">
        <v>47.171999999999997</v>
      </c>
      <c r="N5307">
        <v>14.924200000000001</v>
      </c>
    </row>
    <row r="5308" spans="1:15" x14ac:dyDescent="0.3">
      <c r="A5308" t="s">
        <v>186</v>
      </c>
      <c r="B5308" t="s">
        <v>187</v>
      </c>
      <c r="C5308" t="s">
        <v>434</v>
      </c>
      <c r="D5308" t="s">
        <v>433</v>
      </c>
      <c r="E5308">
        <v>1963</v>
      </c>
      <c r="F5308">
        <v>46.076000000000001</v>
      </c>
      <c r="G5308">
        <v>19.989999999999998</v>
      </c>
      <c r="I5308">
        <v>4928630000</v>
      </c>
      <c r="J5308">
        <v>208.13200000000001</v>
      </c>
      <c r="M5308">
        <v>46.621000000000002</v>
      </c>
      <c r="N5308">
        <v>14.5388</v>
      </c>
    </row>
    <row r="5309" spans="1:15" x14ac:dyDescent="0.3">
      <c r="A5309" t="s">
        <v>186</v>
      </c>
      <c r="B5309" t="s">
        <v>187</v>
      </c>
      <c r="C5309" t="s">
        <v>434</v>
      </c>
      <c r="D5309" t="s">
        <v>433</v>
      </c>
      <c r="E5309">
        <v>1962</v>
      </c>
      <c r="F5309">
        <v>46.658999999999999</v>
      </c>
      <c r="G5309">
        <v>20.626999999999999</v>
      </c>
      <c r="I5309">
        <v>4693570000</v>
      </c>
      <c r="J5309">
        <v>203.43700000000001</v>
      </c>
      <c r="M5309">
        <v>46.069000000000003</v>
      </c>
      <c r="N5309">
        <v>14.164999999999999</v>
      </c>
    </row>
    <row r="5310" spans="1:15" x14ac:dyDescent="0.3">
      <c r="A5310" t="s">
        <v>186</v>
      </c>
      <c r="B5310" t="s">
        <v>187</v>
      </c>
      <c r="C5310" t="s">
        <v>434</v>
      </c>
      <c r="D5310" t="s">
        <v>433</v>
      </c>
      <c r="E5310">
        <v>1961</v>
      </c>
      <c r="F5310">
        <v>47.225999999999999</v>
      </c>
      <c r="G5310">
        <v>21.274999999999999</v>
      </c>
      <c r="I5310">
        <v>4426950000</v>
      </c>
      <c r="J5310">
        <v>196.92500000000001</v>
      </c>
      <c r="M5310">
        <v>45.512</v>
      </c>
      <c r="N5310">
        <v>13.802099999999999</v>
      </c>
    </row>
    <row r="5311" spans="1:15" x14ac:dyDescent="0.3">
      <c r="A5311" t="s">
        <v>186</v>
      </c>
      <c r="B5311" t="s">
        <v>187</v>
      </c>
      <c r="C5311" t="s">
        <v>434</v>
      </c>
      <c r="D5311" t="s">
        <v>433</v>
      </c>
      <c r="E5311">
        <v>1960</v>
      </c>
      <c r="F5311">
        <v>47.77</v>
      </c>
      <c r="G5311">
        <v>21.933</v>
      </c>
      <c r="I5311">
        <v>4199130000</v>
      </c>
      <c r="J5311">
        <v>191.68100000000001</v>
      </c>
      <c r="M5311">
        <v>44.947000000000003</v>
      </c>
    </row>
    <row r="5312" spans="1:15" x14ac:dyDescent="0.3">
      <c r="A5312" t="s">
        <v>188</v>
      </c>
      <c r="B5312" t="s">
        <v>189</v>
      </c>
      <c r="C5312" t="s">
        <v>434</v>
      </c>
      <c r="D5312" t="s">
        <v>433</v>
      </c>
      <c r="E5312">
        <v>2018</v>
      </c>
      <c r="I5312" s="1">
        <v>226000000000</v>
      </c>
      <c r="J5312">
        <v>5878.04</v>
      </c>
      <c r="L5312">
        <v>22.5</v>
      </c>
      <c r="N5312">
        <v>88.530600000000007</v>
      </c>
      <c r="O5312">
        <v>7.9279999999999999</v>
      </c>
    </row>
    <row r="5313" spans="1:15" x14ac:dyDescent="0.3">
      <c r="A5313" t="s">
        <v>188</v>
      </c>
      <c r="B5313" t="s">
        <v>189</v>
      </c>
      <c r="C5313" t="s">
        <v>434</v>
      </c>
      <c r="D5313" t="s">
        <v>433</v>
      </c>
      <c r="E5313">
        <v>2017</v>
      </c>
      <c r="F5313">
        <v>29.693000000000001</v>
      </c>
      <c r="G5313">
        <v>4.8259999999999996</v>
      </c>
      <c r="I5313" s="1">
        <v>193000000000</v>
      </c>
      <c r="J5313">
        <v>5143.66</v>
      </c>
      <c r="K5313">
        <v>49.36</v>
      </c>
      <c r="L5313">
        <v>23.2</v>
      </c>
      <c r="M5313">
        <v>70.293999999999997</v>
      </c>
      <c r="N5313">
        <v>86.501599999999996</v>
      </c>
      <c r="O5313">
        <v>7.891</v>
      </c>
    </row>
    <row r="5314" spans="1:15" x14ac:dyDescent="0.3">
      <c r="A5314" t="s">
        <v>188</v>
      </c>
      <c r="B5314" t="s">
        <v>189</v>
      </c>
      <c r="C5314" t="s">
        <v>434</v>
      </c>
      <c r="D5314" t="s">
        <v>433</v>
      </c>
      <c r="E5314">
        <v>2016</v>
      </c>
      <c r="F5314">
        <v>30.388000000000002</v>
      </c>
      <c r="G5314">
        <v>4.8890000000000002</v>
      </c>
      <c r="I5314" s="1">
        <v>170000000000</v>
      </c>
      <c r="J5314">
        <v>4649.47</v>
      </c>
      <c r="K5314">
        <v>21.23</v>
      </c>
      <c r="L5314">
        <v>23.9</v>
      </c>
      <c r="M5314">
        <v>70.122</v>
      </c>
      <c r="N5314">
        <v>84.331400000000002</v>
      </c>
      <c r="O5314">
        <v>8.093</v>
      </c>
    </row>
    <row r="5315" spans="1:15" x14ac:dyDescent="0.3">
      <c r="A5315" t="s">
        <v>188</v>
      </c>
      <c r="B5315" t="s">
        <v>189</v>
      </c>
      <c r="C5315" t="s">
        <v>434</v>
      </c>
      <c r="D5315" t="s">
        <v>433</v>
      </c>
      <c r="E5315">
        <v>2015</v>
      </c>
      <c r="F5315">
        <v>31.109000000000002</v>
      </c>
      <c r="G5315">
        <v>4.9649999999999999</v>
      </c>
      <c r="I5315" s="1">
        <v>177000000000</v>
      </c>
      <c r="J5315">
        <v>4989.8</v>
      </c>
      <c r="K5315">
        <v>58</v>
      </c>
      <c r="L5315">
        <v>24.6</v>
      </c>
      <c r="M5315">
        <v>69.929000000000002</v>
      </c>
      <c r="N5315">
        <v>81.939599999999999</v>
      </c>
      <c r="O5315">
        <v>8.0790000000000006</v>
      </c>
    </row>
    <row r="5316" spans="1:15" x14ac:dyDescent="0.3">
      <c r="A5316" t="s">
        <v>188</v>
      </c>
      <c r="B5316" t="s">
        <v>189</v>
      </c>
      <c r="C5316" t="s">
        <v>434</v>
      </c>
      <c r="D5316" t="s">
        <v>433</v>
      </c>
      <c r="E5316">
        <v>2014</v>
      </c>
      <c r="F5316">
        <v>31.791</v>
      </c>
      <c r="G5316">
        <v>5.0570000000000004</v>
      </c>
      <c r="H5316">
        <v>1328.23</v>
      </c>
      <c r="I5316" s="1">
        <v>235000000000</v>
      </c>
      <c r="J5316">
        <v>6818.8</v>
      </c>
      <c r="K5316">
        <v>13.21</v>
      </c>
      <c r="L5316">
        <v>25.4</v>
      </c>
      <c r="M5316">
        <v>69.7</v>
      </c>
      <c r="N5316">
        <v>79.266800000000003</v>
      </c>
      <c r="O5316">
        <v>7.9249999999999998</v>
      </c>
    </row>
    <row r="5317" spans="1:15" x14ac:dyDescent="0.3">
      <c r="A5317" t="s">
        <v>188</v>
      </c>
      <c r="B5317" t="s">
        <v>189</v>
      </c>
      <c r="C5317" t="s">
        <v>434</v>
      </c>
      <c r="D5317" t="s">
        <v>433</v>
      </c>
      <c r="E5317">
        <v>2013</v>
      </c>
      <c r="F5317">
        <v>32.378</v>
      </c>
      <c r="G5317">
        <v>5.1639999999999997</v>
      </c>
      <c r="H5317">
        <v>1427.72</v>
      </c>
      <c r="I5317" s="1">
        <v>235000000000</v>
      </c>
      <c r="J5317">
        <v>7076.88</v>
      </c>
      <c r="K5317">
        <v>9.1999999999999993</v>
      </c>
      <c r="L5317">
        <v>26.2</v>
      </c>
      <c r="M5317">
        <v>69.436999999999998</v>
      </c>
      <c r="N5317">
        <v>76.376199999999997</v>
      </c>
      <c r="O5317">
        <v>8.0210000000000008</v>
      </c>
    </row>
    <row r="5318" spans="1:15" x14ac:dyDescent="0.3">
      <c r="A5318" t="s">
        <v>188</v>
      </c>
      <c r="B5318" t="s">
        <v>189</v>
      </c>
      <c r="C5318" t="s">
        <v>434</v>
      </c>
      <c r="D5318" t="s">
        <v>433</v>
      </c>
      <c r="E5318">
        <v>2012</v>
      </c>
      <c r="F5318">
        <v>32.834000000000003</v>
      </c>
      <c r="G5318">
        <v>5.2809999999999997</v>
      </c>
      <c r="H5318">
        <v>1141.1400000000001</v>
      </c>
      <c r="I5318" s="1">
        <v>218000000000</v>
      </c>
      <c r="J5318">
        <v>6836.03</v>
      </c>
      <c r="K5318">
        <v>7.1</v>
      </c>
      <c r="L5318">
        <v>27</v>
      </c>
      <c r="M5318">
        <v>69.147999999999996</v>
      </c>
      <c r="N5318">
        <v>73.4251</v>
      </c>
      <c r="O5318">
        <v>7.9649999999999999</v>
      </c>
    </row>
    <row r="5319" spans="1:15" x14ac:dyDescent="0.3">
      <c r="A5319" t="s">
        <v>188</v>
      </c>
      <c r="B5319" t="s">
        <v>189</v>
      </c>
      <c r="C5319" t="s">
        <v>434</v>
      </c>
      <c r="D5319" t="s">
        <v>433</v>
      </c>
      <c r="E5319">
        <v>2011</v>
      </c>
      <c r="F5319">
        <v>33.152000000000001</v>
      </c>
      <c r="G5319">
        <v>5.4009999999999998</v>
      </c>
      <c r="H5319">
        <v>1314.23</v>
      </c>
      <c r="I5319" s="1">
        <v>186000000000</v>
      </c>
      <c r="J5319">
        <v>6045.5</v>
      </c>
      <c r="K5319">
        <v>5</v>
      </c>
      <c r="L5319">
        <v>27.8</v>
      </c>
      <c r="M5319">
        <v>68.847999999999999</v>
      </c>
      <c r="N5319">
        <v>70.743499999999997</v>
      </c>
      <c r="O5319">
        <v>8.1940000000000008</v>
      </c>
    </row>
    <row r="5320" spans="1:15" x14ac:dyDescent="0.3">
      <c r="A5320" t="s">
        <v>188</v>
      </c>
      <c r="B5320" t="s">
        <v>189</v>
      </c>
      <c r="C5320" t="s">
        <v>434</v>
      </c>
      <c r="D5320" t="s">
        <v>433</v>
      </c>
      <c r="E5320">
        <v>2010</v>
      </c>
      <c r="F5320">
        <v>33.348999999999997</v>
      </c>
      <c r="G5320">
        <v>5.5140000000000002</v>
      </c>
      <c r="H5320">
        <v>1237.04</v>
      </c>
      <c r="I5320" s="1">
        <v>139000000000</v>
      </c>
      <c r="J5320">
        <v>4657.28</v>
      </c>
      <c r="K5320">
        <v>2.5</v>
      </c>
      <c r="L5320">
        <v>28.6</v>
      </c>
      <c r="M5320">
        <v>68.566999999999993</v>
      </c>
      <c r="N5320">
        <v>68.479399999999998</v>
      </c>
      <c r="O5320">
        <v>8.5830000000000002</v>
      </c>
    </row>
    <row r="5321" spans="1:15" x14ac:dyDescent="0.3">
      <c r="A5321" t="s">
        <v>188</v>
      </c>
      <c r="B5321" t="s">
        <v>189</v>
      </c>
      <c r="C5321" t="s">
        <v>434</v>
      </c>
      <c r="D5321" t="s">
        <v>433</v>
      </c>
      <c r="E5321">
        <v>2009</v>
      </c>
      <c r="F5321">
        <v>33.463999999999999</v>
      </c>
      <c r="G5321">
        <v>5.6079999999999997</v>
      </c>
      <c r="H5321">
        <v>863.10900000000004</v>
      </c>
      <c r="I5321" s="1">
        <v>112000000000</v>
      </c>
      <c r="J5321">
        <v>3853.94</v>
      </c>
      <c r="K5321">
        <v>1.06</v>
      </c>
      <c r="L5321">
        <v>29.4</v>
      </c>
      <c r="M5321">
        <v>68.34</v>
      </c>
      <c r="N5321">
        <v>66.709299999999999</v>
      </c>
      <c r="O5321">
        <v>8.8130000000000006</v>
      </c>
    </row>
    <row r="5322" spans="1:15" x14ac:dyDescent="0.3">
      <c r="A5322" t="s">
        <v>188</v>
      </c>
      <c r="B5322" t="s">
        <v>189</v>
      </c>
      <c r="C5322" t="s">
        <v>434</v>
      </c>
      <c r="D5322" t="s">
        <v>433</v>
      </c>
      <c r="E5322">
        <v>2008</v>
      </c>
      <c r="F5322">
        <v>33.558</v>
      </c>
      <c r="G5322">
        <v>5.6769999999999996</v>
      </c>
      <c r="H5322">
        <v>769.36500000000001</v>
      </c>
      <c r="I5322" s="1">
        <v>132000000000</v>
      </c>
      <c r="J5322">
        <v>4636.6099999999997</v>
      </c>
      <c r="K5322">
        <v>1</v>
      </c>
      <c r="L5322">
        <v>30.2</v>
      </c>
      <c r="M5322">
        <v>68.19</v>
      </c>
      <c r="N5322">
        <v>64.900999999999996</v>
      </c>
      <c r="O5322">
        <v>8.19</v>
      </c>
    </row>
    <row r="5323" spans="1:15" x14ac:dyDescent="0.3">
      <c r="A5323" t="s">
        <v>188</v>
      </c>
      <c r="B5323" t="s">
        <v>189</v>
      </c>
      <c r="C5323" t="s">
        <v>434</v>
      </c>
      <c r="D5323" t="s">
        <v>433</v>
      </c>
      <c r="E5323">
        <v>2007</v>
      </c>
      <c r="F5323">
        <v>33.680999999999997</v>
      </c>
      <c r="G5323">
        <v>5.7160000000000002</v>
      </c>
      <c r="H5323">
        <v>782.05</v>
      </c>
      <c r="I5323">
        <v>88840100000</v>
      </c>
      <c r="J5323">
        <v>3182.95</v>
      </c>
      <c r="K5323">
        <v>0.93</v>
      </c>
      <c r="L5323">
        <v>30.9</v>
      </c>
      <c r="M5323">
        <v>68.13</v>
      </c>
      <c r="N5323">
        <v>63.816099999999999</v>
      </c>
      <c r="O5323">
        <v>8.6489999999999991</v>
      </c>
    </row>
    <row r="5324" spans="1:15" x14ac:dyDescent="0.3">
      <c r="A5324" t="s">
        <v>188</v>
      </c>
      <c r="B5324" t="s">
        <v>189</v>
      </c>
      <c r="C5324" t="s">
        <v>434</v>
      </c>
      <c r="D5324" t="s">
        <v>433</v>
      </c>
      <c r="E5324">
        <v>2006</v>
      </c>
      <c r="F5324">
        <v>33.853999999999999</v>
      </c>
      <c r="G5324">
        <v>5.7279999999999998</v>
      </c>
      <c r="H5324">
        <v>981.85199999999998</v>
      </c>
      <c r="I5324">
        <v>65140300000</v>
      </c>
      <c r="J5324">
        <v>2373.21</v>
      </c>
      <c r="K5324">
        <v>0.95234399999999997</v>
      </c>
      <c r="L5324">
        <v>31.6</v>
      </c>
      <c r="M5324">
        <v>68.156999999999996</v>
      </c>
      <c r="N5324">
        <v>62.757199999999997</v>
      </c>
      <c r="O5324">
        <v>9.0640000000000001</v>
      </c>
    </row>
    <row r="5325" spans="1:15" x14ac:dyDescent="0.3">
      <c r="A5325" t="s">
        <v>188</v>
      </c>
      <c r="B5325" t="s">
        <v>189</v>
      </c>
      <c r="C5325" t="s">
        <v>434</v>
      </c>
      <c r="D5325" t="s">
        <v>433</v>
      </c>
      <c r="E5325">
        <v>2005</v>
      </c>
      <c r="F5325">
        <v>34.091999999999999</v>
      </c>
      <c r="G5325">
        <v>5.7160000000000002</v>
      </c>
      <c r="H5325">
        <v>836.51900000000001</v>
      </c>
      <c r="I5325">
        <v>49954900000</v>
      </c>
      <c r="J5325">
        <v>1855.52</v>
      </c>
      <c r="K5325">
        <v>0.9</v>
      </c>
      <c r="L5325">
        <v>32.299999999999997</v>
      </c>
      <c r="M5325">
        <v>68.266000000000005</v>
      </c>
      <c r="N5325">
        <v>61.554900000000004</v>
      </c>
      <c r="O5325">
        <v>9.42</v>
      </c>
    </row>
    <row r="5326" spans="1:15" x14ac:dyDescent="0.3">
      <c r="A5326" t="s">
        <v>188</v>
      </c>
      <c r="B5326" t="s">
        <v>189</v>
      </c>
      <c r="C5326" t="s">
        <v>434</v>
      </c>
      <c r="D5326" t="s">
        <v>433</v>
      </c>
      <c r="E5326">
        <v>2004</v>
      </c>
      <c r="F5326">
        <v>34.396000000000001</v>
      </c>
      <c r="G5326">
        <v>5.6859999999999999</v>
      </c>
      <c r="H5326">
        <v>1202.26</v>
      </c>
      <c r="I5326">
        <v>36627900000</v>
      </c>
      <c r="J5326">
        <v>1391.96</v>
      </c>
      <c r="K5326">
        <v>0.9</v>
      </c>
      <c r="L5326">
        <v>33</v>
      </c>
      <c r="M5326">
        <v>68.436999999999998</v>
      </c>
      <c r="N5326">
        <v>60.163800000000002</v>
      </c>
      <c r="O5326">
        <v>9.7159999999999993</v>
      </c>
    </row>
    <row r="5327" spans="1:15" x14ac:dyDescent="0.3">
      <c r="A5327" t="s">
        <v>188</v>
      </c>
      <c r="B5327" t="s">
        <v>189</v>
      </c>
      <c r="C5327" t="s">
        <v>434</v>
      </c>
      <c r="D5327" t="s">
        <v>433</v>
      </c>
      <c r="E5327">
        <v>2003</v>
      </c>
      <c r="F5327">
        <v>34.741999999999997</v>
      </c>
      <c r="G5327">
        <v>5.6529999999999996</v>
      </c>
      <c r="H5327">
        <v>1040.1099999999999</v>
      </c>
      <c r="K5327">
        <v>0.6</v>
      </c>
      <c r="L5327">
        <v>33.6</v>
      </c>
      <c r="M5327">
        <v>68.635999999999996</v>
      </c>
      <c r="N5327">
        <v>58.633400000000002</v>
      </c>
      <c r="O5327">
        <v>9.68</v>
      </c>
    </row>
    <row r="5328" spans="1:15" x14ac:dyDescent="0.3">
      <c r="A5328" t="s">
        <v>188</v>
      </c>
      <c r="B5328" t="s">
        <v>189</v>
      </c>
      <c r="C5328" t="s">
        <v>434</v>
      </c>
      <c r="D5328" t="s">
        <v>433</v>
      </c>
      <c r="E5328">
        <v>2002</v>
      </c>
      <c r="F5328">
        <v>35.103999999999999</v>
      </c>
      <c r="G5328">
        <v>5.6269999999999998</v>
      </c>
      <c r="H5328">
        <v>1264.92</v>
      </c>
      <c r="K5328">
        <v>0.5</v>
      </c>
      <c r="L5328">
        <v>34.200000000000003</v>
      </c>
      <c r="M5328">
        <v>68.826999999999998</v>
      </c>
      <c r="N5328">
        <v>57.004199999999997</v>
      </c>
      <c r="O5328">
        <v>9.5589999999999993</v>
      </c>
    </row>
    <row r="5329" spans="1:15" x14ac:dyDescent="0.3">
      <c r="A5329" t="s">
        <v>188</v>
      </c>
      <c r="B5329" t="s">
        <v>189</v>
      </c>
      <c r="C5329" t="s">
        <v>434</v>
      </c>
      <c r="D5329" t="s">
        <v>433</v>
      </c>
      <c r="E5329">
        <v>2001</v>
      </c>
      <c r="F5329">
        <v>35.47</v>
      </c>
      <c r="G5329">
        <v>5.6159999999999997</v>
      </c>
      <c r="H5329">
        <v>1240.7</v>
      </c>
      <c r="K5329">
        <v>0.1</v>
      </c>
      <c r="L5329">
        <v>34.799999999999997</v>
      </c>
      <c r="M5329">
        <v>68.983000000000004</v>
      </c>
      <c r="N5329">
        <v>55.349400000000003</v>
      </c>
      <c r="O5329">
        <v>9.3930000000000007</v>
      </c>
    </row>
    <row r="5330" spans="1:15" x14ac:dyDescent="0.3">
      <c r="A5330" t="s">
        <v>188</v>
      </c>
      <c r="B5330" t="s">
        <v>189</v>
      </c>
      <c r="C5330" t="s">
        <v>434</v>
      </c>
      <c r="D5330" t="s">
        <v>433</v>
      </c>
      <c r="E5330">
        <v>2000</v>
      </c>
      <c r="F5330">
        <v>35.820999999999998</v>
      </c>
      <c r="G5330">
        <v>5.6269999999999998</v>
      </c>
      <c r="H5330">
        <v>1240.98</v>
      </c>
      <c r="L5330">
        <v>35.5</v>
      </c>
      <c r="M5330">
        <v>69.081999999999994</v>
      </c>
      <c r="N5330">
        <v>53.724699999999999</v>
      </c>
      <c r="O5330">
        <v>9.33</v>
      </c>
    </row>
    <row r="5331" spans="1:15" x14ac:dyDescent="0.3">
      <c r="A5331" t="s">
        <v>188</v>
      </c>
      <c r="B5331" t="s">
        <v>189</v>
      </c>
      <c r="C5331" t="s">
        <v>434</v>
      </c>
      <c r="D5331" t="s">
        <v>433</v>
      </c>
      <c r="E5331">
        <v>1999</v>
      </c>
      <c r="F5331">
        <v>36.136000000000003</v>
      </c>
      <c r="G5331">
        <v>5.6619999999999999</v>
      </c>
      <c r="H5331">
        <v>1278.83</v>
      </c>
      <c r="L5331">
        <v>36.1</v>
      </c>
      <c r="M5331">
        <v>69.108000000000004</v>
      </c>
      <c r="N5331">
        <v>52.134500000000003</v>
      </c>
      <c r="O5331">
        <v>9.57</v>
      </c>
    </row>
    <row r="5332" spans="1:15" x14ac:dyDescent="0.3">
      <c r="A5332" t="s">
        <v>188</v>
      </c>
      <c r="B5332" t="s">
        <v>189</v>
      </c>
      <c r="C5332" t="s">
        <v>434</v>
      </c>
      <c r="D5332" t="s">
        <v>433</v>
      </c>
      <c r="E5332">
        <v>1998</v>
      </c>
      <c r="F5332">
        <v>36.406999999999996</v>
      </c>
      <c r="G5332">
        <v>5.7190000000000003</v>
      </c>
      <c r="H5332">
        <v>1318.6</v>
      </c>
      <c r="L5332">
        <v>36.799999999999997</v>
      </c>
      <c r="M5332">
        <v>69.06</v>
      </c>
      <c r="N5332">
        <v>50.562100000000001</v>
      </c>
      <c r="O5332">
        <v>9.5120000000000005</v>
      </c>
    </row>
    <row r="5333" spans="1:15" x14ac:dyDescent="0.3">
      <c r="A5333" t="s">
        <v>188</v>
      </c>
      <c r="B5333" t="s">
        <v>189</v>
      </c>
      <c r="C5333" t="s">
        <v>434</v>
      </c>
      <c r="D5333" t="s">
        <v>433</v>
      </c>
      <c r="E5333">
        <v>1997</v>
      </c>
      <c r="F5333">
        <v>36.630000000000003</v>
      </c>
      <c r="G5333">
        <v>5.798</v>
      </c>
      <c r="H5333">
        <v>1360.1</v>
      </c>
      <c r="L5333">
        <v>37.5</v>
      </c>
      <c r="M5333">
        <v>68.936000000000007</v>
      </c>
      <c r="N5333">
        <v>49.019300000000001</v>
      </c>
      <c r="O5333">
        <v>9.4809999999999999</v>
      </c>
    </row>
    <row r="5334" spans="1:15" x14ac:dyDescent="0.3">
      <c r="A5334" t="s">
        <v>188</v>
      </c>
      <c r="B5334" t="s">
        <v>189</v>
      </c>
      <c r="C5334" t="s">
        <v>434</v>
      </c>
      <c r="D5334" t="s">
        <v>433</v>
      </c>
      <c r="E5334">
        <v>1996</v>
      </c>
      <c r="F5334">
        <v>36.808</v>
      </c>
      <c r="G5334">
        <v>5.9020000000000001</v>
      </c>
      <c r="H5334">
        <v>1376.46</v>
      </c>
      <c r="L5334">
        <v>38.1</v>
      </c>
      <c r="M5334">
        <v>68.730999999999995</v>
      </c>
      <c r="N5334">
        <v>47.518300000000004</v>
      </c>
      <c r="O5334">
        <v>9.6150000000000002</v>
      </c>
    </row>
    <row r="5335" spans="1:15" x14ac:dyDescent="0.3">
      <c r="A5335" t="s">
        <v>188</v>
      </c>
      <c r="B5335" t="s">
        <v>189</v>
      </c>
      <c r="C5335" t="s">
        <v>434</v>
      </c>
      <c r="D5335" t="s">
        <v>433</v>
      </c>
      <c r="E5335">
        <v>1995</v>
      </c>
      <c r="F5335">
        <v>36.953000000000003</v>
      </c>
      <c r="G5335">
        <v>6.03</v>
      </c>
      <c r="H5335">
        <v>1419.75</v>
      </c>
      <c r="L5335">
        <v>38.700000000000003</v>
      </c>
      <c r="M5335">
        <v>68.445999999999998</v>
      </c>
      <c r="N5335">
        <v>46.069299999999998</v>
      </c>
      <c r="O5335">
        <v>9.5350000000000001</v>
      </c>
    </row>
    <row r="5336" spans="1:15" x14ac:dyDescent="0.3">
      <c r="A5336" t="s">
        <v>188</v>
      </c>
      <c r="B5336" t="s">
        <v>189</v>
      </c>
      <c r="C5336" t="s">
        <v>434</v>
      </c>
      <c r="D5336" t="s">
        <v>433</v>
      </c>
      <c r="E5336">
        <v>1994</v>
      </c>
      <c r="F5336">
        <v>37.082999999999998</v>
      </c>
      <c r="G5336">
        <v>6.1829999999999998</v>
      </c>
      <c r="H5336">
        <v>1374.05</v>
      </c>
      <c r="L5336">
        <v>39.4</v>
      </c>
      <c r="M5336">
        <v>68.088999999999999</v>
      </c>
      <c r="N5336">
        <v>44.674599999999998</v>
      </c>
      <c r="O5336">
        <v>9.5739999999999998</v>
      </c>
    </row>
    <row r="5337" spans="1:15" x14ac:dyDescent="0.3">
      <c r="A5337" t="s">
        <v>188</v>
      </c>
      <c r="B5337" t="s">
        <v>189</v>
      </c>
      <c r="C5337" t="s">
        <v>434</v>
      </c>
      <c r="D5337" t="s">
        <v>433</v>
      </c>
      <c r="E5337">
        <v>1993</v>
      </c>
      <c r="F5337">
        <v>37.219000000000001</v>
      </c>
      <c r="G5337">
        <v>6.359</v>
      </c>
      <c r="H5337">
        <v>1325.87</v>
      </c>
      <c r="L5337">
        <v>40</v>
      </c>
      <c r="M5337">
        <v>67.668000000000006</v>
      </c>
      <c r="N5337">
        <v>43.338799999999999</v>
      </c>
      <c r="O5337">
        <v>9.5289999999999999</v>
      </c>
    </row>
    <row r="5338" spans="1:15" x14ac:dyDescent="0.3">
      <c r="A5338" t="s">
        <v>188</v>
      </c>
      <c r="B5338" t="s">
        <v>189</v>
      </c>
      <c r="C5338" t="s">
        <v>434</v>
      </c>
      <c r="D5338" t="s">
        <v>433</v>
      </c>
      <c r="E5338">
        <v>1992</v>
      </c>
      <c r="F5338">
        <v>37.375999999999998</v>
      </c>
      <c r="G5338">
        <v>6.5609999999999999</v>
      </c>
      <c r="H5338">
        <v>1310.46</v>
      </c>
      <c r="L5338">
        <v>40.6</v>
      </c>
      <c r="M5338">
        <v>67.191000000000003</v>
      </c>
      <c r="N5338">
        <v>42.075899999999997</v>
      </c>
      <c r="O5338">
        <v>9.1969999999999992</v>
      </c>
    </row>
    <row r="5339" spans="1:15" x14ac:dyDescent="0.3">
      <c r="A5339" t="s">
        <v>188</v>
      </c>
      <c r="B5339" t="s">
        <v>189</v>
      </c>
      <c r="C5339" t="s">
        <v>434</v>
      </c>
      <c r="D5339" t="s">
        <v>433</v>
      </c>
      <c r="E5339">
        <v>1991</v>
      </c>
      <c r="F5339">
        <v>37.557000000000002</v>
      </c>
      <c r="G5339">
        <v>6.79</v>
      </c>
      <c r="H5339">
        <v>1096.18</v>
      </c>
      <c r="L5339">
        <v>41.3</v>
      </c>
      <c r="M5339">
        <v>66.653000000000006</v>
      </c>
      <c r="N5339">
        <v>40.902299999999997</v>
      </c>
      <c r="O5339">
        <v>10.346</v>
      </c>
    </row>
    <row r="5340" spans="1:15" x14ac:dyDescent="0.3">
      <c r="A5340" t="s">
        <v>188</v>
      </c>
      <c r="B5340" t="s">
        <v>189</v>
      </c>
      <c r="C5340" t="s">
        <v>434</v>
      </c>
      <c r="D5340" t="s">
        <v>433</v>
      </c>
      <c r="E5340">
        <v>1990</v>
      </c>
      <c r="F5340">
        <v>37.755000000000003</v>
      </c>
      <c r="G5340">
        <v>7.0629999999999997</v>
      </c>
      <c r="H5340">
        <v>1308.9100000000001</v>
      </c>
      <c r="I5340" s="1">
        <v>180000000000</v>
      </c>
      <c r="J5340">
        <v>10326.9</v>
      </c>
      <c r="K5340">
        <v>0</v>
      </c>
      <c r="L5340">
        <v>42.1</v>
      </c>
      <c r="M5340">
        <v>66.010999999999996</v>
      </c>
      <c r="N5340">
        <v>39.826900000000002</v>
      </c>
    </row>
    <row r="5341" spans="1:15" x14ac:dyDescent="0.3">
      <c r="A5341" t="s">
        <v>188</v>
      </c>
      <c r="B5341" t="s">
        <v>189</v>
      </c>
      <c r="C5341" t="s">
        <v>434</v>
      </c>
      <c r="D5341" t="s">
        <v>433</v>
      </c>
      <c r="E5341">
        <v>1989</v>
      </c>
      <c r="F5341">
        <v>37.954000000000001</v>
      </c>
      <c r="G5341">
        <v>7.4</v>
      </c>
      <c r="H5341">
        <v>1333.34</v>
      </c>
      <c r="I5341">
        <v>65641400000</v>
      </c>
      <c r="J5341">
        <v>3862.4</v>
      </c>
      <c r="L5341">
        <v>42.9</v>
      </c>
      <c r="M5341">
        <v>65.212000000000003</v>
      </c>
      <c r="N5341">
        <v>38.857100000000003</v>
      </c>
    </row>
    <row r="5342" spans="1:15" x14ac:dyDescent="0.3">
      <c r="A5342" t="s">
        <v>188</v>
      </c>
      <c r="B5342" t="s">
        <v>189</v>
      </c>
      <c r="C5342" t="s">
        <v>434</v>
      </c>
      <c r="D5342" t="s">
        <v>433</v>
      </c>
      <c r="E5342">
        <v>1988</v>
      </c>
      <c r="F5342">
        <v>38.137</v>
      </c>
      <c r="G5342">
        <v>7.8040000000000003</v>
      </c>
      <c r="H5342">
        <v>1339.37</v>
      </c>
      <c r="I5342">
        <v>62503100000</v>
      </c>
      <c r="J5342">
        <v>3762.45</v>
      </c>
      <c r="L5342">
        <v>43.8</v>
      </c>
      <c r="M5342">
        <v>64.245999999999995</v>
      </c>
      <c r="N5342">
        <v>37.982300000000002</v>
      </c>
    </row>
    <row r="5343" spans="1:15" x14ac:dyDescent="0.3">
      <c r="A5343" t="s">
        <v>188</v>
      </c>
      <c r="B5343" t="s">
        <v>189</v>
      </c>
      <c r="C5343" t="s">
        <v>434</v>
      </c>
      <c r="D5343" t="s">
        <v>433</v>
      </c>
      <c r="E5343">
        <v>1987</v>
      </c>
      <c r="F5343">
        <v>38.298000000000002</v>
      </c>
      <c r="G5343">
        <v>8.2609999999999992</v>
      </c>
      <c r="H5343">
        <v>1312.17</v>
      </c>
      <c r="I5343">
        <v>56609800000</v>
      </c>
      <c r="J5343">
        <v>3482.17</v>
      </c>
      <c r="L5343">
        <v>44.7</v>
      </c>
      <c r="M5343">
        <v>63.146999999999998</v>
      </c>
      <c r="N5343">
        <v>37.170099999999998</v>
      </c>
    </row>
    <row r="5344" spans="1:15" x14ac:dyDescent="0.3">
      <c r="A5344" t="s">
        <v>188</v>
      </c>
      <c r="B5344" t="s">
        <v>189</v>
      </c>
      <c r="C5344" t="s">
        <v>434</v>
      </c>
      <c r="D5344" t="s">
        <v>433</v>
      </c>
      <c r="E5344">
        <v>1986</v>
      </c>
      <c r="F5344">
        <v>38.442999999999998</v>
      </c>
      <c r="G5344">
        <v>8.7460000000000004</v>
      </c>
      <c r="H5344">
        <v>1330.82</v>
      </c>
      <c r="I5344">
        <v>47127700000</v>
      </c>
      <c r="J5344">
        <v>2962.19</v>
      </c>
      <c r="L5344">
        <v>45.8</v>
      </c>
      <c r="M5344">
        <v>61.978999999999999</v>
      </c>
      <c r="N5344">
        <v>36.375999999999998</v>
      </c>
    </row>
    <row r="5345" spans="1:14" x14ac:dyDescent="0.3">
      <c r="A5345" t="s">
        <v>188</v>
      </c>
      <c r="B5345" t="s">
        <v>189</v>
      </c>
      <c r="C5345" t="s">
        <v>434</v>
      </c>
      <c r="D5345" t="s">
        <v>433</v>
      </c>
      <c r="E5345">
        <v>1985</v>
      </c>
      <c r="F5345">
        <v>38.588000000000001</v>
      </c>
      <c r="G5345">
        <v>9.2089999999999996</v>
      </c>
      <c r="H5345">
        <v>1280.81</v>
      </c>
      <c r="I5345">
        <v>48285000000</v>
      </c>
      <c r="J5345">
        <v>3103.99</v>
      </c>
      <c r="L5345">
        <v>47</v>
      </c>
      <c r="M5345">
        <v>60.877000000000002</v>
      </c>
      <c r="N5345">
        <v>35.566699999999997</v>
      </c>
    </row>
    <row r="5346" spans="1:14" x14ac:dyDescent="0.3">
      <c r="A5346" t="s">
        <v>188</v>
      </c>
      <c r="B5346" t="s">
        <v>189</v>
      </c>
      <c r="C5346" t="s">
        <v>434</v>
      </c>
      <c r="D5346" t="s">
        <v>433</v>
      </c>
      <c r="E5346">
        <v>1984</v>
      </c>
      <c r="F5346">
        <v>38.756999999999998</v>
      </c>
      <c r="G5346">
        <v>9.5879999999999992</v>
      </c>
      <c r="H5346">
        <v>1216.95</v>
      </c>
      <c r="I5346">
        <v>46802500000</v>
      </c>
      <c r="J5346">
        <v>3081.06</v>
      </c>
      <c r="L5346">
        <v>48.3</v>
      </c>
      <c r="M5346">
        <v>60.002000000000002</v>
      </c>
      <c r="N5346">
        <v>34.731200000000001</v>
      </c>
    </row>
    <row r="5347" spans="1:14" x14ac:dyDescent="0.3">
      <c r="A5347" t="s">
        <v>188</v>
      </c>
      <c r="B5347" t="s">
        <v>189</v>
      </c>
      <c r="C5347" t="s">
        <v>434</v>
      </c>
      <c r="D5347" t="s">
        <v>433</v>
      </c>
      <c r="E5347">
        <v>1983</v>
      </c>
      <c r="F5347">
        <v>38.969000000000001</v>
      </c>
      <c r="G5347">
        <v>9.8450000000000006</v>
      </c>
      <c r="H5347">
        <v>1037.82</v>
      </c>
      <c r="I5347">
        <v>40595000000</v>
      </c>
      <c r="J5347">
        <v>2740.01</v>
      </c>
      <c r="L5347">
        <v>49.6</v>
      </c>
      <c r="M5347">
        <v>59.454000000000001</v>
      </c>
      <c r="N5347">
        <v>33.874400000000001</v>
      </c>
    </row>
    <row r="5348" spans="1:14" x14ac:dyDescent="0.3">
      <c r="A5348" t="s">
        <v>188</v>
      </c>
      <c r="B5348" t="s">
        <v>189</v>
      </c>
      <c r="C5348" t="s">
        <v>434</v>
      </c>
      <c r="D5348" t="s">
        <v>433</v>
      </c>
      <c r="E5348">
        <v>1982</v>
      </c>
      <c r="F5348">
        <v>39.24</v>
      </c>
      <c r="G5348">
        <v>9.9659999999999993</v>
      </c>
      <c r="H5348">
        <v>899.43</v>
      </c>
      <c r="I5348">
        <v>42595300000</v>
      </c>
      <c r="J5348">
        <v>2951.35</v>
      </c>
      <c r="L5348">
        <v>51.1</v>
      </c>
      <c r="M5348">
        <v>59.274999999999999</v>
      </c>
      <c r="N5348">
        <v>32.9983</v>
      </c>
    </row>
    <row r="5349" spans="1:14" x14ac:dyDescent="0.3">
      <c r="A5349" t="s">
        <v>188</v>
      </c>
      <c r="B5349" t="s">
        <v>189</v>
      </c>
      <c r="C5349" t="s">
        <v>434</v>
      </c>
      <c r="D5349" t="s">
        <v>433</v>
      </c>
      <c r="E5349">
        <v>1981</v>
      </c>
      <c r="F5349">
        <v>39.575000000000003</v>
      </c>
      <c r="G5349">
        <v>9.9589999999999996</v>
      </c>
      <c r="H5349">
        <v>734.4</v>
      </c>
      <c r="I5349">
        <v>38425000000</v>
      </c>
      <c r="J5349">
        <v>2736.02</v>
      </c>
      <c r="L5349">
        <v>52.7</v>
      </c>
      <c r="M5349">
        <v>59.448</v>
      </c>
      <c r="N5349">
        <v>32.110399999999998</v>
      </c>
    </row>
    <row r="5350" spans="1:14" x14ac:dyDescent="0.3">
      <c r="A5350" t="s">
        <v>188</v>
      </c>
      <c r="B5350" t="s">
        <v>189</v>
      </c>
      <c r="C5350" t="s">
        <v>434</v>
      </c>
      <c r="D5350" t="s">
        <v>433</v>
      </c>
      <c r="E5350">
        <v>1980</v>
      </c>
      <c r="F5350">
        <v>39.970999999999997</v>
      </c>
      <c r="G5350">
        <v>9.86</v>
      </c>
      <c r="H5350">
        <v>792.04</v>
      </c>
      <c r="I5350">
        <v>53405700000</v>
      </c>
      <c r="J5350">
        <v>3911.54</v>
      </c>
      <c r="L5350">
        <v>54.4</v>
      </c>
      <c r="M5350">
        <v>59.881999999999998</v>
      </c>
      <c r="N5350">
        <v>31.216899999999999</v>
      </c>
    </row>
    <row r="5351" spans="1:14" x14ac:dyDescent="0.3">
      <c r="A5351" t="s">
        <v>188</v>
      </c>
      <c r="B5351" t="s">
        <v>189</v>
      </c>
      <c r="C5351" t="s">
        <v>434</v>
      </c>
      <c r="D5351" t="s">
        <v>433</v>
      </c>
      <c r="E5351">
        <v>1979</v>
      </c>
      <c r="F5351">
        <v>40.414999999999999</v>
      </c>
      <c r="G5351">
        <v>9.7260000000000009</v>
      </c>
      <c r="H5351">
        <v>726.51900000000001</v>
      </c>
      <c r="I5351">
        <v>37816500000</v>
      </c>
      <c r="J5351">
        <v>2852.11</v>
      </c>
      <c r="L5351">
        <v>56.3</v>
      </c>
      <c r="M5351">
        <v>60.435000000000002</v>
      </c>
      <c r="N5351">
        <v>30.3156</v>
      </c>
    </row>
    <row r="5352" spans="1:14" x14ac:dyDescent="0.3">
      <c r="A5352" t="s">
        <v>188</v>
      </c>
      <c r="B5352" t="s">
        <v>189</v>
      </c>
      <c r="C5352" t="s">
        <v>434</v>
      </c>
      <c r="D5352" t="s">
        <v>433</v>
      </c>
      <c r="E5352">
        <v>1978</v>
      </c>
      <c r="F5352">
        <v>40.890999999999998</v>
      </c>
      <c r="G5352">
        <v>9.6219999999999999</v>
      </c>
      <c r="H5352">
        <v>578.74099999999999</v>
      </c>
      <c r="I5352">
        <v>23762300000</v>
      </c>
      <c r="J5352">
        <v>1847.67</v>
      </c>
      <c r="L5352">
        <v>58.3</v>
      </c>
      <c r="M5352">
        <v>60.933</v>
      </c>
      <c r="N5352">
        <v>29.404599999999999</v>
      </c>
    </row>
    <row r="5353" spans="1:14" x14ac:dyDescent="0.3">
      <c r="A5353" t="s">
        <v>188</v>
      </c>
      <c r="B5353" t="s">
        <v>189</v>
      </c>
      <c r="C5353" t="s">
        <v>434</v>
      </c>
      <c r="D5353" t="s">
        <v>433</v>
      </c>
      <c r="E5353">
        <v>1977</v>
      </c>
      <c r="F5353">
        <v>41.381999999999998</v>
      </c>
      <c r="G5353">
        <v>9.6029999999999998</v>
      </c>
      <c r="H5353">
        <v>485.15199999999999</v>
      </c>
      <c r="I5353">
        <v>19838100000</v>
      </c>
      <c r="J5353">
        <v>1591.88</v>
      </c>
      <c r="L5353">
        <v>60.6</v>
      </c>
      <c r="M5353">
        <v>61.238</v>
      </c>
      <c r="N5353">
        <v>28.493200000000002</v>
      </c>
    </row>
    <row r="5354" spans="1:14" x14ac:dyDescent="0.3">
      <c r="A5354" t="s">
        <v>188</v>
      </c>
      <c r="B5354" t="s">
        <v>189</v>
      </c>
      <c r="C5354" t="s">
        <v>434</v>
      </c>
      <c r="D5354" t="s">
        <v>433</v>
      </c>
      <c r="E5354">
        <v>1976</v>
      </c>
      <c r="F5354">
        <v>41.881</v>
      </c>
      <c r="G5354">
        <v>9.6910000000000007</v>
      </c>
      <c r="H5354">
        <v>412.39</v>
      </c>
      <c r="I5354">
        <v>17754800000</v>
      </c>
      <c r="J5354">
        <v>1471.15</v>
      </c>
      <c r="L5354">
        <v>63</v>
      </c>
      <c r="M5354">
        <v>61.290999999999997</v>
      </c>
      <c r="N5354">
        <v>27.593699999999998</v>
      </c>
    </row>
    <row r="5355" spans="1:14" x14ac:dyDescent="0.3">
      <c r="A5355" t="s">
        <v>188</v>
      </c>
      <c r="B5355" t="s">
        <v>189</v>
      </c>
      <c r="C5355" t="s">
        <v>434</v>
      </c>
      <c r="D5355" t="s">
        <v>433</v>
      </c>
      <c r="E5355">
        <v>1975</v>
      </c>
      <c r="F5355">
        <v>42.408999999999999</v>
      </c>
      <c r="G5355">
        <v>9.8919999999999995</v>
      </c>
      <c r="H5355">
        <v>365.267</v>
      </c>
      <c r="I5355">
        <v>13458500000</v>
      </c>
      <c r="J5355">
        <v>1151.82</v>
      </c>
      <c r="L5355">
        <v>65.599999999999994</v>
      </c>
      <c r="M5355">
        <v>61.078000000000003</v>
      </c>
      <c r="N5355">
        <v>26.715599999999998</v>
      </c>
    </row>
    <row r="5356" spans="1:14" x14ac:dyDescent="0.3">
      <c r="A5356" t="s">
        <v>188</v>
      </c>
      <c r="B5356" t="s">
        <v>189</v>
      </c>
      <c r="C5356" t="s">
        <v>434</v>
      </c>
      <c r="D5356" t="s">
        <v>433</v>
      </c>
      <c r="E5356">
        <v>1974</v>
      </c>
      <c r="F5356">
        <v>42.994</v>
      </c>
      <c r="G5356">
        <v>10.188000000000001</v>
      </c>
      <c r="H5356">
        <v>323.72500000000002</v>
      </c>
      <c r="I5356">
        <v>11516800000</v>
      </c>
      <c r="J5356">
        <v>1018.1</v>
      </c>
      <c r="L5356">
        <v>68.3</v>
      </c>
      <c r="M5356">
        <v>60.643999999999998</v>
      </c>
      <c r="N5356">
        <v>25.863800000000001</v>
      </c>
    </row>
    <row r="5357" spans="1:14" x14ac:dyDescent="0.3">
      <c r="A5357" t="s">
        <v>188</v>
      </c>
      <c r="B5357" t="s">
        <v>189</v>
      </c>
      <c r="C5357" t="s">
        <v>434</v>
      </c>
      <c r="D5357" t="s">
        <v>433</v>
      </c>
      <c r="E5357">
        <v>1973</v>
      </c>
      <c r="F5357">
        <v>43.642000000000003</v>
      </c>
      <c r="G5357">
        <v>10.541</v>
      </c>
      <c r="H5357">
        <v>305.27199999999999</v>
      </c>
      <c r="I5357">
        <v>5134370000</v>
      </c>
      <c r="J5357">
        <v>468.85399999999998</v>
      </c>
      <c r="L5357">
        <v>71.099999999999994</v>
      </c>
      <c r="M5357">
        <v>60.085999999999999</v>
      </c>
      <c r="N5357">
        <v>25.038</v>
      </c>
    </row>
    <row r="5358" spans="1:14" x14ac:dyDescent="0.3">
      <c r="A5358" t="s">
        <v>188</v>
      </c>
      <c r="B5358" t="s">
        <v>189</v>
      </c>
      <c r="C5358" t="s">
        <v>434</v>
      </c>
      <c r="D5358" t="s">
        <v>433</v>
      </c>
      <c r="E5358">
        <v>1972</v>
      </c>
      <c r="F5358">
        <v>44.332999999999998</v>
      </c>
      <c r="G5358">
        <v>10.919</v>
      </c>
      <c r="H5358">
        <v>259.91399999999999</v>
      </c>
      <c r="I5358">
        <v>4113850000</v>
      </c>
      <c r="J5358">
        <v>388.11099999999999</v>
      </c>
      <c r="L5358">
        <v>74.099999999999994</v>
      </c>
      <c r="M5358">
        <v>59.484000000000002</v>
      </c>
      <c r="N5358">
        <v>24.234999999999999</v>
      </c>
    </row>
    <row r="5359" spans="1:14" x14ac:dyDescent="0.3">
      <c r="A5359" t="s">
        <v>188</v>
      </c>
      <c r="B5359" t="s">
        <v>189</v>
      </c>
      <c r="C5359" t="s">
        <v>434</v>
      </c>
      <c r="D5359" t="s">
        <v>433</v>
      </c>
      <c r="E5359">
        <v>1971</v>
      </c>
      <c r="F5359">
        <v>45.027999999999999</v>
      </c>
      <c r="G5359">
        <v>11.315</v>
      </c>
      <c r="H5359">
        <v>259.36399999999998</v>
      </c>
      <c r="I5359">
        <v>3865350000</v>
      </c>
      <c r="J5359">
        <v>376.892</v>
      </c>
      <c r="L5359">
        <v>77.2</v>
      </c>
      <c r="M5359">
        <v>58.856000000000002</v>
      </c>
      <c r="N5359">
        <v>23.448899999999998</v>
      </c>
    </row>
    <row r="5360" spans="1:14" x14ac:dyDescent="0.3">
      <c r="A5360" t="s">
        <v>188</v>
      </c>
      <c r="B5360" t="s">
        <v>189</v>
      </c>
      <c r="C5360" t="s">
        <v>434</v>
      </c>
      <c r="D5360" t="s">
        <v>433</v>
      </c>
      <c r="E5360">
        <v>1970</v>
      </c>
      <c r="F5360">
        <v>45.643999999999998</v>
      </c>
      <c r="G5360">
        <v>11.724</v>
      </c>
      <c r="I5360">
        <v>3281710000</v>
      </c>
      <c r="J5360">
        <v>330.88499999999999</v>
      </c>
      <c r="L5360">
        <v>80.5</v>
      </c>
      <c r="M5360">
        <v>58.201000000000001</v>
      </c>
      <c r="N5360">
        <v>22.676400000000001</v>
      </c>
    </row>
    <row r="5361" spans="1:15" x14ac:dyDescent="0.3">
      <c r="A5361" t="s">
        <v>188</v>
      </c>
      <c r="B5361" t="s">
        <v>189</v>
      </c>
      <c r="C5361" t="s">
        <v>434</v>
      </c>
      <c r="D5361" t="s">
        <v>433</v>
      </c>
      <c r="E5361">
        <v>1969</v>
      </c>
      <c r="F5361">
        <v>46.088000000000001</v>
      </c>
      <c r="G5361">
        <v>12.15</v>
      </c>
      <c r="I5361">
        <v>3008120000</v>
      </c>
      <c r="J5361">
        <v>313.81700000000001</v>
      </c>
      <c r="L5361">
        <v>84</v>
      </c>
      <c r="M5361">
        <v>57.5</v>
      </c>
      <c r="N5361">
        <v>21.916399999999999</v>
      </c>
    </row>
    <row r="5362" spans="1:15" x14ac:dyDescent="0.3">
      <c r="A5362" t="s">
        <v>188</v>
      </c>
      <c r="B5362" t="s">
        <v>189</v>
      </c>
      <c r="C5362" t="s">
        <v>434</v>
      </c>
      <c r="D5362" t="s">
        <v>433</v>
      </c>
      <c r="E5362">
        <v>1968</v>
      </c>
      <c r="F5362">
        <v>46.301000000000002</v>
      </c>
      <c r="G5362">
        <v>12.603999999999999</v>
      </c>
      <c r="I5362">
        <v>2896950000</v>
      </c>
      <c r="J5362">
        <v>312.822</v>
      </c>
      <c r="L5362">
        <v>87.7</v>
      </c>
      <c r="M5362">
        <v>56.722999999999999</v>
      </c>
      <c r="N5362">
        <v>21.1736</v>
      </c>
    </row>
    <row r="5363" spans="1:15" x14ac:dyDescent="0.3">
      <c r="A5363" t="s">
        <v>188</v>
      </c>
      <c r="B5363" t="s">
        <v>189</v>
      </c>
      <c r="C5363" t="s">
        <v>434</v>
      </c>
      <c r="D5363" t="s">
        <v>433</v>
      </c>
      <c r="E5363">
        <v>1967</v>
      </c>
      <c r="F5363">
        <v>46.258000000000003</v>
      </c>
      <c r="G5363">
        <v>13.097</v>
      </c>
      <c r="L5363">
        <v>91.6</v>
      </c>
      <c r="M5363">
        <v>55.85</v>
      </c>
      <c r="N5363">
        <v>20.4573</v>
      </c>
    </row>
    <row r="5364" spans="1:15" x14ac:dyDescent="0.3">
      <c r="A5364" t="s">
        <v>188</v>
      </c>
      <c r="B5364" t="s">
        <v>189</v>
      </c>
      <c r="C5364" t="s">
        <v>434</v>
      </c>
      <c r="D5364" t="s">
        <v>433</v>
      </c>
      <c r="E5364">
        <v>1966</v>
      </c>
      <c r="F5364">
        <v>45.97</v>
      </c>
      <c r="G5364">
        <v>13.63</v>
      </c>
      <c r="L5364">
        <v>95.8</v>
      </c>
      <c r="M5364">
        <v>54.884999999999998</v>
      </c>
      <c r="N5364">
        <v>19.78</v>
      </c>
    </row>
    <row r="5365" spans="1:15" x14ac:dyDescent="0.3">
      <c r="A5365" t="s">
        <v>188</v>
      </c>
      <c r="B5365" t="s">
        <v>189</v>
      </c>
      <c r="C5365" t="s">
        <v>434</v>
      </c>
      <c r="D5365" t="s">
        <v>433</v>
      </c>
      <c r="E5365">
        <v>1965</v>
      </c>
      <c r="F5365">
        <v>45.453000000000003</v>
      </c>
      <c r="G5365">
        <v>14.199</v>
      </c>
      <c r="L5365">
        <v>100.4</v>
      </c>
      <c r="M5365">
        <v>53.838999999999999</v>
      </c>
      <c r="N5365">
        <v>19.150400000000001</v>
      </c>
    </row>
    <row r="5366" spans="1:15" x14ac:dyDescent="0.3">
      <c r="A5366" t="s">
        <v>188</v>
      </c>
      <c r="B5366" t="s">
        <v>189</v>
      </c>
      <c r="C5366" t="s">
        <v>434</v>
      </c>
      <c r="D5366" t="s">
        <v>433</v>
      </c>
      <c r="E5366">
        <v>1964</v>
      </c>
      <c r="F5366">
        <v>44.738999999999997</v>
      </c>
      <c r="G5366">
        <v>14.792</v>
      </c>
      <c r="I5366">
        <v>2340520000</v>
      </c>
      <c r="J5366">
        <v>288.16399999999999</v>
      </c>
      <c r="L5366">
        <v>105.2</v>
      </c>
      <c r="M5366">
        <v>52.73</v>
      </c>
      <c r="N5366">
        <v>18.570499999999999</v>
      </c>
    </row>
    <row r="5367" spans="1:15" x14ac:dyDescent="0.3">
      <c r="A5367" t="s">
        <v>188</v>
      </c>
      <c r="B5367" t="s">
        <v>189</v>
      </c>
      <c r="C5367" t="s">
        <v>434</v>
      </c>
      <c r="D5367" t="s">
        <v>433</v>
      </c>
      <c r="E5367">
        <v>1963</v>
      </c>
      <c r="F5367">
        <v>43.936</v>
      </c>
      <c r="G5367">
        <v>15.41</v>
      </c>
      <c r="I5367">
        <v>1978440000</v>
      </c>
      <c r="J5367">
        <v>250.78700000000001</v>
      </c>
      <c r="L5367">
        <v>110.5</v>
      </c>
      <c r="M5367">
        <v>51.58</v>
      </c>
      <c r="N5367">
        <v>18.037199999999999</v>
      </c>
    </row>
    <row r="5368" spans="1:15" x14ac:dyDescent="0.3">
      <c r="A5368" t="s">
        <v>188</v>
      </c>
      <c r="B5368" t="s">
        <v>189</v>
      </c>
      <c r="C5368" t="s">
        <v>434</v>
      </c>
      <c r="D5368" t="s">
        <v>433</v>
      </c>
      <c r="E5368">
        <v>1962</v>
      </c>
      <c r="F5368">
        <v>43.167000000000002</v>
      </c>
      <c r="G5368">
        <v>16.061</v>
      </c>
      <c r="I5368">
        <v>1954630000</v>
      </c>
      <c r="J5368">
        <v>254.70099999999999</v>
      </c>
      <c r="L5368">
        <v>116.2</v>
      </c>
      <c r="M5368">
        <v>50.408999999999999</v>
      </c>
      <c r="N5368">
        <v>17.546299999999999</v>
      </c>
    </row>
    <row r="5369" spans="1:15" x14ac:dyDescent="0.3">
      <c r="A5369" t="s">
        <v>188</v>
      </c>
      <c r="B5369" t="s">
        <v>189</v>
      </c>
      <c r="C5369" t="s">
        <v>434</v>
      </c>
      <c r="D5369" t="s">
        <v>433</v>
      </c>
      <c r="E5369">
        <v>1961</v>
      </c>
      <c r="F5369">
        <v>42.542000000000002</v>
      </c>
      <c r="G5369">
        <v>16.760999999999999</v>
      </c>
      <c r="I5369">
        <v>1831700000</v>
      </c>
      <c r="J5369">
        <v>245.03200000000001</v>
      </c>
      <c r="L5369">
        <v>122.5</v>
      </c>
      <c r="M5369">
        <v>49.222000000000001</v>
      </c>
      <c r="N5369">
        <v>17.0916</v>
      </c>
    </row>
    <row r="5370" spans="1:15" x14ac:dyDescent="0.3">
      <c r="A5370" t="s">
        <v>188</v>
      </c>
      <c r="B5370" t="s">
        <v>189</v>
      </c>
      <c r="C5370" t="s">
        <v>434</v>
      </c>
      <c r="D5370" t="s">
        <v>433</v>
      </c>
      <c r="E5370">
        <v>1960</v>
      </c>
      <c r="F5370">
        <v>42.164000000000001</v>
      </c>
      <c r="G5370">
        <v>17.533999999999999</v>
      </c>
      <c r="I5370">
        <v>1684120000</v>
      </c>
      <c r="J5370">
        <v>231.02600000000001</v>
      </c>
      <c r="L5370">
        <v>129.4</v>
      </c>
      <c r="M5370">
        <v>48.021999999999998</v>
      </c>
    </row>
    <row r="5371" spans="1:15" x14ac:dyDescent="0.3">
      <c r="A5371" t="s">
        <v>190</v>
      </c>
      <c r="B5371" t="s">
        <v>191</v>
      </c>
      <c r="C5371" t="s">
        <v>438</v>
      </c>
      <c r="D5371" t="s">
        <v>439</v>
      </c>
      <c r="E5371">
        <v>2018</v>
      </c>
      <c r="I5371" s="1">
        <v>382000000000</v>
      </c>
      <c r="J5371">
        <v>78806.399999999994</v>
      </c>
      <c r="K5371">
        <v>84.522300000000001</v>
      </c>
      <c r="L5371">
        <v>3.1</v>
      </c>
      <c r="N5371">
        <v>70.453000000000003</v>
      </c>
      <c r="O5371">
        <v>5.6909999999999998</v>
      </c>
    </row>
    <row r="5372" spans="1:15" x14ac:dyDescent="0.3">
      <c r="A5372" t="s">
        <v>190</v>
      </c>
      <c r="B5372" t="s">
        <v>191</v>
      </c>
      <c r="C5372" t="s">
        <v>438</v>
      </c>
      <c r="D5372" t="s">
        <v>439</v>
      </c>
      <c r="E5372">
        <v>2017</v>
      </c>
      <c r="F5372">
        <v>12.9</v>
      </c>
      <c r="G5372">
        <v>6.3</v>
      </c>
      <c r="I5372" s="1">
        <v>335000000000</v>
      </c>
      <c r="J5372">
        <v>69649.899999999994</v>
      </c>
      <c r="K5372">
        <v>84.114000000000004</v>
      </c>
      <c r="L5372">
        <v>3.2</v>
      </c>
      <c r="M5372">
        <v>81.956100000000006</v>
      </c>
      <c r="N5372">
        <v>69.783500000000004</v>
      </c>
      <c r="O5372">
        <v>6.71</v>
      </c>
    </row>
    <row r="5373" spans="1:15" x14ac:dyDescent="0.3">
      <c r="A5373" t="s">
        <v>190</v>
      </c>
      <c r="B5373" t="s">
        <v>191</v>
      </c>
      <c r="C5373" t="s">
        <v>438</v>
      </c>
      <c r="D5373" t="s">
        <v>439</v>
      </c>
      <c r="E5373">
        <v>2016</v>
      </c>
      <c r="F5373">
        <v>13.4</v>
      </c>
      <c r="G5373">
        <v>6.4</v>
      </c>
      <c r="I5373" s="1">
        <v>301000000000</v>
      </c>
      <c r="J5373">
        <v>63197.1</v>
      </c>
      <c r="K5373">
        <v>85.011099999999999</v>
      </c>
      <c r="L5373">
        <v>3.2</v>
      </c>
      <c r="M5373">
        <v>81.704899999999995</v>
      </c>
      <c r="N5373">
        <v>69.027900000000002</v>
      </c>
      <c r="O5373">
        <v>8.3659999999999997</v>
      </c>
    </row>
    <row r="5374" spans="1:15" x14ac:dyDescent="0.3">
      <c r="A5374" t="s">
        <v>190</v>
      </c>
      <c r="B5374" t="s">
        <v>191</v>
      </c>
      <c r="C5374" t="s">
        <v>438</v>
      </c>
      <c r="D5374" t="s">
        <v>439</v>
      </c>
      <c r="E5374">
        <v>2015</v>
      </c>
      <c r="F5374">
        <v>13.9</v>
      </c>
      <c r="G5374">
        <v>6.4</v>
      </c>
      <c r="I5374" s="1">
        <v>292000000000</v>
      </c>
      <c r="J5374">
        <v>61995.4</v>
      </c>
      <c r="K5374">
        <v>83.494799999999998</v>
      </c>
      <c r="L5374">
        <v>3.3</v>
      </c>
      <c r="M5374">
        <v>81.453699999999998</v>
      </c>
      <c r="N5374">
        <v>68.253100000000003</v>
      </c>
      <c r="O5374">
        <v>9.9039999999999999</v>
      </c>
    </row>
    <row r="5375" spans="1:15" x14ac:dyDescent="0.3">
      <c r="A5375" t="s">
        <v>190</v>
      </c>
      <c r="B5375" t="s">
        <v>191</v>
      </c>
      <c r="C5375" t="s">
        <v>438</v>
      </c>
      <c r="D5375" t="s">
        <v>439</v>
      </c>
      <c r="E5375">
        <v>2014</v>
      </c>
      <c r="F5375">
        <v>14.4</v>
      </c>
      <c r="G5375">
        <v>6.3</v>
      </c>
      <c r="H5375">
        <v>5672.06</v>
      </c>
      <c r="I5375" s="1">
        <v>258000000000</v>
      </c>
      <c r="J5375">
        <v>55493</v>
      </c>
      <c r="K5375">
        <v>83.491699999999994</v>
      </c>
      <c r="L5375">
        <v>3.3</v>
      </c>
      <c r="M5375">
        <v>81.348799999999997</v>
      </c>
      <c r="N5375">
        <v>67.6113</v>
      </c>
      <c r="O5375">
        <v>11.856</v>
      </c>
    </row>
    <row r="5376" spans="1:15" x14ac:dyDescent="0.3">
      <c r="A5376" t="s">
        <v>190</v>
      </c>
      <c r="B5376" t="s">
        <v>191</v>
      </c>
      <c r="C5376" t="s">
        <v>438</v>
      </c>
      <c r="D5376" t="s">
        <v>439</v>
      </c>
      <c r="E5376">
        <v>2013</v>
      </c>
      <c r="F5376">
        <v>14.9</v>
      </c>
      <c r="G5376">
        <v>6.4</v>
      </c>
      <c r="H5376">
        <v>5698.76</v>
      </c>
      <c r="I5376" s="1">
        <v>239000000000</v>
      </c>
      <c r="J5376">
        <v>51590.2</v>
      </c>
      <c r="K5376">
        <v>78.247699999999995</v>
      </c>
      <c r="L5376">
        <v>3.3</v>
      </c>
      <c r="M5376">
        <v>80.948800000000006</v>
      </c>
      <c r="N5376">
        <v>67.118799999999993</v>
      </c>
      <c r="O5376">
        <v>13.744999999999999</v>
      </c>
    </row>
    <row r="5377" spans="1:15" x14ac:dyDescent="0.3">
      <c r="A5377" t="s">
        <v>190</v>
      </c>
      <c r="B5377" t="s">
        <v>191</v>
      </c>
      <c r="C5377" t="s">
        <v>438</v>
      </c>
      <c r="D5377" t="s">
        <v>439</v>
      </c>
      <c r="E5377">
        <v>2012</v>
      </c>
      <c r="F5377">
        <v>15.6</v>
      </c>
      <c r="G5377">
        <v>6.3</v>
      </c>
      <c r="H5377">
        <v>5651.01</v>
      </c>
      <c r="I5377" s="1">
        <v>225000000000</v>
      </c>
      <c r="J5377">
        <v>48917.9</v>
      </c>
      <c r="K5377">
        <v>76.92</v>
      </c>
      <c r="L5377">
        <v>3.4</v>
      </c>
      <c r="M5377">
        <v>80.846299999999999</v>
      </c>
      <c r="N5377">
        <v>66.766300000000001</v>
      </c>
      <c r="O5377">
        <v>15.452999999999999</v>
      </c>
    </row>
    <row r="5378" spans="1:15" x14ac:dyDescent="0.3">
      <c r="A5378" t="s">
        <v>190</v>
      </c>
      <c r="B5378" t="s">
        <v>191</v>
      </c>
      <c r="C5378" t="s">
        <v>438</v>
      </c>
      <c r="D5378" t="s">
        <v>439</v>
      </c>
      <c r="E5378">
        <v>2011</v>
      </c>
      <c r="F5378">
        <v>16.2</v>
      </c>
      <c r="G5378">
        <v>6.2</v>
      </c>
      <c r="H5378">
        <v>5657.54</v>
      </c>
      <c r="I5378" s="1">
        <v>237000000000</v>
      </c>
      <c r="J5378">
        <v>51848.9</v>
      </c>
      <c r="K5378">
        <v>74.89</v>
      </c>
      <c r="L5378">
        <v>3.5</v>
      </c>
      <c r="M5378">
        <v>80.746300000000005</v>
      </c>
      <c r="N5378">
        <v>66.483999999999995</v>
      </c>
      <c r="O5378">
        <v>15.353</v>
      </c>
    </row>
    <row r="5379" spans="1:15" x14ac:dyDescent="0.3">
      <c r="A5379" t="s">
        <v>190</v>
      </c>
      <c r="B5379" t="s">
        <v>191</v>
      </c>
      <c r="C5379" t="s">
        <v>438</v>
      </c>
      <c r="D5379" t="s">
        <v>439</v>
      </c>
      <c r="E5379">
        <v>2010</v>
      </c>
      <c r="F5379">
        <v>16.5</v>
      </c>
      <c r="G5379">
        <v>6.1</v>
      </c>
      <c r="H5379">
        <v>5927.87</v>
      </c>
      <c r="I5379" s="1">
        <v>222000000000</v>
      </c>
      <c r="J5379">
        <v>48715.199999999997</v>
      </c>
      <c r="K5379">
        <v>69.849999999999994</v>
      </c>
      <c r="L5379">
        <v>3.5</v>
      </c>
      <c r="M5379">
        <v>80.743899999999996</v>
      </c>
      <c r="N5379">
        <v>66.194699999999997</v>
      </c>
      <c r="O5379">
        <v>14.532999999999999</v>
      </c>
    </row>
    <row r="5380" spans="1:15" x14ac:dyDescent="0.3">
      <c r="A5380" t="s">
        <v>190</v>
      </c>
      <c r="B5380" t="s">
        <v>191</v>
      </c>
      <c r="C5380" t="s">
        <v>438</v>
      </c>
      <c r="D5380" t="s">
        <v>439</v>
      </c>
      <c r="E5380">
        <v>2009</v>
      </c>
      <c r="F5380">
        <v>16.7</v>
      </c>
      <c r="G5380">
        <v>6.3</v>
      </c>
      <c r="H5380">
        <v>5947.91</v>
      </c>
      <c r="I5380" s="1">
        <v>236000000000</v>
      </c>
      <c r="J5380">
        <v>52105.2</v>
      </c>
      <c r="K5380">
        <v>67.38</v>
      </c>
      <c r="L5380">
        <v>3.6</v>
      </c>
      <c r="M5380">
        <v>80.190200000000004</v>
      </c>
      <c r="N5380">
        <v>65.834999999999994</v>
      </c>
      <c r="O5380">
        <v>12.609</v>
      </c>
    </row>
    <row r="5381" spans="1:15" x14ac:dyDescent="0.3">
      <c r="A5381" t="s">
        <v>190</v>
      </c>
      <c r="B5381" t="s">
        <v>191</v>
      </c>
      <c r="C5381" t="s">
        <v>438</v>
      </c>
      <c r="D5381" t="s">
        <v>439</v>
      </c>
      <c r="E5381">
        <v>2008</v>
      </c>
      <c r="F5381">
        <v>16.7</v>
      </c>
      <c r="G5381">
        <v>6.3</v>
      </c>
      <c r="H5381">
        <v>6340.73</v>
      </c>
      <c r="I5381" s="1">
        <v>275000000000</v>
      </c>
      <c r="J5381">
        <v>61262.1</v>
      </c>
      <c r="K5381">
        <v>65.34</v>
      </c>
      <c r="L5381">
        <v>3.7</v>
      </c>
      <c r="M5381">
        <v>80.095100000000002</v>
      </c>
      <c r="N5381">
        <v>65.169700000000006</v>
      </c>
      <c r="O5381">
        <v>6.774</v>
      </c>
    </row>
    <row r="5382" spans="1:15" x14ac:dyDescent="0.3">
      <c r="A5382" t="s">
        <v>190</v>
      </c>
      <c r="B5382" t="s">
        <v>191</v>
      </c>
      <c r="C5382" t="s">
        <v>438</v>
      </c>
      <c r="D5382" t="s">
        <v>439</v>
      </c>
      <c r="E5382">
        <v>2007</v>
      </c>
      <c r="F5382">
        <v>16.2</v>
      </c>
      <c r="G5382">
        <v>6.4</v>
      </c>
      <c r="H5382">
        <v>6218.31</v>
      </c>
      <c r="I5382" s="1">
        <v>270000000000</v>
      </c>
      <c r="J5382">
        <v>61359.7</v>
      </c>
      <c r="K5382">
        <v>61.158299999999997</v>
      </c>
      <c r="L5382">
        <v>3.9</v>
      </c>
      <c r="M5382">
        <v>79.641499999999994</v>
      </c>
      <c r="N5382">
        <v>63.854599999999998</v>
      </c>
      <c r="O5382">
        <v>4.9800000000000004</v>
      </c>
    </row>
    <row r="5383" spans="1:15" x14ac:dyDescent="0.3">
      <c r="A5383" t="s">
        <v>190</v>
      </c>
      <c r="B5383" t="s">
        <v>191</v>
      </c>
      <c r="C5383" t="s">
        <v>438</v>
      </c>
      <c r="D5383" t="s">
        <v>439</v>
      </c>
      <c r="E5383">
        <v>2006</v>
      </c>
      <c r="F5383">
        <v>15.3</v>
      </c>
      <c r="G5383">
        <v>6.7</v>
      </c>
      <c r="H5383">
        <v>6351.1</v>
      </c>
      <c r="I5383" s="1">
        <v>232000000000</v>
      </c>
      <c r="J5383">
        <v>54306.400000000001</v>
      </c>
      <c r="K5383">
        <v>54.82</v>
      </c>
      <c r="L5383">
        <v>4.0999999999999996</v>
      </c>
      <c r="M5383">
        <v>79.241500000000002</v>
      </c>
      <c r="N5383">
        <v>62.034999999999997</v>
      </c>
      <c r="O5383">
        <v>4.415</v>
      </c>
    </row>
    <row r="5384" spans="1:15" x14ac:dyDescent="0.3">
      <c r="A5384" t="s">
        <v>190</v>
      </c>
      <c r="B5384" t="s">
        <v>191</v>
      </c>
      <c r="C5384" t="s">
        <v>438</v>
      </c>
      <c r="D5384" t="s">
        <v>439</v>
      </c>
      <c r="E5384">
        <v>2005</v>
      </c>
      <c r="F5384">
        <v>14.8</v>
      </c>
      <c r="G5384">
        <v>6.8</v>
      </c>
      <c r="H5384">
        <v>6241.72</v>
      </c>
      <c r="I5384" s="1">
        <v>212000000000</v>
      </c>
      <c r="J5384">
        <v>50878.2</v>
      </c>
      <c r="K5384">
        <v>41.61</v>
      </c>
      <c r="L5384">
        <v>4.4000000000000004</v>
      </c>
      <c r="M5384">
        <v>78.943899999999999</v>
      </c>
      <c r="N5384">
        <v>60.384900000000002</v>
      </c>
      <c r="O5384">
        <v>4.3419999999999996</v>
      </c>
    </row>
    <row r="5385" spans="1:15" x14ac:dyDescent="0.3">
      <c r="A5385" t="s">
        <v>190</v>
      </c>
      <c r="B5385" t="s">
        <v>191</v>
      </c>
      <c r="C5385" t="s">
        <v>438</v>
      </c>
      <c r="D5385" t="s">
        <v>439</v>
      </c>
      <c r="E5385">
        <v>2004</v>
      </c>
      <c r="F5385">
        <v>15.2</v>
      </c>
      <c r="G5385">
        <v>7</v>
      </c>
      <c r="H5385">
        <v>6168.4</v>
      </c>
      <c r="I5385" s="1">
        <v>194000000000</v>
      </c>
      <c r="J5385">
        <v>47631</v>
      </c>
      <c r="K5385">
        <v>36.99</v>
      </c>
      <c r="L5385">
        <v>4.7</v>
      </c>
      <c r="M5385">
        <v>78.539000000000001</v>
      </c>
      <c r="N5385">
        <v>59.083500000000001</v>
      </c>
      <c r="O5385">
        <v>4.4909999999999997</v>
      </c>
    </row>
    <row r="5386" spans="1:15" x14ac:dyDescent="0.3">
      <c r="A5386" t="s">
        <v>190</v>
      </c>
      <c r="B5386" t="s">
        <v>191</v>
      </c>
      <c r="C5386" t="s">
        <v>438</v>
      </c>
      <c r="D5386" t="s">
        <v>439</v>
      </c>
      <c r="E5386">
        <v>2003</v>
      </c>
      <c r="F5386">
        <v>15.4</v>
      </c>
      <c r="G5386">
        <v>7.3</v>
      </c>
      <c r="H5386">
        <v>6092.55</v>
      </c>
      <c r="I5386" s="1">
        <v>164000000000</v>
      </c>
      <c r="J5386">
        <v>41106.9</v>
      </c>
      <c r="K5386">
        <v>34.31</v>
      </c>
      <c r="L5386">
        <v>5.0999999999999996</v>
      </c>
      <c r="M5386">
        <v>78.138999999999996</v>
      </c>
      <c r="N5386">
        <v>58.013100000000001</v>
      </c>
      <c r="O5386">
        <v>4.4779999999999998</v>
      </c>
    </row>
    <row r="5387" spans="1:15" x14ac:dyDescent="0.3">
      <c r="A5387" t="s">
        <v>190</v>
      </c>
      <c r="B5387" t="s">
        <v>191</v>
      </c>
      <c r="C5387" t="s">
        <v>438</v>
      </c>
      <c r="D5387" t="s">
        <v>439</v>
      </c>
      <c r="E5387">
        <v>2002</v>
      </c>
      <c r="F5387">
        <v>15.4</v>
      </c>
      <c r="G5387">
        <v>7.5</v>
      </c>
      <c r="H5387">
        <v>6035.69</v>
      </c>
      <c r="I5387" s="1">
        <v>128000000000</v>
      </c>
      <c r="J5387">
        <v>32541.1</v>
      </c>
      <c r="K5387">
        <v>25.85</v>
      </c>
      <c r="L5387">
        <v>5.4</v>
      </c>
      <c r="M5387">
        <v>77.634100000000004</v>
      </c>
      <c r="N5387">
        <v>57.075699999999998</v>
      </c>
      <c r="O5387">
        <v>4.2149999999999999</v>
      </c>
    </row>
    <row r="5388" spans="1:15" x14ac:dyDescent="0.3">
      <c r="A5388" t="s">
        <v>190</v>
      </c>
      <c r="B5388" t="s">
        <v>191</v>
      </c>
      <c r="C5388" t="s">
        <v>438</v>
      </c>
      <c r="D5388" t="s">
        <v>439</v>
      </c>
      <c r="E5388">
        <v>2001</v>
      </c>
      <c r="F5388">
        <v>15</v>
      </c>
      <c r="G5388">
        <v>7.8</v>
      </c>
      <c r="H5388">
        <v>5896.94</v>
      </c>
      <c r="I5388" s="1">
        <v>109000000000</v>
      </c>
      <c r="J5388">
        <v>28227.7</v>
      </c>
      <c r="K5388">
        <v>23.1388</v>
      </c>
      <c r="L5388">
        <v>5.8</v>
      </c>
      <c r="M5388">
        <v>77.134100000000004</v>
      </c>
      <c r="N5388">
        <v>56.122</v>
      </c>
      <c r="O5388">
        <v>3.6829999999999998</v>
      </c>
    </row>
    <row r="5389" spans="1:15" x14ac:dyDescent="0.3">
      <c r="A5389" t="s">
        <v>190</v>
      </c>
      <c r="B5389" t="s">
        <v>191</v>
      </c>
      <c r="C5389" t="s">
        <v>438</v>
      </c>
      <c r="D5389" t="s">
        <v>439</v>
      </c>
      <c r="E5389">
        <v>2000</v>
      </c>
      <c r="F5389">
        <v>14.4</v>
      </c>
      <c r="G5389">
        <v>8.1999999999999993</v>
      </c>
      <c r="H5389">
        <v>5796.06</v>
      </c>
      <c r="I5389">
        <v>99853000000</v>
      </c>
      <c r="J5389">
        <v>26241.4</v>
      </c>
      <c r="K5389">
        <v>17.8505</v>
      </c>
      <c r="L5389">
        <v>6</v>
      </c>
      <c r="M5389">
        <v>76.536600000000007</v>
      </c>
      <c r="N5389">
        <v>55.235500000000002</v>
      </c>
      <c r="O5389">
        <v>4.3179999999999996</v>
      </c>
    </row>
    <row r="5390" spans="1:15" x14ac:dyDescent="0.3">
      <c r="A5390" t="s">
        <v>190</v>
      </c>
      <c r="B5390" t="s">
        <v>191</v>
      </c>
      <c r="C5390" t="s">
        <v>438</v>
      </c>
      <c r="D5390" t="s">
        <v>439</v>
      </c>
      <c r="E5390">
        <v>1999</v>
      </c>
      <c r="F5390">
        <v>14.4</v>
      </c>
      <c r="G5390">
        <v>8.6999999999999993</v>
      </c>
      <c r="H5390">
        <v>5433.86</v>
      </c>
      <c r="I5390">
        <v>98692100000</v>
      </c>
      <c r="J5390">
        <v>26284.3</v>
      </c>
      <c r="K5390">
        <v>10.9338</v>
      </c>
      <c r="L5390">
        <v>6.1</v>
      </c>
      <c r="M5390">
        <v>76.082899999999995</v>
      </c>
      <c r="N5390">
        <v>54.504100000000001</v>
      </c>
      <c r="O5390">
        <v>5.8040000000000003</v>
      </c>
    </row>
    <row r="5391" spans="1:15" x14ac:dyDescent="0.3">
      <c r="A5391" t="s">
        <v>190</v>
      </c>
      <c r="B5391" t="s">
        <v>191</v>
      </c>
      <c r="C5391" t="s">
        <v>438</v>
      </c>
      <c r="D5391" t="s">
        <v>439</v>
      </c>
      <c r="E5391">
        <v>1998</v>
      </c>
      <c r="F5391">
        <v>14.5</v>
      </c>
      <c r="G5391">
        <v>8.5</v>
      </c>
      <c r="H5391">
        <v>5201.6099999999997</v>
      </c>
      <c r="I5391">
        <v>90082100000</v>
      </c>
      <c r="J5391">
        <v>24263.200000000001</v>
      </c>
      <c r="K5391">
        <v>8.0960099999999997</v>
      </c>
      <c r="L5391">
        <v>6.1</v>
      </c>
      <c r="M5391">
        <v>76.180499999999995</v>
      </c>
      <c r="N5391">
        <v>53.893099999999997</v>
      </c>
      <c r="O5391">
        <v>7.6989999999999998</v>
      </c>
    </row>
    <row r="5392" spans="1:15" x14ac:dyDescent="0.3">
      <c r="A5392" t="s">
        <v>190</v>
      </c>
      <c r="B5392" t="s">
        <v>191</v>
      </c>
      <c r="C5392" t="s">
        <v>438</v>
      </c>
      <c r="D5392" t="s">
        <v>439</v>
      </c>
      <c r="E5392">
        <v>1997</v>
      </c>
      <c r="F5392">
        <v>14.4</v>
      </c>
      <c r="G5392">
        <v>8.6</v>
      </c>
      <c r="H5392">
        <v>4976.63</v>
      </c>
      <c r="I5392">
        <v>82826100000</v>
      </c>
      <c r="J5392">
        <v>22542.799999999999</v>
      </c>
      <c r="K5392">
        <v>4.08826</v>
      </c>
      <c r="L5392">
        <v>6.1</v>
      </c>
      <c r="M5392">
        <v>75.985399999999998</v>
      </c>
      <c r="N5392">
        <v>53.3339</v>
      </c>
      <c r="O5392">
        <v>10.202999999999999</v>
      </c>
    </row>
    <row r="5393" spans="1:15" x14ac:dyDescent="0.3">
      <c r="A5393" t="s">
        <v>190</v>
      </c>
      <c r="B5393" t="s">
        <v>191</v>
      </c>
      <c r="C5393" t="s">
        <v>438</v>
      </c>
      <c r="D5393" t="s">
        <v>439</v>
      </c>
      <c r="E5393">
        <v>1996</v>
      </c>
      <c r="F5393">
        <v>13.9</v>
      </c>
      <c r="G5393">
        <v>8.6999999999999993</v>
      </c>
      <c r="H5393">
        <v>4787.8900000000003</v>
      </c>
      <c r="I5393">
        <v>75880600000</v>
      </c>
      <c r="J5393">
        <v>20860.599999999999</v>
      </c>
      <c r="K5393">
        <v>2.1993</v>
      </c>
      <c r="L5393">
        <v>6.1</v>
      </c>
      <c r="M5393">
        <v>75.831699999999998</v>
      </c>
      <c r="N5393">
        <v>52.801699999999997</v>
      </c>
      <c r="O5393">
        <v>11.717000000000001</v>
      </c>
    </row>
    <row r="5394" spans="1:15" x14ac:dyDescent="0.3">
      <c r="A5394" t="s">
        <v>190</v>
      </c>
      <c r="B5394" t="s">
        <v>191</v>
      </c>
      <c r="C5394" t="s">
        <v>438</v>
      </c>
      <c r="D5394" t="s">
        <v>439</v>
      </c>
      <c r="E5394">
        <v>1995</v>
      </c>
      <c r="F5394">
        <v>13.5</v>
      </c>
      <c r="G5394">
        <v>8.9</v>
      </c>
      <c r="H5394">
        <v>4525.28</v>
      </c>
      <c r="I5394">
        <v>69222600000</v>
      </c>
      <c r="J5394">
        <v>19181.400000000001</v>
      </c>
      <c r="K5394">
        <v>1.10839</v>
      </c>
      <c r="L5394">
        <v>6.1</v>
      </c>
      <c r="M5394">
        <v>75.617599999999996</v>
      </c>
      <c r="N5394">
        <v>52.385599999999997</v>
      </c>
      <c r="O5394">
        <v>11.983000000000001</v>
      </c>
    </row>
    <row r="5395" spans="1:15" x14ac:dyDescent="0.3">
      <c r="A5395" t="s">
        <v>190</v>
      </c>
      <c r="B5395" t="s">
        <v>191</v>
      </c>
      <c r="C5395" t="s">
        <v>438</v>
      </c>
      <c r="D5395" t="s">
        <v>439</v>
      </c>
      <c r="E5395">
        <v>1994</v>
      </c>
      <c r="F5395">
        <v>13.4</v>
      </c>
      <c r="G5395">
        <v>8.6</v>
      </c>
      <c r="H5395">
        <v>4351.0600000000004</v>
      </c>
      <c r="I5395">
        <v>57166000000</v>
      </c>
      <c r="J5395">
        <v>15922</v>
      </c>
      <c r="K5395">
        <v>0.55837700000000001</v>
      </c>
      <c r="L5395">
        <v>6.2</v>
      </c>
      <c r="M5395">
        <v>75.476799999999997</v>
      </c>
      <c r="N5395">
        <v>52.117699999999999</v>
      </c>
      <c r="O5395">
        <v>14.57</v>
      </c>
    </row>
    <row r="5396" spans="1:15" x14ac:dyDescent="0.3">
      <c r="A5396" t="s">
        <v>190</v>
      </c>
      <c r="B5396" t="s">
        <v>191</v>
      </c>
      <c r="C5396" t="s">
        <v>438</v>
      </c>
      <c r="D5396" t="s">
        <v>439</v>
      </c>
      <c r="E5396">
        <v>1993</v>
      </c>
      <c r="F5396">
        <v>13.8</v>
      </c>
      <c r="G5396">
        <v>9</v>
      </c>
      <c r="H5396">
        <v>4185.1000000000004</v>
      </c>
      <c r="I5396">
        <v>52480300000</v>
      </c>
      <c r="J5396">
        <v>14674.6</v>
      </c>
      <c r="K5396">
        <v>0.28114099999999997</v>
      </c>
      <c r="L5396">
        <v>6.4</v>
      </c>
      <c r="M5396">
        <v>75.336100000000002</v>
      </c>
      <c r="N5396">
        <v>51.912599999999998</v>
      </c>
      <c r="O5396">
        <v>15.587</v>
      </c>
    </row>
    <row r="5397" spans="1:15" x14ac:dyDescent="0.3">
      <c r="A5397" t="s">
        <v>190</v>
      </c>
      <c r="B5397" t="s">
        <v>191</v>
      </c>
      <c r="C5397" t="s">
        <v>438</v>
      </c>
      <c r="D5397" t="s">
        <v>439</v>
      </c>
      <c r="E5397">
        <v>1992</v>
      </c>
      <c r="F5397">
        <v>14.4</v>
      </c>
      <c r="G5397">
        <v>8.6999999999999993</v>
      </c>
      <c r="H5397">
        <v>4104.8999999999996</v>
      </c>
      <c r="I5397">
        <v>55985500000</v>
      </c>
      <c r="J5397">
        <v>15733.2</v>
      </c>
      <c r="K5397">
        <v>0.169686</v>
      </c>
      <c r="L5397">
        <v>6.8</v>
      </c>
      <c r="M5397">
        <v>75.180999999999997</v>
      </c>
      <c r="N5397">
        <v>51.653799999999997</v>
      </c>
      <c r="O5397">
        <v>15.03</v>
      </c>
    </row>
    <row r="5398" spans="1:15" x14ac:dyDescent="0.3">
      <c r="A5398" t="s">
        <v>190</v>
      </c>
      <c r="B5398" t="s">
        <v>191</v>
      </c>
      <c r="C5398" t="s">
        <v>438</v>
      </c>
      <c r="D5398" t="s">
        <v>439</v>
      </c>
      <c r="E5398">
        <v>1991</v>
      </c>
      <c r="F5398">
        <v>14.9</v>
      </c>
      <c r="G5398">
        <v>8.9</v>
      </c>
      <c r="H5398">
        <v>3897.87</v>
      </c>
      <c r="I5398">
        <v>49847100000</v>
      </c>
      <c r="J5398">
        <v>14104.1</v>
      </c>
      <c r="K5398">
        <v>5.6795999999999999E-2</v>
      </c>
      <c r="L5398">
        <v>7.2</v>
      </c>
      <c r="M5398">
        <v>75.005300000000005</v>
      </c>
      <c r="N5398">
        <v>51.302599999999998</v>
      </c>
      <c r="O5398">
        <v>15.775</v>
      </c>
    </row>
    <row r="5399" spans="1:15" x14ac:dyDescent="0.3">
      <c r="A5399" t="s">
        <v>190</v>
      </c>
      <c r="B5399" t="s">
        <v>191</v>
      </c>
      <c r="C5399" t="s">
        <v>438</v>
      </c>
      <c r="D5399" t="s">
        <v>439</v>
      </c>
      <c r="E5399">
        <v>1990</v>
      </c>
      <c r="F5399">
        <v>15.1</v>
      </c>
      <c r="G5399">
        <v>8.9</v>
      </c>
      <c r="H5399">
        <v>3767.53</v>
      </c>
      <c r="I5399">
        <v>49364700000</v>
      </c>
      <c r="J5399">
        <v>14048.1</v>
      </c>
      <c r="K5399">
        <v>0</v>
      </c>
      <c r="L5399">
        <v>7.6</v>
      </c>
      <c r="M5399">
        <v>74.809100000000001</v>
      </c>
      <c r="N5399">
        <v>51.008499999999998</v>
      </c>
    </row>
    <row r="5400" spans="1:15" x14ac:dyDescent="0.3">
      <c r="A5400" t="s">
        <v>190</v>
      </c>
      <c r="B5400" t="s">
        <v>191</v>
      </c>
      <c r="C5400" t="s">
        <v>438</v>
      </c>
      <c r="D5400" t="s">
        <v>439</v>
      </c>
      <c r="E5400">
        <v>1989</v>
      </c>
      <c r="F5400">
        <v>14.8</v>
      </c>
      <c r="G5400">
        <v>9.1</v>
      </c>
      <c r="H5400">
        <v>3598.11</v>
      </c>
      <c r="I5400">
        <v>39285400000</v>
      </c>
      <c r="J5400">
        <v>11189.2</v>
      </c>
      <c r="L5400">
        <v>8</v>
      </c>
      <c r="M5400">
        <v>74.5959</v>
      </c>
      <c r="N5400">
        <v>50.965400000000002</v>
      </c>
    </row>
    <row r="5401" spans="1:15" x14ac:dyDescent="0.3">
      <c r="A5401" t="s">
        <v>190</v>
      </c>
      <c r="B5401" t="s">
        <v>191</v>
      </c>
      <c r="C5401" t="s">
        <v>438</v>
      </c>
      <c r="D5401" t="s">
        <v>439</v>
      </c>
      <c r="E5401">
        <v>1988</v>
      </c>
      <c r="F5401">
        <v>15.5</v>
      </c>
      <c r="G5401">
        <v>9</v>
      </c>
      <c r="H5401">
        <v>3427.28</v>
      </c>
      <c r="I5401">
        <v>37818100000</v>
      </c>
      <c r="J5401">
        <v>10728.7</v>
      </c>
      <c r="L5401">
        <v>8.3000000000000007</v>
      </c>
      <c r="M5401">
        <v>74.377700000000004</v>
      </c>
      <c r="N5401">
        <v>51.1678</v>
      </c>
    </row>
    <row r="5402" spans="1:15" x14ac:dyDescent="0.3">
      <c r="A5402" t="s">
        <v>190</v>
      </c>
      <c r="B5402" t="s">
        <v>191</v>
      </c>
      <c r="C5402" t="s">
        <v>438</v>
      </c>
      <c r="D5402" t="s">
        <v>439</v>
      </c>
      <c r="E5402">
        <v>1987</v>
      </c>
      <c r="F5402">
        <v>16.5</v>
      </c>
      <c r="G5402">
        <v>8.9</v>
      </c>
      <c r="H5402">
        <v>3414.63</v>
      </c>
      <c r="I5402">
        <v>33961100000</v>
      </c>
      <c r="J5402">
        <v>9593.39</v>
      </c>
      <c r="L5402">
        <v>8.4</v>
      </c>
      <c r="M5402">
        <v>74.162499999999994</v>
      </c>
      <c r="N5402">
        <v>51.387099999999997</v>
      </c>
    </row>
    <row r="5403" spans="1:15" x14ac:dyDescent="0.3">
      <c r="A5403" t="s">
        <v>190</v>
      </c>
      <c r="B5403" t="s">
        <v>191</v>
      </c>
      <c r="C5403" t="s">
        <v>438</v>
      </c>
      <c r="D5403" t="s">
        <v>439</v>
      </c>
      <c r="E5403">
        <v>1986</v>
      </c>
      <c r="F5403">
        <v>17.399999999999999</v>
      </c>
      <c r="G5403">
        <v>9.5</v>
      </c>
      <c r="H5403">
        <v>3271.47</v>
      </c>
      <c r="I5403">
        <v>28749000000</v>
      </c>
      <c r="J5403">
        <v>8121.89</v>
      </c>
      <c r="L5403">
        <v>8.6</v>
      </c>
      <c r="M5403">
        <v>73.951400000000007</v>
      </c>
      <c r="N5403">
        <v>51.381799999999998</v>
      </c>
    </row>
    <row r="5404" spans="1:15" x14ac:dyDescent="0.3">
      <c r="A5404" t="s">
        <v>190</v>
      </c>
      <c r="B5404" t="s">
        <v>191</v>
      </c>
      <c r="C5404" t="s">
        <v>438</v>
      </c>
      <c r="D5404" t="s">
        <v>439</v>
      </c>
      <c r="E5404">
        <v>1985</v>
      </c>
      <c r="F5404">
        <v>17.600000000000001</v>
      </c>
      <c r="G5404">
        <v>9.4</v>
      </c>
      <c r="H5404">
        <v>3114.96</v>
      </c>
      <c r="I5404">
        <v>21295500000</v>
      </c>
      <c r="J5404">
        <v>6018.94</v>
      </c>
      <c r="L5404">
        <v>8.9</v>
      </c>
      <c r="M5404">
        <v>73.742400000000004</v>
      </c>
      <c r="N5404">
        <v>51.358400000000003</v>
      </c>
    </row>
    <row r="5405" spans="1:15" x14ac:dyDescent="0.3">
      <c r="A5405" t="s">
        <v>190</v>
      </c>
      <c r="B5405" t="s">
        <v>191</v>
      </c>
      <c r="C5405" t="s">
        <v>438</v>
      </c>
      <c r="D5405" t="s">
        <v>439</v>
      </c>
      <c r="E5405">
        <v>1984</v>
      </c>
      <c r="F5405">
        <v>18.100000000000001</v>
      </c>
      <c r="G5405">
        <v>9.1</v>
      </c>
      <c r="H5405">
        <v>2962.27</v>
      </c>
      <c r="I5405">
        <v>20130700000</v>
      </c>
      <c r="J5405">
        <v>5698.84</v>
      </c>
      <c r="L5405">
        <v>9.3000000000000007</v>
      </c>
      <c r="M5405">
        <v>73.531499999999994</v>
      </c>
      <c r="N5405">
        <v>51.276299999999999</v>
      </c>
    </row>
    <row r="5406" spans="1:15" x14ac:dyDescent="0.3">
      <c r="A5406" t="s">
        <v>190</v>
      </c>
      <c r="B5406" t="s">
        <v>191</v>
      </c>
      <c r="C5406" t="s">
        <v>438</v>
      </c>
      <c r="D5406" t="s">
        <v>439</v>
      </c>
      <c r="E5406">
        <v>1983</v>
      </c>
      <c r="F5406">
        <v>19.100000000000001</v>
      </c>
      <c r="G5406">
        <v>9.4</v>
      </c>
      <c r="H5406">
        <v>2852.79</v>
      </c>
      <c r="I5406">
        <v>20790900000</v>
      </c>
      <c r="J5406">
        <v>5922.33</v>
      </c>
      <c r="L5406">
        <v>9.6999999999999993</v>
      </c>
      <c r="M5406">
        <v>73.313699999999997</v>
      </c>
      <c r="N5406">
        <v>50.959499999999998</v>
      </c>
    </row>
    <row r="5407" spans="1:15" x14ac:dyDescent="0.3">
      <c r="A5407" t="s">
        <v>190</v>
      </c>
      <c r="B5407" t="s">
        <v>191</v>
      </c>
      <c r="C5407" t="s">
        <v>438</v>
      </c>
      <c r="D5407" t="s">
        <v>439</v>
      </c>
      <c r="E5407">
        <v>1982</v>
      </c>
      <c r="F5407">
        <v>20.3</v>
      </c>
      <c r="G5407">
        <v>9.3000000000000007</v>
      </c>
      <c r="H5407">
        <v>2794.19</v>
      </c>
      <c r="I5407">
        <v>21500500000</v>
      </c>
      <c r="J5407">
        <v>6168.02</v>
      </c>
      <c r="L5407">
        <v>10.3</v>
      </c>
      <c r="M5407">
        <v>73.088099999999997</v>
      </c>
      <c r="N5407">
        <v>50.599499999999999</v>
      </c>
    </row>
    <row r="5408" spans="1:15" x14ac:dyDescent="0.3">
      <c r="A5408" t="s">
        <v>190</v>
      </c>
      <c r="B5408" t="s">
        <v>191</v>
      </c>
      <c r="C5408" t="s">
        <v>438</v>
      </c>
      <c r="D5408" t="s">
        <v>439</v>
      </c>
      <c r="E5408">
        <v>1981</v>
      </c>
      <c r="F5408">
        <v>20.9</v>
      </c>
      <c r="G5408">
        <v>9.5</v>
      </c>
      <c r="H5408">
        <v>2827.4</v>
      </c>
      <c r="I5408">
        <v>20694900000</v>
      </c>
      <c r="J5408">
        <v>5993.32</v>
      </c>
      <c r="L5408">
        <v>11</v>
      </c>
      <c r="M5408">
        <v>72.856099999999998</v>
      </c>
      <c r="N5408">
        <v>50.123399999999997</v>
      </c>
    </row>
    <row r="5409" spans="1:14" x14ac:dyDescent="0.3">
      <c r="A5409" t="s">
        <v>190</v>
      </c>
      <c r="B5409" t="s">
        <v>191</v>
      </c>
      <c r="C5409" t="s">
        <v>438</v>
      </c>
      <c r="D5409" t="s">
        <v>439</v>
      </c>
      <c r="E5409">
        <v>1980</v>
      </c>
      <c r="F5409">
        <v>21.7</v>
      </c>
      <c r="G5409">
        <v>9.8000000000000007</v>
      </c>
      <c r="H5409">
        <v>2868.32</v>
      </c>
      <c r="I5409">
        <v>21773900000</v>
      </c>
      <c r="J5409">
        <v>6380.07</v>
      </c>
      <c r="L5409">
        <v>12</v>
      </c>
      <c r="M5409">
        <v>72.623199999999997</v>
      </c>
      <c r="N5409">
        <v>49.5398</v>
      </c>
    </row>
    <row r="5410" spans="1:14" x14ac:dyDescent="0.3">
      <c r="A5410" t="s">
        <v>190</v>
      </c>
      <c r="B5410" t="s">
        <v>191</v>
      </c>
      <c r="C5410" t="s">
        <v>438</v>
      </c>
      <c r="D5410" t="s">
        <v>439</v>
      </c>
      <c r="E5410">
        <v>1979</v>
      </c>
      <c r="F5410">
        <v>21.5</v>
      </c>
      <c r="G5410">
        <v>10</v>
      </c>
      <c r="H5410">
        <v>2935.01</v>
      </c>
      <c r="I5410">
        <v>18341300000</v>
      </c>
      <c r="J5410">
        <v>5436.46</v>
      </c>
      <c r="L5410">
        <v>13.1</v>
      </c>
      <c r="M5410">
        <v>72.393500000000003</v>
      </c>
      <c r="N5410">
        <v>48.972999999999999</v>
      </c>
    </row>
    <row r="5411" spans="1:14" x14ac:dyDescent="0.3">
      <c r="A5411" t="s">
        <v>190</v>
      </c>
      <c r="B5411" t="s">
        <v>191</v>
      </c>
      <c r="C5411" t="s">
        <v>438</v>
      </c>
      <c r="D5411" t="s">
        <v>439</v>
      </c>
      <c r="E5411">
        <v>1978</v>
      </c>
      <c r="F5411">
        <v>21.1</v>
      </c>
      <c r="G5411">
        <v>10.199999999999999</v>
      </c>
      <c r="H5411">
        <v>2693.52</v>
      </c>
      <c r="I5411">
        <v>14665500000</v>
      </c>
      <c r="J5411">
        <v>4405.26</v>
      </c>
      <c r="L5411">
        <v>14.2</v>
      </c>
      <c r="M5411">
        <v>72.173699999999997</v>
      </c>
      <c r="N5411">
        <v>48.3249</v>
      </c>
    </row>
    <row r="5412" spans="1:14" x14ac:dyDescent="0.3">
      <c r="A5412" t="s">
        <v>190</v>
      </c>
      <c r="B5412" t="s">
        <v>191</v>
      </c>
      <c r="C5412" t="s">
        <v>438</v>
      </c>
      <c r="D5412" t="s">
        <v>439</v>
      </c>
      <c r="E5412">
        <v>1977</v>
      </c>
      <c r="F5412">
        <v>21</v>
      </c>
      <c r="G5412">
        <v>10.199999999999999</v>
      </c>
      <c r="H5412">
        <v>2535.8000000000002</v>
      </c>
      <c r="I5412">
        <v>11261800000</v>
      </c>
      <c r="J5412">
        <v>3431.18</v>
      </c>
      <c r="L5412">
        <v>15.2</v>
      </c>
      <c r="M5412">
        <v>71.968999999999994</v>
      </c>
      <c r="N5412">
        <v>47.644100000000002</v>
      </c>
    </row>
    <row r="5413" spans="1:14" x14ac:dyDescent="0.3">
      <c r="A5413" t="s">
        <v>190</v>
      </c>
      <c r="B5413" t="s">
        <v>191</v>
      </c>
      <c r="C5413" t="s">
        <v>438</v>
      </c>
      <c r="D5413" t="s">
        <v>439</v>
      </c>
      <c r="E5413">
        <v>1976</v>
      </c>
      <c r="F5413">
        <v>20.9</v>
      </c>
      <c r="G5413">
        <v>10.5</v>
      </c>
      <c r="H5413">
        <v>2377.67</v>
      </c>
      <c r="I5413">
        <v>9465080000</v>
      </c>
      <c r="J5413">
        <v>2923.08</v>
      </c>
      <c r="L5413">
        <v>16.100000000000001</v>
      </c>
      <c r="M5413">
        <v>71.782799999999995</v>
      </c>
      <c r="N5413">
        <v>47.0032</v>
      </c>
    </row>
    <row r="5414" spans="1:14" x14ac:dyDescent="0.3">
      <c r="A5414" t="s">
        <v>190</v>
      </c>
      <c r="B5414" t="s">
        <v>191</v>
      </c>
      <c r="C5414" t="s">
        <v>438</v>
      </c>
      <c r="D5414" t="s">
        <v>439</v>
      </c>
      <c r="E5414">
        <v>1975</v>
      </c>
      <c r="F5414">
        <v>21.1</v>
      </c>
      <c r="G5414">
        <v>10.4</v>
      </c>
      <c r="H5414">
        <v>2175.23</v>
      </c>
      <c r="I5414">
        <v>9495170000</v>
      </c>
      <c r="J5414">
        <v>2976.96</v>
      </c>
      <c r="L5414">
        <v>16.899999999999999</v>
      </c>
      <c r="M5414">
        <v>71.616600000000005</v>
      </c>
      <c r="N5414">
        <v>46.299199999999999</v>
      </c>
    </row>
    <row r="5415" spans="1:14" x14ac:dyDescent="0.3">
      <c r="A5415" t="s">
        <v>190</v>
      </c>
      <c r="B5415" t="s">
        <v>191</v>
      </c>
      <c r="C5415" t="s">
        <v>438</v>
      </c>
      <c r="D5415" t="s">
        <v>439</v>
      </c>
      <c r="E5415">
        <v>1974</v>
      </c>
      <c r="F5415">
        <v>22</v>
      </c>
      <c r="G5415">
        <v>11.1</v>
      </c>
      <c r="H5415">
        <v>2246.06</v>
      </c>
      <c r="I5415">
        <v>7906320000</v>
      </c>
      <c r="J5415">
        <v>2519.94</v>
      </c>
      <c r="L5415">
        <v>17.5</v>
      </c>
      <c r="M5415">
        <v>71.471999999999994</v>
      </c>
      <c r="N5415">
        <v>45.543599999999998</v>
      </c>
    </row>
    <row r="5416" spans="1:14" x14ac:dyDescent="0.3">
      <c r="A5416" t="s">
        <v>190</v>
      </c>
      <c r="B5416" t="s">
        <v>191</v>
      </c>
      <c r="C5416" t="s">
        <v>438</v>
      </c>
      <c r="D5416" t="s">
        <v>439</v>
      </c>
      <c r="E5416">
        <v>1973</v>
      </c>
      <c r="F5416">
        <v>22.3</v>
      </c>
      <c r="G5416">
        <v>11.1</v>
      </c>
      <c r="H5416">
        <v>2143.2600000000002</v>
      </c>
      <c r="I5416">
        <v>7490130000</v>
      </c>
      <c r="J5416">
        <v>2427.17</v>
      </c>
      <c r="L5416">
        <v>17.899999999999999</v>
      </c>
      <c r="M5416">
        <v>71.345600000000005</v>
      </c>
      <c r="N5416">
        <v>44.795299999999997</v>
      </c>
    </row>
    <row r="5417" spans="1:14" x14ac:dyDescent="0.3">
      <c r="A5417" t="s">
        <v>190</v>
      </c>
      <c r="B5417" t="s">
        <v>191</v>
      </c>
      <c r="C5417" t="s">
        <v>438</v>
      </c>
      <c r="D5417" t="s">
        <v>439</v>
      </c>
      <c r="E5417">
        <v>1972</v>
      </c>
      <c r="F5417">
        <v>22.6</v>
      </c>
      <c r="G5417">
        <v>11.3</v>
      </c>
      <c r="H5417">
        <v>2021.17</v>
      </c>
      <c r="I5417">
        <v>6325630000</v>
      </c>
      <c r="J5417">
        <v>2082.96</v>
      </c>
      <c r="L5417">
        <v>18.2</v>
      </c>
      <c r="M5417">
        <v>71.232200000000006</v>
      </c>
      <c r="N5417">
        <v>44.082599999999999</v>
      </c>
    </row>
    <row r="5418" spans="1:14" x14ac:dyDescent="0.3">
      <c r="A5418" t="s">
        <v>190</v>
      </c>
      <c r="B5418" t="s">
        <v>191</v>
      </c>
      <c r="C5418" t="s">
        <v>438</v>
      </c>
      <c r="D5418" t="s">
        <v>439</v>
      </c>
      <c r="E5418">
        <v>1971</v>
      </c>
      <c r="F5418">
        <v>22.6</v>
      </c>
      <c r="G5418">
        <v>10.7</v>
      </c>
      <c r="H5418">
        <v>1884.66</v>
      </c>
      <c r="I5418">
        <v>5104360000</v>
      </c>
      <c r="J5418">
        <v>1705.97</v>
      </c>
      <c r="L5418">
        <v>18.600000000000001</v>
      </c>
      <c r="M5418">
        <v>71.128500000000003</v>
      </c>
      <c r="N5418">
        <v>43.432299999999998</v>
      </c>
    </row>
    <row r="5419" spans="1:14" x14ac:dyDescent="0.3">
      <c r="A5419" t="s">
        <v>190</v>
      </c>
      <c r="B5419" t="s">
        <v>191</v>
      </c>
      <c r="C5419" t="s">
        <v>438</v>
      </c>
      <c r="D5419" t="s">
        <v>439</v>
      </c>
      <c r="E5419">
        <v>1970</v>
      </c>
      <c r="F5419">
        <v>21.8</v>
      </c>
      <c r="G5419">
        <v>11.4</v>
      </c>
      <c r="H5419">
        <v>1750.95</v>
      </c>
      <c r="I5419">
        <v>4401260000</v>
      </c>
      <c r="J5419">
        <v>1488.29</v>
      </c>
      <c r="L5419">
        <v>19</v>
      </c>
      <c r="M5419">
        <v>71.031400000000005</v>
      </c>
      <c r="N5419">
        <v>42.927100000000003</v>
      </c>
    </row>
    <row r="5420" spans="1:14" x14ac:dyDescent="0.3">
      <c r="A5420" t="s">
        <v>190</v>
      </c>
      <c r="B5420" t="s">
        <v>191</v>
      </c>
      <c r="C5420" t="s">
        <v>438</v>
      </c>
      <c r="D5420" t="s">
        <v>439</v>
      </c>
      <c r="E5420">
        <v>1969</v>
      </c>
      <c r="F5420">
        <v>21.5</v>
      </c>
      <c r="G5420">
        <v>11.5</v>
      </c>
      <c r="H5420">
        <v>1608.78</v>
      </c>
      <c r="I5420">
        <v>3787080000</v>
      </c>
      <c r="J5420">
        <v>1291.3499999999999</v>
      </c>
      <c r="L5420">
        <v>19.7</v>
      </c>
      <c r="M5420">
        <v>70.937899999999999</v>
      </c>
      <c r="N5420">
        <v>42.57</v>
      </c>
    </row>
    <row r="5421" spans="1:14" x14ac:dyDescent="0.3">
      <c r="A5421" t="s">
        <v>190</v>
      </c>
      <c r="B5421" t="s">
        <v>191</v>
      </c>
      <c r="C5421" t="s">
        <v>438</v>
      </c>
      <c r="D5421" t="s">
        <v>439</v>
      </c>
      <c r="E5421">
        <v>1968</v>
      </c>
      <c r="F5421">
        <v>20.9</v>
      </c>
      <c r="G5421">
        <v>11.4</v>
      </c>
      <c r="H5421">
        <v>1498.52</v>
      </c>
      <c r="I5421">
        <v>3278580000</v>
      </c>
      <c r="J5421">
        <v>1124.52</v>
      </c>
      <c r="L5421">
        <v>20.7</v>
      </c>
      <c r="M5421">
        <v>70.844300000000004</v>
      </c>
      <c r="N5421">
        <v>42.321800000000003</v>
      </c>
    </row>
    <row r="5422" spans="1:14" x14ac:dyDescent="0.3">
      <c r="A5422" t="s">
        <v>190</v>
      </c>
      <c r="B5422" t="s">
        <v>191</v>
      </c>
      <c r="C5422" t="s">
        <v>438</v>
      </c>
      <c r="D5422" t="s">
        <v>439</v>
      </c>
      <c r="E5422">
        <v>1967</v>
      </c>
      <c r="F5422">
        <v>21.1</v>
      </c>
      <c r="G5422">
        <v>10.8</v>
      </c>
      <c r="H5422">
        <v>1343.35</v>
      </c>
      <c r="I5422">
        <v>3343640000</v>
      </c>
      <c r="J5422">
        <v>1152</v>
      </c>
      <c r="L5422">
        <v>22</v>
      </c>
      <c r="M5422">
        <v>70.745099999999994</v>
      </c>
      <c r="N5422">
        <v>42.131700000000002</v>
      </c>
    </row>
    <row r="5423" spans="1:14" x14ac:dyDescent="0.3">
      <c r="A5423" t="s">
        <v>190</v>
      </c>
      <c r="B5423" t="s">
        <v>191</v>
      </c>
      <c r="C5423" t="s">
        <v>438</v>
      </c>
      <c r="D5423" t="s">
        <v>439</v>
      </c>
      <c r="E5423">
        <v>1966</v>
      </c>
      <c r="F5423">
        <v>21.5</v>
      </c>
      <c r="G5423">
        <v>12.2</v>
      </c>
      <c r="H5423">
        <v>1238.23</v>
      </c>
      <c r="I5423">
        <v>3104030000</v>
      </c>
      <c r="J5423">
        <v>1074.51</v>
      </c>
      <c r="L5423">
        <v>23.4</v>
      </c>
      <c r="M5423">
        <v>70.638400000000004</v>
      </c>
      <c r="N5423">
        <v>41.933500000000002</v>
      </c>
    </row>
    <row r="5424" spans="1:14" x14ac:dyDescent="0.3">
      <c r="A5424" t="s">
        <v>190</v>
      </c>
      <c r="B5424" t="s">
        <v>191</v>
      </c>
      <c r="C5424" t="s">
        <v>438</v>
      </c>
      <c r="D5424" t="s">
        <v>439</v>
      </c>
      <c r="E5424">
        <v>1965</v>
      </c>
      <c r="F5424">
        <v>22.1</v>
      </c>
      <c r="G5424">
        <v>11.5</v>
      </c>
      <c r="H5424">
        <v>1134.4000000000001</v>
      </c>
      <c r="I5424">
        <v>2945700000</v>
      </c>
      <c r="J5424">
        <v>1023.77</v>
      </c>
      <c r="L5424">
        <v>24.7</v>
      </c>
      <c r="M5424">
        <v>70.523099999999999</v>
      </c>
      <c r="N5424">
        <v>41.766599999999997</v>
      </c>
    </row>
    <row r="5425" spans="1:14" x14ac:dyDescent="0.3">
      <c r="A5425" t="s">
        <v>190</v>
      </c>
      <c r="B5425" t="s">
        <v>191</v>
      </c>
      <c r="C5425" t="s">
        <v>438</v>
      </c>
      <c r="D5425" t="s">
        <v>439</v>
      </c>
      <c r="E5425">
        <v>1964</v>
      </c>
      <c r="F5425">
        <v>22.4</v>
      </c>
      <c r="G5425">
        <v>11.4</v>
      </c>
      <c r="H5425">
        <v>1041.67</v>
      </c>
      <c r="I5425">
        <v>2766610000</v>
      </c>
      <c r="J5425">
        <v>965.13499999999999</v>
      </c>
      <c r="L5425">
        <v>26</v>
      </c>
      <c r="M5425">
        <v>70.401300000000006</v>
      </c>
      <c r="N5425">
        <v>41.610500000000002</v>
      </c>
    </row>
    <row r="5426" spans="1:14" x14ac:dyDescent="0.3">
      <c r="A5426" t="s">
        <v>190</v>
      </c>
      <c r="B5426" t="s">
        <v>191</v>
      </c>
      <c r="C5426" t="s">
        <v>438</v>
      </c>
      <c r="D5426" t="s">
        <v>439</v>
      </c>
      <c r="E5426">
        <v>1963</v>
      </c>
      <c r="F5426">
        <v>22.2</v>
      </c>
      <c r="G5426">
        <v>11.8</v>
      </c>
      <c r="H5426">
        <v>886.19399999999996</v>
      </c>
      <c r="I5426">
        <v>2430840000</v>
      </c>
      <c r="J5426">
        <v>852.13499999999999</v>
      </c>
      <c r="L5426">
        <v>27.1</v>
      </c>
      <c r="M5426">
        <v>70.272900000000007</v>
      </c>
      <c r="N5426">
        <v>41.408799999999999</v>
      </c>
    </row>
    <row r="5427" spans="1:14" x14ac:dyDescent="0.3">
      <c r="A5427" t="s">
        <v>190</v>
      </c>
      <c r="B5427" t="s">
        <v>191</v>
      </c>
      <c r="C5427" t="s">
        <v>438</v>
      </c>
      <c r="D5427" t="s">
        <v>439</v>
      </c>
      <c r="E5427">
        <v>1962</v>
      </c>
      <c r="F5427">
        <v>21.8</v>
      </c>
      <c r="G5427">
        <v>11.9</v>
      </c>
      <c r="H5427">
        <v>838.13800000000003</v>
      </c>
      <c r="I5427">
        <v>2260350000</v>
      </c>
      <c r="J5427">
        <v>797.00599999999997</v>
      </c>
      <c r="L5427">
        <v>28.1</v>
      </c>
      <c r="M5427">
        <v>70.134100000000004</v>
      </c>
      <c r="N5427">
        <v>41.1678</v>
      </c>
    </row>
    <row r="5428" spans="1:14" x14ac:dyDescent="0.3">
      <c r="A5428" t="s">
        <v>190</v>
      </c>
      <c r="B5428" t="s">
        <v>191</v>
      </c>
      <c r="C5428" t="s">
        <v>438</v>
      </c>
      <c r="D5428" t="s">
        <v>439</v>
      </c>
      <c r="E5428">
        <v>1961</v>
      </c>
      <c r="F5428">
        <v>21.2</v>
      </c>
      <c r="G5428">
        <v>12.3</v>
      </c>
      <c r="H5428">
        <v>752.01800000000003</v>
      </c>
      <c r="I5428">
        <v>2088010000</v>
      </c>
      <c r="J5428">
        <v>739.27599999999995</v>
      </c>
      <c r="L5428">
        <v>29.2</v>
      </c>
      <c r="M5428">
        <v>69.978300000000004</v>
      </c>
      <c r="N5428">
        <v>40.998699999999999</v>
      </c>
    </row>
    <row r="5429" spans="1:14" x14ac:dyDescent="0.3">
      <c r="A5429" t="s">
        <v>190</v>
      </c>
      <c r="B5429" t="s">
        <v>191</v>
      </c>
      <c r="C5429" t="s">
        <v>438</v>
      </c>
      <c r="D5429" t="s">
        <v>439</v>
      </c>
      <c r="E5429">
        <v>1960</v>
      </c>
      <c r="F5429">
        <v>21.5</v>
      </c>
      <c r="G5429">
        <v>11.5</v>
      </c>
      <c r="H5429">
        <v>695.04300000000001</v>
      </c>
      <c r="I5429">
        <v>1939330000</v>
      </c>
      <c r="J5429">
        <v>685.61500000000001</v>
      </c>
      <c r="L5429">
        <v>30.4</v>
      </c>
      <c r="M5429">
        <v>69.796499999999995</v>
      </c>
    </row>
    <row r="5430" spans="1:14" x14ac:dyDescent="0.3">
      <c r="A5430" t="s">
        <v>192</v>
      </c>
      <c r="B5430" t="s">
        <v>193</v>
      </c>
      <c r="C5430" t="s">
        <v>438</v>
      </c>
      <c r="D5430" t="s">
        <v>436</v>
      </c>
      <c r="E5430">
        <v>2018</v>
      </c>
      <c r="N5430">
        <v>147.50399999999999</v>
      </c>
    </row>
    <row r="5431" spans="1:14" x14ac:dyDescent="0.3">
      <c r="A5431" t="s">
        <v>192</v>
      </c>
      <c r="B5431" t="s">
        <v>193</v>
      </c>
      <c r="C5431" t="s">
        <v>438</v>
      </c>
      <c r="D5431" t="s">
        <v>436</v>
      </c>
      <c r="E5431">
        <v>2017</v>
      </c>
      <c r="N5431">
        <v>146.66300000000001</v>
      </c>
    </row>
    <row r="5432" spans="1:14" x14ac:dyDescent="0.3">
      <c r="A5432" t="s">
        <v>192</v>
      </c>
      <c r="B5432" t="s">
        <v>193</v>
      </c>
      <c r="C5432" t="s">
        <v>438</v>
      </c>
      <c r="D5432" t="s">
        <v>436</v>
      </c>
      <c r="E5432">
        <v>2016</v>
      </c>
      <c r="I5432">
        <v>6592630000</v>
      </c>
      <c r="J5432">
        <v>79155.5</v>
      </c>
      <c r="N5432">
        <v>146.11799999999999</v>
      </c>
    </row>
    <row r="5433" spans="1:14" x14ac:dyDescent="0.3">
      <c r="A5433" t="s">
        <v>192</v>
      </c>
      <c r="B5433" t="s">
        <v>193</v>
      </c>
      <c r="C5433" t="s">
        <v>438</v>
      </c>
      <c r="D5433" t="s">
        <v>436</v>
      </c>
      <c r="E5433">
        <v>2015</v>
      </c>
      <c r="I5433">
        <v>6792420000</v>
      </c>
      <c r="J5433">
        <v>81606.3</v>
      </c>
      <c r="N5433">
        <v>146.02500000000001</v>
      </c>
    </row>
    <row r="5434" spans="1:14" x14ac:dyDescent="0.3">
      <c r="A5434" t="s">
        <v>192</v>
      </c>
      <c r="B5434" t="s">
        <v>193</v>
      </c>
      <c r="C5434" t="s">
        <v>438</v>
      </c>
      <c r="D5434" t="s">
        <v>436</v>
      </c>
      <c r="E5434">
        <v>2014</v>
      </c>
      <c r="I5434">
        <v>7428280000</v>
      </c>
      <c r="J5434">
        <v>88974.2</v>
      </c>
      <c r="N5434">
        <v>146.47</v>
      </c>
    </row>
    <row r="5435" spans="1:14" x14ac:dyDescent="0.3">
      <c r="A5435" t="s">
        <v>192</v>
      </c>
      <c r="B5435" t="s">
        <v>193</v>
      </c>
      <c r="C5435" t="s">
        <v>438</v>
      </c>
      <c r="D5435" t="s">
        <v>436</v>
      </c>
      <c r="E5435">
        <v>2013</v>
      </c>
      <c r="I5435">
        <v>6754330000</v>
      </c>
      <c r="J5435">
        <v>80431.7</v>
      </c>
      <c r="N5435">
        <v>147.32599999999999</v>
      </c>
    </row>
    <row r="5436" spans="1:14" x14ac:dyDescent="0.3">
      <c r="A5436" t="s">
        <v>192</v>
      </c>
      <c r="B5436" t="s">
        <v>193</v>
      </c>
      <c r="C5436" t="s">
        <v>438</v>
      </c>
      <c r="D5436" t="s">
        <v>436</v>
      </c>
      <c r="E5436">
        <v>2012</v>
      </c>
      <c r="I5436">
        <v>6433360000</v>
      </c>
      <c r="J5436">
        <v>76104.7</v>
      </c>
      <c r="N5436">
        <v>148.304</v>
      </c>
    </row>
    <row r="5437" spans="1:14" x14ac:dyDescent="0.3">
      <c r="A5437" t="s">
        <v>192</v>
      </c>
      <c r="B5437" t="s">
        <v>193</v>
      </c>
      <c r="C5437" t="s">
        <v>438</v>
      </c>
      <c r="D5437" t="s">
        <v>436</v>
      </c>
      <c r="E5437">
        <v>2011</v>
      </c>
      <c r="I5437">
        <v>6566100000</v>
      </c>
      <c r="J5437">
        <v>77352</v>
      </c>
      <c r="N5437">
        <v>148.923</v>
      </c>
    </row>
    <row r="5438" spans="1:14" x14ac:dyDescent="0.3">
      <c r="A5438" t="s">
        <v>192</v>
      </c>
      <c r="B5438" t="s">
        <v>193</v>
      </c>
      <c r="C5438" t="s">
        <v>438</v>
      </c>
      <c r="D5438" t="s">
        <v>436</v>
      </c>
      <c r="E5438">
        <v>2010</v>
      </c>
      <c r="I5438">
        <v>5920180000</v>
      </c>
      <c r="J5438">
        <v>69766.5</v>
      </c>
      <c r="N5438">
        <v>148.87200000000001</v>
      </c>
    </row>
    <row r="5439" spans="1:14" x14ac:dyDescent="0.3">
      <c r="A5439" t="s">
        <v>192</v>
      </c>
      <c r="B5439" t="s">
        <v>193</v>
      </c>
      <c r="C5439" t="s">
        <v>438</v>
      </c>
      <c r="D5439" t="s">
        <v>436</v>
      </c>
      <c r="E5439">
        <v>2009</v>
      </c>
      <c r="I5439">
        <v>5487080000</v>
      </c>
      <c r="J5439">
        <v>65031.3</v>
      </c>
      <c r="N5439">
        <v>148.02799999999999</v>
      </c>
    </row>
    <row r="5440" spans="1:14" x14ac:dyDescent="0.3">
      <c r="A5440" t="s">
        <v>192</v>
      </c>
      <c r="B5440" t="s">
        <v>193</v>
      </c>
      <c r="C5440" t="s">
        <v>438</v>
      </c>
      <c r="D5440" t="s">
        <v>436</v>
      </c>
      <c r="E5440">
        <v>2008</v>
      </c>
      <c r="I5440">
        <v>5928600000</v>
      </c>
      <c r="J5440">
        <v>70994.399999999994</v>
      </c>
      <c r="N5440">
        <v>146.505</v>
      </c>
    </row>
    <row r="5441" spans="1:14" x14ac:dyDescent="0.3">
      <c r="A5441" t="s">
        <v>192</v>
      </c>
      <c r="B5441" t="s">
        <v>193</v>
      </c>
      <c r="C5441" t="s">
        <v>438</v>
      </c>
      <c r="D5441" t="s">
        <v>436</v>
      </c>
      <c r="E5441">
        <v>2007</v>
      </c>
      <c r="F5441">
        <v>11.4</v>
      </c>
      <c r="G5441">
        <v>9.8000000000000007</v>
      </c>
      <c r="I5441">
        <v>4466100000</v>
      </c>
      <c r="J5441">
        <v>54195</v>
      </c>
      <c r="N5441">
        <v>144.57499999999999</v>
      </c>
    </row>
    <row r="5442" spans="1:14" x14ac:dyDescent="0.3">
      <c r="A5442" t="s">
        <v>192</v>
      </c>
      <c r="B5442" t="s">
        <v>193</v>
      </c>
      <c r="C5442" t="s">
        <v>438</v>
      </c>
      <c r="D5442" t="s">
        <v>436</v>
      </c>
      <c r="E5442">
        <v>2006</v>
      </c>
      <c r="I5442">
        <v>3422650000</v>
      </c>
      <c r="J5442">
        <v>42106.8</v>
      </c>
      <c r="N5442">
        <v>142.60499999999999</v>
      </c>
    </row>
    <row r="5443" spans="1:14" x14ac:dyDescent="0.3">
      <c r="A5443" t="s">
        <v>192</v>
      </c>
      <c r="B5443" t="s">
        <v>193</v>
      </c>
      <c r="C5443" t="s">
        <v>438</v>
      </c>
      <c r="D5443" t="s">
        <v>436</v>
      </c>
      <c r="E5443">
        <v>2005</v>
      </c>
      <c r="F5443">
        <v>11.4</v>
      </c>
      <c r="G5443">
        <v>9.8000000000000007</v>
      </c>
      <c r="I5443">
        <v>3032410000</v>
      </c>
      <c r="J5443">
        <v>37761.199999999997</v>
      </c>
      <c r="N5443">
        <v>140.886</v>
      </c>
    </row>
    <row r="5444" spans="1:14" x14ac:dyDescent="0.3">
      <c r="A5444" t="s">
        <v>192</v>
      </c>
      <c r="B5444" t="s">
        <v>193</v>
      </c>
      <c r="C5444" t="s">
        <v>438</v>
      </c>
      <c r="D5444" t="s">
        <v>436</v>
      </c>
      <c r="E5444">
        <v>2004</v>
      </c>
      <c r="I5444">
        <v>2822230000</v>
      </c>
      <c r="J5444">
        <v>35490.800000000003</v>
      </c>
      <c r="N5444">
        <v>139.50899999999999</v>
      </c>
    </row>
    <row r="5445" spans="1:14" x14ac:dyDescent="0.3">
      <c r="A5445" t="s">
        <v>192</v>
      </c>
      <c r="B5445" t="s">
        <v>193</v>
      </c>
      <c r="C5445" t="s">
        <v>438</v>
      </c>
      <c r="D5445" t="s">
        <v>436</v>
      </c>
      <c r="E5445">
        <v>2003</v>
      </c>
      <c r="I5445">
        <v>2328850000</v>
      </c>
      <c r="J5445">
        <v>29522.5</v>
      </c>
      <c r="N5445">
        <v>138.393</v>
      </c>
    </row>
    <row r="5446" spans="1:14" x14ac:dyDescent="0.3">
      <c r="A5446" t="s">
        <v>192</v>
      </c>
      <c r="B5446" t="s">
        <v>193</v>
      </c>
      <c r="C5446" t="s">
        <v>438</v>
      </c>
      <c r="D5446" t="s">
        <v>436</v>
      </c>
      <c r="E5446">
        <v>2002</v>
      </c>
      <c r="F5446">
        <v>11.4</v>
      </c>
      <c r="G5446">
        <v>11.5</v>
      </c>
      <c r="I5446">
        <v>1947410000</v>
      </c>
      <c r="J5446">
        <v>24865.4</v>
      </c>
      <c r="M5446">
        <v>77.965900000000005</v>
      </c>
      <c r="N5446">
        <v>137.4</v>
      </c>
    </row>
    <row r="5447" spans="1:14" x14ac:dyDescent="0.3">
      <c r="A5447" t="s">
        <v>192</v>
      </c>
      <c r="B5447" t="s">
        <v>193</v>
      </c>
      <c r="C5447" t="s">
        <v>438</v>
      </c>
      <c r="D5447" t="s">
        <v>436</v>
      </c>
      <c r="E5447">
        <v>2001</v>
      </c>
      <c r="I5447">
        <v>1659250000</v>
      </c>
      <c r="J5447">
        <v>21353.7</v>
      </c>
      <c r="N5447">
        <v>136.321</v>
      </c>
    </row>
    <row r="5448" spans="1:14" x14ac:dyDescent="0.3">
      <c r="A5448" t="s">
        <v>192</v>
      </c>
      <c r="B5448" t="s">
        <v>193</v>
      </c>
      <c r="C5448" t="s">
        <v>438</v>
      </c>
      <c r="D5448" t="s">
        <v>436</v>
      </c>
      <c r="E5448">
        <v>2000</v>
      </c>
      <c r="I5448">
        <v>1563670000</v>
      </c>
      <c r="J5448">
        <v>20322.900000000001</v>
      </c>
      <c r="N5448">
        <v>134.98400000000001</v>
      </c>
    </row>
    <row r="5449" spans="1:14" x14ac:dyDescent="0.3">
      <c r="A5449" t="s">
        <v>192</v>
      </c>
      <c r="B5449" t="s">
        <v>193</v>
      </c>
      <c r="C5449" t="s">
        <v>438</v>
      </c>
      <c r="D5449" t="s">
        <v>436</v>
      </c>
      <c r="E5449">
        <v>1999</v>
      </c>
      <c r="I5449">
        <v>1567470000</v>
      </c>
      <c r="J5449">
        <v>20624.3</v>
      </c>
      <c r="N5449">
        <v>133.33500000000001</v>
      </c>
    </row>
    <row r="5450" spans="1:14" x14ac:dyDescent="0.3">
      <c r="A5450" t="s">
        <v>192</v>
      </c>
      <c r="B5450" t="s">
        <v>193</v>
      </c>
      <c r="C5450" t="s">
        <v>438</v>
      </c>
      <c r="D5450" t="s">
        <v>436</v>
      </c>
      <c r="E5450">
        <v>1998</v>
      </c>
      <c r="I5450">
        <v>1382550000</v>
      </c>
      <c r="J5450">
        <v>18448</v>
      </c>
      <c r="N5450">
        <v>131.47900000000001</v>
      </c>
    </row>
    <row r="5451" spans="1:14" x14ac:dyDescent="0.3">
      <c r="A5451" t="s">
        <v>192</v>
      </c>
      <c r="B5451" t="s">
        <v>193</v>
      </c>
      <c r="C5451" t="s">
        <v>438</v>
      </c>
      <c r="D5451" t="s">
        <v>436</v>
      </c>
      <c r="E5451">
        <v>1997</v>
      </c>
      <c r="I5451">
        <v>1180920000</v>
      </c>
      <c r="J5451">
        <v>15990.8</v>
      </c>
      <c r="N5451">
        <v>129.56100000000001</v>
      </c>
    </row>
    <row r="5452" spans="1:14" x14ac:dyDescent="0.3">
      <c r="A5452" t="s">
        <v>192</v>
      </c>
      <c r="B5452" t="s">
        <v>193</v>
      </c>
      <c r="C5452" t="s">
        <v>438</v>
      </c>
      <c r="D5452" t="s">
        <v>436</v>
      </c>
      <c r="E5452">
        <v>1996</v>
      </c>
      <c r="F5452">
        <v>11.6</v>
      </c>
      <c r="G5452">
        <v>13.2</v>
      </c>
      <c r="I5452">
        <v>1023090000</v>
      </c>
      <c r="J5452">
        <v>14038.4</v>
      </c>
      <c r="N5452">
        <v>127.85599999999999</v>
      </c>
    </row>
    <row r="5453" spans="1:14" x14ac:dyDescent="0.3">
      <c r="A5453" t="s">
        <v>192</v>
      </c>
      <c r="B5453" t="s">
        <v>193</v>
      </c>
      <c r="C5453" t="s">
        <v>438</v>
      </c>
      <c r="D5453" t="s">
        <v>436</v>
      </c>
      <c r="E5453">
        <v>1995</v>
      </c>
      <c r="I5453">
        <v>914727000</v>
      </c>
      <c r="J5453">
        <v>12681.5</v>
      </c>
      <c r="N5453">
        <v>126.54600000000001</v>
      </c>
    </row>
    <row r="5454" spans="1:14" x14ac:dyDescent="0.3">
      <c r="A5454" t="s">
        <v>192</v>
      </c>
      <c r="B5454" t="s">
        <v>193</v>
      </c>
      <c r="C5454" t="s">
        <v>438</v>
      </c>
      <c r="D5454" t="s">
        <v>436</v>
      </c>
      <c r="E5454">
        <v>1994</v>
      </c>
      <c r="F5454">
        <v>13.7</v>
      </c>
      <c r="G5454">
        <v>12.4</v>
      </c>
      <c r="M5454">
        <v>76.529300000000006</v>
      </c>
      <c r="N5454">
        <v>125.721</v>
      </c>
    </row>
    <row r="5455" spans="1:14" x14ac:dyDescent="0.3">
      <c r="A5455" t="s">
        <v>192</v>
      </c>
      <c r="B5455" t="s">
        <v>193</v>
      </c>
      <c r="C5455" t="s">
        <v>438</v>
      </c>
      <c r="D5455" t="s">
        <v>436</v>
      </c>
      <c r="E5455">
        <v>1993</v>
      </c>
      <c r="N5455">
        <v>125.312</v>
      </c>
    </row>
    <row r="5456" spans="1:14" x14ac:dyDescent="0.3">
      <c r="A5456" t="s">
        <v>192</v>
      </c>
      <c r="B5456" t="s">
        <v>193</v>
      </c>
      <c r="C5456" t="s">
        <v>438</v>
      </c>
      <c r="D5456" t="s">
        <v>436</v>
      </c>
      <c r="E5456">
        <v>1992</v>
      </c>
      <c r="F5456">
        <v>12.2</v>
      </c>
      <c r="G5456">
        <v>13</v>
      </c>
      <c r="N5456">
        <v>125.00700000000001</v>
      </c>
    </row>
    <row r="5457" spans="1:14" x14ac:dyDescent="0.3">
      <c r="A5457" t="s">
        <v>192</v>
      </c>
      <c r="B5457" t="s">
        <v>193</v>
      </c>
      <c r="C5457" t="s">
        <v>438</v>
      </c>
      <c r="D5457" t="s">
        <v>436</v>
      </c>
      <c r="E5457">
        <v>1991</v>
      </c>
      <c r="F5457">
        <v>12.8</v>
      </c>
      <c r="G5457">
        <v>14.1</v>
      </c>
      <c r="N5457">
        <v>124.44199999999999</v>
      </c>
    </row>
    <row r="5458" spans="1:14" x14ac:dyDescent="0.3">
      <c r="A5458" t="s">
        <v>192</v>
      </c>
      <c r="B5458" t="s">
        <v>193</v>
      </c>
      <c r="C5458" t="s">
        <v>438</v>
      </c>
      <c r="D5458" t="s">
        <v>436</v>
      </c>
      <c r="E5458">
        <v>1990</v>
      </c>
      <c r="N5458">
        <v>123.33</v>
      </c>
    </row>
    <row r="5459" spans="1:14" x14ac:dyDescent="0.3">
      <c r="A5459" t="s">
        <v>192</v>
      </c>
      <c r="B5459" t="s">
        <v>193</v>
      </c>
      <c r="C5459" t="s">
        <v>438</v>
      </c>
      <c r="D5459" t="s">
        <v>436</v>
      </c>
      <c r="E5459">
        <v>1989</v>
      </c>
      <c r="F5459">
        <v>12.1</v>
      </c>
      <c r="G5459">
        <v>14.6</v>
      </c>
      <c r="N5459">
        <v>121.521</v>
      </c>
    </row>
    <row r="5460" spans="1:14" x14ac:dyDescent="0.3">
      <c r="A5460" t="s">
        <v>192</v>
      </c>
      <c r="B5460" t="s">
        <v>193</v>
      </c>
      <c r="C5460" t="s">
        <v>438</v>
      </c>
      <c r="D5460" t="s">
        <v>436</v>
      </c>
      <c r="E5460">
        <v>1988</v>
      </c>
      <c r="F5460">
        <v>11.7</v>
      </c>
      <c r="G5460">
        <v>14.9</v>
      </c>
      <c r="N5460">
        <v>119.16800000000001</v>
      </c>
    </row>
    <row r="5461" spans="1:14" x14ac:dyDescent="0.3">
      <c r="A5461" t="s">
        <v>192</v>
      </c>
      <c r="B5461" t="s">
        <v>193</v>
      </c>
      <c r="C5461" t="s">
        <v>438</v>
      </c>
      <c r="D5461" t="s">
        <v>436</v>
      </c>
      <c r="E5461">
        <v>1987</v>
      </c>
      <c r="N5461">
        <v>116.616</v>
      </c>
    </row>
    <row r="5462" spans="1:14" x14ac:dyDescent="0.3">
      <c r="A5462" t="s">
        <v>192</v>
      </c>
      <c r="B5462" t="s">
        <v>193</v>
      </c>
      <c r="C5462" t="s">
        <v>438</v>
      </c>
      <c r="D5462" t="s">
        <v>436</v>
      </c>
      <c r="E5462">
        <v>1986</v>
      </c>
      <c r="N5462">
        <v>114.38200000000001</v>
      </c>
    </row>
    <row r="5463" spans="1:14" x14ac:dyDescent="0.3">
      <c r="A5463" t="s">
        <v>192</v>
      </c>
      <c r="B5463" t="s">
        <v>193</v>
      </c>
      <c r="C5463" t="s">
        <v>438</v>
      </c>
      <c r="D5463" t="s">
        <v>436</v>
      </c>
      <c r="E5463">
        <v>1985</v>
      </c>
      <c r="F5463">
        <v>11.2</v>
      </c>
      <c r="G5463">
        <v>16.600000000000001</v>
      </c>
      <c r="N5463">
        <v>112.768</v>
      </c>
    </row>
    <row r="5464" spans="1:14" x14ac:dyDescent="0.3">
      <c r="A5464" t="s">
        <v>192</v>
      </c>
      <c r="B5464" t="s">
        <v>193</v>
      </c>
      <c r="C5464" t="s">
        <v>438</v>
      </c>
      <c r="D5464" t="s">
        <v>436</v>
      </c>
      <c r="E5464">
        <v>1984</v>
      </c>
      <c r="N5464">
        <v>111.94199999999999</v>
      </c>
    </row>
    <row r="5465" spans="1:14" x14ac:dyDescent="0.3">
      <c r="A5465" t="s">
        <v>192</v>
      </c>
      <c r="B5465" t="s">
        <v>193</v>
      </c>
      <c r="C5465" t="s">
        <v>438</v>
      </c>
      <c r="D5465" t="s">
        <v>436</v>
      </c>
      <c r="E5465">
        <v>1983</v>
      </c>
      <c r="N5465">
        <v>111.746</v>
      </c>
    </row>
    <row r="5466" spans="1:14" x14ac:dyDescent="0.3">
      <c r="A5466" t="s">
        <v>192</v>
      </c>
      <c r="B5466" t="s">
        <v>193</v>
      </c>
      <c r="C5466" t="s">
        <v>438</v>
      </c>
      <c r="D5466" t="s">
        <v>436</v>
      </c>
      <c r="E5466">
        <v>1982</v>
      </c>
      <c r="N5466">
        <v>111.881</v>
      </c>
    </row>
    <row r="5467" spans="1:14" x14ac:dyDescent="0.3">
      <c r="A5467" t="s">
        <v>192</v>
      </c>
      <c r="B5467" t="s">
        <v>193</v>
      </c>
      <c r="C5467" t="s">
        <v>438</v>
      </c>
      <c r="D5467" t="s">
        <v>436</v>
      </c>
      <c r="E5467">
        <v>1981</v>
      </c>
      <c r="N5467">
        <v>111.88800000000001</v>
      </c>
    </row>
    <row r="5468" spans="1:14" x14ac:dyDescent="0.3">
      <c r="A5468" t="s">
        <v>192</v>
      </c>
      <c r="B5468" t="s">
        <v>193</v>
      </c>
      <c r="C5468" t="s">
        <v>438</v>
      </c>
      <c r="D5468" t="s">
        <v>436</v>
      </c>
      <c r="E5468">
        <v>1980</v>
      </c>
      <c r="F5468">
        <v>11.5</v>
      </c>
      <c r="G5468">
        <v>15.8</v>
      </c>
      <c r="N5468">
        <v>111.49299999999999</v>
      </c>
    </row>
    <row r="5469" spans="1:14" x14ac:dyDescent="0.3">
      <c r="A5469" t="s">
        <v>192</v>
      </c>
      <c r="B5469" t="s">
        <v>193</v>
      </c>
      <c r="C5469" t="s">
        <v>438</v>
      </c>
      <c r="D5469" t="s">
        <v>436</v>
      </c>
      <c r="E5469">
        <v>1979</v>
      </c>
      <c r="F5469">
        <v>11.9</v>
      </c>
      <c r="G5469">
        <v>15.3</v>
      </c>
      <c r="N5469">
        <v>110.577</v>
      </c>
    </row>
    <row r="5470" spans="1:14" x14ac:dyDescent="0.3">
      <c r="A5470" t="s">
        <v>192</v>
      </c>
      <c r="B5470" t="s">
        <v>193</v>
      </c>
      <c r="C5470" t="s">
        <v>438</v>
      </c>
      <c r="D5470" t="s">
        <v>436</v>
      </c>
      <c r="E5470">
        <v>1978</v>
      </c>
      <c r="F5470">
        <v>11.1</v>
      </c>
      <c r="G5470">
        <v>16.5</v>
      </c>
      <c r="N5470">
        <v>109.232</v>
      </c>
    </row>
    <row r="5471" spans="1:14" x14ac:dyDescent="0.3">
      <c r="A5471" t="s">
        <v>192</v>
      </c>
      <c r="B5471" t="s">
        <v>193</v>
      </c>
      <c r="C5471" t="s">
        <v>438</v>
      </c>
      <c r="D5471" t="s">
        <v>436</v>
      </c>
      <c r="E5471">
        <v>1977</v>
      </c>
      <c r="F5471">
        <v>10.9</v>
      </c>
      <c r="G5471">
        <v>16.399999999999999</v>
      </c>
      <c r="N5471">
        <v>107.607</v>
      </c>
    </row>
    <row r="5472" spans="1:14" x14ac:dyDescent="0.3">
      <c r="A5472" t="s">
        <v>192</v>
      </c>
      <c r="B5472" t="s">
        <v>193</v>
      </c>
      <c r="C5472" t="s">
        <v>438</v>
      </c>
      <c r="D5472" t="s">
        <v>436</v>
      </c>
      <c r="E5472">
        <v>1976</v>
      </c>
      <c r="F5472">
        <v>11.9</v>
      </c>
      <c r="G5472">
        <v>16.100000000000001</v>
      </c>
      <c r="N5472">
        <v>105.93</v>
      </c>
    </row>
    <row r="5473" spans="1:14" x14ac:dyDescent="0.3">
      <c r="A5473" t="s">
        <v>192</v>
      </c>
      <c r="B5473" t="s">
        <v>193</v>
      </c>
      <c r="C5473" t="s">
        <v>438</v>
      </c>
      <c r="D5473" t="s">
        <v>436</v>
      </c>
      <c r="E5473">
        <v>1975</v>
      </c>
      <c r="F5473">
        <v>11.7</v>
      </c>
      <c r="G5473">
        <v>16.7</v>
      </c>
      <c r="N5473">
        <v>104.34699999999999</v>
      </c>
    </row>
    <row r="5474" spans="1:14" x14ac:dyDescent="0.3">
      <c r="A5474" t="s">
        <v>192</v>
      </c>
      <c r="B5474" t="s">
        <v>193</v>
      </c>
      <c r="C5474" t="s">
        <v>438</v>
      </c>
      <c r="D5474" t="s">
        <v>436</v>
      </c>
      <c r="E5474">
        <v>1974</v>
      </c>
      <c r="F5474">
        <v>12.9</v>
      </c>
      <c r="G5474">
        <v>18.600000000000001</v>
      </c>
      <c r="N5474">
        <v>102.94199999999999</v>
      </c>
    </row>
    <row r="5475" spans="1:14" x14ac:dyDescent="0.3">
      <c r="A5475" t="s">
        <v>192</v>
      </c>
      <c r="B5475" t="s">
        <v>193</v>
      </c>
      <c r="C5475" t="s">
        <v>438</v>
      </c>
      <c r="D5475" t="s">
        <v>436</v>
      </c>
      <c r="E5475">
        <v>1973</v>
      </c>
      <c r="F5475">
        <v>14.4</v>
      </c>
      <c r="G5475">
        <v>16.399999999999999</v>
      </c>
      <c r="N5475">
        <v>101.61199999999999</v>
      </c>
    </row>
    <row r="5476" spans="1:14" x14ac:dyDescent="0.3">
      <c r="A5476" t="s">
        <v>192</v>
      </c>
      <c r="B5476" t="s">
        <v>193</v>
      </c>
      <c r="C5476" t="s">
        <v>438</v>
      </c>
      <c r="D5476" t="s">
        <v>436</v>
      </c>
      <c r="E5476">
        <v>1972</v>
      </c>
      <c r="F5476">
        <v>15</v>
      </c>
      <c r="G5476">
        <v>18.8</v>
      </c>
      <c r="N5476">
        <v>100.291</v>
      </c>
    </row>
    <row r="5477" spans="1:14" x14ac:dyDescent="0.3">
      <c r="A5477" t="s">
        <v>192</v>
      </c>
      <c r="B5477" t="s">
        <v>193</v>
      </c>
      <c r="C5477" t="s">
        <v>438</v>
      </c>
      <c r="D5477" t="s">
        <v>436</v>
      </c>
      <c r="E5477">
        <v>1971</v>
      </c>
      <c r="F5477">
        <v>14.3</v>
      </c>
      <c r="G5477">
        <v>16.399999999999999</v>
      </c>
      <c r="N5477">
        <v>98.875399999999999</v>
      </c>
    </row>
    <row r="5478" spans="1:14" x14ac:dyDescent="0.3">
      <c r="A5478" t="s">
        <v>192</v>
      </c>
      <c r="B5478" t="s">
        <v>193</v>
      </c>
      <c r="C5478" t="s">
        <v>438</v>
      </c>
      <c r="D5478" t="s">
        <v>436</v>
      </c>
      <c r="E5478">
        <v>1970</v>
      </c>
      <c r="F5478">
        <v>16.899999999999999</v>
      </c>
      <c r="G5478">
        <v>18.3</v>
      </c>
      <c r="N5478">
        <v>97.236800000000002</v>
      </c>
    </row>
    <row r="5479" spans="1:14" x14ac:dyDescent="0.3">
      <c r="A5479" t="s">
        <v>192</v>
      </c>
      <c r="B5479" t="s">
        <v>193</v>
      </c>
      <c r="C5479" t="s">
        <v>438</v>
      </c>
      <c r="D5479" t="s">
        <v>436</v>
      </c>
      <c r="E5479">
        <v>1969</v>
      </c>
      <c r="F5479">
        <v>15.3</v>
      </c>
      <c r="G5479">
        <v>18.2</v>
      </c>
      <c r="N5479">
        <v>95.396500000000003</v>
      </c>
    </row>
    <row r="5480" spans="1:14" x14ac:dyDescent="0.3">
      <c r="A5480" t="s">
        <v>192</v>
      </c>
      <c r="B5480" t="s">
        <v>193</v>
      </c>
      <c r="C5480" t="s">
        <v>438</v>
      </c>
      <c r="D5480" t="s">
        <v>436</v>
      </c>
      <c r="E5480">
        <v>1968</v>
      </c>
      <c r="F5480">
        <v>13.7</v>
      </c>
      <c r="G5480">
        <v>17.399999999999999</v>
      </c>
      <c r="N5480">
        <v>93.428100000000001</v>
      </c>
    </row>
    <row r="5481" spans="1:14" x14ac:dyDescent="0.3">
      <c r="A5481" t="s">
        <v>192</v>
      </c>
      <c r="B5481" t="s">
        <v>193</v>
      </c>
      <c r="C5481" t="s">
        <v>438</v>
      </c>
      <c r="D5481" t="s">
        <v>436</v>
      </c>
      <c r="E5481">
        <v>1967</v>
      </c>
      <c r="F5481">
        <v>14</v>
      </c>
      <c r="G5481">
        <v>17.3</v>
      </c>
      <c r="N5481">
        <v>91.435100000000006</v>
      </c>
    </row>
    <row r="5482" spans="1:14" x14ac:dyDescent="0.3">
      <c r="A5482" t="s">
        <v>192</v>
      </c>
      <c r="B5482" t="s">
        <v>193</v>
      </c>
      <c r="C5482" t="s">
        <v>438</v>
      </c>
      <c r="D5482" t="s">
        <v>436</v>
      </c>
      <c r="E5482">
        <v>1966</v>
      </c>
      <c r="F5482">
        <v>12.7</v>
      </c>
      <c r="G5482">
        <v>16.7</v>
      </c>
      <c r="N5482">
        <v>89.559600000000003</v>
      </c>
    </row>
    <row r="5483" spans="1:14" x14ac:dyDescent="0.3">
      <c r="A5483" t="s">
        <v>192</v>
      </c>
      <c r="B5483" t="s">
        <v>193</v>
      </c>
      <c r="C5483" t="s">
        <v>438</v>
      </c>
      <c r="D5483" t="s">
        <v>436</v>
      </c>
      <c r="E5483">
        <v>1965</v>
      </c>
      <c r="F5483">
        <v>14.9</v>
      </c>
      <c r="G5483">
        <v>17.7</v>
      </c>
      <c r="N5483">
        <v>87.966700000000003</v>
      </c>
    </row>
    <row r="5484" spans="1:14" x14ac:dyDescent="0.3">
      <c r="A5484" t="s">
        <v>192</v>
      </c>
      <c r="B5484" t="s">
        <v>193</v>
      </c>
      <c r="C5484" t="s">
        <v>438</v>
      </c>
      <c r="D5484" t="s">
        <v>436</v>
      </c>
      <c r="E5484">
        <v>1964</v>
      </c>
      <c r="F5484">
        <v>14.4</v>
      </c>
      <c r="G5484">
        <v>16.100000000000001</v>
      </c>
      <c r="N5484">
        <v>86.650899999999993</v>
      </c>
    </row>
    <row r="5485" spans="1:14" x14ac:dyDescent="0.3">
      <c r="A5485" t="s">
        <v>192</v>
      </c>
      <c r="B5485" t="s">
        <v>193</v>
      </c>
      <c r="C5485" t="s">
        <v>438</v>
      </c>
      <c r="D5485" t="s">
        <v>436</v>
      </c>
      <c r="E5485">
        <v>1963</v>
      </c>
      <c r="F5485">
        <v>14.8</v>
      </c>
      <c r="G5485">
        <v>17.7</v>
      </c>
      <c r="N5485">
        <v>85.614000000000004</v>
      </c>
    </row>
    <row r="5486" spans="1:14" x14ac:dyDescent="0.3">
      <c r="A5486" t="s">
        <v>192</v>
      </c>
      <c r="B5486" t="s">
        <v>193</v>
      </c>
      <c r="C5486" t="s">
        <v>438</v>
      </c>
      <c r="D5486" t="s">
        <v>436</v>
      </c>
      <c r="E5486">
        <v>1962</v>
      </c>
      <c r="F5486">
        <v>14.1</v>
      </c>
      <c r="G5486">
        <v>16.5</v>
      </c>
      <c r="N5486">
        <v>84.943899999999999</v>
      </c>
    </row>
    <row r="5487" spans="1:14" x14ac:dyDescent="0.3">
      <c r="A5487" t="s">
        <v>192</v>
      </c>
      <c r="B5487" t="s">
        <v>193</v>
      </c>
      <c r="C5487" t="s">
        <v>438</v>
      </c>
      <c r="D5487" t="s">
        <v>436</v>
      </c>
      <c r="E5487">
        <v>1961</v>
      </c>
      <c r="F5487">
        <v>13.8</v>
      </c>
      <c r="G5487">
        <v>17.8</v>
      </c>
      <c r="N5487">
        <v>84.703500000000005</v>
      </c>
    </row>
    <row r="5488" spans="1:14" x14ac:dyDescent="0.3">
      <c r="A5488" t="s">
        <v>192</v>
      </c>
      <c r="B5488" t="s">
        <v>193</v>
      </c>
      <c r="C5488" t="s">
        <v>438</v>
      </c>
      <c r="D5488" t="s">
        <v>436</v>
      </c>
      <c r="E5488">
        <v>1960</v>
      </c>
      <c r="F5488">
        <v>14.1</v>
      </c>
      <c r="G5488">
        <v>16.7</v>
      </c>
    </row>
    <row r="5489" spans="1:15" x14ac:dyDescent="0.3">
      <c r="A5489" t="s">
        <v>194</v>
      </c>
      <c r="B5489" t="s">
        <v>195</v>
      </c>
      <c r="C5489" t="s">
        <v>434</v>
      </c>
      <c r="D5489" t="s">
        <v>439</v>
      </c>
      <c r="E5489">
        <v>2018</v>
      </c>
      <c r="I5489" s="1">
        <v>370000000000</v>
      </c>
      <c r="J5489">
        <v>41614</v>
      </c>
      <c r="L5489">
        <v>3</v>
      </c>
      <c r="N5489">
        <v>410.52699999999999</v>
      </c>
      <c r="O5489">
        <v>3.95</v>
      </c>
    </row>
    <row r="5490" spans="1:15" x14ac:dyDescent="0.3">
      <c r="A5490" t="s">
        <v>194</v>
      </c>
      <c r="B5490" t="s">
        <v>195</v>
      </c>
      <c r="C5490" t="s">
        <v>434</v>
      </c>
      <c r="D5490" t="s">
        <v>439</v>
      </c>
      <c r="E5490">
        <v>2017</v>
      </c>
      <c r="F5490">
        <v>21.1</v>
      </c>
      <c r="G5490">
        <v>5.0999999999999996</v>
      </c>
      <c r="I5490" s="1">
        <v>353000000000</v>
      </c>
      <c r="J5490">
        <v>40543.599999999999</v>
      </c>
      <c r="K5490">
        <v>81.581199999999995</v>
      </c>
      <c r="L5490">
        <v>3</v>
      </c>
      <c r="M5490">
        <v>82.602400000000003</v>
      </c>
      <c r="N5490">
        <v>402.64800000000002</v>
      </c>
      <c r="O5490">
        <v>4.2149999999999999</v>
      </c>
    </row>
    <row r="5491" spans="1:15" x14ac:dyDescent="0.3">
      <c r="A5491" t="s">
        <v>194</v>
      </c>
      <c r="B5491" t="s">
        <v>195</v>
      </c>
      <c r="C5491" t="s">
        <v>434</v>
      </c>
      <c r="D5491" t="s">
        <v>439</v>
      </c>
      <c r="E5491">
        <v>2016</v>
      </c>
      <c r="F5491">
        <v>21.2</v>
      </c>
      <c r="G5491">
        <v>5.2</v>
      </c>
      <c r="I5491" s="1">
        <v>319000000000</v>
      </c>
      <c r="J5491">
        <v>37371.599999999999</v>
      </c>
      <c r="K5491">
        <v>79.653099999999995</v>
      </c>
      <c r="L5491">
        <v>3.1</v>
      </c>
      <c r="M5491">
        <v>82.407300000000006</v>
      </c>
      <c r="N5491">
        <v>394.91699999999997</v>
      </c>
      <c r="O5491">
        <v>4.798</v>
      </c>
    </row>
    <row r="5492" spans="1:15" x14ac:dyDescent="0.3">
      <c r="A5492" t="s">
        <v>194</v>
      </c>
      <c r="B5492" t="s">
        <v>195</v>
      </c>
      <c r="C5492" t="s">
        <v>434</v>
      </c>
      <c r="D5492" t="s">
        <v>439</v>
      </c>
      <c r="E5492">
        <v>2015</v>
      </c>
      <c r="F5492">
        <v>21.3</v>
      </c>
      <c r="G5492">
        <v>5.3</v>
      </c>
      <c r="I5492" s="1">
        <v>300000000000</v>
      </c>
      <c r="J5492">
        <v>35855.300000000003</v>
      </c>
      <c r="K5492">
        <v>77.352099999999993</v>
      </c>
      <c r="L5492">
        <v>3.1</v>
      </c>
      <c r="M5492">
        <v>82.051199999999994</v>
      </c>
      <c r="N5492">
        <v>387.25</v>
      </c>
      <c r="O5492">
        <v>5.2510000000000003</v>
      </c>
    </row>
    <row r="5493" spans="1:15" x14ac:dyDescent="0.3">
      <c r="A5493" t="s">
        <v>194</v>
      </c>
      <c r="B5493" t="s">
        <v>195</v>
      </c>
      <c r="C5493" t="s">
        <v>434</v>
      </c>
      <c r="D5493" t="s">
        <v>439</v>
      </c>
      <c r="E5493">
        <v>2014</v>
      </c>
      <c r="F5493">
        <v>21.5</v>
      </c>
      <c r="G5493">
        <v>5.2</v>
      </c>
      <c r="H5493">
        <v>6600.9</v>
      </c>
      <c r="I5493" s="1">
        <v>310000000000</v>
      </c>
      <c r="J5493">
        <v>37733.599999999999</v>
      </c>
      <c r="K5493">
        <v>75.017799999999994</v>
      </c>
      <c r="L5493">
        <v>3.2</v>
      </c>
      <c r="M5493">
        <v>82.153700000000001</v>
      </c>
      <c r="N5493">
        <v>379.65300000000002</v>
      </c>
      <c r="O5493">
        <v>5.89</v>
      </c>
    </row>
    <row r="5494" spans="1:15" x14ac:dyDescent="0.3">
      <c r="A5494" t="s">
        <v>194</v>
      </c>
      <c r="B5494" t="s">
        <v>195</v>
      </c>
      <c r="C5494" t="s">
        <v>434</v>
      </c>
      <c r="D5494" t="s">
        <v>439</v>
      </c>
      <c r="E5494">
        <v>2013</v>
      </c>
      <c r="F5494">
        <v>21.3</v>
      </c>
      <c r="G5494">
        <v>5.2</v>
      </c>
      <c r="H5494">
        <v>6710.09</v>
      </c>
      <c r="I5494" s="1">
        <v>293000000000</v>
      </c>
      <c r="J5494">
        <v>36344.300000000003</v>
      </c>
      <c r="K5494">
        <v>70.250299999999996</v>
      </c>
      <c r="L5494">
        <v>3.3</v>
      </c>
      <c r="M5494">
        <v>82.056100000000001</v>
      </c>
      <c r="N5494">
        <v>372.435</v>
      </c>
      <c r="O5494">
        <v>6.2080000000000002</v>
      </c>
    </row>
    <row r="5495" spans="1:15" x14ac:dyDescent="0.3">
      <c r="A5495" t="s">
        <v>194</v>
      </c>
      <c r="B5495" t="s">
        <v>195</v>
      </c>
      <c r="C5495" t="s">
        <v>434</v>
      </c>
      <c r="D5495" t="s">
        <v>439</v>
      </c>
      <c r="E5495">
        <v>2012</v>
      </c>
      <c r="F5495">
        <v>21.6</v>
      </c>
      <c r="G5495">
        <v>5.3</v>
      </c>
      <c r="H5495">
        <v>7184.5</v>
      </c>
      <c r="I5495" s="1">
        <v>257000000000</v>
      </c>
      <c r="J5495">
        <v>32543.5</v>
      </c>
      <c r="K5495">
        <v>70.8</v>
      </c>
      <c r="L5495">
        <v>3.4</v>
      </c>
      <c r="M5495">
        <v>81.704899999999995</v>
      </c>
      <c r="N5495">
        <v>365.55</v>
      </c>
      <c r="O5495">
        <v>6.8570000000000002</v>
      </c>
    </row>
    <row r="5496" spans="1:15" x14ac:dyDescent="0.3">
      <c r="A5496" t="s">
        <v>194</v>
      </c>
      <c r="B5496" t="s">
        <v>195</v>
      </c>
      <c r="C5496" t="s">
        <v>434</v>
      </c>
      <c r="D5496" t="s">
        <v>439</v>
      </c>
      <c r="E5496">
        <v>2011</v>
      </c>
      <c r="F5496">
        <v>21.4</v>
      </c>
      <c r="G5496">
        <v>5.3</v>
      </c>
      <c r="H5496">
        <v>6930</v>
      </c>
      <c r="I5496" s="1">
        <v>262000000000</v>
      </c>
      <c r="J5496">
        <v>33701.199999999997</v>
      </c>
      <c r="K5496">
        <v>68.873900000000006</v>
      </c>
      <c r="L5496">
        <v>3.5</v>
      </c>
      <c r="M5496">
        <v>81.656099999999995</v>
      </c>
      <c r="N5496">
        <v>358.863</v>
      </c>
      <c r="O5496">
        <v>7.1390000000000002</v>
      </c>
    </row>
    <row r="5497" spans="1:15" x14ac:dyDescent="0.3">
      <c r="A5497" t="s">
        <v>194</v>
      </c>
      <c r="B5497" t="s">
        <v>195</v>
      </c>
      <c r="C5497" t="s">
        <v>434</v>
      </c>
      <c r="D5497" t="s">
        <v>439</v>
      </c>
      <c r="E5497">
        <v>2010</v>
      </c>
      <c r="F5497">
        <v>21.8</v>
      </c>
      <c r="G5497">
        <v>5.2</v>
      </c>
      <c r="H5497">
        <v>6953.28</v>
      </c>
      <c r="I5497" s="1">
        <v>234000000000</v>
      </c>
      <c r="J5497">
        <v>30659.1</v>
      </c>
      <c r="K5497">
        <v>67.5</v>
      </c>
      <c r="L5497">
        <v>3.7</v>
      </c>
      <c r="M5497">
        <v>81.602400000000003</v>
      </c>
      <c r="N5497">
        <v>352.29199999999997</v>
      </c>
      <c r="O5497">
        <v>8.48</v>
      </c>
    </row>
    <row r="5498" spans="1:15" x14ac:dyDescent="0.3">
      <c r="A5498" t="s">
        <v>194</v>
      </c>
      <c r="B5498" t="s">
        <v>195</v>
      </c>
      <c r="C5498" t="s">
        <v>434</v>
      </c>
      <c r="D5498" t="s">
        <v>439</v>
      </c>
      <c r="E5498">
        <v>2009</v>
      </c>
      <c r="F5498">
        <v>21.5</v>
      </c>
      <c r="G5498">
        <v>5.2</v>
      </c>
      <c r="H5498">
        <v>6607.89</v>
      </c>
      <c r="I5498" s="1">
        <v>207000000000</v>
      </c>
      <c r="J5498">
        <v>27713.4</v>
      </c>
      <c r="K5498">
        <v>63.12</v>
      </c>
      <c r="L5498">
        <v>3.8</v>
      </c>
      <c r="M5498">
        <v>81.404899999999998</v>
      </c>
      <c r="N5498">
        <v>345.91500000000002</v>
      </c>
      <c r="O5498">
        <v>9.5340000000000007</v>
      </c>
    </row>
    <row r="5499" spans="1:15" x14ac:dyDescent="0.3">
      <c r="A5499" t="s">
        <v>194</v>
      </c>
      <c r="B5499" t="s">
        <v>195</v>
      </c>
      <c r="C5499" t="s">
        <v>434</v>
      </c>
      <c r="D5499" t="s">
        <v>439</v>
      </c>
      <c r="E5499">
        <v>2008</v>
      </c>
      <c r="F5499">
        <v>21.5</v>
      </c>
      <c r="G5499">
        <v>5.4</v>
      </c>
      <c r="H5499">
        <v>7134</v>
      </c>
      <c r="I5499" s="1">
        <v>216000000000</v>
      </c>
      <c r="J5499">
        <v>29548.1</v>
      </c>
      <c r="K5499">
        <v>59.39</v>
      </c>
      <c r="L5499">
        <v>3.9</v>
      </c>
      <c r="M5499">
        <v>80.9512</v>
      </c>
      <c r="N5499">
        <v>337.745</v>
      </c>
      <c r="O5499">
        <v>7.7039999999999997</v>
      </c>
    </row>
    <row r="5500" spans="1:15" x14ac:dyDescent="0.3">
      <c r="A5500" t="s">
        <v>194</v>
      </c>
      <c r="B5500" t="s">
        <v>195</v>
      </c>
      <c r="C5500" t="s">
        <v>434</v>
      </c>
      <c r="D5500" t="s">
        <v>439</v>
      </c>
      <c r="E5500">
        <v>2007</v>
      </c>
      <c r="F5500">
        <v>21.1</v>
      </c>
      <c r="G5500">
        <v>5.6</v>
      </c>
      <c r="H5500">
        <v>7003.25</v>
      </c>
      <c r="I5500" s="1">
        <v>179000000000</v>
      </c>
      <c r="J5500">
        <v>24894.3</v>
      </c>
      <c r="K5500">
        <v>48.128100000000003</v>
      </c>
      <c r="L5500">
        <v>4.0999999999999996</v>
      </c>
      <c r="M5500">
        <v>80.504900000000006</v>
      </c>
      <c r="N5500">
        <v>331.798</v>
      </c>
      <c r="O5500">
        <v>9.3789999999999996</v>
      </c>
    </row>
    <row r="5501" spans="1:15" x14ac:dyDescent="0.3">
      <c r="A5501" t="s">
        <v>194</v>
      </c>
      <c r="B5501" t="s">
        <v>195</v>
      </c>
      <c r="C5501" t="s">
        <v>434</v>
      </c>
      <c r="D5501" t="s">
        <v>439</v>
      </c>
      <c r="E5501">
        <v>2006</v>
      </c>
      <c r="F5501">
        <v>21</v>
      </c>
      <c r="G5501">
        <v>5.5</v>
      </c>
      <c r="H5501">
        <v>6711.23</v>
      </c>
      <c r="I5501" s="1">
        <v>154000000000</v>
      </c>
      <c r="J5501">
        <v>21830</v>
      </c>
      <c r="K5501">
        <v>27.8811</v>
      </c>
      <c r="L5501">
        <v>4.3</v>
      </c>
      <c r="M5501">
        <v>80.553700000000006</v>
      </c>
      <c r="N5501">
        <v>325.95699999999999</v>
      </c>
      <c r="O5501">
        <v>10.707000000000001</v>
      </c>
    </row>
    <row r="5502" spans="1:15" x14ac:dyDescent="0.3">
      <c r="A5502" t="s">
        <v>194</v>
      </c>
      <c r="B5502" t="s">
        <v>195</v>
      </c>
      <c r="C5502" t="s">
        <v>434</v>
      </c>
      <c r="D5502" t="s">
        <v>439</v>
      </c>
      <c r="E5502">
        <v>2005</v>
      </c>
      <c r="F5502">
        <v>20.8</v>
      </c>
      <c r="G5502">
        <v>5.6</v>
      </c>
      <c r="H5502">
        <v>6572.2</v>
      </c>
      <c r="I5502" s="1">
        <v>142000000000</v>
      </c>
      <c r="J5502">
        <v>20549.7</v>
      </c>
      <c r="K5502">
        <v>25.193999999999999</v>
      </c>
      <c r="L5502">
        <v>4.5</v>
      </c>
      <c r="M5502">
        <v>80.151200000000003</v>
      </c>
      <c r="N5502">
        <v>320.245</v>
      </c>
      <c r="O5502">
        <v>11.342000000000001</v>
      </c>
    </row>
    <row r="5503" spans="1:15" x14ac:dyDescent="0.3">
      <c r="A5503" t="s">
        <v>194</v>
      </c>
      <c r="B5503" t="s">
        <v>195</v>
      </c>
      <c r="C5503" t="s">
        <v>434</v>
      </c>
      <c r="D5503" t="s">
        <v>439</v>
      </c>
      <c r="E5503">
        <v>2004</v>
      </c>
      <c r="F5503">
        <v>21.3</v>
      </c>
      <c r="G5503">
        <v>5.6</v>
      </c>
      <c r="H5503">
        <v>6525.92</v>
      </c>
      <c r="I5503" s="1">
        <v>135000000000</v>
      </c>
      <c r="J5503">
        <v>19876.900000000001</v>
      </c>
      <c r="K5503">
        <v>22.770499999999998</v>
      </c>
      <c r="L5503">
        <v>4.7</v>
      </c>
      <c r="M5503">
        <v>80.146299999999997</v>
      </c>
      <c r="N5503">
        <v>314.649</v>
      </c>
      <c r="O5503">
        <v>13.029</v>
      </c>
    </row>
    <row r="5504" spans="1:15" x14ac:dyDescent="0.3">
      <c r="A5504" t="s">
        <v>194</v>
      </c>
      <c r="B5504" t="s">
        <v>195</v>
      </c>
      <c r="C5504" t="s">
        <v>434</v>
      </c>
      <c r="D5504" t="s">
        <v>439</v>
      </c>
      <c r="E5504">
        <v>2003</v>
      </c>
      <c r="F5504">
        <v>21.7</v>
      </c>
      <c r="G5504">
        <v>5.8</v>
      </c>
      <c r="H5504">
        <v>6597.31</v>
      </c>
      <c r="I5504" s="1">
        <v>127000000000</v>
      </c>
      <c r="J5504">
        <v>18955.8</v>
      </c>
      <c r="K5504">
        <v>19.593399999999999</v>
      </c>
      <c r="L5504">
        <v>5</v>
      </c>
      <c r="M5504">
        <v>79.648799999999994</v>
      </c>
      <c r="N5504">
        <v>309.13600000000002</v>
      </c>
      <c r="O5504">
        <v>13.505000000000001</v>
      </c>
    </row>
    <row r="5505" spans="1:15" x14ac:dyDescent="0.3">
      <c r="A5505" t="s">
        <v>194</v>
      </c>
      <c r="B5505" t="s">
        <v>195</v>
      </c>
      <c r="C5505" t="s">
        <v>434</v>
      </c>
      <c r="D5505" t="s">
        <v>439</v>
      </c>
      <c r="E5505">
        <v>2002</v>
      </c>
      <c r="F5505">
        <v>21.2</v>
      </c>
      <c r="G5505">
        <v>5.8</v>
      </c>
      <c r="H5505">
        <v>6502.74</v>
      </c>
      <c r="I5505" s="1">
        <v>121000000000</v>
      </c>
      <c r="J5505">
        <v>18423.5</v>
      </c>
      <c r="K5505">
        <v>17.764600000000002</v>
      </c>
      <c r="L5505">
        <v>5.2</v>
      </c>
      <c r="M5505">
        <v>79.4512</v>
      </c>
      <c r="N5505">
        <v>303.60399999999998</v>
      </c>
      <c r="O5505">
        <v>12.888</v>
      </c>
    </row>
    <row r="5506" spans="1:15" x14ac:dyDescent="0.3">
      <c r="A5506" t="s">
        <v>194</v>
      </c>
      <c r="B5506" t="s">
        <v>195</v>
      </c>
      <c r="C5506" t="s">
        <v>434</v>
      </c>
      <c r="D5506" t="s">
        <v>439</v>
      </c>
      <c r="E5506">
        <v>2001</v>
      </c>
      <c r="F5506">
        <v>21.2</v>
      </c>
      <c r="G5506">
        <v>5.8</v>
      </c>
      <c r="H5506">
        <v>6400.22</v>
      </c>
      <c r="I5506" s="1">
        <v>131000000000</v>
      </c>
      <c r="J5506">
        <v>20293.7</v>
      </c>
      <c r="K5506">
        <v>17.378599999999999</v>
      </c>
      <c r="L5506">
        <v>5.4</v>
      </c>
      <c r="M5506">
        <v>79.407300000000006</v>
      </c>
      <c r="N5506">
        <v>297.55099999999999</v>
      </c>
      <c r="O5506">
        <v>11.811999999999999</v>
      </c>
    </row>
    <row r="5507" spans="1:15" x14ac:dyDescent="0.3">
      <c r="A5507" t="s">
        <v>194</v>
      </c>
      <c r="B5507" t="s">
        <v>195</v>
      </c>
      <c r="C5507" t="s">
        <v>434</v>
      </c>
      <c r="D5507" t="s">
        <v>439</v>
      </c>
      <c r="E5507">
        <v>2000</v>
      </c>
      <c r="F5507">
        <v>21.7</v>
      </c>
      <c r="G5507">
        <v>6</v>
      </c>
      <c r="H5507">
        <v>6323.1</v>
      </c>
      <c r="I5507" s="1">
        <v>132000000000</v>
      </c>
      <c r="J5507">
        <v>21027.8</v>
      </c>
      <c r="K5507">
        <v>20.873799999999999</v>
      </c>
      <c r="L5507">
        <v>5.6</v>
      </c>
      <c r="M5507">
        <v>78.953699999999998</v>
      </c>
      <c r="N5507">
        <v>290.61900000000003</v>
      </c>
      <c r="O5507">
        <v>11.102</v>
      </c>
    </row>
    <row r="5508" spans="1:15" x14ac:dyDescent="0.3">
      <c r="A5508" t="s">
        <v>194</v>
      </c>
      <c r="B5508" t="s">
        <v>195</v>
      </c>
      <c r="C5508" t="s">
        <v>434</v>
      </c>
      <c r="D5508" t="s">
        <v>439</v>
      </c>
      <c r="E5508">
        <v>1999</v>
      </c>
      <c r="F5508">
        <v>21.5</v>
      </c>
      <c r="G5508">
        <v>6.1</v>
      </c>
      <c r="H5508">
        <v>5974.37</v>
      </c>
      <c r="I5508" s="1">
        <v>117000000000</v>
      </c>
      <c r="J5508">
        <v>19103.900000000001</v>
      </c>
      <c r="K5508">
        <v>13.4361</v>
      </c>
      <c r="L5508">
        <v>5.9</v>
      </c>
      <c r="M5508">
        <v>78.658500000000004</v>
      </c>
      <c r="N5508">
        <v>283.041</v>
      </c>
      <c r="O5508">
        <v>11.183</v>
      </c>
    </row>
    <row r="5509" spans="1:15" x14ac:dyDescent="0.3">
      <c r="A5509" t="s">
        <v>194</v>
      </c>
      <c r="B5509" t="s">
        <v>195</v>
      </c>
      <c r="C5509" t="s">
        <v>434</v>
      </c>
      <c r="D5509" t="s">
        <v>439</v>
      </c>
      <c r="E5509">
        <v>1998</v>
      </c>
      <c r="F5509">
        <v>21.9</v>
      </c>
      <c r="G5509">
        <v>6.2</v>
      </c>
      <c r="H5509">
        <v>5819.46</v>
      </c>
      <c r="I5509" s="1">
        <v>116000000000</v>
      </c>
      <c r="J5509">
        <v>19404.099999999999</v>
      </c>
      <c r="K5509">
        <v>10.3071</v>
      </c>
      <c r="L5509">
        <v>6.1</v>
      </c>
      <c r="M5509">
        <v>78.148799999999994</v>
      </c>
      <c r="N5509">
        <v>275.92399999999998</v>
      </c>
      <c r="O5509">
        <v>10.749000000000001</v>
      </c>
    </row>
    <row r="5510" spans="1:15" x14ac:dyDescent="0.3">
      <c r="A5510" t="s">
        <v>194</v>
      </c>
      <c r="B5510" t="s">
        <v>195</v>
      </c>
      <c r="C5510" t="s">
        <v>434</v>
      </c>
      <c r="D5510" t="s">
        <v>439</v>
      </c>
      <c r="E5510">
        <v>1997</v>
      </c>
      <c r="F5510">
        <v>21.4</v>
      </c>
      <c r="G5510">
        <v>6.2</v>
      </c>
      <c r="H5510">
        <v>5488.52</v>
      </c>
      <c r="I5510" s="1">
        <v>115000000000</v>
      </c>
      <c r="J5510">
        <v>19640.599999999999</v>
      </c>
      <c r="K5510">
        <v>4.3994099999999996</v>
      </c>
      <c r="L5510">
        <v>6.4</v>
      </c>
      <c r="M5510">
        <v>78</v>
      </c>
      <c r="N5510">
        <v>269.68599999999998</v>
      </c>
      <c r="O5510">
        <v>9.7509999999999994</v>
      </c>
    </row>
    <row r="5511" spans="1:15" x14ac:dyDescent="0.3">
      <c r="A5511" t="s">
        <v>194</v>
      </c>
      <c r="B5511" t="s">
        <v>195</v>
      </c>
      <c r="C5511" t="s">
        <v>434</v>
      </c>
      <c r="D5511" t="s">
        <v>439</v>
      </c>
      <c r="E5511">
        <v>1996</v>
      </c>
      <c r="F5511">
        <v>21.3</v>
      </c>
      <c r="G5511">
        <v>6.1</v>
      </c>
      <c r="H5511">
        <v>5340.3</v>
      </c>
      <c r="I5511" s="1">
        <v>110000000000</v>
      </c>
      <c r="J5511">
        <v>19300</v>
      </c>
      <c r="K5511">
        <v>2.1683699999999999</v>
      </c>
      <c r="L5511">
        <v>6.7</v>
      </c>
      <c r="M5511">
        <v>78.104900000000001</v>
      </c>
      <c r="N5511">
        <v>263.03100000000001</v>
      </c>
      <c r="O5511">
        <v>8.4550000000000001</v>
      </c>
    </row>
    <row r="5512" spans="1:15" x14ac:dyDescent="0.3">
      <c r="A5512" t="s">
        <v>194</v>
      </c>
      <c r="B5512" t="s">
        <v>195</v>
      </c>
      <c r="C5512" t="s">
        <v>434</v>
      </c>
      <c r="D5512" t="s">
        <v>439</v>
      </c>
      <c r="E5512">
        <v>1995</v>
      </c>
      <c r="F5512">
        <v>21.1</v>
      </c>
      <c r="G5512">
        <v>6.3</v>
      </c>
      <c r="H5512">
        <v>5127.8599999999997</v>
      </c>
      <c r="I5512" s="1">
        <v>100000000000</v>
      </c>
      <c r="J5512">
        <v>18077.3</v>
      </c>
      <c r="K5512">
        <v>0.930423</v>
      </c>
      <c r="L5512">
        <v>7.1</v>
      </c>
      <c r="M5512">
        <v>77.4512</v>
      </c>
      <c r="N5512">
        <v>256.238</v>
      </c>
      <c r="O5512">
        <v>8.782</v>
      </c>
    </row>
    <row r="5513" spans="1:15" x14ac:dyDescent="0.3">
      <c r="A5513" t="s">
        <v>194</v>
      </c>
      <c r="B5513" t="s">
        <v>195</v>
      </c>
      <c r="C5513" t="s">
        <v>434</v>
      </c>
      <c r="D5513" t="s">
        <v>439</v>
      </c>
      <c r="E5513">
        <v>1994</v>
      </c>
      <c r="F5513">
        <v>21.2</v>
      </c>
      <c r="G5513">
        <v>6.5</v>
      </c>
      <c r="H5513">
        <v>4934.25</v>
      </c>
      <c r="I5513">
        <v>86216900000</v>
      </c>
      <c r="J5513">
        <v>15969.1</v>
      </c>
      <c r="K5513">
        <v>0.57696599999999998</v>
      </c>
      <c r="L5513">
        <v>7.6</v>
      </c>
      <c r="M5513">
        <v>77.4024</v>
      </c>
      <c r="N5513">
        <v>249.49199999999999</v>
      </c>
      <c r="O5513">
        <v>9.9339999999999993</v>
      </c>
    </row>
    <row r="5514" spans="1:15" x14ac:dyDescent="0.3">
      <c r="A5514" t="s">
        <v>194</v>
      </c>
      <c r="B5514" t="s">
        <v>195</v>
      </c>
      <c r="C5514" t="s">
        <v>434</v>
      </c>
      <c r="D5514" t="s">
        <v>439</v>
      </c>
      <c r="E5514">
        <v>1993</v>
      </c>
      <c r="F5514">
        <v>21.3</v>
      </c>
      <c r="G5514">
        <v>6.6</v>
      </c>
      <c r="H5514">
        <v>4618.8900000000003</v>
      </c>
      <c r="I5514">
        <v>75875300000</v>
      </c>
      <c r="J5514">
        <v>14422.2</v>
      </c>
      <c r="K5514">
        <v>0.39883299999999999</v>
      </c>
      <c r="L5514">
        <v>8.1999999999999993</v>
      </c>
      <c r="M5514">
        <v>77.153700000000001</v>
      </c>
      <c r="N5514">
        <v>243.11500000000001</v>
      </c>
      <c r="O5514">
        <v>12.741</v>
      </c>
    </row>
    <row r="5515" spans="1:15" x14ac:dyDescent="0.3">
      <c r="A5515" t="s">
        <v>194</v>
      </c>
      <c r="B5515" t="s">
        <v>195</v>
      </c>
      <c r="C5515" t="s">
        <v>434</v>
      </c>
      <c r="D5515" t="s">
        <v>439</v>
      </c>
      <c r="E5515">
        <v>1992</v>
      </c>
      <c r="F5515">
        <v>21.5</v>
      </c>
      <c r="G5515">
        <v>6.4</v>
      </c>
      <c r="H5515">
        <v>4568.42</v>
      </c>
      <c r="I5515">
        <v>75496900000</v>
      </c>
      <c r="J5515">
        <v>14736.9</v>
      </c>
      <c r="K5515">
        <v>0.31057899999999999</v>
      </c>
      <c r="L5515">
        <v>8.6999999999999993</v>
      </c>
      <c r="M5515">
        <v>76.504900000000006</v>
      </c>
      <c r="N5515">
        <v>236.738</v>
      </c>
      <c r="O5515">
        <v>14.08</v>
      </c>
    </row>
    <row r="5516" spans="1:15" x14ac:dyDescent="0.3">
      <c r="A5516" t="s">
        <v>194</v>
      </c>
      <c r="B5516" t="s">
        <v>195</v>
      </c>
      <c r="C5516" t="s">
        <v>434</v>
      </c>
      <c r="D5516" t="s">
        <v>439</v>
      </c>
      <c r="E5516">
        <v>1991</v>
      </c>
      <c r="F5516">
        <v>21.4</v>
      </c>
      <c r="G5516">
        <v>6.5</v>
      </c>
      <c r="H5516">
        <v>3981.21</v>
      </c>
      <c r="I5516">
        <v>67459600000</v>
      </c>
      <c r="J5516">
        <v>13631</v>
      </c>
      <c r="K5516">
        <v>0.21462400000000001</v>
      </c>
      <c r="L5516">
        <v>9.1999999999999993</v>
      </c>
      <c r="M5516">
        <v>76.758499999999998</v>
      </c>
      <c r="N5516">
        <v>228.697</v>
      </c>
      <c r="O5516">
        <v>13.387</v>
      </c>
    </row>
    <row r="5517" spans="1:15" x14ac:dyDescent="0.3">
      <c r="A5517" t="s">
        <v>194</v>
      </c>
      <c r="B5517" t="s">
        <v>195</v>
      </c>
      <c r="C5517" t="s">
        <v>434</v>
      </c>
      <c r="D5517" t="s">
        <v>439</v>
      </c>
      <c r="E5517">
        <v>1990</v>
      </c>
      <c r="F5517">
        <v>22.2</v>
      </c>
      <c r="G5517">
        <v>6.8</v>
      </c>
      <c r="H5517">
        <v>4176.18</v>
      </c>
      <c r="I5517">
        <v>58925400000</v>
      </c>
      <c r="J5517">
        <v>12644.9</v>
      </c>
      <c r="K5517">
        <v>0.110774</v>
      </c>
      <c r="L5517">
        <v>9.6999999999999993</v>
      </c>
      <c r="M5517">
        <v>76.607299999999995</v>
      </c>
      <c r="N5517">
        <v>215.34200000000001</v>
      </c>
    </row>
    <row r="5518" spans="1:15" x14ac:dyDescent="0.3">
      <c r="A5518" t="s">
        <v>194</v>
      </c>
      <c r="B5518" t="s">
        <v>195</v>
      </c>
      <c r="C5518" t="s">
        <v>434</v>
      </c>
      <c r="D5518" t="s">
        <v>439</v>
      </c>
      <c r="E5518">
        <v>1989</v>
      </c>
      <c r="F5518">
        <v>22.3</v>
      </c>
      <c r="G5518">
        <v>7.1</v>
      </c>
      <c r="H5518">
        <v>4228.42</v>
      </c>
      <c r="I5518">
        <v>49829300000</v>
      </c>
      <c r="J5518">
        <v>11029.1</v>
      </c>
      <c r="L5518">
        <v>10.1</v>
      </c>
      <c r="M5518">
        <v>76.307299999999998</v>
      </c>
      <c r="N5518">
        <v>208.78</v>
      </c>
    </row>
    <row r="5519" spans="1:15" x14ac:dyDescent="0.3">
      <c r="A5519" t="s">
        <v>194</v>
      </c>
      <c r="B5519" t="s">
        <v>195</v>
      </c>
      <c r="C5519" t="s">
        <v>434</v>
      </c>
      <c r="D5519" t="s">
        <v>439</v>
      </c>
      <c r="E5519">
        <v>1988</v>
      </c>
      <c r="F5519">
        <v>22.6</v>
      </c>
      <c r="G5519">
        <v>6.6</v>
      </c>
      <c r="H5519">
        <v>4026.11</v>
      </c>
      <c r="I5519">
        <v>50026400000</v>
      </c>
      <c r="J5519">
        <v>11262.1</v>
      </c>
      <c r="L5519">
        <v>10.5</v>
      </c>
      <c r="M5519">
        <v>74.436599999999999</v>
      </c>
      <c r="N5519">
        <v>205.268</v>
      </c>
    </row>
    <row r="5520" spans="1:15" x14ac:dyDescent="0.3">
      <c r="A5520" t="s">
        <v>194</v>
      </c>
      <c r="B5520" t="s">
        <v>195</v>
      </c>
      <c r="C5520" t="s">
        <v>434</v>
      </c>
      <c r="D5520" t="s">
        <v>439</v>
      </c>
      <c r="E5520">
        <v>1987</v>
      </c>
      <c r="F5520">
        <v>22.7</v>
      </c>
      <c r="G5520">
        <v>6.7</v>
      </c>
      <c r="H5520">
        <v>3756.47</v>
      </c>
      <c r="I5520">
        <v>40903600000</v>
      </c>
      <c r="J5520">
        <v>9362.24</v>
      </c>
      <c r="L5520">
        <v>11</v>
      </c>
      <c r="M5520">
        <v>75.258499999999998</v>
      </c>
      <c r="N5520">
        <v>201.89500000000001</v>
      </c>
    </row>
    <row r="5521" spans="1:14" x14ac:dyDescent="0.3">
      <c r="A5521" t="s">
        <v>194</v>
      </c>
      <c r="B5521" t="s">
        <v>195</v>
      </c>
      <c r="C5521" t="s">
        <v>434</v>
      </c>
      <c r="D5521" t="s">
        <v>439</v>
      </c>
      <c r="E5521">
        <v>1986</v>
      </c>
      <c r="F5521">
        <v>23.1</v>
      </c>
      <c r="G5521">
        <v>6.8</v>
      </c>
      <c r="H5521">
        <v>3407.07</v>
      </c>
      <c r="I5521">
        <v>34047900000</v>
      </c>
      <c r="J5521">
        <v>7919.96</v>
      </c>
      <c r="L5521">
        <v>11.5</v>
      </c>
      <c r="M5521">
        <v>74.956100000000006</v>
      </c>
      <c r="N5521">
        <v>198.66</v>
      </c>
    </row>
    <row r="5522" spans="1:14" x14ac:dyDescent="0.3">
      <c r="A5522" t="s">
        <v>194</v>
      </c>
      <c r="B5522" t="s">
        <v>195</v>
      </c>
      <c r="C5522" t="s">
        <v>434</v>
      </c>
      <c r="D5522" t="s">
        <v>439</v>
      </c>
      <c r="E5522">
        <v>1985</v>
      </c>
      <c r="F5522">
        <v>23.5</v>
      </c>
      <c r="G5522">
        <v>6.6</v>
      </c>
      <c r="H5522">
        <v>3485.24</v>
      </c>
      <c r="I5522">
        <v>27464900000</v>
      </c>
      <c r="J5522">
        <v>6488.27</v>
      </c>
      <c r="L5522">
        <v>12.1</v>
      </c>
      <c r="M5522">
        <v>75.207300000000004</v>
      </c>
      <c r="N5522">
        <v>195.61</v>
      </c>
    </row>
    <row r="5523" spans="1:14" x14ac:dyDescent="0.3">
      <c r="A5523" t="s">
        <v>194</v>
      </c>
      <c r="B5523" t="s">
        <v>195</v>
      </c>
      <c r="C5523" t="s">
        <v>434</v>
      </c>
      <c r="D5523" t="s">
        <v>439</v>
      </c>
      <c r="E5523">
        <v>1984</v>
      </c>
      <c r="F5523">
        <v>23.7</v>
      </c>
      <c r="G5523">
        <v>6.7</v>
      </c>
      <c r="H5523">
        <v>3359.46</v>
      </c>
      <c r="I5523">
        <v>29118000000</v>
      </c>
      <c r="J5523">
        <v>7001.2</v>
      </c>
      <c r="L5523">
        <v>12.8</v>
      </c>
      <c r="M5523">
        <v>74.807299999999998</v>
      </c>
      <c r="N5523">
        <v>192.19</v>
      </c>
    </row>
    <row r="5524" spans="1:14" x14ac:dyDescent="0.3">
      <c r="A5524" t="s">
        <v>194</v>
      </c>
      <c r="B5524" t="s">
        <v>195</v>
      </c>
      <c r="C5524" t="s">
        <v>434</v>
      </c>
      <c r="D5524" t="s">
        <v>439</v>
      </c>
      <c r="E5524">
        <v>1983</v>
      </c>
      <c r="F5524">
        <v>24</v>
      </c>
      <c r="G5524">
        <v>6.9</v>
      </c>
      <c r="H5524">
        <v>3313.28</v>
      </c>
      <c r="I5524">
        <v>31047000000</v>
      </c>
      <c r="J5524">
        <v>7563.21</v>
      </c>
      <c r="L5524">
        <v>13.4</v>
      </c>
      <c r="M5524">
        <v>74.458500000000001</v>
      </c>
      <c r="N5524">
        <v>189.69499999999999</v>
      </c>
    </row>
    <row r="5525" spans="1:14" x14ac:dyDescent="0.3">
      <c r="A5525" t="s">
        <v>194</v>
      </c>
      <c r="B5525" t="s">
        <v>195</v>
      </c>
      <c r="C5525" t="s">
        <v>434</v>
      </c>
      <c r="D5525" t="s">
        <v>439</v>
      </c>
      <c r="E5525">
        <v>1982</v>
      </c>
      <c r="F5525">
        <v>24</v>
      </c>
      <c r="G5525">
        <v>6.9</v>
      </c>
      <c r="H5525">
        <v>3173.9</v>
      </c>
      <c r="I5525">
        <v>27797000000</v>
      </c>
      <c r="J5525">
        <v>6895.8</v>
      </c>
      <c r="L5525">
        <v>14</v>
      </c>
      <c r="M5525">
        <v>74.109800000000007</v>
      </c>
      <c r="N5525">
        <v>186.27500000000001</v>
      </c>
    </row>
    <row r="5526" spans="1:14" x14ac:dyDescent="0.3">
      <c r="A5526" t="s">
        <v>194</v>
      </c>
      <c r="B5526" t="s">
        <v>195</v>
      </c>
      <c r="C5526" t="s">
        <v>434</v>
      </c>
      <c r="D5526" t="s">
        <v>439</v>
      </c>
      <c r="E5526">
        <v>1981</v>
      </c>
      <c r="F5526">
        <v>23.6</v>
      </c>
      <c r="G5526">
        <v>6.5</v>
      </c>
      <c r="H5526">
        <v>3067.49</v>
      </c>
      <c r="I5526">
        <v>25542000000</v>
      </c>
      <c r="J5526">
        <v>6456.52</v>
      </c>
      <c r="L5526">
        <v>14.6</v>
      </c>
      <c r="M5526">
        <v>74.260999999999996</v>
      </c>
      <c r="N5526">
        <v>182.81</v>
      </c>
    </row>
    <row r="5527" spans="1:14" x14ac:dyDescent="0.3">
      <c r="A5527" t="s">
        <v>194</v>
      </c>
      <c r="B5527" t="s">
        <v>195</v>
      </c>
      <c r="C5527" t="s">
        <v>434</v>
      </c>
      <c r="D5527" t="s">
        <v>439</v>
      </c>
      <c r="E5527">
        <v>1980</v>
      </c>
      <c r="F5527">
        <v>24.3</v>
      </c>
      <c r="G5527">
        <v>6.7</v>
      </c>
      <c r="H5527">
        <v>3022.18</v>
      </c>
      <c r="I5527">
        <v>24129300000</v>
      </c>
      <c r="J5527">
        <v>6222.11</v>
      </c>
      <c r="L5527">
        <v>15.3</v>
      </c>
      <c r="M5527">
        <v>73.875600000000006</v>
      </c>
      <c r="N5527">
        <v>179.20500000000001</v>
      </c>
    </row>
    <row r="5528" spans="1:14" x14ac:dyDescent="0.3">
      <c r="A5528" t="s">
        <v>194</v>
      </c>
      <c r="B5528" t="s">
        <v>195</v>
      </c>
      <c r="C5528" t="s">
        <v>434</v>
      </c>
      <c r="D5528" t="s">
        <v>439</v>
      </c>
      <c r="E5528">
        <v>1979</v>
      </c>
      <c r="F5528">
        <v>24.7</v>
      </c>
      <c r="G5528">
        <v>6.7</v>
      </c>
      <c r="H5528">
        <v>3049.39</v>
      </c>
      <c r="I5528">
        <v>21482800000</v>
      </c>
      <c r="J5528">
        <v>5674.26</v>
      </c>
      <c r="L5528">
        <v>16.100000000000001</v>
      </c>
      <c r="M5528">
        <v>73.507300000000001</v>
      </c>
      <c r="N5528">
        <v>174.95400000000001</v>
      </c>
    </row>
    <row r="5529" spans="1:14" x14ac:dyDescent="0.3">
      <c r="A5529" t="s">
        <v>194</v>
      </c>
      <c r="B5529" t="s">
        <v>195</v>
      </c>
      <c r="C5529" t="s">
        <v>434</v>
      </c>
      <c r="D5529" t="s">
        <v>439</v>
      </c>
      <c r="E5529">
        <v>1978</v>
      </c>
      <c r="F5529">
        <v>25</v>
      </c>
      <c r="G5529">
        <v>6.8</v>
      </c>
      <c r="H5529">
        <v>3011.92</v>
      </c>
      <c r="I5529">
        <v>16818600000</v>
      </c>
      <c r="J5529">
        <v>4557.8999999999996</v>
      </c>
      <c r="L5529">
        <v>17.2</v>
      </c>
      <c r="M5529">
        <v>73.207300000000004</v>
      </c>
      <c r="N5529">
        <v>170.518</v>
      </c>
    </row>
    <row r="5530" spans="1:14" x14ac:dyDescent="0.3">
      <c r="A5530" t="s">
        <v>194</v>
      </c>
      <c r="B5530" t="s">
        <v>195</v>
      </c>
      <c r="C5530" t="s">
        <v>434</v>
      </c>
      <c r="D5530" t="s">
        <v>439</v>
      </c>
      <c r="E5530">
        <v>1977</v>
      </c>
      <c r="F5530">
        <v>26.3</v>
      </c>
      <c r="G5530">
        <v>6.9</v>
      </c>
      <c r="H5530">
        <v>2832</v>
      </c>
      <c r="I5530">
        <v>17347500000</v>
      </c>
      <c r="J5530">
        <v>4801.41</v>
      </c>
      <c r="L5530">
        <v>18.600000000000001</v>
      </c>
      <c r="M5530">
        <v>72.958500000000001</v>
      </c>
      <c r="N5530">
        <v>166.959</v>
      </c>
    </row>
    <row r="5531" spans="1:14" x14ac:dyDescent="0.3">
      <c r="A5531" t="s">
        <v>194</v>
      </c>
      <c r="B5531" t="s">
        <v>195</v>
      </c>
      <c r="C5531" t="s">
        <v>434</v>
      </c>
      <c r="D5531" t="s">
        <v>439</v>
      </c>
      <c r="E5531">
        <v>1976</v>
      </c>
      <c r="F5531">
        <v>27.9</v>
      </c>
      <c r="G5531">
        <v>6.7</v>
      </c>
      <c r="H5531">
        <v>2718.09</v>
      </c>
      <c r="I5531">
        <v>15161000000</v>
      </c>
      <c r="J5531">
        <v>4291.25</v>
      </c>
      <c r="L5531">
        <v>20.3</v>
      </c>
      <c r="M5531">
        <v>72.956100000000006</v>
      </c>
      <c r="N5531">
        <v>163.262</v>
      </c>
    </row>
    <row r="5532" spans="1:14" x14ac:dyDescent="0.3">
      <c r="A5532" t="s">
        <v>194</v>
      </c>
      <c r="B5532" t="s">
        <v>195</v>
      </c>
      <c r="C5532" t="s">
        <v>434</v>
      </c>
      <c r="D5532" t="s">
        <v>439</v>
      </c>
      <c r="E5532">
        <v>1975</v>
      </c>
      <c r="F5532">
        <v>27.6</v>
      </c>
      <c r="G5532">
        <v>7.1</v>
      </c>
      <c r="H5532">
        <v>2624.89</v>
      </c>
      <c r="I5532">
        <v>15337800000</v>
      </c>
      <c r="J5532">
        <v>4439.32</v>
      </c>
      <c r="L5532">
        <v>22.4</v>
      </c>
      <c r="M5532">
        <v>72.045100000000005</v>
      </c>
      <c r="N5532">
        <v>159.65799999999999</v>
      </c>
    </row>
    <row r="5533" spans="1:14" x14ac:dyDescent="0.3">
      <c r="A5533" t="s">
        <v>194</v>
      </c>
      <c r="B5533" t="s">
        <v>195</v>
      </c>
      <c r="C5533" t="s">
        <v>434</v>
      </c>
      <c r="D5533" t="s">
        <v>439</v>
      </c>
      <c r="E5533">
        <v>1974</v>
      </c>
      <c r="F5533">
        <v>27.5</v>
      </c>
      <c r="G5533">
        <v>7.1</v>
      </c>
      <c r="H5533">
        <v>2518.21</v>
      </c>
      <c r="I5533">
        <v>16317200000</v>
      </c>
      <c r="J5533">
        <v>4831.88</v>
      </c>
      <c r="L5533">
        <v>24.8</v>
      </c>
      <c r="M5533">
        <v>71.661699999999996</v>
      </c>
      <c r="N5533">
        <v>156.054</v>
      </c>
    </row>
    <row r="5534" spans="1:14" x14ac:dyDescent="0.3">
      <c r="A5534" t="s">
        <v>194</v>
      </c>
      <c r="B5534" t="s">
        <v>195</v>
      </c>
      <c r="C5534" t="s">
        <v>434</v>
      </c>
      <c r="D5534" t="s">
        <v>439</v>
      </c>
      <c r="E5534">
        <v>1973</v>
      </c>
      <c r="F5534">
        <v>27</v>
      </c>
      <c r="G5534">
        <v>7</v>
      </c>
      <c r="H5534">
        <v>2497.56</v>
      </c>
      <c r="I5534">
        <v>11309800000</v>
      </c>
      <c r="J5534">
        <v>3450.2</v>
      </c>
      <c r="M5534">
        <v>71.693399999999997</v>
      </c>
      <c r="N5534">
        <v>151.47900000000001</v>
      </c>
    </row>
    <row r="5535" spans="1:14" x14ac:dyDescent="0.3">
      <c r="A5535" t="s">
        <v>194</v>
      </c>
      <c r="B5535" t="s">
        <v>195</v>
      </c>
      <c r="C5535" t="s">
        <v>434</v>
      </c>
      <c r="D5535" t="s">
        <v>439</v>
      </c>
      <c r="E5535">
        <v>1972</v>
      </c>
      <c r="F5535">
        <v>27.2</v>
      </c>
      <c r="G5535">
        <v>7.2</v>
      </c>
      <c r="H5535">
        <v>2497.14</v>
      </c>
      <c r="I5535">
        <v>8762500000</v>
      </c>
      <c r="J5535">
        <v>2783.51</v>
      </c>
      <c r="M5535">
        <v>71.078000000000003</v>
      </c>
      <c r="N5535">
        <v>145.471</v>
      </c>
    </row>
    <row r="5536" spans="1:14" x14ac:dyDescent="0.3">
      <c r="A5536" t="s">
        <v>194</v>
      </c>
      <c r="B5536" t="s">
        <v>195</v>
      </c>
      <c r="C5536" t="s">
        <v>434</v>
      </c>
      <c r="D5536" t="s">
        <v>439</v>
      </c>
      <c r="E5536">
        <v>1971</v>
      </c>
      <c r="F5536">
        <v>28</v>
      </c>
      <c r="G5536">
        <v>7</v>
      </c>
      <c r="H5536">
        <v>2288.69</v>
      </c>
      <c r="I5536">
        <v>6702000000</v>
      </c>
      <c r="J5536">
        <v>2183.77</v>
      </c>
      <c r="M5536">
        <v>71.718999999999994</v>
      </c>
      <c r="N5536">
        <v>141.821</v>
      </c>
    </row>
    <row r="5537" spans="1:15" x14ac:dyDescent="0.3">
      <c r="A5537" t="s">
        <v>194</v>
      </c>
      <c r="B5537" t="s">
        <v>195</v>
      </c>
      <c r="C5537" t="s">
        <v>434</v>
      </c>
      <c r="D5537" t="s">
        <v>439</v>
      </c>
      <c r="E5537">
        <v>1970</v>
      </c>
      <c r="F5537">
        <v>26.1</v>
      </c>
      <c r="G5537">
        <v>7.1</v>
      </c>
      <c r="I5537">
        <v>7038330000</v>
      </c>
      <c r="J5537">
        <v>2366.62</v>
      </c>
      <c r="M5537">
        <v>71.213399999999993</v>
      </c>
      <c r="N5537">
        <v>137.43100000000001</v>
      </c>
    </row>
    <row r="5538" spans="1:15" x14ac:dyDescent="0.3">
      <c r="A5538" t="s">
        <v>194</v>
      </c>
      <c r="B5538" t="s">
        <v>195</v>
      </c>
      <c r="C5538" t="s">
        <v>434</v>
      </c>
      <c r="D5538" t="s">
        <v>439</v>
      </c>
      <c r="E5538">
        <v>1969</v>
      </c>
      <c r="F5538">
        <v>25.6</v>
      </c>
      <c r="G5538">
        <v>6.9</v>
      </c>
      <c r="I5538">
        <v>5329330000</v>
      </c>
      <c r="J5538">
        <v>1852.39</v>
      </c>
      <c r="M5538">
        <v>70.970500000000001</v>
      </c>
      <c r="N5538">
        <v>132.94800000000001</v>
      </c>
    </row>
    <row r="5539" spans="1:15" x14ac:dyDescent="0.3">
      <c r="A5539" t="s">
        <v>194</v>
      </c>
      <c r="B5539" t="s">
        <v>195</v>
      </c>
      <c r="C5539" t="s">
        <v>434</v>
      </c>
      <c r="D5539" t="s">
        <v>439</v>
      </c>
      <c r="E5539">
        <v>1968</v>
      </c>
      <c r="F5539">
        <v>24.9</v>
      </c>
      <c r="G5539">
        <v>6.7</v>
      </c>
      <c r="I5539">
        <v>4619000000</v>
      </c>
      <c r="J5539">
        <v>1647.88</v>
      </c>
      <c r="M5539">
        <v>71.056600000000003</v>
      </c>
      <c r="N5539">
        <v>129.529</v>
      </c>
    </row>
    <row r="5540" spans="1:15" x14ac:dyDescent="0.3">
      <c r="A5540" t="s">
        <v>194</v>
      </c>
      <c r="B5540" t="s">
        <v>195</v>
      </c>
      <c r="C5540" t="s">
        <v>434</v>
      </c>
      <c r="D5540" t="s">
        <v>439</v>
      </c>
      <c r="E5540">
        <v>1967</v>
      </c>
      <c r="F5540">
        <v>23.7</v>
      </c>
      <c r="G5540">
        <v>6.4</v>
      </c>
      <c r="I5540">
        <v>4030000000</v>
      </c>
      <c r="J5540">
        <v>1468.12</v>
      </c>
      <c r="M5540">
        <v>71.509799999999998</v>
      </c>
      <c r="N5540">
        <v>126.848</v>
      </c>
    </row>
    <row r="5541" spans="1:15" x14ac:dyDescent="0.3">
      <c r="A5541" t="s">
        <v>194</v>
      </c>
      <c r="B5541" t="s">
        <v>195</v>
      </c>
      <c r="C5541" t="s">
        <v>434</v>
      </c>
      <c r="D5541" t="s">
        <v>439</v>
      </c>
      <c r="E5541">
        <v>1966</v>
      </c>
      <c r="F5541">
        <v>25.5</v>
      </c>
      <c r="G5541">
        <v>6.3</v>
      </c>
      <c r="I5541">
        <v>3980000000</v>
      </c>
      <c r="J5541">
        <v>1513.88</v>
      </c>
      <c r="M5541">
        <v>72.285600000000002</v>
      </c>
      <c r="N5541">
        <v>121.488</v>
      </c>
    </row>
    <row r="5542" spans="1:15" x14ac:dyDescent="0.3">
      <c r="A5542" t="s">
        <v>194</v>
      </c>
      <c r="B5542" t="s">
        <v>195</v>
      </c>
      <c r="C5542" t="s">
        <v>434</v>
      </c>
      <c r="D5542" t="s">
        <v>439</v>
      </c>
      <c r="E5542">
        <v>1965</v>
      </c>
      <c r="F5542">
        <v>25.8</v>
      </c>
      <c r="G5542">
        <v>6.3</v>
      </c>
      <c r="I5542">
        <v>3663330000</v>
      </c>
      <c r="J5542">
        <v>1429.31</v>
      </c>
      <c r="N5542">
        <v>118.438</v>
      </c>
    </row>
    <row r="5543" spans="1:15" x14ac:dyDescent="0.3">
      <c r="A5543" t="s">
        <v>194</v>
      </c>
      <c r="B5543" t="s">
        <v>195</v>
      </c>
      <c r="C5543" t="s">
        <v>434</v>
      </c>
      <c r="D5543" t="s">
        <v>439</v>
      </c>
      <c r="E5543">
        <v>1964</v>
      </c>
      <c r="F5543">
        <v>25.7</v>
      </c>
      <c r="G5543">
        <v>6.3</v>
      </c>
      <c r="I5543">
        <v>3405330000</v>
      </c>
      <c r="J5543">
        <v>1375.89</v>
      </c>
      <c r="N5543">
        <v>114.372</v>
      </c>
    </row>
    <row r="5544" spans="1:15" x14ac:dyDescent="0.3">
      <c r="A5544" t="s">
        <v>194</v>
      </c>
      <c r="B5544" t="s">
        <v>195</v>
      </c>
      <c r="C5544" t="s">
        <v>434</v>
      </c>
      <c r="D5544" t="s">
        <v>439</v>
      </c>
      <c r="E5544">
        <v>1963</v>
      </c>
      <c r="F5544">
        <v>25</v>
      </c>
      <c r="G5544">
        <v>6.1</v>
      </c>
      <c r="I5544">
        <v>2992330000</v>
      </c>
      <c r="J5544">
        <v>1257.81</v>
      </c>
      <c r="N5544">
        <v>109.935</v>
      </c>
    </row>
    <row r="5545" spans="1:15" x14ac:dyDescent="0.3">
      <c r="A5545" t="s">
        <v>194</v>
      </c>
      <c r="B5545" t="s">
        <v>195</v>
      </c>
      <c r="C5545" t="s">
        <v>434</v>
      </c>
      <c r="D5545" t="s">
        <v>439</v>
      </c>
      <c r="E5545">
        <v>1962</v>
      </c>
      <c r="F5545">
        <v>24.9</v>
      </c>
      <c r="G5545">
        <v>6</v>
      </c>
      <c r="I5545">
        <v>2510000000</v>
      </c>
      <c r="J5545">
        <v>1094.6400000000001</v>
      </c>
      <c r="M5545">
        <v>72.112200000000001</v>
      </c>
      <c r="N5545">
        <v>105.961</v>
      </c>
    </row>
    <row r="5546" spans="1:15" x14ac:dyDescent="0.3">
      <c r="A5546" t="s">
        <v>194</v>
      </c>
      <c r="B5546" t="s">
        <v>195</v>
      </c>
      <c r="C5546" t="s">
        <v>434</v>
      </c>
      <c r="D5546" t="s">
        <v>439</v>
      </c>
      <c r="E5546">
        <v>1961</v>
      </c>
      <c r="F5546">
        <v>25.1</v>
      </c>
      <c r="G5546">
        <v>5.8</v>
      </c>
      <c r="I5546">
        <v>3138500000</v>
      </c>
      <c r="J5546">
        <v>1436.38</v>
      </c>
      <c r="M5546">
        <v>72.006600000000006</v>
      </c>
      <c r="N5546">
        <v>100.97</v>
      </c>
    </row>
    <row r="5547" spans="1:15" x14ac:dyDescent="0.3">
      <c r="A5547" t="s">
        <v>194</v>
      </c>
      <c r="B5547" t="s">
        <v>195</v>
      </c>
      <c r="C5547" t="s">
        <v>434</v>
      </c>
      <c r="D5547" t="s">
        <v>439</v>
      </c>
      <c r="E5547">
        <v>1960</v>
      </c>
      <c r="F5547">
        <v>26.9</v>
      </c>
      <c r="G5547">
        <v>5.7</v>
      </c>
      <c r="I5547">
        <v>2598500000</v>
      </c>
      <c r="J5547">
        <v>1229.17</v>
      </c>
    </row>
    <row r="5548" spans="1:15" x14ac:dyDescent="0.3">
      <c r="A5548" t="s">
        <v>196</v>
      </c>
      <c r="B5548" t="s">
        <v>197</v>
      </c>
      <c r="C5548" t="s">
        <v>438</v>
      </c>
      <c r="D5548" t="s">
        <v>439</v>
      </c>
      <c r="E5548">
        <v>2018</v>
      </c>
      <c r="I5548" s="1">
        <v>2070000000000</v>
      </c>
      <c r="J5548">
        <v>34318.400000000001</v>
      </c>
      <c r="K5548">
        <v>74.387200000000007</v>
      </c>
      <c r="L5548">
        <v>2.6</v>
      </c>
      <c r="N5548">
        <v>205.45099999999999</v>
      </c>
      <c r="O5548">
        <v>10.205</v>
      </c>
    </row>
    <row r="5549" spans="1:15" x14ac:dyDescent="0.3">
      <c r="A5549" t="s">
        <v>196</v>
      </c>
      <c r="B5549" t="s">
        <v>197</v>
      </c>
      <c r="C5549" t="s">
        <v>438</v>
      </c>
      <c r="D5549" t="s">
        <v>439</v>
      </c>
      <c r="E5549">
        <v>2017</v>
      </c>
      <c r="F5549">
        <v>7.6</v>
      </c>
      <c r="G5549">
        <v>10.7</v>
      </c>
      <c r="I5549" s="1">
        <v>1950000000000</v>
      </c>
      <c r="J5549">
        <v>32155.200000000001</v>
      </c>
      <c r="K5549">
        <v>63.077300000000001</v>
      </c>
      <c r="L5549">
        <v>2.7</v>
      </c>
      <c r="M5549">
        <v>83.243899999999996</v>
      </c>
      <c r="N5549">
        <v>205.809</v>
      </c>
      <c r="O5549">
        <v>11.211</v>
      </c>
    </row>
    <row r="5550" spans="1:15" x14ac:dyDescent="0.3">
      <c r="A5550" t="s">
        <v>196</v>
      </c>
      <c r="B5550" t="s">
        <v>197</v>
      </c>
      <c r="C5550" t="s">
        <v>438</v>
      </c>
      <c r="D5550" t="s">
        <v>439</v>
      </c>
      <c r="E5550">
        <v>2016</v>
      </c>
      <c r="F5550">
        <v>7.8</v>
      </c>
      <c r="G5550">
        <v>10.1</v>
      </c>
      <c r="I5550" s="1">
        <v>1870000000000</v>
      </c>
      <c r="J5550">
        <v>30830.9</v>
      </c>
      <c r="K5550">
        <v>61.324300000000001</v>
      </c>
      <c r="L5550">
        <v>2.8</v>
      </c>
      <c r="M5550">
        <v>83.243899999999996</v>
      </c>
      <c r="N5550">
        <v>206.11799999999999</v>
      </c>
      <c r="O5550">
        <v>11.688000000000001</v>
      </c>
    </row>
    <row r="5551" spans="1:15" x14ac:dyDescent="0.3">
      <c r="A5551" t="s">
        <v>196</v>
      </c>
      <c r="B5551" t="s">
        <v>197</v>
      </c>
      <c r="C5551" t="s">
        <v>438</v>
      </c>
      <c r="D5551" t="s">
        <v>439</v>
      </c>
      <c r="E5551">
        <v>2015</v>
      </c>
      <c r="F5551">
        <v>8</v>
      </c>
      <c r="G5551">
        <v>10.7</v>
      </c>
      <c r="I5551" s="1">
        <v>1830000000000</v>
      </c>
      <c r="J5551">
        <v>30170.5</v>
      </c>
      <c r="K5551">
        <v>58.1417</v>
      </c>
      <c r="L5551">
        <v>2.9</v>
      </c>
      <c r="M5551">
        <v>82.543899999999994</v>
      </c>
      <c r="N5551">
        <v>206.46799999999999</v>
      </c>
      <c r="O5551">
        <v>11.896000000000001</v>
      </c>
    </row>
    <row r="5552" spans="1:15" x14ac:dyDescent="0.3">
      <c r="A5552" t="s">
        <v>196</v>
      </c>
      <c r="B5552" t="s">
        <v>197</v>
      </c>
      <c r="C5552" t="s">
        <v>438</v>
      </c>
      <c r="D5552" t="s">
        <v>439</v>
      </c>
      <c r="E5552">
        <v>2014</v>
      </c>
      <c r="F5552">
        <v>8.3000000000000007</v>
      </c>
      <c r="G5552">
        <v>9.8000000000000007</v>
      </c>
      <c r="H5552">
        <v>5002.41</v>
      </c>
      <c r="I5552" s="1">
        <v>2150000000000</v>
      </c>
      <c r="J5552">
        <v>35396.699999999997</v>
      </c>
      <c r="K5552">
        <v>55.638500000000001</v>
      </c>
      <c r="L5552">
        <v>3</v>
      </c>
      <c r="M5552">
        <v>83.090199999999996</v>
      </c>
      <c r="N5552">
        <v>206.667</v>
      </c>
      <c r="O5552">
        <v>12.683</v>
      </c>
    </row>
    <row r="5553" spans="1:15" x14ac:dyDescent="0.3">
      <c r="A5553" t="s">
        <v>196</v>
      </c>
      <c r="B5553" t="s">
        <v>197</v>
      </c>
      <c r="C5553" t="s">
        <v>438</v>
      </c>
      <c r="D5553" t="s">
        <v>439</v>
      </c>
      <c r="E5553">
        <v>2013</v>
      </c>
      <c r="F5553">
        <v>8.5</v>
      </c>
      <c r="G5553">
        <v>10</v>
      </c>
      <c r="H5553">
        <v>5159.18</v>
      </c>
      <c r="I5553" s="1">
        <v>2130000000000</v>
      </c>
      <c r="J5553">
        <v>35370.300000000003</v>
      </c>
      <c r="K5553">
        <v>58.459299999999999</v>
      </c>
      <c r="L5553">
        <v>3.1</v>
      </c>
      <c r="M5553">
        <v>82.690200000000004</v>
      </c>
      <c r="N5553">
        <v>204.78</v>
      </c>
      <c r="O5553">
        <v>12.148999999999999</v>
      </c>
    </row>
    <row r="5554" spans="1:15" x14ac:dyDescent="0.3">
      <c r="A5554" t="s">
        <v>196</v>
      </c>
      <c r="B5554" t="s">
        <v>197</v>
      </c>
      <c r="C5554" t="s">
        <v>438</v>
      </c>
      <c r="D5554" t="s">
        <v>439</v>
      </c>
      <c r="E5554">
        <v>2012</v>
      </c>
      <c r="F5554">
        <v>9</v>
      </c>
      <c r="G5554">
        <v>10.3</v>
      </c>
      <c r="H5554">
        <v>5397.74</v>
      </c>
      <c r="I5554" s="1">
        <v>2070000000000</v>
      </c>
      <c r="J5554">
        <v>34814.1</v>
      </c>
      <c r="K5554">
        <v>55.83</v>
      </c>
      <c r="L5554">
        <v>3.2</v>
      </c>
      <c r="M5554">
        <v>82.239000000000004</v>
      </c>
      <c r="N5554">
        <v>202.42</v>
      </c>
      <c r="O5554">
        <v>10.654999999999999</v>
      </c>
    </row>
    <row r="5555" spans="1:15" x14ac:dyDescent="0.3">
      <c r="A5555" t="s">
        <v>196</v>
      </c>
      <c r="B5555" t="s">
        <v>197</v>
      </c>
      <c r="C5555" t="s">
        <v>438</v>
      </c>
      <c r="D5555" t="s">
        <v>439</v>
      </c>
      <c r="E5555">
        <v>2011</v>
      </c>
      <c r="F5555">
        <v>9.1999999999999993</v>
      </c>
      <c r="G5555">
        <v>10</v>
      </c>
      <c r="H5555">
        <v>5514.8</v>
      </c>
      <c r="I5555" s="1">
        <v>2280000000000</v>
      </c>
      <c r="J5555">
        <v>38334.699999999997</v>
      </c>
      <c r="K5555">
        <v>54.39</v>
      </c>
      <c r="L5555">
        <v>3.3</v>
      </c>
      <c r="M5555">
        <v>82.187799999999996</v>
      </c>
      <c r="N5555">
        <v>201.875</v>
      </c>
      <c r="O5555">
        <v>8.359</v>
      </c>
    </row>
    <row r="5556" spans="1:15" x14ac:dyDescent="0.3">
      <c r="A5556" t="s">
        <v>196</v>
      </c>
      <c r="B5556" t="s">
        <v>197</v>
      </c>
      <c r="C5556" t="s">
        <v>438</v>
      </c>
      <c r="D5556" t="s">
        <v>439</v>
      </c>
      <c r="E5556">
        <v>2010</v>
      </c>
      <c r="F5556">
        <v>9.5</v>
      </c>
      <c r="G5556">
        <v>9.9</v>
      </c>
      <c r="H5556">
        <v>5493.71</v>
      </c>
      <c r="I5556" s="1">
        <v>2130000000000</v>
      </c>
      <c r="J5556">
        <v>35849.4</v>
      </c>
      <c r="K5556">
        <v>53.68</v>
      </c>
      <c r="L5556">
        <v>3.4</v>
      </c>
      <c r="M5556">
        <v>82.036600000000007</v>
      </c>
      <c r="N5556">
        <v>201.52799999999999</v>
      </c>
      <c r="O5556">
        <v>8.3629999999999995</v>
      </c>
    </row>
    <row r="5557" spans="1:15" x14ac:dyDescent="0.3">
      <c r="A5557" t="s">
        <v>196</v>
      </c>
      <c r="B5557" t="s">
        <v>197</v>
      </c>
      <c r="C5557" t="s">
        <v>438</v>
      </c>
      <c r="D5557" t="s">
        <v>439</v>
      </c>
      <c r="E5557">
        <v>2009</v>
      </c>
      <c r="F5557">
        <v>9.6</v>
      </c>
      <c r="G5557">
        <v>10</v>
      </c>
      <c r="H5557">
        <v>5368.39</v>
      </c>
      <c r="I5557" s="1">
        <v>2190000000000</v>
      </c>
      <c r="J5557">
        <v>36976.800000000003</v>
      </c>
      <c r="K5557">
        <v>48.83</v>
      </c>
      <c r="L5557">
        <v>3.4</v>
      </c>
      <c r="M5557">
        <v>81.636600000000001</v>
      </c>
      <c r="N5557">
        <v>200.90899999999999</v>
      </c>
      <c r="O5557">
        <v>7.7489999999999997</v>
      </c>
    </row>
    <row r="5558" spans="1:15" x14ac:dyDescent="0.3">
      <c r="A5558" t="s">
        <v>196</v>
      </c>
      <c r="B5558" t="s">
        <v>197</v>
      </c>
      <c r="C5558" t="s">
        <v>438</v>
      </c>
      <c r="D5558" t="s">
        <v>439</v>
      </c>
      <c r="E5558">
        <v>2008</v>
      </c>
      <c r="F5558">
        <v>9.8000000000000007</v>
      </c>
      <c r="G5558">
        <v>9.9</v>
      </c>
      <c r="H5558">
        <v>5757.96</v>
      </c>
      <c r="I5558" s="1">
        <v>2390000000000</v>
      </c>
      <c r="J5558">
        <v>40640.199999999997</v>
      </c>
      <c r="K5558">
        <v>44.53</v>
      </c>
      <c r="L5558">
        <v>3.5</v>
      </c>
      <c r="M5558">
        <v>81.485399999999998</v>
      </c>
      <c r="N5558">
        <v>199.99600000000001</v>
      </c>
      <c r="O5558">
        <v>6.7229999999999999</v>
      </c>
    </row>
    <row r="5559" spans="1:15" x14ac:dyDescent="0.3">
      <c r="A5559" t="s">
        <v>196</v>
      </c>
      <c r="B5559" t="s">
        <v>197</v>
      </c>
      <c r="C5559" t="s">
        <v>438</v>
      </c>
      <c r="D5559" t="s">
        <v>439</v>
      </c>
      <c r="E5559">
        <v>2007</v>
      </c>
      <c r="F5559">
        <v>9.6999999999999993</v>
      </c>
      <c r="G5559">
        <v>9.8000000000000007</v>
      </c>
      <c r="H5559">
        <v>5804.33</v>
      </c>
      <c r="I5559" s="1">
        <v>2200000000000</v>
      </c>
      <c r="J5559">
        <v>37698.800000000003</v>
      </c>
      <c r="K5559">
        <v>40.79</v>
      </c>
      <c r="L5559">
        <v>3.6</v>
      </c>
      <c r="M5559">
        <v>81.434100000000001</v>
      </c>
      <c r="N5559">
        <v>198.67500000000001</v>
      </c>
      <c r="O5559">
        <v>6.0750000000000002</v>
      </c>
    </row>
    <row r="5560" spans="1:15" x14ac:dyDescent="0.3">
      <c r="A5560" t="s">
        <v>196</v>
      </c>
      <c r="B5560" t="s">
        <v>197</v>
      </c>
      <c r="C5560" t="s">
        <v>438</v>
      </c>
      <c r="D5560" t="s">
        <v>439</v>
      </c>
      <c r="E5560">
        <v>2006</v>
      </c>
      <c r="F5560">
        <v>9.6</v>
      </c>
      <c r="G5560">
        <v>9.6</v>
      </c>
      <c r="H5560">
        <v>5833.47</v>
      </c>
      <c r="I5560" s="1">
        <v>1940000000000</v>
      </c>
      <c r="J5560">
        <v>33410.699999999997</v>
      </c>
      <c r="K5560">
        <v>37.99</v>
      </c>
      <c r="L5560">
        <v>3.7</v>
      </c>
      <c r="M5560">
        <v>81.282899999999998</v>
      </c>
      <c r="N5560">
        <v>197.67500000000001</v>
      </c>
      <c r="O5560">
        <v>6.7770000000000001</v>
      </c>
    </row>
    <row r="5561" spans="1:15" x14ac:dyDescent="0.3">
      <c r="A5561" t="s">
        <v>196</v>
      </c>
      <c r="B5561" t="s">
        <v>197</v>
      </c>
      <c r="C5561" t="s">
        <v>438</v>
      </c>
      <c r="D5561" t="s">
        <v>439</v>
      </c>
      <c r="E5561">
        <v>2005</v>
      </c>
      <c r="F5561">
        <v>9.6</v>
      </c>
      <c r="G5561">
        <v>9.8000000000000007</v>
      </c>
      <c r="H5561">
        <v>5731.1</v>
      </c>
      <c r="I5561" s="1">
        <v>1850000000000</v>
      </c>
      <c r="J5561">
        <v>31959.3</v>
      </c>
      <c r="K5561">
        <v>35</v>
      </c>
      <c r="L5561">
        <v>3.8</v>
      </c>
      <c r="M5561">
        <v>80.782899999999998</v>
      </c>
      <c r="N5561">
        <v>197.08099999999999</v>
      </c>
      <c r="O5561">
        <v>7.7309999999999999</v>
      </c>
    </row>
    <row r="5562" spans="1:15" x14ac:dyDescent="0.3">
      <c r="A5562" t="s">
        <v>196</v>
      </c>
      <c r="B5562" t="s">
        <v>197</v>
      </c>
      <c r="C5562" t="s">
        <v>438</v>
      </c>
      <c r="D5562" t="s">
        <v>439</v>
      </c>
      <c r="E5562">
        <v>2004</v>
      </c>
      <c r="F5562">
        <v>9.8000000000000007</v>
      </c>
      <c r="G5562">
        <v>9.5</v>
      </c>
      <c r="H5562">
        <v>5688</v>
      </c>
      <c r="I5562" s="1">
        <v>1800000000000</v>
      </c>
      <c r="J5562">
        <v>31174.6</v>
      </c>
      <c r="K5562">
        <v>33.24</v>
      </c>
      <c r="L5562">
        <v>3.9</v>
      </c>
      <c r="M5562">
        <v>80.780500000000004</v>
      </c>
      <c r="N5562">
        <v>196.11500000000001</v>
      </c>
      <c r="O5562">
        <v>7.8659999999999997</v>
      </c>
    </row>
    <row r="5563" spans="1:15" x14ac:dyDescent="0.3">
      <c r="A5563" t="s">
        <v>196</v>
      </c>
      <c r="B5563" t="s">
        <v>197</v>
      </c>
      <c r="C5563" t="s">
        <v>438</v>
      </c>
      <c r="D5563" t="s">
        <v>439</v>
      </c>
      <c r="E5563">
        <v>2003</v>
      </c>
      <c r="F5563">
        <v>9.5</v>
      </c>
      <c r="G5563">
        <v>10.199999999999999</v>
      </c>
      <c r="H5563">
        <v>5652.52</v>
      </c>
      <c r="I5563" s="1">
        <v>1570000000000</v>
      </c>
      <c r="J5563">
        <v>27387.200000000001</v>
      </c>
      <c r="K5563">
        <v>29.04</v>
      </c>
      <c r="L5563">
        <v>4.0999999999999996</v>
      </c>
      <c r="M5563">
        <v>79.982900000000001</v>
      </c>
      <c r="N5563">
        <v>194.85</v>
      </c>
      <c r="O5563">
        <v>8.8659999999999997</v>
      </c>
    </row>
    <row r="5564" spans="1:15" x14ac:dyDescent="0.3">
      <c r="A5564" t="s">
        <v>196</v>
      </c>
      <c r="B5564" t="s">
        <v>197</v>
      </c>
      <c r="C5564" t="s">
        <v>438</v>
      </c>
      <c r="D5564" t="s">
        <v>439</v>
      </c>
      <c r="E5564">
        <v>2002</v>
      </c>
      <c r="F5564">
        <v>9.4</v>
      </c>
      <c r="G5564">
        <v>9.8000000000000007</v>
      </c>
      <c r="H5564">
        <v>5539.7</v>
      </c>
      <c r="I5564" s="1">
        <v>1270000000000</v>
      </c>
      <c r="J5564">
        <v>22196.5</v>
      </c>
      <c r="K5564">
        <v>28.04</v>
      </c>
      <c r="L5564">
        <v>4.3</v>
      </c>
      <c r="M5564">
        <v>80.229299999999995</v>
      </c>
      <c r="N5564">
        <v>194.006</v>
      </c>
      <c r="O5564">
        <v>9.2070000000000007</v>
      </c>
    </row>
    <row r="5565" spans="1:15" x14ac:dyDescent="0.3">
      <c r="A5565" t="s">
        <v>196</v>
      </c>
      <c r="B5565" t="s">
        <v>197</v>
      </c>
      <c r="C5565" t="s">
        <v>438</v>
      </c>
      <c r="D5565" t="s">
        <v>439</v>
      </c>
      <c r="E5565">
        <v>2001</v>
      </c>
      <c r="F5565">
        <v>9.4</v>
      </c>
      <c r="G5565">
        <v>9.6</v>
      </c>
      <c r="H5565">
        <v>5406.49</v>
      </c>
      <c r="I5565" s="1">
        <v>1160000000000</v>
      </c>
      <c r="J5565">
        <v>20400.8</v>
      </c>
      <c r="K5565">
        <v>27.222100000000001</v>
      </c>
      <c r="L5565">
        <v>4.5</v>
      </c>
      <c r="M5565">
        <v>80.126800000000003</v>
      </c>
      <c r="N5565">
        <v>193.71700000000001</v>
      </c>
      <c r="O5565">
        <v>9.5950000000000006</v>
      </c>
    </row>
    <row r="5566" spans="1:15" x14ac:dyDescent="0.3">
      <c r="A5566" t="s">
        <v>196</v>
      </c>
      <c r="B5566" t="s">
        <v>197</v>
      </c>
      <c r="C5566" t="s">
        <v>438</v>
      </c>
      <c r="D5566" t="s">
        <v>439</v>
      </c>
      <c r="E5566">
        <v>2000</v>
      </c>
      <c r="F5566">
        <v>9.5</v>
      </c>
      <c r="G5566">
        <v>9.8000000000000007</v>
      </c>
      <c r="H5566">
        <v>5299.86</v>
      </c>
      <c r="I5566" s="1">
        <v>1140000000000</v>
      </c>
      <c r="J5566">
        <v>20051.2</v>
      </c>
      <c r="K5566">
        <v>23.110900000000001</v>
      </c>
      <c r="L5566">
        <v>4.7</v>
      </c>
      <c r="M5566">
        <v>79.778000000000006</v>
      </c>
      <c r="N5566">
        <v>193.608</v>
      </c>
      <c r="O5566">
        <v>10.842000000000001</v>
      </c>
    </row>
    <row r="5567" spans="1:15" x14ac:dyDescent="0.3">
      <c r="A5567" t="s">
        <v>196</v>
      </c>
      <c r="B5567" t="s">
        <v>197</v>
      </c>
      <c r="C5567" t="s">
        <v>438</v>
      </c>
      <c r="D5567" t="s">
        <v>439</v>
      </c>
      <c r="E5567">
        <v>1999</v>
      </c>
      <c r="F5567">
        <v>9.4</v>
      </c>
      <c r="G5567">
        <v>9.8000000000000007</v>
      </c>
      <c r="H5567">
        <v>5079.49</v>
      </c>
      <c r="I5567" s="1">
        <v>1250000000000</v>
      </c>
      <c r="J5567">
        <v>21936.799999999999</v>
      </c>
      <c r="K5567">
        <v>14.378399999999999</v>
      </c>
      <c r="L5567">
        <v>5</v>
      </c>
      <c r="M5567">
        <v>79.424400000000006</v>
      </c>
      <c r="N5567">
        <v>193.52099999999999</v>
      </c>
      <c r="O5567">
        <v>11.69</v>
      </c>
    </row>
    <row r="5568" spans="1:15" x14ac:dyDescent="0.3">
      <c r="A5568" t="s">
        <v>196</v>
      </c>
      <c r="B5568" t="s">
        <v>197</v>
      </c>
      <c r="C5568" t="s">
        <v>438</v>
      </c>
      <c r="D5568" t="s">
        <v>439</v>
      </c>
      <c r="E5568">
        <v>1998</v>
      </c>
      <c r="F5568">
        <v>9.4</v>
      </c>
      <c r="G5568">
        <v>10</v>
      </c>
      <c r="H5568">
        <v>4955.72</v>
      </c>
      <c r="I5568" s="1">
        <v>1270000000000</v>
      </c>
      <c r="J5568">
        <v>22252.400000000001</v>
      </c>
      <c r="K5568">
        <v>4.5585199999999997</v>
      </c>
      <c r="L5568">
        <v>5.3</v>
      </c>
      <c r="M5568">
        <v>78.9756</v>
      </c>
      <c r="N5568">
        <v>193.488</v>
      </c>
      <c r="O5568">
        <v>12.119</v>
      </c>
    </row>
    <row r="5569" spans="1:15" x14ac:dyDescent="0.3">
      <c r="A5569" t="s">
        <v>196</v>
      </c>
      <c r="B5569" t="s">
        <v>197</v>
      </c>
      <c r="C5569" t="s">
        <v>438</v>
      </c>
      <c r="D5569" t="s">
        <v>439</v>
      </c>
      <c r="E5569">
        <v>1997</v>
      </c>
      <c r="F5569">
        <v>9.4</v>
      </c>
      <c r="G5569">
        <v>9.8000000000000007</v>
      </c>
      <c r="H5569">
        <v>4791.29</v>
      </c>
      <c r="I5569" s="1">
        <v>1240000000000</v>
      </c>
      <c r="J5569">
        <v>21779.599999999999</v>
      </c>
      <c r="K5569">
        <v>2.2767400000000002</v>
      </c>
      <c r="L5569">
        <v>5.6</v>
      </c>
      <c r="M5569">
        <v>78.824399999999997</v>
      </c>
      <c r="N5569">
        <v>193.43199999999999</v>
      </c>
      <c r="O5569">
        <v>11.999000000000001</v>
      </c>
    </row>
    <row r="5570" spans="1:15" x14ac:dyDescent="0.3">
      <c r="A5570" t="s">
        <v>196</v>
      </c>
      <c r="B5570" t="s">
        <v>197</v>
      </c>
      <c r="C5570" t="s">
        <v>438</v>
      </c>
      <c r="D5570" t="s">
        <v>439</v>
      </c>
      <c r="E5570">
        <v>1996</v>
      </c>
      <c r="F5570">
        <v>9.3000000000000007</v>
      </c>
      <c r="G5570">
        <v>9.6999999999999993</v>
      </c>
      <c r="H5570">
        <v>4658.7</v>
      </c>
      <c r="I5570" s="1">
        <v>1310000000000</v>
      </c>
      <c r="J5570">
        <v>23020.1</v>
      </c>
      <c r="K5570">
        <v>1.02329</v>
      </c>
      <c r="L5570">
        <v>6</v>
      </c>
      <c r="M5570">
        <v>78.522000000000006</v>
      </c>
      <c r="N5570">
        <v>193.33</v>
      </c>
      <c r="O5570">
        <v>11.874000000000001</v>
      </c>
    </row>
    <row r="5571" spans="1:15" x14ac:dyDescent="0.3">
      <c r="A5571" t="s">
        <v>196</v>
      </c>
      <c r="B5571" t="s">
        <v>197</v>
      </c>
      <c r="C5571" t="s">
        <v>438</v>
      </c>
      <c r="D5571" t="s">
        <v>439</v>
      </c>
      <c r="E5571">
        <v>1995</v>
      </c>
      <c r="F5571">
        <v>9.1999999999999993</v>
      </c>
      <c r="G5571">
        <v>9.8000000000000007</v>
      </c>
      <c r="H5571">
        <v>4597.8900000000003</v>
      </c>
      <c r="I5571" s="1">
        <v>1170000000000</v>
      </c>
      <c r="J5571">
        <v>20596.400000000001</v>
      </c>
      <c r="K5571">
        <v>0.52441300000000002</v>
      </c>
      <c r="L5571">
        <v>6.4</v>
      </c>
      <c r="M5571">
        <v>78.170699999999997</v>
      </c>
      <c r="N5571">
        <v>193.27600000000001</v>
      </c>
      <c r="O5571">
        <v>11.669</v>
      </c>
    </row>
    <row r="5572" spans="1:15" x14ac:dyDescent="0.3">
      <c r="A5572" t="s">
        <v>196</v>
      </c>
      <c r="B5572" t="s">
        <v>197</v>
      </c>
      <c r="C5572" t="s">
        <v>438</v>
      </c>
      <c r="D5572" t="s">
        <v>439</v>
      </c>
      <c r="E5572">
        <v>1994</v>
      </c>
      <c r="F5572">
        <v>9.4</v>
      </c>
      <c r="G5572">
        <v>9.6999999999999993</v>
      </c>
      <c r="H5572">
        <v>4439.32</v>
      </c>
      <c r="I5572" s="1">
        <v>1100000000000</v>
      </c>
      <c r="J5572">
        <v>19273.8</v>
      </c>
      <c r="K5572">
        <v>0.192305</v>
      </c>
      <c r="L5572">
        <v>6.8</v>
      </c>
      <c r="M5572">
        <v>77.921999999999997</v>
      </c>
      <c r="N5572">
        <v>193.273</v>
      </c>
      <c r="O5572">
        <v>11.093</v>
      </c>
    </row>
    <row r="5573" spans="1:15" x14ac:dyDescent="0.3">
      <c r="A5573" t="s">
        <v>196</v>
      </c>
      <c r="B5573" t="s">
        <v>197</v>
      </c>
      <c r="C5573" t="s">
        <v>438</v>
      </c>
      <c r="D5573" t="s">
        <v>439</v>
      </c>
      <c r="E5573">
        <v>1993</v>
      </c>
      <c r="F5573">
        <v>9.6999999999999993</v>
      </c>
      <c r="G5573">
        <v>9.6999999999999993</v>
      </c>
      <c r="H5573">
        <v>4303.6499999999996</v>
      </c>
      <c r="I5573" s="1">
        <v>1060000000000</v>
      </c>
      <c r="J5573">
        <v>18677</v>
      </c>
      <c r="K5573">
        <v>0.122462</v>
      </c>
      <c r="L5573">
        <v>7.3</v>
      </c>
      <c r="M5573">
        <v>77.721999999999994</v>
      </c>
      <c r="N5573">
        <v>193.233</v>
      </c>
      <c r="O5573">
        <v>10.24</v>
      </c>
    </row>
    <row r="5574" spans="1:15" x14ac:dyDescent="0.3">
      <c r="A5574" t="s">
        <v>196</v>
      </c>
      <c r="B5574" t="s">
        <v>197</v>
      </c>
      <c r="C5574" t="s">
        <v>438</v>
      </c>
      <c r="D5574" t="s">
        <v>439</v>
      </c>
      <c r="E5574">
        <v>1992</v>
      </c>
      <c r="F5574">
        <v>10</v>
      </c>
      <c r="G5574">
        <v>9.6</v>
      </c>
      <c r="H5574">
        <v>4310.54</v>
      </c>
      <c r="I5574" s="1">
        <v>1320000000000</v>
      </c>
      <c r="J5574">
        <v>23166.799999999999</v>
      </c>
      <c r="K5574">
        <v>7.0053400000000002E-2</v>
      </c>
      <c r="L5574">
        <v>7.7</v>
      </c>
      <c r="M5574">
        <v>77.419499999999999</v>
      </c>
      <c r="N5574">
        <v>193.11500000000001</v>
      </c>
      <c r="O5574">
        <v>9.3279999999999994</v>
      </c>
    </row>
    <row r="5575" spans="1:15" x14ac:dyDescent="0.3">
      <c r="A5575" t="s">
        <v>196</v>
      </c>
      <c r="B5575" t="s">
        <v>197</v>
      </c>
      <c r="C5575" t="s">
        <v>438</v>
      </c>
      <c r="D5575" t="s">
        <v>439</v>
      </c>
      <c r="E5575">
        <v>1991</v>
      </c>
      <c r="F5575">
        <v>9.9</v>
      </c>
      <c r="G5575">
        <v>9.6999999999999993</v>
      </c>
      <c r="H5575">
        <v>4224.74</v>
      </c>
      <c r="I5575" s="1">
        <v>1240000000000</v>
      </c>
      <c r="J5575">
        <v>21884.1</v>
      </c>
      <c r="K5575">
        <v>3.5063299999999999E-2</v>
      </c>
      <c r="L5575">
        <v>8</v>
      </c>
      <c r="M5575">
        <v>77.019499999999994</v>
      </c>
      <c r="N5575">
        <v>192.98400000000001</v>
      </c>
      <c r="O5575">
        <v>10.102</v>
      </c>
    </row>
    <row r="5576" spans="1:15" x14ac:dyDescent="0.3">
      <c r="A5576" t="s">
        <v>196</v>
      </c>
      <c r="B5576" t="s">
        <v>197</v>
      </c>
      <c r="C5576" t="s">
        <v>438</v>
      </c>
      <c r="D5576" t="s">
        <v>439</v>
      </c>
      <c r="E5576">
        <v>1990</v>
      </c>
      <c r="F5576">
        <v>10</v>
      </c>
      <c r="G5576">
        <v>9.6</v>
      </c>
      <c r="H5576">
        <v>4144.91</v>
      </c>
      <c r="I5576" s="1">
        <v>1180000000000</v>
      </c>
      <c r="J5576">
        <v>20757.099999999999</v>
      </c>
      <c r="K5576">
        <v>1.75446E-2</v>
      </c>
      <c r="L5576">
        <v>8.4</v>
      </c>
      <c r="M5576">
        <v>76.970699999999994</v>
      </c>
      <c r="N5576">
        <v>192.85</v>
      </c>
    </row>
    <row r="5577" spans="1:15" x14ac:dyDescent="0.3">
      <c r="A5577" t="s">
        <v>196</v>
      </c>
      <c r="B5577" t="s">
        <v>197</v>
      </c>
      <c r="C5577" t="s">
        <v>438</v>
      </c>
      <c r="D5577" t="s">
        <v>439</v>
      </c>
      <c r="E5577">
        <v>1989</v>
      </c>
      <c r="F5577">
        <v>9.9</v>
      </c>
      <c r="G5577">
        <v>9.4</v>
      </c>
      <c r="H5577">
        <v>4007.18</v>
      </c>
      <c r="I5577" s="1">
        <v>926000000000</v>
      </c>
      <c r="J5577">
        <v>16332.6</v>
      </c>
      <c r="L5577">
        <v>8.6999999999999993</v>
      </c>
      <c r="M5577">
        <v>76.819500000000005</v>
      </c>
      <c r="N5577">
        <v>192.68899999999999</v>
      </c>
    </row>
    <row r="5578" spans="1:15" x14ac:dyDescent="0.3">
      <c r="A5578" t="s">
        <v>196</v>
      </c>
      <c r="B5578" t="s">
        <v>197</v>
      </c>
      <c r="C5578" t="s">
        <v>438</v>
      </c>
      <c r="D5578" t="s">
        <v>439</v>
      </c>
      <c r="E5578">
        <v>1988</v>
      </c>
      <c r="F5578">
        <v>10.1</v>
      </c>
      <c r="G5578">
        <v>9.5</v>
      </c>
      <c r="H5578">
        <v>3825.92</v>
      </c>
      <c r="I5578" s="1">
        <v>889000000000</v>
      </c>
      <c r="J5578">
        <v>15692.7</v>
      </c>
      <c r="L5578">
        <v>9</v>
      </c>
      <c r="M5578">
        <v>76.370699999999999</v>
      </c>
      <c r="N5578">
        <v>192.54499999999999</v>
      </c>
    </row>
    <row r="5579" spans="1:15" x14ac:dyDescent="0.3">
      <c r="A5579" t="s">
        <v>196</v>
      </c>
      <c r="B5579" t="s">
        <v>197</v>
      </c>
      <c r="C5579" t="s">
        <v>438</v>
      </c>
      <c r="D5579" t="s">
        <v>439</v>
      </c>
      <c r="E5579">
        <v>1987</v>
      </c>
      <c r="F5579">
        <v>9.6999999999999993</v>
      </c>
      <c r="G5579">
        <v>9.4</v>
      </c>
      <c r="H5579">
        <v>3662.67</v>
      </c>
      <c r="I5579" s="1">
        <v>803000000000</v>
      </c>
      <c r="J5579">
        <v>14187.8</v>
      </c>
      <c r="L5579">
        <v>9.5</v>
      </c>
      <c r="M5579">
        <v>76.219499999999996</v>
      </c>
      <c r="N5579">
        <v>192.452</v>
      </c>
    </row>
    <row r="5580" spans="1:15" x14ac:dyDescent="0.3">
      <c r="A5580" t="s">
        <v>196</v>
      </c>
      <c r="B5580" t="s">
        <v>197</v>
      </c>
      <c r="C5580" t="s">
        <v>438</v>
      </c>
      <c r="D5580" t="s">
        <v>439</v>
      </c>
      <c r="E5580">
        <v>1986</v>
      </c>
      <c r="F5580">
        <v>9.8000000000000007</v>
      </c>
      <c r="G5580">
        <v>9.6</v>
      </c>
      <c r="H5580">
        <v>3490.34</v>
      </c>
      <c r="I5580" s="1">
        <v>638000000000</v>
      </c>
      <c r="J5580">
        <v>11277.7</v>
      </c>
      <c r="L5580">
        <v>9.9</v>
      </c>
      <c r="M5580">
        <v>75.770700000000005</v>
      </c>
      <c r="N5580">
        <v>192.43199999999999</v>
      </c>
    </row>
    <row r="5581" spans="1:15" x14ac:dyDescent="0.3">
      <c r="A5581" t="s">
        <v>196</v>
      </c>
      <c r="B5581" t="s">
        <v>197</v>
      </c>
      <c r="C5581" t="s">
        <v>438</v>
      </c>
      <c r="D5581" t="s">
        <v>439</v>
      </c>
      <c r="E5581">
        <v>1985</v>
      </c>
      <c r="F5581">
        <v>10.199999999999999</v>
      </c>
      <c r="G5581">
        <v>9.6999999999999993</v>
      </c>
      <c r="H5581">
        <v>3391.67</v>
      </c>
      <c r="I5581" s="1">
        <v>451000000000</v>
      </c>
      <c r="J5581">
        <v>7964.33</v>
      </c>
      <c r="L5581">
        <v>10.5</v>
      </c>
      <c r="M5581">
        <v>75.470699999999994</v>
      </c>
      <c r="N5581">
        <v>192.42099999999999</v>
      </c>
    </row>
    <row r="5582" spans="1:15" x14ac:dyDescent="0.3">
      <c r="A5582" t="s">
        <v>196</v>
      </c>
      <c r="B5582" t="s">
        <v>197</v>
      </c>
      <c r="C5582" t="s">
        <v>438</v>
      </c>
      <c r="D5582" t="s">
        <v>439</v>
      </c>
      <c r="E5582">
        <v>1984</v>
      </c>
      <c r="F5582">
        <v>10.4</v>
      </c>
      <c r="G5582">
        <v>9.5</v>
      </c>
      <c r="H5582">
        <v>3304.33</v>
      </c>
      <c r="I5582" s="1">
        <v>436000000000</v>
      </c>
      <c r="J5582">
        <v>7714.19</v>
      </c>
      <c r="L5582">
        <v>11.2</v>
      </c>
      <c r="M5582">
        <v>75.389499999999998</v>
      </c>
      <c r="N5582">
        <v>192.36600000000001</v>
      </c>
    </row>
    <row r="5583" spans="1:15" x14ac:dyDescent="0.3">
      <c r="A5583" t="s">
        <v>196</v>
      </c>
      <c r="B5583" t="s">
        <v>197</v>
      </c>
      <c r="C5583" t="s">
        <v>438</v>
      </c>
      <c r="D5583" t="s">
        <v>439</v>
      </c>
      <c r="E5583">
        <v>1983</v>
      </c>
      <c r="F5583">
        <v>10.6</v>
      </c>
      <c r="G5583">
        <v>10</v>
      </c>
      <c r="H5583">
        <v>3134.39</v>
      </c>
      <c r="I5583" s="1">
        <v>442000000000</v>
      </c>
      <c r="J5583">
        <v>7806.74</v>
      </c>
      <c r="L5583">
        <v>11.9</v>
      </c>
      <c r="M5583">
        <v>74.640199999999993</v>
      </c>
      <c r="N5583">
        <v>192.32300000000001</v>
      </c>
    </row>
    <row r="5584" spans="1:15" x14ac:dyDescent="0.3">
      <c r="A5584" t="s">
        <v>196</v>
      </c>
      <c r="B5584" t="s">
        <v>197</v>
      </c>
      <c r="C5584" t="s">
        <v>438</v>
      </c>
      <c r="D5584" t="s">
        <v>439</v>
      </c>
      <c r="E5584">
        <v>1982</v>
      </c>
      <c r="F5584">
        <v>10.9</v>
      </c>
      <c r="G5584">
        <v>9.5</v>
      </c>
      <c r="H5584">
        <v>3132.77</v>
      </c>
      <c r="I5584" s="1">
        <v>426000000000</v>
      </c>
      <c r="J5584">
        <v>7531.6</v>
      </c>
      <c r="L5584">
        <v>12.7</v>
      </c>
      <c r="M5584">
        <v>74.814599999999999</v>
      </c>
      <c r="N5584">
        <v>192.25299999999999</v>
      </c>
    </row>
    <row r="5585" spans="1:14" x14ac:dyDescent="0.3">
      <c r="A5585" t="s">
        <v>196</v>
      </c>
      <c r="B5585" t="s">
        <v>197</v>
      </c>
      <c r="C5585" t="s">
        <v>438</v>
      </c>
      <c r="D5585" t="s">
        <v>439</v>
      </c>
      <c r="E5585">
        <v>1981</v>
      </c>
      <c r="F5585">
        <v>11</v>
      </c>
      <c r="G5585">
        <v>9.6999999999999993</v>
      </c>
      <c r="H5585">
        <v>3096.93</v>
      </c>
      <c r="I5585" s="1">
        <v>429000000000</v>
      </c>
      <c r="J5585">
        <v>7597.69</v>
      </c>
      <c r="L5585">
        <v>13.4</v>
      </c>
      <c r="M5585">
        <v>74.353899999999996</v>
      </c>
      <c r="N5585">
        <v>192.11099999999999</v>
      </c>
    </row>
    <row r="5586" spans="1:14" x14ac:dyDescent="0.3">
      <c r="A5586" t="s">
        <v>196</v>
      </c>
      <c r="B5586" t="s">
        <v>197</v>
      </c>
      <c r="C5586" t="s">
        <v>438</v>
      </c>
      <c r="D5586" t="s">
        <v>439</v>
      </c>
      <c r="E5586">
        <v>1980</v>
      </c>
      <c r="F5586">
        <v>11.3</v>
      </c>
      <c r="G5586">
        <v>9.8000000000000007</v>
      </c>
      <c r="H5586">
        <v>3104.85</v>
      </c>
      <c r="I5586" s="1">
        <v>476000000000</v>
      </c>
      <c r="J5586">
        <v>8429.02</v>
      </c>
      <c r="L5586">
        <v>14.2</v>
      </c>
      <c r="M5586">
        <v>73.943200000000004</v>
      </c>
      <c r="N5586">
        <v>191.88</v>
      </c>
    </row>
    <row r="5587" spans="1:14" x14ac:dyDescent="0.3">
      <c r="A5587" t="s">
        <v>196</v>
      </c>
      <c r="B5587" t="s">
        <v>197</v>
      </c>
      <c r="C5587" t="s">
        <v>438</v>
      </c>
      <c r="D5587" t="s">
        <v>439</v>
      </c>
      <c r="E5587">
        <v>1979</v>
      </c>
      <c r="F5587">
        <v>11.9</v>
      </c>
      <c r="G5587">
        <v>9.6</v>
      </c>
      <c r="H5587">
        <v>3040.96</v>
      </c>
      <c r="I5587" s="1">
        <v>392000000000</v>
      </c>
      <c r="J5587">
        <v>6967.23</v>
      </c>
      <c r="L5587">
        <v>15.1</v>
      </c>
      <c r="M5587">
        <v>74.002700000000004</v>
      </c>
      <c r="N5587">
        <v>191.48500000000001</v>
      </c>
    </row>
    <row r="5588" spans="1:14" x14ac:dyDescent="0.3">
      <c r="A5588" t="s">
        <v>196</v>
      </c>
      <c r="B5588" t="s">
        <v>197</v>
      </c>
      <c r="C5588" t="s">
        <v>438</v>
      </c>
      <c r="D5588" t="s">
        <v>439</v>
      </c>
      <c r="E5588">
        <v>1978</v>
      </c>
      <c r="F5588">
        <v>12.6</v>
      </c>
      <c r="G5588">
        <v>9.6</v>
      </c>
      <c r="H5588">
        <v>2891.04</v>
      </c>
      <c r="I5588" s="1">
        <v>314000000000</v>
      </c>
      <c r="J5588">
        <v>5591.99</v>
      </c>
      <c r="L5588">
        <v>16.100000000000001</v>
      </c>
      <c r="M5588">
        <v>73.693200000000004</v>
      </c>
      <c r="N5588">
        <v>190.93199999999999</v>
      </c>
    </row>
    <row r="5589" spans="1:14" x14ac:dyDescent="0.3">
      <c r="A5589" t="s">
        <v>196</v>
      </c>
      <c r="B5589" t="s">
        <v>197</v>
      </c>
      <c r="C5589" t="s">
        <v>438</v>
      </c>
      <c r="D5589" t="s">
        <v>439</v>
      </c>
      <c r="E5589">
        <v>1977</v>
      </c>
      <c r="F5589">
        <v>13.2</v>
      </c>
      <c r="G5589">
        <v>9.8000000000000007</v>
      </c>
      <c r="H5589">
        <v>2776.82</v>
      </c>
      <c r="I5589" s="1">
        <v>257000000000</v>
      </c>
      <c r="J5589">
        <v>4588.41</v>
      </c>
      <c r="L5589">
        <v>17.3</v>
      </c>
      <c r="M5589">
        <v>73.364599999999996</v>
      </c>
      <c r="N5589">
        <v>190.25299999999999</v>
      </c>
    </row>
    <row r="5590" spans="1:14" x14ac:dyDescent="0.3">
      <c r="A5590" t="s">
        <v>196</v>
      </c>
      <c r="B5590" t="s">
        <v>197</v>
      </c>
      <c r="C5590" t="s">
        <v>438</v>
      </c>
      <c r="D5590" t="s">
        <v>439</v>
      </c>
      <c r="E5590">
        <v>1976</v>
      </c>
      <c r="F5590">
        <v>14</v>
      </c>
      <c r="G5590">
        <v>9.9</v>
      </c>
      <c r="H5590">
        <v>2710.46</v>
      </c>
      <c r="I5590" s="1">
        <v>224000000000</v>
      </c>
      <c r="J5590">
        <v>4019.8</v>
      </c>
      <c r="L5590">
        <v>18.8</v>
      </c>
      <c r="M5590">
        <v>72.992000000000004</v>
      </c>
      <c r="N5590">
        <v>189.447</v>
      </c>
    </row>
    <row r="5591" spans="1:14" x14ac:dyDescent="0.3">
      <c r="A5591" t="s">
        <v>196</v>
      </c>
      <c r="B5591" t="s">
        <v>197</v>
      </c>
      <c r="C5591" t="s">
        <v>438</v>
      </c>
      <c r="D5591" t="s">
        <v>439</v>
      </c>
      <c r="E5591">
        <v>1975</v>
      </c>
      <c r="F5591">
        <v>14.9</v>
      </c>
      <c r="G5591">
        <v>10</v>
      </c>
      <c r="H5591">
        <v>2476.36</v>
      </c>
      <c r="I5591" s="1">
        <v>227000000000</v>
      </c>
      <c r="J5591">
        <v>4093.45</v>
      </c>
      <c r="L5591">
        <v>20.5</v>
      </c>
      <c r="M5591">
        <v>72.647300000000001</v>
      </c>
      <c r="N5591">
        <v>188.50399999999999</v>
      </c>
    </row>
    <row r="5592" spans="1:14" x14ac:dyDescent="0.3">
      <c r="A5592" t="s">
        <v>196</v>
      </c>
      <c r="B5592" t="s">
        <v>197</v>
      </c>
      <c r="C5592" t="s">
        <v>438</v>
      </c>
      <c r="D5592" t="s">
        <v>439</v>
      </c>
      <c r="E5592">
        <v>1974</v>
      </c>
      <c r="F5592">
        <v>15.8</v>
      </c>
      <c r="G5592">
        <v>9.6999999999999993</v>
      </c>
      <c r="H5592">
        <v>2537.29</v>
      </c>
      <c r="I5592" s="1">
        <v>199000000000</v>
      </c>
      <c r="J5592">
        <v>3609.2</v>
      </c>
      <c r="L5592">
        <v>22.4</v>
      </c>
      <c r="M5592">
        <v>72.734399999999994</v>
      </c>
      <c r="N5592">
        <v>187.38200000000001</v>
      </c>
    </row>
    <row r="5593" spans="1:14" x14ac:dyDescent="0.3">
      <c r="A5593" t="s">
        <v>196</v>
      </c>
      <c r="B5593" t="s">
        <v>197</v>
      </c>
      <c r="C5593" t="s">
        <v>438</v>
      </c>
      <c r="D5593" t="s">
        <v>439</v>
      </c>
      <c r="E5593">
        <v>1973</v>
      </c>
      <c r="F5593">
        <v>16</v>
      </c>
      <c r="G5593">
        <v>10</v>
      </c>
      <c r="H5593">
        <v>2457.73</v>
      </c>
      <c r="I5593" s="1">
        <v>175000000000</v>
      </c>
      <c r="J5593">
        <v>3194.68</v>
      </c>
      <c r="L5593">
        <v>24.5</v>
      </c>
      <c r="M5593">
        <v>72.026300000000006</v>
      </c>
      <c r="N5593">
        <v>186.16</v>
      </c>
    </row>
    <row r="5594" spans="1:14" x14ac:dyDescent="0.3">
      <c r="A5594" t="s">
        <v>196</v>
      </c>
      <c r="B5594" t="s">
        <v>197</v>
      </c>
      <c r="C5594" t="s">
        <v>438</v>
      </c>
      <c r="D5594" t="s">
        <v>439</v>
      </c>
      <c r="E5594">
        <v>1972</v>
      </c>
      <c r="F5594">
        <v>16.3</v>
      </c>
      <c r="G5594">
        <v>9.6</v>
      </c>
      <c r="H5594">
        <v>2295.4899999999998</v>
      </c>
      <c r="I5594" s="1">
        <v>145000000000</v>
      </c>
      <c r="J5594">
        <v>2662.33</v>
      </c>
      <c r="L5594">
        <v>26.5</v>
      </c>
      <c r="M5594">
        <v>72.075400000000002</v>
      </c>
      <c r="N5594">
        <v>184.90100000000001</v>
      </c>
    </row>
    <row r="5595" spans="1:14" x14ac:dyDescent="0.3">
      <c r="A5595" t="s">
        <v>196</v>
      </c>
      <c r="B5595" t="s">
        <v>197</v>
      </c>
      <c r="C5595" t="s">
        <v>438</v>
      </c>
      <c r="D5595" t="s">
        <v>439</v>
      </c>
      <c r="E5595">
        <v>1971</v>
      </c>
      <c r="F5595">
        <v>16.8</v>
      </c>
      <c r="G5595">
        <v>9.6999999999999993</v>
      </c>
      <c r="H5595">
        <v>2152.77</v>
      </c>
      <c r="I5595" s="1">
        <v>124000000000</v>
      </c>
      <c r="J5595">
        <v>2298</v>
      </c>
      <c r="L5595">
        <v>28.2</v>
      </c>
      <c r="M5595">
        <v>71.806799999999996</v>
      </c>
      <c r="N5595">
        <v>183.85499999999999</v>
      </c>
    </row>
    <row r="5596" spans="1:14" x14ac:dyDescent="0.3">
      <c r="A5596" t="s">
        <v>196</v>
      </c>
      <c r="B5596" t="s">
        <v>197</v>
      </c>
      <c r="C5596" t="s">
        <v>438</v>
      </c>
      <c r="D5596" t="s">
        <v>439</v>
      </c>
      <c r="E5596">
        <v>1970</v>
      </c>
      <c r="F5596">
        <v>16.7</v>
      </c>
      <c r="G5596">
        <v>9.6999999999999993</v>
      </c>
      <c r="H5596">
        <v>2072.91</v>
      </c>
      <c r="I5596" s="1">
        <v>113000000000</v>
      </c>
      <c r="J5596">
        <v>2099.91</v>
      </c>
      <c r="L5596">
        <v>29.7</v>
      </c>
      <c r="M5596">
        <v>71.558800000000005</v>
      </c>
      <c r="N5596">
        <v>182.999</v>
      </c>
    </row>
    <row r="5597" spans="1:14" x14ac:dyDescent="0.3">
      <c r="A5597" t="s">
        <v>196</v>
      </c>
      <c r="B5597" t="s">
        <v>197</v>
      </c>
      <c r="C5597" t="s">
        <v>438</v>
      </c>
      <c r="D5597" t="s">
        <v>439</v>
      </c>
      <c r="E5597">
        <v>1969</v>
      </c>
      <c r="F5597">
        <v>17.399999999999999</v>
      </c>
      <c r="G5597">
        <v>10.1</v>
      </c>
      <c r="H5597">
        <v>1934.81</v>
      </c>
      <c r="I5597">
        <v>97085100000</v>
      </c>
      <c r="J5597">
        <v>1813.39</v>
      </c>
      <c r="L5597">
        <v>30.9</v>
      </c>
      <c r="M5597">
        <v>70.811999999999998</v>
      </c>
      <c r="N5597">
        <v>182.03399999999999</v>
      </c>
    </row>
    <row r="5598" spans="1:14" x14ac:dyDescent="0.3">
      <c r="A5598" t="s">
        <v>196</v>
      </c>
      <c r="B5598" t="s">
        <v>197</v>
      </c>
      <c r="C5598" t="s">
        <v>438</v>
      </c>
      <c r="D5598" t="s">
        <v>439</v>
      </c>
      <c r="E5598">
        <v>1968</v>
      </c>
      <c r="F5598">
        <v>17.7</v>
      </c>
      <c r="G5598">
        <v>10</v>
      </c>
      <c r="H5598">
        <v>1823.4</v>
      </c>
      <c r="I5598">
        <v>87942200000</v>
      </c>
      <c r="J5598">
        <v>1651.94</v>
      </c>
      <c r="L5598">
        <v>32</v>
      </c>
      <c r="M5598">
        <v>70.78</v>
      </c>
      <c r="N5598">
        <v>181.006</v>
      </c>
    </row>
    <row r="5599" spans="1:14" x14ac:dyDescent="0.3">
      <c r="A5599" t="s">
        <v>196</v>
      </c>
      <c r="B5599" t="s">
        <v>197</v>
      </c>
      <c r="C5599" t="s">
        <v>438</v>
      </c>
      <c r="D5599" t="s">
        <v>439</v>
      </c>
      <c r="E5599">
        <v>1967</v>
      </c>
      <c r="F5599">
        <v>17.899999999999999</v>
      </c>
      <c r="G5599">
        <v>9.6</v>
      </c>
      <c r="H5599">
        <v>1693.25</v>
      </c>
      <c r="I5599">
        <v>81133100000</v>
      </c>
      <c r="J5599">
        <v>1533.69</v>
      </c>
      <c r="L5599">
        <v>33.1</v>
      </c>
      <c r="M5599">
        <v>70.956599999999995</v>
      </c>
      <c r="N5599">
        <v>179.86600000000001</v>
      </c>
    </row>
    <row r="5600" spans="1:14" x14ac:dyDescent="0.3">
      <c r="A5600" t="s">
        <v>196</v>
      </c>
      <c r="B5600" t="s">
        <v>197</v>
      </c>
      <c r="C5600" t="s">
        <v>438</v>
      </c>
      <c r="D5600" t="s">
        <v>439</v>
      </c>
      <c r="E5600">
        <v>1966</v>
      </c>
      <c r="F5600">
        <v>18.7</v>
      </c>
      <c r="G5600">
        <v>9.4</v>
      </c>
      <c r="H5600">
        <v>1573.2</v>
      </c>
      <c r="I5600">
        <v>73654900000</v>
      </c>
      <c r="J5600">
        <v>1402.44</v>
      </c>
      <c r="L5600">
        <v>34.299999999999997</v>
      </c>
      <c r="M5600">
        <v>70.926100000000005</v>
      </c>
      <c r="N5600">
        <v>178.56899999999999</v>
      </c>
    </row>
    <row r="5601" spans="1:15" x14ac:dyDescent="0.3">
      <c r="A5601" t="s">
        <v>196</v>
      </c>
      <c r="B5601" t="s">
        <v>197</v>
      </c>
      <c r="C5601" t="s">
        <v>438</v>
      </c>
      <c r="D5601" t="s">
        <v>439</v>
      </c>
      <c r="E5601">
        <v>1965</v>
      </c>
      <c r="F5601">
        <v>19</v>
      </c>
      <c r="G5601">
        <v>9.9</v>
      </c>
      <c r="H5601">
        <v>1446.74</v>
      </c>
      <c r="I5601">
        <v>67978200000</v>
      </c>
      <c r="J5601">
        <v>1304.45</v>
      </c>
      <c r="L5601">
        <v>35.700000000000003</v>
      </c>
      <c r="M5601">
        <v>70.171700000000001</v>
      </c>
      <c r="N5601">
        <v>177.18700000000001</v>
      </c>
    </row>
    <row r="5602" spans="1:15" x14ac:dyDescent="0.3">
      <c r="A5602" t="s">
        <v>196</v>
      </c>
      <c r="B5602" t="s">
        <v>197</v>
      </c>
      <c r="C5602" t="s">
        <v>438</v>
      </c>
      <c r="D5602" t="s">
        <v>439</v>
      </c>
      <c r="E5602">
        <v>1964</v>
      </c>
      <c r="F5602">
        <v>19.7</v>
      </c>
      <c r="G5602">
        <v>9.5</v>
      </c>
      <c r="H5602">
        <v>1353.31</v>
      </c>
      <c r="I5602">
        <v>63175400000</v>
      </c>
      <c r="J5602">
        <v>1222.54</v>
      </c>
      <c r="L5602">
        <v>37.4</v>
      </c>
      <c r="M5602">
        <v>70.311700000000002</v>
      </c>
      <c r="N5602">
        <v>175.70099999999999</v>
      </c>
    </row>
    <row r="5603" spans="1:15" x14ac:dyDescent="0.3">
      <c r="A5603" t="s">
        <v>196</v>
      </c>
      <c r="B5603" t="s">
        <v>197</v>
      </c>
      <c r="C5603" t="s">
        <v>438</v>
      </c>
      <c r="D5603" t="s">
        <v>439</v>
      </c>
      <c r="E5603">
        <v>1963</v>
      </c>
      <c r="F5603">
        <v>18.7</v>
      </c>
      <c r="G5603">
        <v>10.1</v>
      </c>
      <c r="H5603">
        <v>1266.3499999999999</v>
      </c>
      <c r="I5603">
        <v>57710700000</v>
      </c>
      <c r="J5603">
        <v>1126.02</v>
      </c>
      <c r="L5603">
        <v>39.1</v>
      </c>
      <c r="M5603">
        <v>69.248000000000005</v>
      </c>
      <c r="N5603">
        <v>174.261</v>
      </c>
    </row>
    <row r="5604" spans="1:15" x14ac:dyDescent="0.3">
      <c r="A5604" t="s">
        <v>196</v>
      </c>
      <c r="B5604" t="s">
        <v>197</v>
      </c>
      <c r="C5604" t="s">
        <v>438</v>
      </c>
      <c r="D5604" t="s">
        <v>439</v>
      </c>
      <c r="E5604">
        <v>1962</v>
      </c>
      <c r="F5604">
        <v>18.399999999999999</v>
      </c>
      <c r="G5604">
        <v>10</v>
      </c>
      <c r="H5604">
        <v>1143.6099999999999</v>
      </c>
      <c r="I5604">
        <v>50383900000</v>
      </c>
      <c r="J5604">
        <v>990.26</v>
      </c>
      <c r="L5604">
        <v>40.9</v>
      </c>
      <c r="M5604">
        <v>69.149799999999999</v>
      </c>
      <c r="N5604">
        <v>172.995</v>
      </c>
    </row>
    <row r="5605" spans="1:15" x14ac:dyDescent="0.3">
      <c r="A5605" t="s">
        <v>196</v>
      </c>
      <c r="B5605" t="s">
        <v>197</v>
      </c>
      <c r="C5605" t="s">
        <v>438</v>
      </c>
      <c r="D5605" t="s">
        <v>439</v>
      </c>
      <c r="E5605">
        <v>1961</v>
      </c>
      <c r="F5605">
        <v>18.399999999999999</v>
      </c>
      <c r="G5605">
        <v>9.3000000000000007</v>
      </c>
      <c r="H5605">
        <v>1046.42</v>
      </c>
      <c r="I5605">
        <v>44842800000</v>
      </c>
      <c r="J5605">
        <v>887.33699999999999</v>
      </c>
      <c r="L5605">
        <v>42.6</v>
      </c>
      <c r="M5605">
        <v>69.760199999999998</v>
      </c>
      <c r="N5605">
        <v>171.828</v>
      </c>
    </row>
    <row r="5606" spans="1:15" x14ac:dyDescent="0.3">
      <c r="A5606" t="s">
        <v>196</v>
      </c>
      <c r="B5606" t="s">
        <v>197</v>
      </c>
      <c r="C5606" t="s">
        <v>438</v>
      </c>
      <c r="D5606" t="s">
        <v>439</v>
      </c>
      <c r="E5606">
        <v>1960</v>
      </c>
      <c r="F5606">
        <v>18.100000000000001</v>
      </c>
      <c r="G5606">
        <v>9.6</v>
      </c>
      <c r="H5606">
        <v>975.02599999999995</v>
      </c>
      <c r="I5606">
        <v>40385300000</v>
      </c>
      <c r="J5606">
        <v>804.49300000000005</v>
      </c>
      <c r="L5606">
        <v>44.2</v>
      </c>
      <c r="M5606">
        <v>69.123900000000006</v>
      </c>
    </row>
    <row r="5607" spans="1:15" x14ac:dyDescent="0.3">
      <c r="A5607" t="s">
        <v>198</v>
      </c>
      <c r="B5607" t="s">
        <v>199</v>
      </c>
      <c r="C5607" t="s">
        <v>437</v>
      </c>
      <c r="D5607" t="s">
        <v>433</v>
      </c>
      <c r="E5607">
        <v>2018</v>
      </c>
      <c r="I5607">
        <v>15717900000</v>
      </c>
      <c r="J5607">
        <v>5355.58</v>
      </c>
      <c r="L5607">
        <v>12.4</v>
      </c>
      <c r="N5607">
        <v>270.99299999999999</v>
      </c>
      <c r="O5607">
        <v>9.4450000000000003</v>
      </c>
    </row>
    <row r="5608" spans="1:15" x14ac:dyDescent="0.3">
      <c r="A5608" t="s">
        <v>198</v>
      </c>
      <c r="B5608" t="s">
        <v>199</v>
      </c>
      <c r="C5608" t="s">
        <v>437</v>
      </c>
      <c r="D5608" t="s">
        <v>433</v>
      </c>
      <c r="E5608">
        <v>2017</v>
      </c>
      <c r="F5608">
        <v>16.286000000000001</v>
      </c>
      <c r="G5608">
        <v>7.5579999999999998</v>
      </c>
      <c r="I5608">
        <v>14781100000</v>
      </c>
      <c r="J5608">
        <v>5060.54</v>
      </c>
      <c r="K5608">
        <v>55.072099999999999</v>
      </c>
      <c r="L5608">
        <v>12.8</v>
      </c>
      <c r="M5608">
        <v>74.266999999999996</v>
      </c>
      <c r="N5608">
        <v>269.7</v>
      </c>
      <c r="O5608">
        <v>11.659000000000001</v>
      </c>
    </row>
    <row r="5609" spans="1:15" x14ac:dyDescent="0.3">
      <c r="A5609" t="s">
        <v>198</v>
      </c>
      <c r="B5609" t="s">
        <v>199</v>
      </c>
      <c r="C5609" t="s">
        <v>437</v>
      </c>
      <c r="D5609" t="s">
        <v>433</v>
      </c>
      <c r="E5609">
        <v>2016</v>
      </c>
      <c r="F5609">
        <v>16.46</v>
      </c>
      <c r="G5609">
        <v>7.5419999999999998</v>
      </c>
      <c r="I5609">
        <v>14072100000</v>
      </c>
      <c r="J5609">
        <v>4842.05</v>
      </c>
      <c r="K5609">
        <v>44.366900000000001</v>
      </c>
      <c r="L5609">
        <v>13.2</v>
      </c>
      <c r="M5609">
        <v>74.174999999999997</v>
      </c>
      <c r="N5609">
        <v>268.351</v>
      </c>
      <c r="O5609">
        <v>13.192</v>
      </c>
    </row>
    <row r="5610" spans="1:15" x14ac:dyDescent="0.3">
      <c r="A5610" t="s">
        <v>198</v>
      </c>
      <c r="B5610" t="s">
        <v>199</v>
      </c>
      <c r="C5610" t="s">
        <v>437</v>
      </c>
      <c r="D5610" t="s">
        <v>433</v>
      </c>
      <c r="E5610">
        <v>2015</v>
      </c>
      <c r="F5610">
        <v>16.632999999999999</v>
      </c>
      <c r="G5610">
        <v>7.5229999999999997</v>
      </c>
      <c r="I5610">
        <v>14145500000</v>
      </c>
      <c r="J5610">
        <v>4892.8999999999996</v>
      </c>
      <c r="K5610">
        <v>42.221200000000003</v>
      </c>
      <c r="L5610">
        <v>13.7</v>
      </c>
      <c r="M5610">
        <v>74.097999999999999</v>
      </c>
      <c r="N5610">
        <v>266.94600000000003</v>
      </c>
      <c r="O5610">
        <v>13.510999999999999</v>
      </c>
    </row>
    <row r="5611" spans="1:15" x14ac:dyDescent="0.3">
      <c r="A5611" t="s">
        <v>198</v>
      </c>
      <c r="B5611" t="s">
        <v>199</v>
      </c>
      <c r="C5611" t="s">
        <v>437</v>
      </c>
      <c r="D5611" t="s">
        <v>433</v>
      </c>
      <c r="E5611">
        <v>2014</v>
      </c>
      <c r="F5611">
        <v>16.814</v>
      </c>
      <c r="G5611">
        <v>7.4969999999999999</v>
      </c>
      <c r="H5611">
        <v>1050.73</v>
      </c>
      <c r="I5611">
        <v>13852200000</v>
      </c>
      <c r="J5611">
        <v>4817.93</v>
      </c>
      <c r="K5611">
        <v>40.402700000000003</v>
      </c>
      <c r="L5611">
        <v>14.1</v>
      </c>
      <c r="M5611">
        <v>74.042000000000002</v>
      </c>
      <c r="N5611">
        <v>265.47899999999998</v>
      </c>
      <c r="O5611">
        <v>13.74</v>
      </c>
    </row>
    <row r="5612" spans="1:15" x14ac:dyDescent="0.3">
      <c r="A5612" t="s">
        <v>198</v>
      </c>
      <c r="B5612" t="s">
        <v>199</v>
      </c>
      <c r="C5612" t="s">
        <v>437</v>
      </c>
      <c r="D5612" t="s">
        <v>433</v>
      </c>
      <c r="E5612">
        <v>2013</v>
      </c>
      <c r="F5612">
        <v>17.012</v>
      </c>
      <c r="G5612">
        <v>7.4630000000000001</v>
      </c>
      <c r="H5612">
        <v>1013.04</v>
      </c>
      <c r="I5612">
        <v>14193000000</v>
      </c>
      <c r="J5612">
        <v>4964.83</v>
      </c>
      <c r="K5612">
        <v>37.1</v>
      </c>
      <c r="L5612">
        <v>14.5</v>
      </c>
      <c r="M5612">
        <v>74.010000000000005</v>
      </c>
      <c r="N5612">
        <v>263.96199999999999</v>
      </c>
      <c r="O5612">
        <v>15.250999999999999</v>
      </c>
    </row>
    <row r="5613" spans="1:15" x14ac:dyDescent="0.3">
      <c r="A5613" t="s">
        <v>198</v>
      </c>
      <c r="B5613" t="s">
        <v>199</v>
      </c>
      <c r="C5613" t="s">
        <v>437</v>
      </c>
      <c r="D5613" t="s">
        <v>433</v>
      </c>
      <c r="E5613">
        <v>2012</v>
      </c>
      <c r="F5613">
        <v>17.233000000000001</v>
      </c>
      <c r="G5613">
        <v>7.42</v>
      </c>
      <c r="H5613">
        <v>1037.5999999999999</v>
      </c>
      <c r="I5613">
        <v>14798700000</v>
      </c>
      <c r="J5613">
        <v>5206.91</v>
      </c>
      <c r="K5613">
        <v>33.79</v>
      </c>
      <c r="L5613">
        <v>14.9</v>
      </c>
      <c r="M5613">
        <v>74.001000000000005</v>
      </c>
      <c r="N5613">
        <v>262.43099999999998</v>
      </c>
      <c r="O5613">
        <v>13.93</v>
      </c>
    </row>
    <row r="5614" spans="1:15" x14ac:dyDescent="0.3">
      <c r="A5614" t="s">
        <v>198</v>
      </c>
      <c r="B5614" t="s">
        <v>199</v>
      </c>
      <c r="C5614" t="s">
        <v>437</v>
      </c>
      <c r="D5614" t="s">
        <v>433</v>
      </c>
      <c r="E5614">
        <v>2011</v>
      </c>
      <c r="F5614">
        <v>17.478000000000002</v>
      </c>
      <c r="G5614">
        <v>7.3680000000000003</v>
      </c>
      <c r="H5614">
        <v>1204.9100000000001</v>
      </c>
      <c r="I5614">
        <v>14413400000</v>
      </c>
      <c r="J5614">
        <v>5100.3999999999996</v>
      </c>
      <c r="K5614">
        <v>37.438600000000001</v>
      </c>
      <c r="L5614">
        <v>15.3</v>
      </c>
      <c r="M5614">
        <v>74.012</v>
      </c>
      <c r="N5614">
        <v>260.935</v>
      </c>
      <c r="O5614">
        <v>12.7</v>
      </c>
    </row>
    <row r="5615" spans="1:15" x14ac:dyDescent="0.3">
      <c r="A5615" t="s">
        <v>198</v>
      </c>
      <c r="B5615" t="s">
        <v>199</v>
      </c>
      <c r="C5615" t="s">
        <v>437</v>
      </c>
      <c r="D5615" t="s">
        <v>433</v>
      </c>
      <c r="E5615">
        <v>2010</v>
      </c>
      <c r="F5615">
        <v>17.742000000000001</v>
      </c>
      <c r="G5615">
        <v>7.31</v>
      </c>
      <c r="H5615">
        <v>1216.17</v>
      </c>
      <c r="I5615">
        <v>13200300000</v>
      </c>
      <c r="J5615">
        <v>4696.84</v>
      </c>
      <c r="K5615">
        <v>27.67</v>
      </c>
      <c r="L5615">
        <v>15.7</v>
      </c>
      <c r="M5615">
        <v>74.037999999999997</v>
      </c>
      <c r="N5615">
        <v>259.50700000000001</v>
      </c>
      <c r="O5615">
        <v>12.366</v>
      </c>
    </row>
    <row r="5616" spans="1:15" x14ac:dyDescent="0.3">
      <c r="A5616" t="s">
        <v>198</v>
      </c>
      <c r="B5616" t="s">
        <v>199</v>
      </c>
      <c r="C5616" t="s">
        <v>437</v>
      </c>
      <c r="D5616" t="s">
        <v>433</v>
      </c>
      <c r="E5616">
        <v>2009</v>
      </c>
      <c r="F5616">
        <v>18.015999999999998</v>
      </c>
      <c r="G5616">
        <v>7.2489999999999997</v>
      </c>
      <c r="H5616">
        <v>1222.17</v>
      </c>
      <c r="I5616">
        <v>12067500000</v>
      </c>
      <c r="J5616">
        <v>4316.2299999999996</v>
      </c>
      <c r="K5616">
        <v>24.3</v>
      </c>
      <c r="L5616">
        <v>16.100000000000001</v>
      </c>
      <c r="M5616">
        <v>74.070999999999998</v>
      </c>
      <c r="N5616">
        <v>258.15699999999998</v>
      </c>
      <c r="O5616">
        <v>11.362</v>
      </c>
    </row>
    <row r="5617" spans="1:15" x14ac:dyDescent="0.3">
      <c r="A5617" t="s">
        <v>198</v>
      </c>
      <c r="B5617" t="s">
        <v>199</v>
      </c>
      <c r="C5617" t="s">
        <v>437</v>
      </c>
      <c r="D5617" t="s">
        <v>433</v>
      </c>
      <c r="E5617">
        <v>2008</v>
      </c>
      <c r="F5617">
        <v>18.291</v>
      </c>
      <c r="G5617">
        <v>7.1870000000000003</v>
      </c>
      <c r="H5617">
        <v>1160.3699999999999</v>
      </c>
      <c r="I5617">
        <v>13680500000</v>
      </c>
      <c r="J5617">
        <v>4917.72</v>
      </c>
      <c r="K5617">
        <v>23.6</v>
      </c>
      <c r="L5617">
        <v>16.399999999999999</v>
      </c>
      <c r="M5617">
        <v>74.102999999999994</v>
      </c>
      <c r="N5617">
        <v>256.86799999999999</v>
      </c>
      <c r="O5617">
        <v>10.33</v>
      </c>
    </row>
    <row r="5618" spans="1:15" x14ac:dyDescent="0.3">
      <c r="A5618" t="s">
        <v>198</v>
      </c>
      <c r="B5618" t="s">
        <v>199</v>
      </c>
      <c r="C5618" t="s">
        <v>437</v>
      </c>
      <c r="D5618" t="s">
        <v>433</v>
      </c>
      <c r="E5618">
        <v>2007</v>
      </c>
      <c r="F5618">
        <v>18.565999999999999</v>
      </c>
      <c r="G5618">
        <v>7.1269999999999998</v>
      </c>
      <c r="H5618">
        <v>1926.87</v>
      </c>
      <c r="I5618">
        <v>12827800000</v>
      </c>
      <c r="J5618">
        <v>4633.9399999999996</v>
      </c>
      <c r="K5618">
        <v>21.1</v>
      </c>
      <c r="L5618">
        <v>16.7</v>
      </c>
      <c r="M5618">
        <v>74.129000000000005</v>
      </c>
      <c r="N5618">
        <v>255.607</v>
      </c>
      <c r="O5618">
        <v>9.7449999999999992</v>
      </c>
    </row>
    <row r="5619" spans="1:15" x14ac:dyDescent="0.3">
      <c r="A5619" t="s">
        <v>198</v>
      </c>
      <c r="B5619" t="s">
        <v>199</v>
      </c>
      <c r="C5619" t="s">
        <v>437</v>
      </c>
      <c r="D5619" t="s">
        <v>433</v>
      </c>
      <c r="E5619">
        <v>2006</v>
      </c>
      <c r="F5619">
        <v>18.844999999999999</v>
      </c>
      <c r="G5619">
        <v>7.0679999999999996</v>
      </c>
      <c r="H5619">
        <v>2371.84</v>
      </c>
      <c r="I5619">
        <v>11901900000</v>
      </c>
      <c r="J5619">
        <v>4321.04</v>
      </c>
      <c r="K5619">
        <v>16.399999999999999</v>
      </c>
      <c r="L5619">
        <v>16.899999999999999</v>
      </c>
      <c r="M5619">
        <v>74.143000000000001</v>
      </c>
      <c r="N5619">
        <v>254.33099999999999</v>
      </c>
      <c r="O5619">
        <v>10.324999999999999</v>
      </c>
    </row>
    <row r="5620" spans="1:15" x14ac:dyDescent="0.3">
      <c r="A5620" t="s">
        <v>198</v>
      </c>
      <c r="B5620" t="s">
        <v>199</v>
      </c>
      <c r="C5620" t="s">
        <v>437</v>
      </c>
      <c r="D5620" t="s">
        <v>433</v>
      </c>
      <c r="E5620">
        <v>2005</v>
      </c>
      <c r="F5620">
        <v>19.143999999999998</v>
      </c>
      <c r="G5620">
        <v>7.0049999999999999</v>
      </c>
      <c r="H5620">
        <v>2397.08</v>
      </c>
      <c r="I5620">
        <v>11204400000</v>
      </c>
      <c r="J5620">
        <v>4089.2</v>
      </c>
      <c r="K5620">
        <v>12.8</v>
      </c>
      <c r="L5620">
        <v>17.2</v>
      </c>
      <c r="M5620">
        <v>74.147999999999996</v>
      </c>
      <c r="N5620">
        <v>253.001</v>
      </c>
      <c r="O5620">
        <v>11.263</v>
      </c>
    </row>
    <row r="5621" spans="1:15" x14ac:dyDescent="0.3">
      <c r="A5621" t="s">
        <v>198</v>
      </c>
      <c r="B5621" t="s">
        <v>199</v>
      </c>
      <c r="C5621" t="s">
        <v>437</v>
      </c>
      <c r="D5621" t="s">
        <v>433</v>
      </c>
      <c r="E5621">
        <v>2004</v>
      </c>
      <c r="F5621">
        <v>19.484999999999999</v>
      </c>
      <c r="G5621">
        <v>6.931</v>
      </c>
      <c r="H5621">
        <v>2380.17</v>
      </c>
      <c r="I5621">
        <v>10151000000</v>
      </c>
      <c r="J5621">
        <v>3725.11</v>
      </c>
      <c r="K5621">
        <v>10</v>
      </c>
      <c r="L5621">
        <v>17.399999999999999</v>
      </c>
      <c r="M5621">
        <v>74.146000000000001</v>
      </c>
      <c r="N5621">
        <v>251.61699999999999</v>
      </c>
      <c r="O5621">
        <v>11.44</v>
      </c>
    </row>
    <row r="5622" spans="1:15" x14ac:dyDescent="0.3">
      <c r="A5622" t="s">
        <v>198</v>
      </c>
      <c r="B5622" t="s">
        <v>199</v>
      </c>
      <c r="C5622" t="s">
        <v>437</v>
      </c>
      <c r="D5622" t="s">
        <v>433</v>
      </c>
      <c r="E5622">
        <v>2003</v>
      </c>
      <c r="F5622">
        <v>19.881</v>
      </c>
      <c r="G5622">
        <v>6.8440000000000003</v>
      </c>
      <c r="H5622">
        <v>2408.62</v>
      </c>
      <c r="I5622">
        <v>9399450000</v>
      </c>
      <c r="J5622">
        <v>3469.15</v>
      </c>
      <c r="K5622">
        <v>7.8</v>
      </c>
      <c r="L5622">
        <v>17.7</v>
      </c>
      <c r="M5622">
        <v>74.141999999999996</v>
      </c>
      <c r="N5622">
        <v>250.179</v>
      </c>
      <c r="O5622">
        <v>11.74</v>
      </c>
    </row>
    <row r="5623" spans="1:15" x14ac:dyDescent="0.3">
      <c r="A5623" t="s">
        <v>198</v>
      </c>
      <c r="B5623" t="s">
        <v>199</v>
      </c>
      <c r="C5623" t="s">
        <v>437</v>
      </c>
      <c r="D5623" t="s">
        <v>433</v>
      </c>
      <c r="E5623">
        <v>2002</v>
      </c>
      <c r="F5623">
        <v>20.334</v>
      </c>
      <c r="G5623">
        <v>6.7430000000000003</v>
      </c>
      <c r="H5623">
        <v>2345.4699999999998</v>
      </c>
      <c r="I5623">
        <v>9694170000</v>
      </c>
      <c r="J5623">
        <v>3599.97</v>
      </c>
      <c r="K5623">
        <v>6.1</v>
      </c>
      <c r="L5623">
        <v>18.100000000000001</v>
      </c>
      <c r="M5623">
        <v>74.14</v>
      </c>
      <c r="N5623">
        <v>248.64699999999999</v>
      </c>
      <c r="O5623">
        <v>14.191000000000001</v>
      </c>
    </row>
    <row r="5624" spans="1:15" x14ac:dyDescent="0.3">
      <c r="A5624" t="s">
        <v>198</v>
      </c>
      <c r="B5624" t="s">
        <v>199</v>
      </c>
      <c r="C5624" t="s">
        <v>437</v>
      </c>
      <c r="D5624" t="s">
        <v>433</v>
      </c>
      <c r="E5624">
        <v>2001</v>
      </c>
      <c r="F5624">
        <v>20.838000000000001</v>
      </c>
      <c r="G5624">
        <v>6.6319999999999997</v>
      </c>
      <c r="H5624">
        <v>2277.64</v>
      </c>
      <c r="I5624">
        <v>9178020000</v>
      </c>
      <c r="J5624">
        <v>3431.42</v>
      </c>
      <c r="K5624">
        <v>3.8630200000000001</v>
      </c>
      <c r="L5624">
        <v>18.5</v>
      </c>
      <c r="M5624">
        <v>74.138999999999996</v>
      </c>
      <c r="N5624">
        <v>246.97200000000001</v>
      </c>
      <c r="O5624">
        <v>14.93</v>
      </c>
    </row>
    <row r="5625" spans="1:15" x14ac:dyDescent="0.3">
      <c r="A5625" t="s">
        <v>198</v>
      </c>
      <c r="B5625" t="s">
        <v>199</v>
      </c>
      <c r="C5625" t="s">
        <v>437</v>
      </c>
      <c r="D5625" t="s">
        <v>433</v>
      </c>
      <c r="E5625">
        <v>2000</v>
      </c>
      <c r="F5625">
        <v>21.372</v>
      </c>
      <c r="G5625">
        <v>6.52</v>
      </c>
      <c r="H5625">
        <v>2276.34</v>
      </c>
      <c r="I5625">
        <v>8985350000</v>
      </c>
      <c r="J5625">
        <v>3384.69</v>
      </c>
      <c r="K5625">
        <v>3.11578</v>
      </c>
      <c r="L5625">
        <v>19</v>
      </c>
      <c r="M5625">
        <v>74.141999999999996</v>
      </c>
      <c r="N5625">
        <v>245.125</v>
      </c>
      <c r="O5625">
        <v>15.539</v>
      </c>
    </row>
    <row r="5626" spans="1:15" x14ac:dyDescent="0.3">
      <c r="A5626" t="s">
        <v>198</v>
      </c>
      <c r="B5626" t="s">
        <v>199</v>
      </c>
      <c r="C5626" t="s">
        <v>437</v>
      </c>
      <c r="D5626" t="s">
        <v>433</v>
      </c>
      <c r="E5626">
        <v>1999</v>
      </c>
      <c r="F5626">
        <v>21.908000000000001</v>
      </c>
      <c r="G5626">
        <v>6.415</v>
      </c>
      <c r="H5626">
        <v>2263.86</v>
      </c>
      <c r="I5626">
        <v>8851580000</v>
      </c>
      <c r="J5626">
        <v>3362.2</v>
      </c>
      <c r="K5626">
        <v>2.3556900000000001</v>
      </c>
      <c r="L5626">
        <v>19.5</v>
      </c>
      <c r="M5626">
        <v>74.152000000000001</v>
      </c>
      <c r="N5626">
        <v>243.09100000000001</v>
      </c>
      <c r="O5626">
        <v>15.74</v>
      </c>
    </row>
    <row r="5627" spans="1:15" x14ac:dyDescent="0.3">
      <c r="A5627" t="s">
        <v>198</v>
      </c>
      <c r="B5627" t="s">
        <v>199</v>
      </c>
      <c r="C5627" t="s">
        <v>437</v>
      </c>
      <c r="D5627" t="s">
        <v>433</v>
      </c>
      <c r="E5627">
        <v>1998</v>
      </c>
      <c r="F5627">
        <v>22.42</v>
      </c>
      <c r="G5627">
        <v>6.327</v>
      </c>
      <c r="H5627">
        <v>2237.75</v>
      </c>
      <c r="I5627">
        <v>8763220000</v>
      </c>
      <c r="J5627">
        <v>3359.01</v>
      </c>
      <c r="K5627">
        <v>1.9787300000000001</v>
      </c>
      <c r="L5627">
        <v>20.100000000000001</v>
      </c>
      <c r="M5627">
        <v>74.164000000000001</v>
      </c>
      <c r="N5627">
        <v>240.893</v>
      </c>
      <c r="O5627">
        <v>15.5</v>
      </c>
    </row>
    <row r="5628" spans="1:15" x14ac:dyDescent="0.3">
      <c r="A5628" t="s">
        <v>198</v>
      </c>
      <c r="B5628" t="s">
        <v>199</v>
      </c>
      <c r="C5628" t="s">
        <v>437</v>
      </c>
      <c r="D5628" t="s">
        <v>433</v>
      </c>
      <c r="E5628">
        <v>1997</v>
      </c>
      <c r="F5628">
        <v>22.887</v>
      </c>
      <c r="G5628">
        <v>6.2640000000000002</v>
      </c>
      <c r="H5628">
        <v>2159.13</v>
      </c>
      <c r="I5628">
        <v>8375080000</v>
      </c>
      <c r="J5628">
        <v>3241.23</v>
      </c>
      <c r="K5628">
        <v>0.79779699999999998</v>
      </c>
      <c r="L5628">
        <v>20.7</v>
      </c>
      <c r="M5628">
        <v>74.171999999999997</v>
      </c>
      <c r="N5628">
        <v>238.589</v>
      </c>
      <c r="O5628">
        <v>16.350000000000001</v>
      </c>
    </row>
    <row r="5629" spans="1:15" x14ac:dyDescent="0.3">
      <c r="A5629" t="s">
        <v>198</v>
      </c>
      <c r="B5629" t="s">
        <v>199</v>
      </c>
      <c r="C5629" t="s">
        <v>437</v>
      </c>
      <c r="D5629" t="s">
        <v>433</v>
      </c>
      <c r="E5629">
        <v>1996</v>
      </c>
      <c r="F5629">
        <v>23.303999999999998</v>
      </c>
      <c r="G5629">
        <v>6.23</v>
      </c>
      <c r="H5629">
        <v>2104.64</v>
      </c>
      <c r="I5629">
        <v>7368000000</v>
      </c>
      <c r="J5629">
        <v>2879.66</v>
      </c>
      <c r="K5629">
        <v>0.59114599999999995</v>
      </c>
      <c r="L5629">
        <v>21.3</v>
      </c>
      <c r="M5629">
        <v>74.167000000000002</v>
      </c>
      <c r="N5629">
        <v>236.255</v>
      </c>
      <c r="O5629">
        <v>16.010000000000002</v>
      </c>
    </row>
    <row r="5630" spans="1:15" x14ac:dyDescent="0.3">
      <c r="A5630" t="s">
        <v>198</v>
      </c>
      <c r="B5630" t="s">
        <v>199</v>
      </c>
      <c r="C5630" t="s">
        <v>437</v>
      </c>
      <c r="D5630" t="s">
        <v>433</v>
      </c>
      <c r="E5630">
        <v>1995</v>
      </c>
      <c r="F5630">
        <v>23.672000000000001</v>
      </c>
      <c r="G5630">
        <v>6.2290000000000001</v>
      </c>
      <c r="H5630">
        <v>2051.14</v>
      </c>
      <c r="I5630">
        <v>6538840000</v>
      </c>
      <c r="J5630">
        <v>2580.7399999999998</v>
      </c>
      <c r="K5630">
        <v>0.109488</v>
      </c>
      <c r="L5630">
        <v>21.9</v>
      </c>
      <c r="M5630">
        <v>74.132999999999996</v>
      </c>
      <c r="N5630">
        <v>233.953</v>
      </c>
      <c r="O5630">
        <v>16.23</v>
      </c>
    </row>
    <row r="5631" spans="1:15" x14ac:dyDescent="0.3">
      <c r="A5631" t="s">
        <v>198</v>
      </c>
      <c r="B5631" t="s">
        <v>199</v>
      </c>
      <c r="C5631" t="s">
        <v>437</v>
      </c>
      <c r="D5631" t="s">
        <v>433</v>
      </c>
      <c r="E5631">
        <v>1994</v>
      </c>
      <c r="F5631">
        <v>24.001000000000001</v>
      </c>
      <c r="G5631">
        <v>6.2619999999999996</v>
      </c>
      <c r="H5631">
        <v>1696.66</v>
      </c>
      <c r="I5631">
        <v>5419130000</v>
      </c>
      <c r="J5631">
        <v>2159.84</v>
      </c>
      <c r="K5631">
        <v>3.6817099999999998E-2</v>
      </c>
      <c r="L5631">
        <v>22.6</v>
      </c>
      <c r="M5631">
        <v>74.052999999999997</v>
      </c>
      <c r="N5631">
        <v>231.67500000000001</v>
      </c>
      <c r="O5631">
        <v>15.34</v>
      </c>
    </row>
    <row r="5632" spans="1:15" x14ac:dyDescent="0.3">
      <c r="A5632" t="s">
        <v>198</v>
      </c>
      <c r="B5632" t="s">
        <v>199</v>
      </c>
      <c r="C5632" t="s">
        <v>437</v>
      </c>
      <c r="D5632" t="s">
        <v>433</v>
      </c>
      <c r="E5632">
        <v>1993</v>
      </c>
      <c r="F5632">
        <v>24.315000000000001</v>
      </c>
      <c r="G5632">
        <v>6.3239999999999998</v>
      </c>
      <c r="H5632">
        <v>1525.81</v>
      </c>
      <c r="I5632">
        <v>5405100000</v>
      </c>
      <c r="J5632">
        <v>2175.46</v>
      </c>
      <c r="L5632">
        <v>23.2</v>
      </c>
      <c r="M5632">
        <v>73.918000000000006</v>
      </c>
      <c r="N5632">
        <v>229.417</v>
      </c>
      <c r="O5632">
        <v>16.32</v>
      </c>
    </row>
    <row r="5633" spans="1:15" x14ac:dyDescent="0.3">
      <c r="A5633" t="s">
        <v>198</v>
      </c>
      <c r="B5633" t="s">
        <v>199</v>
      </c>
      <c r="C5633" t="s">
        <v>437</v>
      </c>
      <c r="D5633" t="s">
        <v>433</v>
      </c>
      <c r="E5633">
        <v>1992</v>
      </c>
      <c r="F5633">
        <v>24.634</v>
      </c>
      <c r="G5633">
        <v>6.4050000000000002</v>
      </c>
      <c r="H5633">
        <v>1446.54</v>
      </c>
      <c r="I5633">
        <v>3530890000</v>
      </c>
      <c r="J5633">
        <v>1434.71</v>
      </c>
      <c r="L5633">
        <v>23.9</v>
      </c>
      <c r="M5633">
        <v>73.727000000000004</v>
      </c>
      <c r="N5633">
        <v>227.244</v>
      </c>
      <c r="O5633">
        <v>15.4</v>
      </c>
    </row>
    <row r="5634" spans="1:15" x14ac:dyDescent="0.3">
      <c r="A5634" t="s">
        <v>198</v>
      </c>
      <c r="B5634" t="s">
        <v>199</v>
      </c>
      <c r="C5634" t="s">
        <v>437</v>
      </c>
      <c r="D5634" t="s">
        <v>433</v>
      </c>
      <c r="E5634">
        <v>1991</v>
      </c>
      <c r="F5634">
        <v>24.966999999999999</v>
      </c>
      <c r="G5634">
        <v>6.5</v>
      </c>
      <c r="H5634">
        <v>713.30899999999997</v>
      </c>
      <c r="I5634">
        <v>4071220000</v>
      </c>
      <c r="J5634">
        <v>1668.99</v>
      </c>
      <c r="L5634">
        <v>24.6</v>
      </c>
      <c r="M5634">
        <v>73.484999999999999</v>
      </c>
      <c r="N5634">
        <v>225.239</v>
      </c>
      <c r="O5634">
        <v>15.74</v>
      </c>
    </row>
    <row r="5635" spans="1:15" x14ac:dyDescent="0.3">
      <c r="A5635" t="s">
        <v>198</v>
      </c>
      <c r="B5635" t="s">
        <v>199</v>
      </c>
      <c r="C5635" t="s">
        <v>437</v>
      </c>
      <c r="D5635" t="s">
        <v>433</v>
      </c>
      <c r="E5635">
        <v>1990</v>
      </c>
      <c r="F5635">
        <v>25.33</v>
      </c>
      <c r="G5635">
        <v>6.6</v>
      </c>
      <c r="H5635">
        <v>867.80200000000002</v>
      </c>
      <c r="I5635">
        <v>4592220000</v>
      </c>
      <c r="J5635">
        <v>1897.69</v>
      </c>
      <c r="K5635">
        <v>0</v>
      </c>
      <c r="L5635">
        <v>25.3</v>
      </c>
      <c r="M5635">
        <v>73.203999999999994</v>
      </c>
      <c r="N5635">
        <v>223.44499999999999</v>
      </c>
    </row>
    <row r="5636" spans="1:15" x14ac:dyDescent="0.3">
      <c r="A5636" t="s">
        <v>198</v>
      </c>
      <c r="B5636" t="s">
        <v>199</v>
      </c>
      <c r="C5636" t="s">
        <v>437</v>
      </c>
      <c r="D5636" t="s">
        <v>433</v>
      </c>
      <c r="E5636">
        <v>1989</v>
      </c>
      <c r="F5636">
        <v>25.734999999999999</v>
      </c>
      <c r="G5636">
        <v>6.6989999999999998</v>
      </c>
      <c r="H5636">
        <v>579.58000000000004</v>
      </c>
      <c r="I5636">
        <v>4404970000</v>
      </c>
      <c r="J5636">
        <v>1832.76</v>
      </c>
      <c r="L5636">
        <v>26</v>
      </c>
      <c r="M5636">
        <v>72.903000000000006</v>
      </c>
      <c r="N5636">
        <v>221.92699999999999</v>
      </c>
    </row>
    <row r="5637" spans="1:15" x14ac:dyDescent="0.3">
      <c r="A5637" t="s">
        <v>198</v>
      </c>
      <c r="B5637" t="s">
        <v>199</v>
      </c>
      <c r="C5637" t="s">
        <v>437</v>
      </c>
      <c r="D5637" t="s">
        <v>433</v>
      </c>
      <c r="E5637">
        <v>1988</v>
      </c>
      <c r="F5637">
        <v>26.177</v>
      </c>
      <c r="G5637">
        <v>6.79</v>
      </c>
      <c r="H5637">
        <v>613.95899999999995</v>
      </c>
      <c r="I5637">
        <v>3828310000</v>
      </c>
      <c r="J5637">
        <v>1602.2</v>
      </c>
      <c r="L5637">
        <v>26.8</v>
      </c>
      <c r="M5637">
        <v>72.600999999999999</v>
      </c>
      <c r="N5637">
        <v>220.62899999999999</v>
      </c>
    </row>
    <row r="5638" spans="1:15" x14ac:dyDescent="0.3">
      <c r="A5638" t="s">
        <v>198</v>
      </c>
      <c r="B5638" t="s">
        <v>199</v>
      </c>
      <c r="C5638" t="s">
        <v>437</v>
      </c>
      <c r="D5638" t="s">
        <v>433</v>
      </c>
      <c r="E5638">
        <v>1987</v>
      </c>
      <c r="F5638">
        <v>26.646000000000001</v>
      </c>
      <c r="G5638">
        <v>6.8689999999999998</v>
      </c>
      <c r="H5638">
        <v>642.84100000000001</v>
      </c>
      <c r="I5638">
        <v>3286990000</v>
      </c>
      <c r="J5638">
        <v>1383.77</v>
      </c>
      <c r="L5638">
        <v>27.5</v>
      </c>
      <c r="M5638">
        <v>72.316999999999993</v>
      </c>
      <c r="N5638">
        <v>219.33500000000001</v>
      </c>
    </row>
    <row r="5639" spans="1:15" x14ac:dyDescent="0.3">
      <c r="A5639" t="s">
        <v>198</v>
      </c>
      <c r="B5639" t="s">
        <v>199</v>
      </c>
      <c r="C5639" t="s">
        <v>437</v>
      </c>
      <c r="D5639" t="s">
        <v>433</v>
      </c>
      <c r="E5639">
        <v>1986</v>
      </c>
      <c r="F5639">
        <v>27.126999999999999</v>
      </c>
      <c r="G5639">
        <v>6.9290000000000003</v>
      </c>
      <c r="H5639">
        <v>607.25300000000004</v>
      </c>
      <c r="I5639">
        <v>2754570000</v>
      </c>
      <c r="J5639">
        <v>1168.0999999999999</v>
      </c>
      <c r="L5639">
        <v>28.3</v>
      </c>
      <c r="M5639">
        <v>72.055999999999997</v>
      </c>
      <c r="N5639">
        <v>217.74299999999999</v>
      </c>
    </row>
    <row r="5640" spans="1:15" x14ac:dyDescent="0.3">
      <c r="A5640" t="s">
        <v>198</v>
      </c>
      <c r="B5640" t="s">
        <v>199</v>
      </c>
      <c r="C5640" t="s">
        <v>437</v>
      </c>
      <c r="D5640" t="s">
        <v>433</v>
      </c>
      <c r="E5640">
        <v>1985</v>
      </c>
      <c r="F5640">
        <v>27.585000000000001</v>
      </c>
      <c r="G5640">
        <v>6.9640000000000004</v>
      </c>
      <c r="H5640">
        <v>580.601</v>
      </c>
      <c r="I5640">
        <v>2100220000</v>
      </c>
      <c r="J5640">
        <v>899.25699999999995</v>
      </c>
      <c r="L5640">
        <v>29</v>
      </c>
      <c r="M5640">
        <v>71.822999999999993</v>
      </c>
      <c r="N5640">
        <v>215.65199999999999</v>
      </c>
    </row>
    <row r="5641" spans="1:15" x14ac:dyDescent="0.3">
      <c r="A5641" t="s">
        <v>198</v>
      </c>
      <c r="B5641" t="s">
        <v>199</v>
      </c>
      <c r="C5641" t="s">
        <v>437</v>
      </c>
      <c r="D5641" t="s">
        <v>433</v>
      </c>
      <c r="E5641">
        <v>1984</v>
      </c>
      <c r="F5641">
        <v>27.977</v>
      </c>
      <c r="G5641">
        <v>6.97</v>
      </c>
      <c r="H5641">
        <v>593.57399999999996</v>
      </c>
      <c r="I5641">
        <v>2373570000</v>
      </c>
      <c r="J5641">
        <v>1029.1400000000001</v>
      </c>
      <c r="L5641">
        <v>29.8</v>
      </c>
      <c r="M5641">
        <v>71.614000000000004</v>
      </c>
      <c r="N5641">
        <v>212.96100000000001</v>
      </c>
    </row>
    <row r="5642" spans="1:15" x14ac:dyDescent="0.3">
      <c r="A5642" t="s">
        <v>198</v>
      </c>
      <c r="B5642" t="s">
        <v>199</v>
      </c>
      <c r="C5642" t="s">
        <v>437</v>
      </c>
      <c r="D5642" t="s">
        <v>433</v>
      </c>
      <c r="E5642">
        <v>1983</v>
      </c>
      <c r="F5642">
        <v>28.282</v>
      </c>
      <c r="G5642">
        <v>6.9489999999999998</v>
      </c>
      <c r="H5642">
        <v>741.28300000000002</v>
      </c>
      <c r="I5642">
        <v>3619290000</v>
      </c>
      <c r="J5642">
        <v>1593.18</v>
      </c>
      <c r="L5642">
        <v>30.6</v>
      </c>
      <c r="M5642">
        <v>71.415999999999997</v>
      </c>
      <c r="N5642">
        <v>209.76300000000001</v>
      </c>
    </row>
    <row r="5643" spans="1:15" x14ac:dyDescent="0.3">
      <c r="A5643" t="s">
        <v>198</v>
      </c>
      <c r="B5643" t="s">
        <v>199</v>
      </c>
      <c r="C5643" t="s">
        <v>437</v>
      </c>
      <c r="D5643" t="s">
        <v>433</v>
      </c>
      <c r="E5643">
        <v>1982</v>
      </c>
      <c r="F5643">
        <v>28.497</v>
      </c>
      <c r="G5643">
        <v>6.91</v>
      </c>
      <c r="H5643">
        <v>769.005</v>
      </c>
      <c r="I5643">
        <v>3293530000</v>
      </c>
      <c r="J5643">
        <v>1474.24</v>
      </c>
      <c r="L5643">
        <v>31.4</v>
      </c>
      <c r="M5643">
        <v>71.216999999999999</v>
      </c>
      <c r="N5643">
        <v>206.28399999999999</v>
      </c>
    </row>
    <row r="5644" spans="1:15" x14ac:dyDescent="0.3">
      <c r="A5644" t="s">
        <v>198</v>
      </c>
      <c r="B5644" t="s">
        <v>199</v>
      </c>
      <c r="C5644" t="s">
        <v>437</v>
      </c>
      <c r="D5644" t="s">
        <v>433</v>
      </c>
      <c r="E5644">
        <v>1981</v>
      </c>
      <c r="F5644">
        <v>28.638000000000002</v>
      </c>
      <c r="G5644">
        <v>6.8609999999999998</v>
      </c>
      <c r="H5644">
        <v>645.904</v>
      </c>
      <c r="I5644">
        <v>2979060000</v>
      </c>
      <c r="J5644">
        <v>1356.02</v>
      </c>
      <c r="L5644">
        <v>32.200000000000003</v>
      </c>
      <c r="M5644">
        <v>71.012</v>
      </c>
      <c r="N5644">
        <v>202.85499999999999</v>
      </c>
    </row>
    <row r="5645" spans="1:15" x14ac:dyDescent="0.3">
      <c r="A5645" t="s">
        <v>198</v>
      </c>
      <c r="B5645" t="s">
        <v>199</v>
      </c>
      <c r="C5645" t="s">
        <v>437</v>
      </c>
      <c r="D5645" t="s">
        <v>433</v>
      </c>
      <c r="E5645">
        <v>1980</v>
      </c>
      <c r="F5645">
        <v>28.74</v>
      </c>
      <c r="G5645">
        <v>6.8129999999999997</v>
      </c>
      <c r="H5645">
        <v>661.16600000000005</v>
      </c>
      <c r="I5645">
        <v>2679410000</v>
      </c>
      <c r="J5645">
        <v>1238.8399999999999</v>
      </c>
      <c r="L5645">
        <v>33.1</v>
      </c>
      <c r="M5645">
        <v>70.793000000000006</v>
      </c>
      <c r="N5645">
        <v>199.709</v>
      </c>
    </row>
    <row r="5646" spans="1:15" x14ac:dyDescent="0.3">
      <c r="A5646" t="s">
        <v>198</v>
      </c>
      <c r="B5646" t="s">
        <v>199</v>
      </c>
      <c r="C5646" t="s">
        <v>437</v>
      </c>
      <c r="D5646" t="s">
        <v>433</v>
      </c>
      <c r="E5646">
        <v>1979</v>
      </c>
      <c r="F5646">
        <v>28.85</v>
      </c>
      <c r="G5646">
        <v>6.7830000000000004</v>
      </c>
      <c r="H5646">
        <v>685.02</v>
      </c>
      <c r="I5646">
        <v>2425030000</v>
      </c>
      <c r="J5646">
        <v>1137.03</v>
      </c>
      <c r="L5646">
        <v>34</v>
      </c>
      <c r="M5646">
        <v>70.552999999999997</v>
      </c>
      <c r="N5646">
        <v>196.93299999999999</v>
      </c>
    </row>
    <row r="5647" spans="1:15" x14ac:dyDescent="0.3">
      <c r="A5647" t="s">
        <v>198</v>
      </c>
      <c r="B5647" t="s">
        <v>199</v>
      </c>
      <c r="C5647" t="s">
        <v>437</v>
      </c>
      <c r="D5647" t="s">
        <v>433</v>
      </c>
      <c r="E5647">
        <v>1978</v>
      </c>
      <c r="F5647">
        <v>29.023</v>
      </c>
      <c r="G5647">
        <v>6.78</v>
      </c>
      <c r="H5647">
        <v>756.44399999999996</v>
      </c>
      <c r="I5647">
        <v>2644450000</v>
      </c>
      <c r="J5647">
        <v>1255.73</v>
      </c>
      <c r="L5647">
        <v>34.9</v>
      </c>
      <c r="M5647">
        <v>70.293999999999997</v>
      </c>
      <c r="N5647">
        <v>194.45099999999999</v>
      </c>
    </row>
    <row r="5648" spans="1:15" x14ac:dyDescent="0.3">
      <c r="A5648" t="s">
        <v>198</v>
      </c>
      <c r="B5648" t="s">
        <v>199</v>
      </c>
      <c r="C5648" t="s">
        <v>437</v>
      </c>
      <c r="D5648" t="s">
        <v>433</v>
      </c>
      <c r="E5648">
        <v>1977</v>
      </c>
      <c r="F5648">
        <v>29.305</v>
      </c>
      <c r="G5648">
        <v>6.8129999999999997</v>
      </c>
      <c r="H5648">
        <v>756.42899999999997</v>
      </c>
      <c r="I5648">
        <v>3249700000</v>
      </c>
      <c r="J5648">
        <v>1561.73</v>
      </c>
      <c r="L5648">
        <v>35.9</v>
      </c>
      <c r="M5648">
        <v>70.015000000000001</v>
      </c>
      <c r="N5648">
        <v>192.136</v>
      </c>
    </row>
    <row r="5649" spans="1:14" x14ac:dyDescent="0.3">
      <c r="A5649" t="s">
        <v>198</v>
      </c>
      <c r="B5649" t="s">
        <v>199</v>
      </c>
      <c r="C5649" t="s">
        <v>437</v>
      </c>
      <c r="D5649" t="s">
        <v>433</v>
      </c>
      <c r="E5649">
        <v>1976</v>
      </c>
      <c r="F5649">
        <v>29.722000000000001</v>
      </c>
      <c r="G5649">
        <v>6.8840000000000003</v>
      </c>
      <c r="H5649">
        <v>736.12199999999996</v>
      </c>
      <c r="I5649">
        <v>2966010000</v>
      </c>
      <c r="J5649">
        <v>1443.06</v>
      </c>
      <c r="L5649">
        <v>36.9</v>
      </c>
      <c r="M5649">
        <v>69.718000000000004</v>
      </c>
      <c r="N5649">
        <v>189.78399999999999</v>
      </c>
    </row>
    <row r="5650" spans="1:14" x14ac:dyDescent="0.3">
      <c r="A5650" t="s">
        <v>198</v>
      </c>
      <c r="B5650" t="s">
        <v>199</v>
      </c>
      <c r="C5650" t="s">
        <v>437</v>
      </c>
      <c r="D5650" t="s">
        <v>433</v>
      </c>
      <c r="E5650">
        <v>1975</v>
      </c>
      <c r="F5650">
        <v>30.300999999999998</v>
      </c>
      <c r="G5650">
        <v>6.9960000000000004</v>
      </c>
      <c r="H5650">
        <v>695.75400000000002</v>
      </c>
      <c r="I5650">
        <v>2860410000</v>
      </c>
      <c r="J5650">
        <v>1410.45</v>
      </c>
      <c r="L5650">
        <v>37.9</v>
      </c>
      <c r="M5650">
        <v>69.41</v>
      </c>
      <c r="N5650">
        <v>187.25899999999999</v>
      </c>
    </row>
    <row r="5651" spans="1:14" x14ac:dyDescent="0.3">
      <c r="A5651" t="s">
        <v>198</v>
      </c>
      <c r="B5651" t="s">
        <v>199</v>
      </c>
      <c r="C5651" t="s">
        <v>437</v>
      </c>
      <c r="D5651" t="s">
        <v>433</v>
      </c>
      <c r="E5651">
        <v>1974</v>
      </c>
      <c r="F5651">
        <v>31.058</v>
      </c>
      <c r="G5651">
        <v>7.1459999999999999</v>
      </c>
      <c r="H5651">
        <v>1045.8800000000001</v>
      </c>
      <c r="I5651">
        <v>2375100000</v>
      </c>
      <c r="J5651">
        <v>1188.55</v>
      </c>
      <c r="L5651">
        <v>39.1</v>
      </c>
      <c r="M5651">
        <v>69.099000000000004</v>
      </c>
      <c r="N5651">
        <v>184.51599999999999</v>
      </c>
    </row>
    <row r="5652" spans="1:14" x14ac:dyDescent="0.3">
      <c r="A5652" t="s">
        <v>198</v>
      </c>
      <c r="B5652" t="s">
        <v>199</v>
      </c>
      <c r="C5652" t="s">
        <v>437</v>
      </c>
      <c r="D5652" t="s">
        <v>433</v>
      </c>
      <c r="E5652">
        <v>1973</v>
      </c>
      <c r="F5652">
        <v>31.963000000000001</v>
      </c>
      <c r="G5652">
        <v>7.32</v>
      </c>
      <c r="H5652">
        <v>1001.03</v>
      </c>
      <c r="I5652">
        <v>1905920000</v>
      </c>
      <c r="J5652">
        <v>968.95899999999995</v>
      </c>
      <c r="L5652">
        <v>40.299999999999997</v>
      </c>
      <c r="M5652">
        <v>68.790999999999997</v>
      </c>
      <c r="N5652">
        <v>181.62299999999999</v>
      </c>
    </row>
    <row r="5653" spans="1:14" x14ac:dyDescent="0.3">
      <c r="A5653" t="s">
        <v>198</v>
      </c>
      <c r="B5653" t="s">
        <v>199</v>
      </c>
      <c r="C5653" t="s">
        <v>437</v>
      </c>
      <c r="D5653" t="s">
        <v>433</v>
      </c>
      <c r="E5653">
        <v>1972</v>
      </c>
      <c r="F5653">
        <v>32.975000000000001</v>
      </c>
      <c r="G5653">
        <v>7.5069999999999997</v>
      </c>
      <c r="H5653">
        <v>966.875</v>
      </c>
      <c r="I5653">
        <v>1875050000</v>
      </c>
      <c r="J5653">
        <v>968.96699999999998</v>
      </c>
      <c r="L5653">
        <v>41.6</v>
      </c>
      <c r="M5653">
        <v>68.491</v>
      </c>
      <c r="N5653">
        <v>178.68</v>
      </c>
    </row>
    <row r="5654" spans="1:14" x14ac:dyDescent="0.3">
      <c r="A5654" t="s">
        <v>198</v>
      </c>
      <c r="B5654" t="s">
        <v>199</v>
      </c>
      <c r="C5654" t="s">
        <v>437</v>
      </c>
      <c r="D5654" t="s">
        <v>433</v>
      </c>
      <c r="E5654">
        <v>1971</v>
      </c>
      <c r="F5654">
        <v>34.058</v>
      </c>
      <c r="G5654">
        <v>7.6970000000000001</v>
      </c>
      <c r="H5654">
        <v>815.00800000000004</v>
      </c>
      <c r="I5654">
        <v>1539870000</v>
      </c>
      <c r="J5654">
        <v>808.63599999999997</v>
      </c>
      <c r="L5654">
        <v>42.9</v>
      </c>
      <c r="M5654">
        <v>68.2</v>
      </c>
      <c r="N5654">
        <v>175.833</v>
      </c>
    </row>
    <row r="5655" spans="1:14" x14ac:dyDescent="0.3">
      <c r="A5655" t="s">
        <v>198</v>
      </c>
      <c r="B5655" t="s">
        <v>199</v>
      </c>
      <c r="C5655" t="s">
        <v>437</v>
      </c>
      <c r="D5655" t="s">
        <v>433</v>
      </c>
      <c r="E5655">
        <v>1970</v>
      </c>
      <c r="F5655">
        <v>35.173000000000002</v>
      </c>
      <c r="G5655">
        <v>7.8780000000000001</v>
      </c>
      <c r="I5655">
        <v>1404780000</v>
      </c>
      <c r="J5655">
        <v>748.95699999999999</v>
      </c>
      <c r="L5655">
        <v>44.3</v>
      </c>
      <c r="M5655">
        <v>67.917000000000002</v>
      </c>
      <c r="N5655">
        <v>173.18899999999999</v>
      </c>
    </row>
    <row r="5656" spans="1:14" x14ac:dyDescent="0.3">
      <c r="A5656" t="s">
        <v>198</v>
      </c>
      <c r="B5656" t="s">
        <v>199</v>
      </c>
      <c r="C5656" t="s">
        <v>437</v>
      </c>
      <c r="D5656" t="s">
        <v>433</v>
      </c>
      <c r="E5656">
        <v>1969</v>
      </c>
      <c r="F5656">
        <v>36.283000000000001</v>
      </c>
      <c r="G5656">
        <v>8.0380000000000003</v>
      </c>
      <c r="I5656">
        <v>1191290000</v>
      </c>
      <c r="J5656">
        <v>644.05700000000002</v>
      </c>
      <c r="L5656">
        <v>45.7</v>
      </c>
      <c r="M5656">
        <v>67.635999999999996</v>
      </c>
      <c r="N5656">
        <v>170.791</v>
      </c>
    </row>
    <row r="5657" spans="1:14" x14ac:dyDescent="0.3">
      <c r="A5657" t="s">
        <v>198</v>
      </c>
      <c r="B5657" t="s">
        <v>199</v>
      </c>
      <c r="C5657" t="s">
        <v>437</v>
      </c>
      <c r="D5657" t="s">
        <v>433</v>
      </c>
      <c r="E5657">
        <v>1968</v>
      </c>
      <c r="F5657">
        <v>37.347000000000001</v>
      </c>
      <c r="G5657">
        <v>8.173</v>
      </c>
      <c r="I5657">
        <v>1083880000</v>
      </c>
      <c r="J5657">
        <v>593.62300000000005</v>
      </c>
      <c r="L5657">
        <v>47.1</v>
      </c>
      <c r="M5657">
        <v>67.349000000000004</v>
      </c>
      <c r="N5657">
        <v>168.595</v>
      </c>
    </row>
    <row r="5658" spans="1:14" x14ac:dyDescent="0.3">
      <c r="A5658" t="s">
        <v>198</v>
      </c>
      <c r="B5658" t="s">
        <v>199</v>
      </c>
      <c r="C5658" t="s">
        <v>437</v>
      </c>
      <c r="D5658" t="s">
        <v>433</v>
      </c>
      <c r="E5658">
        <v>1967</v>
      </c>
      <c r="F5658">
        <v>38.32</v>
      </c>
      <c r="G5658">
        <v>8.2829999999999995</v>
      </c>
      <c r="I5658">
        <v>1148030000</v>
      </c>
      <c r="J5658">
        <v>636.61800000000005</v>
      </c>
      <c r="L5658">
        <v>48.6</v>
      </c>
      <c r="M5658">
        <v>67.051000000000002</v>
      </c>
      <c r="N5658">
        <v>166.511</v>
      </c>
    </row>
    <row r="5659" spans="1:14" x14ac:dyDescent="0.3">
      <c r="A5659" t="s">
        <v>198</v>
      </c>
      <c r="B5659" t="s">
        <v>199</v>
      </c>
      <c r="C5659" t="s">
        <v>437</v>
      </c>
      <c r="D5659" t="s">
        <v>433</v>
      </c>
      <c r="E5659">
        <v>1966</v>
      </c>
      <c r="F5659">
        <v>39.162999999999997</v>
      </c>
      <c r="G5659">
        <v>8.3699999999999992</v>
      </c>
      <c r="I5659">
        <v>1096740000</v>
      </c>
      <c r="J5659">
        <v>615.96600000000001</v>
      </c>
      <c r="L5659">
        <v>50</v>
      </c>
      <c r="M5659">
        <v>66.739999999999995</v>
      </c>
      <c r="N5659">
        <v>164.40600000000001</v>
      </c>
    </row>
    <row r="5660" spans="1:14" x14ac:dyDescent="0.3">
      <c r="A5660" t="s">
        <v>198</v>
      </c>
      <c r="B5660" t="s">
        <v>199</v>
      </c>
      <c r="C5660" t="s">
        <v>437</v>
      </c>
      <c r="D5660" t="s">
        <v>433</v>
      </c>
      <c r="E5660">
        <v>1965</v>
      </c>
      <c r="F5660">
        <v>39.841000000000001</v>
      </c>
      <c r="G5660">
        <v>8.44</v>
      </c>
      <c r="I5660">
        <v>972141000</v>
      </c>
      <c r="J5660">
        <v>553.45000000000005</v>
      </c>
      <c r="L5660">
        <v>51.6</v>
      </c>
      <c r="M5660">
        <v>66.42</v>
      </c>
      <c r="N5660">
        <v>162.18899999999999</v>
      </c>
    </row>
    <row r="5661" spans="1:14" x14ac:dyDescent="0.3">
      <c r="A5661" t="s">
        <v>198</v>
      </c>
      <c r="B5661" t="s">
        <v>199</v>
      </c>
      <c r="C5661" t="s">
        <v>437</v>
      </c>
      <c r="D5661" t="s">
        <v>433</v>
      </c>
      <c r="E5661">
        <v>1964</v>
      </c>
      <c r="F5661">
        <v>40.337000000000003</v>
      </c>
      <c r="G5661">
        <v>8.5020000000000007</v>
      </c>
      <c r="I5661">
        <v>897931000</v>
      </c>
      <c r="J5661">
        <v>518.81399999999996</v>
      </c>
      <c r="L5661">
        <v>53.1</v>
      </c>
      <c r="M5661">
        <v>66.099999999999994</v>
      </c>
      <c r="N5661">
        <v>159.81</v>
      </c>
    </row>
    <row r="5662" spans="1:14" x14ac:dyDescent="0.3">
      <c r="A5662" t="s">
        <v>198</v>
      </c>
      <c r="B5662" t="s">
        <v>199</v>
      </c>
      <c r="C5662" t="s">
        <v>437</v>
      </c>
      <c r="D5662" t="s">
        <v>433</v>
      </c>
      <c r="E5662">
        <v>1963</v>
      </c>
      <c r="F5662">
        <v>40.658000000000001</v>
      </c>
      <c r="G5662">
        <v>8.5679999999999996</v>
      </c>
      <c r="I5662">
        <v>826690000</v>
      </c>
      <c r="J5662">
        <v>485.24599999999998</v>
      </c>
      <c r="L5662">
        <v>54.8</v>
      </c>
      <c r="M5662">
        <v>65.784000000000006</v>
      </c>
      <c r="N5662">
        <v>157.30799999999999</v>
      </c>
    </row>
    <row r="5663" spans="1:14" x14ac:dyDescent="0.3">
      <c r="A5663" t="s">
        <v>198</v>
      </c>
      <c r="B5663" t="s">
        <v>199</v>
      </c>
      <c r="C5663" t="s">
        <v>437</v>
      </c>
      <c r="D5663" t="s">
        <v>433</v>
      </c>
      <c r="E5663">
        <v>1962</v>
      </c>
      <c r="F5663">
        <v>40.808999999999997</v>
      </c>
      <c r="G5663">
        <v>8.65</v>
      </c>
      <c r="I5663">
        <v>777712000</v>
      </c>
      <c r="J5663">
        <v>463.89</v>
      </c>
      <c r="L5663">
        <v>56.7</v>
      </c>
      <c r="M5663">
        <v>65.465000000000003</v>
      </c>
      <c r="N5663">
        <v>154.80199999999999</v>
      </c>
    </row>
    <row r="5664" spans="1:14" x14ac:dyDescent="0.3">
      <c r="A5664" t="s">
        <v>198</v>
      </c>
      <c r="B5664" t="s">
        <v>199</v>
      </c>
      <c r="C5664" t="s">
        <v>437</v>
      </c>
      <c r="D5664" t="s">
        <v>433</v>
      </c>
      <c r="E5664">
        <v>1961</v>
      </c>
      <c r="F5664">
        <v>40.786999999999999</v>
      </c>
      <c r="G5664">
        <v>8.7520000000000007</v>
      </c>
      <c r="I5664">
        <v>748029000</v>
      </c>
      <c r="J5664">
        <v>453.05599999999998</v>
      </c>
      <c r="L5664">
        <v>58.6</v>
      </c>
      <c r="M5664">
        <v>65.132999999999996</v>
      </c>
      <c r="N5664">
        <v>152.45400000000001</v>
      </c>
    </row>
    <row r="5665" spans="1:15" x14ac:dyDescent="0.3">
      <c r="A5665" t="s">
        <v>198</v>
      </c>
      <c r="B5665" t="s">
        <v>199</v>
      </c>
      <c r="C5665" t="s">
        <v>437</v>
      </c>
      <c r="D5665" t="s">
        <v>433</v>
      </c>
      <c r="E5665">
        <v>1960</v>
      </c>
      <c r="F5665">
        <v>40.594000000000001</v>
      </c>
      <c r="G5665">
        <v>8.8770000000000007</v>
      </c>
      <c r="I5665">
        <v>699051000</v>
      </c>
      <c r="J5665">
        <v>429.255</v>
      </c>
      <c r="L5665">
        <v>60.8</v>
      </c>
      <c r="M5665">
        <v>64.77</v>
      </c>
    </row>
    <row r="5666" spans="1:15" x14ac:dyDescent="0.3">
      <c r="A5666" t="s">
        <v>200</v>
      </c>
      <c r="B5666" t="s">
        <v>201</v>
      </c>
      <c r="C5666" t="s">
        <v>435</v>
      </c>
      <c r="D5666" t="s">
        <v>439</v>
      </c>
      <c r="E5666">
        <v>2018</v>
      </c>
      <c r="I5666" s="1">
        <v>4970000000000</v>
      </c>
      <c r="J5666">
        <v>39286.699999999997</v>
      </c>
      <c r="L5666">
        <v>1.8</v>
      </c>
      <c r="N5666">
        <v>347.07299999999998</v>
      </c>
      <c r="O5666">
        <v>2.4449999999999998</v>
      </c>
    </row>
    <row r="5667" spans="1:15" x14ac:dyDescent="0.3">
      <c r="A5667" t="s">
        <v>200</v>
      </c>
      <c r="B5667" t="s">
        <v>201</v>
      </c>
      <c r="C5667" t="s">
        <v>435</v>
      </c>
      <c r="D5667" t="s">
        <v>439</v>
      </c>
      <c r="E5667">
        <v>2017</v>
      </c>
      <c r="F5667">
        <v>7.6</v>
      </c>
      <c r="G5667">
        <v>10.8</v>
      </c>
      <c r="I5667" s="1">
        <v>4860000000000</v>
      </c>
      <c r="J5667">
        <v>38332</v>
      </c>
      <c r="K5667">
        <v>84.588099999999997</v>
      </c>
      <c r="L5667">
        <v>1.9</v>
      </c>
      <c r="M5667">
        <v>84.099800000000002</v>
      </c>
      <c r="N5667">
        <v>347.77800000000002</v>
      </c>
      <c r="O5667">
        <v>2.8</v>
      </c>
    </row>
    <row r="5668" spans="1:15" x14ac:dyDescent="0.3">
      <c r="A5668" t="s">
        <v>200</v>
      </c>
      <c r="B5668" t="s">
        <v>201</v>
      </c>
      <c r="C5668" t="s">
        <v>435</v>
      </c>
      <c r="D5668" t="s">
        <v>439</v>
      </c>
      <c r="E5668">
        <v>2016</v>
      </c>
      <c r="F5668">
        <v>7.8</v>
      </c>
      <c r="G5668">
        <v>10.5</v>
      </c>
      <c r="I5668" s="1">
        <v>4930000000000</v>
      </c>
      <c r="J5668">
        <v>38794.300000000003</v>
      </c>
      <c r="K5668">
        <v>93.182699999999997</v>
      </c>
      <c r="L5668">
        <v>1.9</v>
      </c>
      <c r="M5668">
        <v>83.984899999999996</v>
      </c>
      <c r="N5668">
        <v>348.35</v>
      </c>
      <c r="O5668">
        <v>3.1</v>
      </c>
    </row>
    <row r="5669" spans="1:15" x14ac:dyDescent="0.3">
      <c r="A5669" t="s">
        <v>200</v>
      </c>
      <c r="B5669" t="s">
        <v>201</v>
      </c>
      <c r="C5669" t="s">
        <v>435</v>
      </c>
      <c r="D5669" t="s">
        <v>439</v>
      </c>
      <c r="E5669">
        <v>2015</v>
      </c>
      <c r="F5669">
        <v>8</v>
      </c>
      <c r="G5669">
        <v>10.3</v>
      </c>
      <c r="I5669" s="1">
        <v>4390000000000</v>
      </c>
      <c r="J5669">
        <v>34524.5</v>
      </c>
      <c r="K5669">
        <v>91.058000000000007</v>
      </c>
      <c r="L5669">
        <v>2.1</v>
      </c>
      <c r="M5669">
        <v>83.793899999999994</v>
      </c>
      <c r="N5669">
        <v>348.75200000000001</v>
      </c>
      <c r="O5669">
        <v>3.4</v>
      </c>
    </row>
    <row r="5670" spans="1:15" x14ac:dyDescent="0.3">
      <c r="A5670" t="s">
        <v>200</v>
      </c>
      <c r="B5670" t="s">
        <v>201</v>
      </c>
      <c r="C5670" t="s">
        <v>435</v>
      </c>
      <c r="D5670" t="s">
        <v>439</v>
      </c>
      <c r="E5670">
        <v>2014</v>
      </c>
      <c r="F5670">
        <v>8</v>
      </c>
      <c r="G5670">
        <v>10.1</v>
      </c>
      <c r="H5670">
        <v>7819.71</v>
      </c>
      <c r="I5670" s="1">
        <v>4850000000000</v>
      </c>
      <c r="J5670">
        <v>38109.4</v>
      </c>
      <c r="K5670">
        <v>89.106800000000007</v>
      </c>
      <c r="L5670">
        <v>2.1</v>
      </c>
      <c r="M5670">
        <v>83.587800000000001</v>
      </c>
      <c r="N5670">
        <v>349.12200000000001</v>
      </c>
      <c r="O5670">
        <v>3.6</v>
      </c>
    </row>
    <row r="5671" spans="1:15" x14ac:dyDescent="0.3">
      <c r="A5671" t="s">
        <v>200</v>
      </c>
      <c r="B5671" t="s">
        <v>201</v>
      </c>
      <c r="C5671" t="s">
        <v>435</v>
      </c>
      <c r="D5671" t="s">
        <v>439</v>
      </c>
      <c r="E5671">
        <v>2013</v>
      </c>
      <c r="F5671">
        <v>8.1999999999999993</v>
      </c>
      <c r="G5671">
        <v>10.1</v>
      </c>
      <c r="H5671">
        <v>7988.58</v>
      </c>
      <c r="I5671" s="1">
        <v>5160000000000</v>
      </c>
      <c r="J5671">
        <v>40454.400000000001</v>
      </c>
      <c r="K5671">
        <v>88.219399999999993</v>
      </c>
      <c r="L5671">
        <v>2.1</v>
      </c>
      <c r="M5671">
        <v>83.331999999999994</v>
      </c>
      <c r="N5671">
        <v>349.58600000000001</v>
      </c>
      <c r="O5671">
        <v>4</v>
      </c>
    </row>
    <row r="5672" spans="1:15" x14ac:dyDescent="0.3">
      <c r="A5672" t="s">
        <v>200</v>
      </c>
      <c r="B5672" t="s">
        <v>201</v>
      </c>
      <c r="C5672" t="s">
        <v>435</v>
      </c>
      <c r="D5672" t="s">
        <v>439</v>
      </c>
      <c r="E5672">
        <v>2012</v>
      </c>
      <c r="F5672">
        <v>8.1999999999999993</v>
      </c>
      <c r="G5672">
        <v>10</v>
      </c>
      <c r="H5672">
        <v>7998.35</v>
      </c>
      <c r="I5672" s="1">
        <v>6200000000000</v>
      </c>
      <c r="J5672">
        <v>48603.5</v>
      </c>
      <c r="K5672">
        <v>79.496399999999994</v>
      </c>
      <c r="L5672">
        <v>2.2000000000000002</v>
      </c>
      <c r="M5672">
        <v>83.096100000000007</v>
      </c>
      <c r="N5672">
        <v>350.09100000000001</v>
      </c>
      <c r="O5672">
        <v>4.3</v>
      </c>
    </row>
    <row r="5673" spans="1:15" x14ac:dyDescent="0.3">
      <c r="A5673" t="s">
        <v>200</v>
      </c>
      <c r="B5673" t="s">
        <v>201</v>
      </c>
      <c r="C5673" t="s">
        <v>435</v>
      </c>
      <c r="D5673" t="s">
        <v>439</v>
      </c>
      <c r="E5673">
        <v>2011</v>
      </c>
      <c r="F5673">
        <v>8.3000000000000007</v>
      </c>
      <c r="G5673">
        <v>9.9</v>
      </c>
      <c r="H5673">
        <v>8099.6</v>
      </c>
      <c r="I5673" s="1">
        <v>6160000000000</v>
      </c>
      <c r="J5673">
        <v>48168</v>
      </c>
      <c r="K5673">
        <v>79.054100000000005</v>
      </c>
      <c r="L5673">
        <v>2.2999999999999998</v>
      </c>
      <c r="M5673">
        <v>82.591200000000001</v>
      </c>
      <c r="N5673">
        <v>350.65499999999997</v>
      </c>
      <c r="O5673">
        <v>4.5209999999999999</v>
      </c>
    </row>
    <row r="5674" spans="1:15" x14ac:dyDescent="0.3">
      <c r="A5674" t="s">
        <v>200</v>
      </c>
      <c r="B5674" t="s">
        <v>201</v>
      </c>
      <c r="C5674" t="s">
        <v>435</v>
      </c>
      <c r="D5674" t="s">
        <v>439</v>
      </c>
      <c r="E5674">
        <v>2010</v>
      </c>
      <c r="F5674">
        <v>8.5</v>
      </c>
      <c r="G5674">
        <v>9.5</v>
      </c>
      <c r="H5674">
        <v>8594.91</v>
      </c>
      <c r="I5674" s="1">
        <v>5700000000000</v>
      </c>
      <c r="J5674">
        <v>44507.7</v>
      </c>
      <c r="K5674">
        <v>78.209999999999994</v>
      </c>
      <c r="L5674">
        <v>2.4</v>
      </c>
      <c r="M5674">
        <v>82.842699999999994</v>
      </c>
      <c r="N5674">
        <v>351.31</v>
      </c>
      <c r="O5674">
        <v>5.0999999999999996</v>
      </c>
    </row>
    <row r="5675" spans="1:15" x14ac:dyDescent="0.3">
      <c r="A5675" t="s">
        <v>200</v>
      </c>
      <c r="B5675" t="s">
        <v>201</v>
      </c>
      <c r="C5675" t="s">
        <v>435</v>
      </c>
      <c r="D5675" t="s">
        <v>439</v>
      </c>
      <c r="E5675">
        <v>2009</v>
      </c>
      <c r="F5675">
        <v>8.5</v>
      </c>
      <c r="G5675">
        <v>9.1</v>
      </c>
      <c r="H5675">
        <v>8020.27</v>
      </c>
      <c r="I5675" s="1">
        <v>5230000000000</v>
      </c>
      <c r="J5675">
        <v>40855.199999999997</v>
      </c>
      <c r="K5675">
        <v>78</v>
      </c>
      <c r="L5675">
        <v>2.4</v>
      </c>
      <c r="M5675">
        <v>82.9315</v>
      </c>
      <c r="N5675">
        <v>351.29500000000002</v>
      </c>
      <c r="O5675">
        <v>5.0999999999999996</v>
      </c>
    </row>
    <row r="5676" spans="1:15" x14ac:dyDescent="0.3">
      <c r="A5676" t="s">
        <v>200</v>
      </c>
      <c r="B5676" t="s">
        <v>201</v>
      </c>
      <c r="C5676" t="s">
        <v>435</v>
      </c>
      <c r="D5676" t="s">
        <v>439</v>
      </c>
      <c r="E5676">
        <v>2008</v>
      </c>
      <c r="F5676">
        <v>8.6999999999999993</v>
      </c>
      <c r="G5676">
        <v>9.1</v>
      </c>
      <c r="H5676">
        <v>8270.01</v>
      </c>
      <c r="I5676" s="1">
        <v>5040000000000</v>
      </c>
      <c r="J5676">
        <v>39339.300000000003</v>
      </c>
      <c r="K5676">
        <v>75.400000000000006</v>
      </c>
      <c r="L5676">
        <v>2.5</v>
      </c>
      <c r="M5676">
        <v>82.587599999999995</v>
      </c>
      <c r="N5676">
        <v>351.339</v>
      </c>
      <c r="O5676">
        <v>4</v>
      </c>
    </row>
    <row r="5677" spans="1:15" x14ac:dyDescent="0.3">
      <c r="A5677" t="s">
        <v>200</v>
      </c>
      <c r="B5677" t="s">
        <v>201</v>
      </c>
      <c r="C5677" t="s">
        <v>435</v>
      </c>
      <c r="D5677" t="s">
        <v>439</v>
      </c>
      <c r="E5677">
        <v>2007</v>
      </c>
      <c r="F5677">
        <v>8.6300000000000008</v>
      </c>
      <c r="G5677">
        <v>8.7100000000000009</v>
      </c>
      <c r="H5677">
        <v>8710.0300000000007</v>
      </c>
      <c r="I5677" s="1">
        <v>4520000000000</v>
      </c>
      <c r="J5677">
        <v>35275.199999999997</v>
      </c>
      <c r="K5677">
        <v>74.3</v>
      </c>
      <c r="L5677">
        <v>2.6</v>
      </c>
      <c r="M5677">
        <v>82.507099999999994</v>
      </c>
      <c r="N5677">
        <v>351.16899999999998</v>
      </c>
      <c r="O5677">
        <v>3.9</v>
      </c>
    </row>
    <row r="5678" spans="1:15" x14ac:dyDescent="0.3">
      <c r="A5678" t="s">
        <v>200</v>
      </c>
      <c r="B5678" t="s">
        <v>201</v>
      </c>
      <c r="C5678" t="s">
        <v>435</v>
      </c>
      <c r="D5678" t="s">
        <v>439</v>
      </c>
      <c r="E5678">
        <v>2006</v>
      </c>
      <c r="F5678">
        <v>8.65</v>
      </c>
      <c r="G5678">
        <v>8.5299999999999994</v>
      </c>
      <c r="H5678">
        <v>8542.48</v>
      </c>
      <c r="I5678" s="1">
        <v>4530000000000</v>
      </c>
      <c r="J5678">
        <v>35434</v>
      </c>
      <c r="K5678">
        <v>68.685299999999998</v>
      </c>
      <c r="L5678">
        <v>2.7</v>
      </c>
      <c r="M5678">
        <v>82.322000000000003</v>
      </c>
      <c r="N5678">
        <v>350.76499999999999</v>
      </c>
      <c r="O5678">
        <v>4.0999999999999996</v>
      </c>
    </row>
    <row r="5679" spans="1:15" x14ac:dyDescent="0.3">
      <c r="A5679" t="s">
        <v>200</v>
      </c>
      <c r="B5679" t="s">
        <v>201</v>
      </c>
      <c r="C5679" t="s">
        <v>435</v>
      </c>
      <c r="D5679" t="s">
        <v>439</v>
      </c>
      <c r="E5679">
        <v>2005</v>
      </c>
      <c r="F5679">
        <v>8.4132899999999999</v>
      </c>
      <c r="G5679">
        <v>8.5307499999999994</v>
      </c>
      <c r="H5679">
        <v>8539.01</v>
      </c>
      <c r="I5679" s="1">
        <v>4760000000000</v>
      </c>
      <c r="J5679">
        <v>37217.599999999999</v>
      </c>
      <c r="K5679">
        <v>66.921099999999996</v>
      </c>
      <c r="L5679">
        <v>2.8</v>
      </c>
      <c r="M5679">
        <v>81.9251</v>
      </c>
      <c r="N5679">
        <v>350.54300000000001</v>
      </c>
      <c r="O5679">
        <v>4.4000000000000004</v>
      </c>
    </row>
    <row r="5680" spans="1:15" x14ac:dyDescent="0.3">
      <c r="A5680" t="s">
        <v>200</v>
      </c>
      <c r="B5680" t="s">
        <v>201</v>
      </c>
      <c r="C5680" t="s">
        <v>435</v>
      </c>
      <c r="D5680" t="s">
        <v>439</v>
      </c>
      <c r="E5680">
        <v>2004</v>
      </c>
      <c r="F5680">
        <v>8.6936</v>
      </c>
      <c r="G5680">
        <v>8.0508600000000001</v>
      </c>
      <c r="H5680">
        <v>8393.26</v>
      </c>
      <c r="I5680" s="1">
        <v>4820000000000</v>
      </c>
      <c r="J5680">
        <v>37688.699999999997</v>
      </c>
      <c r="K5680">
        <v>62.393900000000002</v>
      </c>
      <c r="L5680">
        <v>2.8</v>
      </c>
      <c r="M5680">
        <v>82.030199999999994</v>
      </c>
      <c r="N5680">
        <v>350.51</v>
      </c>
      <c r="O5680">
        <v>4.7</v>
      </c>
    </row>
    <row r="5681" spans="1:15" x14ac:dyDescent="0.3">
      <c r="A5681" t="s">
        <v>200</v>
      </c>
      <c r="B5681" t="s">
        <v>201</v>
      </c>
      <c r="C5681" t="s">
        <v>435</v>
      </c>
      <c r="D5681" t="s">
        <v>439</v>
      </c>
      <c r="E5681">
        <v>2003</v>
      </c>
      <c r="F5681">
        <v>9.1999999999999993</v>
      </c>
      <c r="G5681">
        <v>8.4</v>
      </c>
      <c r="H5681">
        <v>8164.93</v>
      </c>
      <c r="I5681" s="1">
        <v>4450000000000</v>
      </c>
      <c r="J5681">
        <v>34808.400000000001</v>
      </c>
      <c r="K5681">
        <v>48.435299999999998</v>
      </c>
      <c r="L5681">
        <v>2.9</v>
      </c>
      <c r="M5681">
        <v>81.760000000000005</v>
      </c>
      <c r="N5681">
        <v>350.392</v>
      </c>
      <c r="O5681">
        <v>5.3</v>
      </c>
    </row>
    <row r="5682" spans="1:15" x14ac:dyDescent="0.3">
      <c r="A5682" t="s">
        <v>200</v>
      </c>
      <c r="B5682" t="s">
        <v>201</v>
      </c>
      <c r="C5682" t="s">
        <v>435</v>
      </c>
      <c r="D5682" t="s">
        <v>439</v>
      </c>
      <c r="E5682">
        <v>2002</v>
      </c>
      <c r="F5682">
        <v>9.3000000000000007</v>
      </c>
      <c r="G5682">
        <v>8.1</v>
      </c>
      <c r="H5682">
        <v>8266.1</v>
      </c>
      <c r="I5682" s="1">
        <v>4120000000000</v>
      </c>
      <c r="J5682">
        <v>32289.4</v>
      </c>
      <c r="K5682">
        <v>46.594200000000001</v>
      </c>
      <c r="L5682">
        <v>3</v>
      </c>
      <c r="M5682">
        <v>81.563400000000001</v>
      </c>
      <c r="N5682">
        <v>349.64299999999997</v>
      </c>
      <c r="O5682">
        <v>5.4</v>
      </c>
    </row>
    <row r="5683" spans="1:15" x14ac:dyDescent="0.3">
      <c r="A5683" t="s">
        <v>200</v>
      </c>
      <c r="B5683" t="s">
        <v>201</v>
      </c>
      <c r="C5683" t="s">
        <v>435</v>
      </c>
      <c r="D5683" t="s">
        <v>439</v>
      </c>
      <c r="E5683">
        <v>2001</v>
      </c>
      <c r="F5683">
        <v>9.3000000000000007</v>
      </c>
      <c r="G5683">
        <v>7.7</v>
      </c>
      <c r="H5683">
        <v>8162.01</v>
      </c>
      <c r="I5683" s="1">
        <v>4300000000000</v>
      </c>
      <c r="J5683">
        <v>33846.5</v>
      </c>
      <c r="K5683">
        <v>38.5321</v>
      </c>
      <c r="L5683">
        <v>3.1</v>
      </c>
      <c r="M5683">
        <v>81.417100000000005</v>
      </c>
      <c r="N5683">
        <v>348.83100000000002</v>
      </c>
      <c r="O5683">
        <v>5</v>
      </c>
    </row>
    <row r="5684" spans="1:15" x14ac:dyDescent="0.3">
      <c r="A5684" t="s">
        <v>200</v>
      </c>
      <c r="B5684" t="s">
        <v>201</v>
      </c>
      <c r="C5684" t="s">
        <v>435</v>
      </c>
      <c r="D5684" t="s">
        <v>439</v>
      </c>
      <c r="E5684">
        <v>2000</v>
      </c>
      <c r="F5684">
        <v>9.4</v>
      </c>
      <c r="G5684">
        <v>7.7</v>
      </c>
      <c r="H5684">
        <v>8299.41</v>
      </c>
      <c r="I5684" s="1">
        <v>4890000000000</v>
      </c>
      <c r="J5684">
        <v>38532</v>
      </c>
      <c r="K5684">
        <v>29.9907</v>
      </c>
      <c r="L5684">
        <v>3.3</v>
      </c>
      <c r="M5684">
        <v>81.076099999999997</v>
      </c>
      <c r="N5684">
        <v>347.99200000000002</v>
      </c>
      <c r="O5684">
        <v>4.7</v>
      </c>
    </row>
    <row r="5685" spans="1:15" x14ac:dyDescent="0.3">
      <c r="A5685" t="s">
        <v>200</v>
      </c>
      <c r="B5685" t="s">
        <v>201</v>
      </c>
      <c r="C5685" t="s">
        <v>435</v>
      </c>
      <c r="D5685" t="s">
        <v>439</v>
      </c>
      <c r="E5685">
        <v>1999</v>
      </c>
      <c r="F5685">
        <v>9.3000000000000007</v>
      </c>
      <c r="G5685">
        <v>7.8</v>
      </c>
      <c r="H5685">
        <v>8147.39</v>
      </c>
      <c r="I5685" s="1">
        <v>4560000000000</v>
      </c>
      <c r="J5685">
        <v>36026.6</v>
      </c>
      <c r="K5685">
        <v>21.391300000000001</v>
      </c>
      <c r="L5685">
        <v>3.4</v>
      </c>
      <c r="M5685">
        <v>80.570700000000002</v>
      </c>
      <c r="N5685">
        <v>347.41</v>
      </c>
      <c r="O5685">
        <v>4.7</v>
      </c>
    </row>
    <row r="5686" spans="1:15" x14ac:dyDescent="0.3">
      <c r="A5686" t="s">
        <v>200</v>
      </c>
      <c r="B5686" t="s">
        <v>201</v>
      </c>
      <c r="C5686" t="s">
        <v>435</v>
      </c>
      <c r="D5686" t="s">
        <v>439</v>
      </c>
      <c r="E5686">
        <v>1998</v>
      </c>
      <c r="F5686">
        <v>9.6</v>
      </c>
      <c r="G5686">
        <v>7.5</v>
      </c>
      <c r="H5686">
        <v>8003.96</v>
      </c>
      <c r="I5686" s="1">
        <v>4030000000000</v>
      </c>
      <c r="J5686">
        <v>31902.799999999999</v>
      </c>
      <c r="K5686">
        <v>13.414</v>
      </c>
      <c r="L5686">
        <v>3.6</v>
      </c>
      <c r="M5686">
        <v>80.501499999999993</v>
      </c>
      <c r="N5686">
        <v>346.77600000000001</v>
      </c>
      <c r="O5686">
        <v>4.0999999999999996</v>
      </c>
    </row>
    <row r="5687" spans="1:15" x14ac:dyDescent="0.3">
      <c r="A5687" t="s">
        <v>200</v>
      </c>
      <c r="B5687" t="s">
        <v>201</v>
      </c>
      <c r="C5687" t="s">
        <v>435</v>
      </c>
      <c r="D5687" t="s">
        <v>439</v>
      </c>
      <c r="E5687">
        <v>1997</v>
      </c>
      <c r="F5687">
        <v>9.5</v>
      </c>
      <c r="G5687">
        <v>7.3</v>
      </c>
      <c r="H5687">
        <v>7991</v>
      </c>
      <c r="I5687" s="1">
        <v>4410000000000</v>
      </c>
      <c r="J5687">
        <v>35021.699999999997</v>
      </c>
      <c r="K5687">
        <v>9.1630800000000008</v>
      </c>
      <c r="L5687">
        <v>3.8</v>
      </c>
      <c r="M5687">
        <v>80.424099999999996</v>
      </c>
      <c r="N5687">
        <v>345.83499999999998</v>
      </c>
      <c r="O5687">
        <v>3.4</v>
      </c>
    </row>
    <row r="5688" spans="1:15" x14ac:dyDescent="0.3">
      <c r="A5688" t="s">
        <v>200</v>
      </c>
      <c r="B5688" t="s">
        <v>201</v>
      </c>
      <c r="C5688" t="s">
        <v>435</v>
      </c>
      <c r="D5688" t="s">
        <v>439</v>
      </c>
      <c r="E5688">
        <v>1996</v>
      </c>
      <c r="F5688">
        <v>9.6</v>
      </c>
      <c r="G5688">
        <v>7.1</v>
      </c>
      <c r="H5688">
        <v>7835.41</v>
      </c>
      <c r="I5688" s="1">
        <v>4830000000000</v>
      </c>
      <c r="J5688">
        <v>38436.9</v>
      </c>
      <c r="K5688">
        <v>4.3729800000000001</v>
      </c>
      <c r="L5688">
        <v>4</v>
      </c>
      <c r="M5688">
        <v>80.200199999999995</v>
      </c>
      <c r="N5688">
        <v>345.012</v>
      </c>
      <c r="O5688">
        <v>3.4</v>
      </c>
    </row>
    <row r="5689" spans="1:15" x14ac:dyDescent="0.3">
      <c r="A5689" t="s">
        <v>200</v>
      </c>
      <c r="B5689" t="s">
        <v>201</v>
      </c>
      <c r="C5689" t="s">
        <v>435</v>
      </c>
      <c r="D5689" t="s">
        <v>439</v>
      </c>
      <c r="E5689">
        <v>1995</v>
      </c>
      <c r="F5689">
        <v>9.5399999999999991</v>
      </c>
      <c r="G5689">
        <v>7.41</v>
      </c>
      <c r="H5689">
        <v>7695.72</v>
      </c>
      <c r="I5689" s="1">
        <v>5450000000000</v>
      </c>
      <c r="J5689">
        <v>43440.4</v>
      </c>
      <c r="K5689">
        <v>1.59436</v>
      </c>
      <c r="L5689">
        <v>4.0999999999999996</v>
      </c>
      <c r="M5689">
        <v>79.536299999999997</v>
      </c>
      <c r="N5689">
        <v>344.04599999999999</v>
      </c>
      <c r="O5689">
        <v>3.2</v>
      </c>
    </row>
    <row r="5690" spans="1:15" x14ac:dyDescent="0.3">
      <c r="A5690" t="s">
        <v>200</v>
      </c>
      <c r="B5690" t="s">
        <v>201</v>
      </c>
      <c r="C5690" t="s">
        <v>435</v>
      </c>
      <c r="D5690" t="s">
        <v>439</v>
      </c>
      <c r="E5690">
        <v>1994</v>
      </c>
      <c r="F5690">
        <v>10</v>
      </c>
      <c r="G5690">
        <v>7.1</v>
      </c>
      <c r="H5690">
        <v>7522.57</v>
      </c>
      <c r="I5690" s="1">
        <v>4910000000000</v>
      </c>
      <c r="J5690">
        <v>39268.6</v>
      </c>
      <c r="K5690">
        <v>0.79968399999999995</v>
      </c>
      <c r="L5690">
        <v>4.2</v>
      </c>
      <c r="M5690">
        <v>79.687100000000001</v>
      </c>
      <c r="N5690">
        <v>342.73500000000001</v>
      </c>
      <c r="O5690">
        <v>2.9</v>
      </c>
    </row>
    <row r="5691" spans="1:15" x14ac:dyDescent="0.3">
      <c r="A5691" t="s">
        <v>200</v>
      </c>
      <c r="B5691" t="s">
        <v>201</v>
      </c>
      <c r="C5691" t="s">
        <v>435</v>
      </c>
      <c r="D5691" t="s">
        <v>439</v>
      </c>
      <c r="E5691">
        <v>1993</v>
      </c>
      <c r="F5691">
        <v>9.6</v>
      </c>
      <c r="G5691">
        <v>7.1</v>
      </c>
      <c r="H5691">
        <v>7094.01</v>
      </c>
      <c r="I5691" s="1">
        <v>4450000000000</v>
      </c>
      <c r="J5691">
        <v>35765.9</v>
      </c>
      <c r="K5691">
        <v>0.40127800000000002</v>
      </c>
      <c r="L5691">
        <v>4.4000000000000004</v>
      </c>
      <c r="M5691">
        <v>79.293700000000001</v>
      </c>
      <c r="N5691">
        <v>341.56900000000002</v>
      </c>
      <c r="O5691">
        <v>2.5</v>
      </c>
    </row>
    <row r="5692" spans="1:15" x14ac:dyDescent="0.3">
      <c r="A5692" t="s">
        <v>200</v>
      </c>
      <c r="B5692" t="s">
        <v>201</v>
      </c>
      <c r="C5692" t="s">
        <v>435</v>
      </c>
      <c r="D5692" t="s">
        <v>439</v>
      </c>
      <c r="E5692">
        <v>1992</v>
      </c>
      <c r="F5692">
        <v>9.8000000000000007</v>
      </c>
      <c r="G5692">
        <v>6.9</v>
      </c>
      <c r="H5692">
        <v>7034.61</v>
      </c>
      <c r="I5692" s="1">
        <v>3910000000000</v>
      </c>
      <c r="J5692">
        <v>31464.5</v>
      </c>
      <c r="K5692">
        <v>9.6678E-2</v>
      </c>
      <c r="L5692">
        <v>4.4000000000000004</v>
      </c>
      <c r="M5692">
        <v>79.153899999999993</v>
      </c>
      <c r="N5692">
        <v>340.72699999999998</v>
      </c>
      <c r="O5692">
        <v>2.2000000000000002</v>
      </c>
    </row>
    <row r="5693" spans="1:15" x14ac:dyDescent="0.3">
      <c r="A5693" t="s">
        <v>200</v>
      </c>
      <c r="B5693" t="s">
        <v>201</v>
      </c>
      <c r="C5693" t="s">
        <v>435</v>
      </c>
      <c r="D5693" t="s">
        <v>439</v>
      </c>
      <c r="E5693">
        <v>1991</v>
      </c>
      <c r="F5693">
        <v>9.9</v>
      </c>
      <c r="G5693">
        <v>6.7</v>
      </c>
      <c r="H5693">
        <v>7009.03</v>
      </c>
      <c r="I5693" s="1">
        <v>3580000000000</v>
      </c>
      <c r="J5693">
        <v>28925</v>
      </c>
      <c r="K5693">
        <v>4.0438000000000002E-2</v>
      </c>
      <c r="L5693">
        <v>4.5</v>
      </c>
      <c r="M5693">
        <v>79.100700000000003</v>
      </c>
      <c r="N5693">
        <v>339.88200000000001</v>
      </c>
      <c r="O5693">
        <v>2.1</v>
      </c>
    </row>
    <row r="5694" spans="1:15" x14ac:dyDescent="0.3">
      <c r="A5694" t="s">
        <v>200</v>
      </c>
      <c r="B5694" t="s">
        <v>201</v>
      </c>
      <c r="C5694" t="s">
        <v>435</v>
      </c>
      <c r="D5694" t="s">
        <v>439</v>
      </c>
      <c r="E5694">
        <v>1990</v>
      </c>
      <c r="F5694">
        <v>10</v>
      </c>
      <c r="G5694">
        <v>6.7</v>
      </c>
      <c r="H5694">
        <v>6805.54</v>
      </c>
      <c r="I5694" s="1">
        <v>3130000000000</v>
      </c>
      <c r="J5694">
        <v>25359.3</v>
      </c>
      <c r="K5694">
        <v>2.0293700000000001E-2</v>
      </c>
      <c r="L5694">
        <v>4.5999999999999996</v>
      </c>
      <c r="M5694">
        <v>78.836799999999997</v>
      </c>
      <c r="N5694">
        <v>338.82900000000001</v>
      </c>
    </row>
    <row r="5695" spans="1:15" x14ac:dyDescent="0.3">
      <c r="A5695" t="s">
        <v>200</v>
      </c>
      <c r="B5695" t="s">
        <v>201</v>
      </c>
      <c r="C5695" t="s">
        <v>435</v>
      </c>
      <c r="D5695" t="s">
        <v>439</v>
      </c>
      <c r="E5695">
        <v>1989</v>
      </c>
      <c r="F5695">
        <v>10.199999999999999</v>
      </c>
      <c r="G5695">
        <v>6.4</v>
      </c>
      <c r="H5695">
        <v>6236.92</v>
      </c>
      <c r="I5695" s="1">
        <v>3050000000000</v>
      </c>
      <c r="J5695">
        <v>24813.3</v>
      </c>
      <c r="L5695">
        <v>4.7</v>
      </c>
      <c r="M5695">
        <v>78.817999999999998</v>
      </c>
      <c r="N5695">
        <v>337.67399999999998</v>
      </c>
    </row>
    <row r="5696" spans="1:15" x14ac:dyDescent="0.3">
      <c r="A5696" t="s">
        <v>200</v>
      </c>
      <c r="B5696" t="s">
        <v>201</v>
      </c>
      <c r="C5696" t="s">
        <v>435</v>
      </c>
      <c r="D5696" t="s">
        <v>439</v>
      </c>
      <c r="E5696">
        <v>1988</v>
      </c>
      <c r="F5696">
        <v>10.8</v>
      </c>
      <c r="G5696">
        <v>6.5</v>
      </c>
      <c r="H5696">
        <v>5904.79</v>
      </c>
      <c r="I5696" s="1">
        <v>3070000000000</v>
      </c>
      <c r="J5696">
        <v>25051.9</v>
      </c>
      <c r="L5696">
        <v>4.8</v>
      </c>
      <c r="M5696">
        <v>78.399299999999997</v>
      </c>
      <c r="N5696">
        <v>336.29500000000002</v>
      </c>
    </row>
    <row r="5697" spans="1:14" x14ac:dyDescent="0.3">
      <c r="A5697" t="s">
        <v>200</v>
      </c>
      <c r="B5697" t="s">
        <v>201</v>
      </c>
      <c r="C5697" t="s">
        <v>435</v>
      </c>
      <c r="D5697" t="s">
        <v>439</v>
      </c>
      <c r="E5697">
        <v>1987</v>
      </c>
      <c r="F5697">
        <v>11.1</v>
      </c>
      <c r="G5697">
        <v>6.7</v>
      </c>
      <c r="H5697">
        <v>5639.95</v>
      </c>
      <c r="I5697" s="1">
        <v>2530000000000</v>
      </c>
      <c r="J5697">
        <v>20745.3</v>
      </c>
      <c r="L5697">
        <v>5</v>
      </c>
      <c r="M5697">
        <v>78.483699999999999</v>
      </c>
      <c r="N5697">
        <v>334.863</v>
      </c>
    </row>
    <row r="5698" spans="1:14" x14ac:dyDescent="0.3">
      <c r="A5698" t="s">
        <v>200</v>
      </c>
      <c r="B5698" t="s">
        <v>201</v>
      </c>
      <c r="C5698" t="s">
        <v>435</v>
      </c>
      <c r="D5698" t="s">
        <v>439</v>
      </c>
      <c r="E5698">
        <v>1986</v>
      </c>
      <c r="F5698">
        <v>11.4</v>
      </c>
      <c r="G5698">
        <v>6.2</v>
      </c>
      <c r="H5698">
        <v>5327.79</v>
      </c>
      <c r="I5698" s="1">
        <v>2080000000000</v>
      </c>
      <c r="J5698">
        <v>17111.900000000001</v>
      </c>
      <c r="L5698">
        <v>5.2</v>
      </c>
      <c r="M5698">
        <v>78.064599999999999</v>
      </c>
      <c r="N5698">
        <v>333.12900000000002</v>
      </c>
    </row>
    <row r="5699" spans="1:14" x14ac:dyDescent="0.3">
      <c r="A5699" t="s">
        <v>200</v>
      </c>
      <c r="B5699" t="s">
        <v>201</v>
      </c>
      <c r="C5699" t="s">
        <v>435</v>
      </c>
      <c r="D5699" t="s">
        <v>439</v>
      </c>
      <c r="E5699">
        <v>1985</v>
      </c>
      <c r="F5699">
        <v>11.9</v>
      </c>
      <c r="G5699">
        <v>6.2</v>
      </c>
      <c r="H5699">
        <v>5327.8</v>
      </c>
      <c r="I5699" s="1">
        <v>1400000000000</v>
      </c>
      <c r="J5699">
        <v>11584.6</v>
      </c>
      <c r="L5699">
        <v>5.5</v>
      </c>
      <c r="M5699">
        <v>77.650499999999994</v>
      </c>
      <c r="N5699">
        <v>331.19600000000003</v>
      </c>
    </row>
    <row r="5700" spans="1:14" x14ac:dyDescent="0.3">
      <c r="A5700" t="s">
        <v>200</v>
      </c>
      <c r="B5700" t="s">
        <v>201</v>
      </c>
      <c r="C5700" t="s">
        <v>435</v>
      </c>
      <c r="D5700" t="s">
        <v>439</v>
      </c>
      <c r="E5700">
        <v>1984</v>
      </c>
      <c r="F5700">
        <v>12.5</v>
      </c>
      <c r="G5700">
        <v>6.2</v>
      </c>
      <c r="H5700">
        <v>5184.8900000000003</v>
      </c>
      <c r="I5700" s="1">
        <v>1320000000000</v>
      </c>
      <c r="J5700">
        <v>10984.9</v>
      </c>
      <c r="L5700">
        <v>5.8</v>
      </c>
      <c r="M5700">
        <v>77.365399999999994</v>
      </c>
      <c r="N5700">
        <v>329.08699999999999</v>
      </c>
    </row>
    <row r="5701" spans="1:14" x14ac:dyDescent="0.3">
      <c r="A5701" t="s">
        <v>200</v>
      </c>
      <c r="B5701" t="s">
        <v>201</v>
      </c>
      <c r="C5701" t="s">
        <v>435</v>
      </c>
      <c r="D5701" t="s">
        <v>439</v>
      </c>
      <c r="E5701">
        <v>1983</v>
      </c>
      <c r="F5701">
        <v>12.7</v>
      </c>
      <c r="G5701">
        <v>6.2</v>
      </c>
      <c r="H5701">
        <v>4960.93</v>
      </c>
      <c r="I5701" s="1">
        <v>1240000000000</v>
      </c>
      <c r="J5701">
        <v>10425.4</v>
      </c>
      <c r="L5701">
        <v>6.2</v>
      </c>
      <c r="M5701">
        <v>76.961500000000001</v>
      </c>
      <c r="N5701">
        <v>325.666</v>
      </c>
    </row>
    <row r="5702" spans="1:14" x14ac:dyDescent="0.3">
      <c r="A5702" t="s">
        <v>200</v>
      </c>
      <c r="B5702" t="s">
        <v>201</v>
      </c>
      <c r="C5702" t="s">
        <v>435</v>
      </c>
      <c r="D5702" t="s">
        <v>439</v>
      </c>
      <c r="E5702">
        <v>1982</v>
      </c>
      <c r="F5702">
        <v>12.8</v>
      </c>
      <c r="G5702">
        <v>6</v>
      </c>
      <c r="H5702">
        <v>4696.62</v>
      </c>
      <c r="I5702" s="1">
        <v>1130000000000</v>
      </c>
      <c r="J5702">
        <v>9578.11</v>
      </c>
      <c r="L5702">
        <v>6.5</v>
      </c>
      <c r="M5702">
        <v>76.922899999999998</v>
      </c>
      <c r="N5702">
        <v>323.45400000000001</v>
      </c>
    </row>
    <row r="5703" spans="1:14" x14ac:dyDescent="0.3">
      <c r="A5703" t="s">
        <v>200</v>
      </c>
      <c r="B5703" t="s">
        <v>201</v>
      </c>
      <c r="C5703" t="s">
        <v>435</v>
      </c>
      <c r="D5703" t="s">
        <v>439</v>
      </c>
      <c r="E5703">
        <v>1981</v>
      </c>
      <c r="F5703">
        <v>13</v>
      </c>
      <c r="G5703">
        <v>6.1</v>
      </c>
      <c r="H5703">
        <v>4754.38</v>
      </c>
      <c r="I5703" s="1">
        <v>1220000000000</v>
      </c>
      <c r="J5703">
        <v>10361.299999999999</v>
      </c>
      <c r="L5703">
        <v>7</v>
      </c>
      <c r="M5703">
        <v>76.414400000000001</v>
      </c>
      <c r="N5703">
        <v>321.09199999999998</v>
      </c>
    </row>
    <row r="5704" spans="1:14" x14ac:dyDescent="0.3">
      <c r="A5704" t="s">
        <v>200</v>
      </c>
      <c r="B5704" t="s">
        <v>201</v>
      </c>
      <c r="C5704" t="s">
        <v>435</v>
      </c>
      <c r="D5704" t="s">
        <v>439</v>
      </c>
      <c r="E5704">
        <v>1980</v>
      </c>
      <c r="F5704">
        <v>13.5</v>
      </c>
      <c r="G5704">
        <v>6.1</v>
      </c>
      <c r="H5704">
        <v>4717.6899999999996</v>
      </c>
      <c r="I5704" s="1">
        <v>1110000000000</v>
      </c>
      <c r="J5704">
        <v>9465.3799999999992</v>
      </c>
      <c r="L5704">
        <v>7.4</v>
      </c>
      <c r="M5704">
        <v>76.091700000000003</v>
      </c>
      <c r="N5704">
        <v>318.815</v>
      </c>
    </row>
    <row r="5705" spans="1:14" x14ac:dyDescent="0.3">
      <c r="A5705" t="s">
        <v>200</v>
      </c>
      <c r="B5705" t="s">
        <v>201</v>
      </c>
      <c r="C5705" t="s">
        <v>435</v>
      </c>
      <c r="D5705" t="s">
        <v>439</v>
      </c>
      <c r="E5705">
        <v>1979</v>
      </c>
      <c r="F5705">
        <v>14.1</v>
      </c>
      <c r="G5705">
        <v>5.9</v>
      </c>
      <c r="H5705">
        <v>4862.76</v>
      </c>
      <c r="I5705" s="1">
        <v>1060000000000</v>
      </c>
      <c r="J5705">
        <v>9105.14</v>
      </c>
      <c r="L5705">
        <v>7.8</v>
      </c>
      <c r="M5705">
        <v>76.337599999999995</v>
      </c>
      <c r="N5705">
        <v>316.23899999999998</v>
      </c>
    </row>
    <row r="5706" spans="1:14" x14ac:dyDescent="0.3">
      <c r="A5706" t="s">
        <v>200</v>
      </c>
      <c r="B5706" t="s">
        <v>201</v>
      </c>
      <c r="C5706" t="s">
        <v>435</v>
      </c>
      <c r="D5706" t="s">
        <v>439</v>
      </c>
      <c r="E5706">
        <v>1978</v>
      </c>
      <c r="F5706">
        <v>14.8</v>
      </c>
      <c r="G5706">
        <v>6</v>
      </c>
      <c r="H5706">
        <v>4670.1099999999997</v>
      </c>
      <c r="I5706" s="1">
        <v>1010000000000</v>
      </c>
      <c r="J5706">
        <v>8821.84</v>
      </c>
      <c r="L5706">
        <v>8.3000000000000007</v>
      </c>
      <c r="M5706">
        <v>76.038300000000007</v>
      </c>
      <c r="N5706">
        <v>313.58600000000001</v>
      </c>
    </row>
    <row r="5707" spans="1:14" x14ac:dyDescent="0.3">
      <c r="A5707" t="s">
        <v>200</v>
      </c>
      <c r="B5707" t="s">
        <v>201</v>
      </c>
      <c r="C5707" t="s">
        <v>435</v>
      </c>
      <c r="D5707" t="s">
        <v>439</v>
      </c>
      <c r="E5707">
        <v>1977</v>
      </c>
      <c r="F5707">
        <v>15.4</v>
      </c>
      <c r="G5707">
        <v>6</v>
      </c>
      <c r="H5707">
        <v>4444.7700000000004</v>
      </c>
      <c r="I5707" s="1">
        <v>721000000000</v>
      </c>
      <c r="J5707">
        <v>6335.79</v>
      </c>
      <c r="L5707">
        <v>8.8000000000000007</v>
      </c>
      <c r="M5707">
        <v>75.898300000000006</v>
      </c>
      <c r="N5707">
        <v>310.76100000000002</v>
      </c>
    </row>
    <row r="5708" spans="1:14" x14ac:dyDescent="0.3">
      <c r="A5708" t="s">
        <v>200</v>
      </c>
      <c r="B5708" t="s">
        <v>201</v>
      </c>
      <c r="C5708" t="s">
        <v>435</v>
      </c>
      <c r="D5708" t="s">
        <v>439</v>
      </c>
      <c r="E5708">
        <v>1976</v>
      </c>
      <c r="F5708">
        <v>16.2</v>
      </c>
      <c r="G5708">
        <v>6.2</v>
      </c>
      <c r="H5708">
        <v>4310.62</v>
      </c>
      <c r="I5708" s="1">
        <v>586000000000</v>
      </c>
      <c r="J5708">
        <v>5197.8100000000004</v>
      </c>
      <c r="L5708">
        <v>9.4</v>
      </c>
      <c r="M5708">
        <v>75.456800000000001</v>
      </c>
      <c r="N5708">
        <v>307.697</v>
      </c>
    </row>
    <row r="5709" spans="1:14" x14ac:dyDescent="0.3">
      <c r="A5709" t="s">
        <v>200</v>
      </c>
      <c r="B5709" t="s">
        <v>201</v>
      </c>
      <c r="C5709" t="s">
        <v>435</v>
      </c>
      <c r="D5709" t="s">
        <v>439</v>
      </c>
      <c r="E5709">
        <v>1975</v>
      </c>
      <c r="F5709">
        <v>17</v>
      </c>
      <c r="G5709">
        <v>6.2</v>
      </c>
      <c r="H5709">
        <v>4028.67</v>
      </c>
      <c r="I5709" s="1">
        <v>522000000000</v>
      </c>
      <c r="J5709">
        <v>4659.12</v>
      </c>
      <c r="L5709">
        <v>10</v>
      </c>
      <c r="M5709">
        <v>75.057299999999998</v>
      </c>
      <c r="N5709">
        <v>305.43</v>
      </c>
    </row>
    <row r="5710" spans="1:14" x14ac:dyDescent="0.3">
      <c r="A5710" t="s">
        <v>200</v>
      </c>
      <c r="B5710" t="s">
        <v>201</v>
      </c>
      <c r="C5710" t="s">
        <v>435</v>
      </c>
      <c r="D5710" t="s">
        <v>439</v>
      </c>
      <c r="E5710">
        <v>1974</v>
      </c>
      <c r="F5710">
        <v>18.399999999999999</v>
      </c>
      <c r="G5710">
        <v>6.4</v>
      </c>
      <c r="H5710">
        <v>3967.08</v>
      </c>
      <c r="I5710" s="1">
        <v>480000000000</v>
      </c>
      <c r="J5710">
        <v>4353.82</v>
      </c>
      <c r="L5710">
        <v>10.6</v>
      </c>
      <c r="M5710">
        <v>74.393900000000002</v>
      </c>
      <c r="N5710">
        <v>300.49599999999998</v>
      </c>
    </row>
    <row r="5711" spans="1:14" x14ac:dyDescent="0.3">
      <c r="A5711" t="s">
        <v>200</v>
      </c>
      <c r="B5711" t="s">
        <v>201</v>
      </c>
      <c r="C5711" t="s">
        <v>435</v>
      </c>
      <c r="D5711" t="s">
        <v>439</v>
      </c>
      <c r="E5711">
        <v>1973</v>
      </c>
      <c r="F5711">
        <v>19.399999999999999</v>
      </c>
      <c r="G5711">
        <v>6.6</v>
      </c>
      <c r="H5711">
        <v>4091</v>
      </c>
      <c r="I5711" s="1">
        <v>432000000000</v>
      </c>
      <c r="J5711">
        <v>3997.84</v>
      </c>
      <c r="L5711">
        <v>11.2</v>
      </c>
      <c r="M5711">
        <v>73.757599999999996</v>
      </c>
      <c r="N5711">
        <v>294.815</v>
      </c>
    </row>
    <row r="5712" spans="1:14" x14ac:dyDescent="0.3">
      <c r="A5712" t="s">
        <v>200</v>
      </c>
      <c r="B5712" t="s">
        <v>201</v>
      </c>
      <c r="C5712" t="s">
        <v>435</v>
      </c>
      <c r="D5712" t="s">
        <v>439</v>
      </c>
      <c r="E5712">
        <v>1972</v>
      </c>
      <c r="F5712">
        <v>19.2</v>
      </c>
      <c r="G5712">
        <v>6.4</v>
      </c>
      <c r="H5712">
        <v>3737.27</v>
      </c>
      <c r="I5712" s="1">
        <v>318000000000</v>
      </c>
      <c r="J5712">
        <v>2967.04</v>
      </c>
      <c r="L5712">
        <v>11.9</v>
      </c>
      <c r="M5712">
        <v>73.506600000000006</v>
      </c>
      <c r="N5712">
        <v>292.38400000000001</v>
      </c>
    </row>
    <row r="5713" spans="1:15" x14ac:dyDescent="0.3">
      <c r="A5713" t="s">
        <v>200</v>
      </c>
      <c r="B5713" t="s">
        <v>201</v>
      </c>
      <c r="C5713" t="s">
        <v>435</v>
      </c>
      <c r="D5713" t="s">
        <v>439</v>
      </c>
      <c r="E5713">
        <v>1971</v>
      </c>
      <c r="F5713">
        <v>19.100000000000001</v>
      </c>
      <c r="G5713">
        <v>6.5</v>
      </c>
      <c r="H5713">
        <v>3415.69</v>
      </c>
      <c r="I5713" s="1">
        <v>240000000000</v>
      </c>
      <c r="J5713">
        <v>2272.08</v>
      </c>
      <c r="L5713">
        <v>12.6</v>
      </c>
      <c r="M5713">
        <v>72.882900000000006</v>
      </c>
      <c r="N5713">
        <v>288.238</v>
      </c>
    </row>
    <row r="5714" spans="1:15" x14ac:dyDescent="0.3">
      <c r="A5714" t="s">
        <v>200</v>
      </c>
      <c r="B5714" t="s">
        <v>201</v>
      </c>
      <c r="C5714" t="s">
        <v>435</v>
      </c>
      <c r="D5714" t="s">
        <v>439</v>
      </c>
      <c r="E5714">
        <v>1970</v>
      </c>
      <c r="F5714">
        <v>18.7</v>
      </c>
      <c r="G5714">
        <v>6.9</v>
      </c>
      <c r="H5714">
        <v>3222</v>
      </c>
      <c r="I5714" s="1">
        <v>213000000000</v>
      </c>
      <c r="J5714">
        <v>2037.56</v>
      </c>
      <c r="L5714">
        <v>13.4</v>
      </c>
      <c r="M5714">
        <v>71.950199999999995</v>
      </c>
      <c r="N5714">
        <v>284.55099999999999</v>
      </c>
    </row>
    <row r="5715" spans="1:15" x14ac:dyDescent="0.3">
      <c r="A5715" t="s">
        <v>200</v>
      </c>
      <c r="B5715" t="s">
        <v>201</v>
      </c>
      <c r="C5715" t="s">
        <v>435</v>
      </c>
      <c r="D5715" t="s">
        <v>439</v>
      </c>
      <c r="E5715">
        <v>1969</v>
      </c>
      <c r="F5715">
        <v>18.5</v>
      </c>
      <c r="G5715">
        <v>6.8</v>
      </c>
      <c r="H5715">
        <v>2863.18</v>
      </c>
      <c r="I5715" s="1">
        <v>172000000000</v>
      </c>
      <c r="J5715">
        <v>1669.1</v>
      </c>
      <c r="L5715">
        <v>14.2</v>
      </c>
      <c r="M5715">
        <v>71.838800000000006</v>
      </c>
      <c r="N5715">
        <v>281.35300000000001</v>
      </c>
    </row>
    <row r="5716" spans="1:15" x14ac:dyDescent="0.3">
      <c r="A5716" t="s">
        <v>200</v>
      </c>
      <c r="B5716" t="s">
        <v>201</v>
      </c>
      <c r="C5716" t="s">
        <v>435</v>
      </c>
      <c r="D5716" t="s">
        <v>439</v>
      </c>
      <c r="E5716">
        <v>1968</v>
      </c>
      <c r="F5716">
        <v>18.7</v>
      </c>
      <c r="G5716">
        <v>6.8</v>
      </c>
      <c r="H5716">
        <v>2513.33</v>
      </c>
      <c r="I5716" s="1">
        <v>147000000000</v>
      </c>
      <c r="J5716">
        <v>1450.62</v>
      </c>
      <c r="L5716">
        <v>15.1</v>
      </c>
      <c r="M5716">
        <v>71.611199999999997</v>
      </c>
      <c r="N5716">
        <v>275.596</v>
      </c>
    </row>
    <row r="5717" spans="1:15" x14ac:dyDescent="0.3">
      <c r="A5717" t="s">
        <v>200</v>
      </c>
      <c r="B5717" t="s">
        <v>201</v>
      </c>
      <c r="C5717" t="s">
        <v>435</v>
      </c>
      <c r="D5717" t="s">
        <v>439</v>
      </c>
      <c r="E5717">
        <v>1967</v>
      </c>
      <c r="F5717">
        <v>19.399999999999999</v>
      </c>
      <c r="G5717">
        <v>6.7</v>
      </c>
      <c r="H5717">
        <v>2253.66</v>
      </c>
      <c r="I5717" s="1">
        <v>124000000000</v>
      </c>
      <c r="J5717">
        <v>1228.9100000000001</v>
      </c>
      <c r="L5717">
        <v>16.3</v>
      </c>
      <c r="M5717">
        <v>71.276600000000002</v>
      </c>
      <c r="N5717">
        <v>274.68</v>
      </c>
    </row>
    <row r="5718" spans="1:15" x14ac:dyDescent="0.3">
      <c r="A5718" t="s">
        <v>200</v>
      </c>
      <c r="B5718" t="s">
        <v>201</v>
      </c>
      <c r="C5718" t="s">
        <v>435</v>
      </c>
      <c r="D5718" t="s">
        <v>439</v>
      </c>
      <c r="E5718">
        <v>1966</v>
      </c>
      <c r="F5718">
        <v>13.8</v>
      </c>
      <c r="G5718">
        <v>6.8</v>
      </c>
      <c r="H5718">
        <v>1984.17</v>
      </c>
      <c r="I5718" s="1">
        <v>106000000000</v>
      </c>
      <c r="J5718">
        <v>1058.5</v>
      </c>
      <c r="L5718">
        <v>17.600000000000001</v>
      </c>
      <c r="M5718">
        <v>70.986599999999996</v>
      </c>
      <c r="N5718">
        <v>272.13</v>
      </c>
    </row>
    <row r="5719" spans="1:15" x14ac:dyDescent="0.3">
      <c r="A5719" t="s">
        <v>200</v>
      </c>
      <c r="B5719" t="s">
        <v>201</v>
      </c>
      <c r="C5719" t="s">
        <v>435</v>
      </c>
      <c r="D5719" t="s">
        <v>439</v>
      </c>
      <c r="E5719">
        <v>1965</v>
      </c>
      <c r="F5719">
        <v>18.7</v>
      </c>
      <c r="G5719">
        <v>7.1</v>
      </c>
      <c r="H5719">
        <v>1775.84</v>
      </c>
      <c r="I5719">
        <v>90950300000</v>
      </c>
      <c r="J5719">
        <v>919.77700000000004</v>
      </c>
      <c r="L5719">
        <v>19.100000000000001</v>
      </c>
      <c r="M5719">
        <v>70.201999999999998</v>
      </c>
      <c r="N5719">
        <v>269.65600000000001</v>
      </c>
    </row>
    <row r="5720" spans="1:15" x14ac:dyDescent="0.3">
      <c r="A5720" t="s">
        <v>200</v>
      </c>
      <c r="B5720" t="s">
        <v>201</v>
      </c>
      <c r="C5720" t="s">
        <v>435</v>
      </c>
      <c r="D5720" t="s">
        <v>439</v>
      </c>
      <c r="E5720">
        <v>1964</v>
      </c>
      <c r="F5720">
        <v>17.8</v>
      </c>
      <c r="G5720">
        <v>6.9</v>
      </c>
      <c r="H5720">
        <v>1676.45</v>
      </c>
      <c r="I5720">
        <v>81749000000</v>
      </c>
      <c r="J5720">
        <v>835.65700000000004</v>
      </c>
      <c r="L5720">
        <v>21</v>
      </c>
      <c r="M5720">
        <v>70.132400000000004</v>
      </c>
      <c r="N5720">
        <v>266.774</v>
      </c>
    </row>
    <row r="5721" spans="1:15" x14ac:dyDescent="0.3">
      <c r="A5721" t="s">
        <v>200</v>
      </c>
      <c r="B5721" t="s">
        <v>201</v>
      </c>
      <c r="C5721" t="s">
        <v>435</v>
      </c>
      <c r="D5721" t="s">
        <v>439</v>
      </c>
      <c r="E5721">
        <v>1963</v>
      </c>
      <c r="F5721">
        <v>17.399999999999999</v>
      </c>
      <c r="G5721">
        <v>7</v>
      </c>
      <c r="H5721">
        <v>1506.01</v>
      </c>
      <c r="I5721">
        <v>69498100000</v>
      </c>
      <c r="J5721">
        <v>717.86699999999996</v>
      </c>
      <c r="L5721">
        <v>23.1</v>
      </c>
      <c r="M5721">
        <v>69.658000000000001</v>
      </c>
      <c r="N5721">
        <v>264.00900000000001</v>
      </c>
    </row>
    <row r="5722" spans="1:15" x14ac:dyDescent="0.3">
      <c r="A5722" t="s">
        <v>200</v>
      </c>
      <c r="B5722" t="s">
        <v>201</v>
      </c>
      <c r="C5722" t="s">
        <v>435</v>
      </c>
      <c r="D5722" t="s">
        <v>439</v>
      </c>
      <c r="E5722">
        <v>1962</v>
      </c>
      <c r="F5722">
        <v>17.100000000000001</v>
      </c>
      <c r="G5722">
        <v>7.5</v>
      </c>
      <c r="H5722">
        <v>1317.93</v>
      </c>
      <c r="I5722">
        <v>60723000000</v>
      </c>
      <c r="J5722">
        <v>633.64</v>
      </c>
      <c r="L5722">
        <v>25.4</v>
      </c>
      <c r="M5722">
        <v>68.594899999999996</v>
      </c>
      <c r="N5722">
        <v>261.33600000000001</v>
      </c>
    </row>
    <row r="5723" spans="1:15" x14ac:dyDescent="0.3">
      <c r="A5723" t="s">
        <v>200</v>
      </c>
      <c r="B5723" t="s">
        <v>201</v>
      </c>
      <c r="C5723" t="s">
        <v>435</v>
      </c>
      <c r="D5723" t="s">
        <v>439</v>
      </c>
      <c r="E5723">
        <v>1961</v>
      </c>
      <c r="F5723">
        <v>17</v>
      </c>
      <c r="G5723">
        <v>7.4</v>
      </c>
      <c r="H5723">
        <v>1246.01</v>
      </c>
      <c r="I5723">
        <v>53508600000</v>
      </c>
      <c r="J5723">
        <v>563.58699999999999</v>
      </c>
      <c r="L5723">
        <v>27.9</v>
      </c>
      <c r="M5723">
        <v>68.31</v>
      </c>
      <c r="N5723">
        <v>258.91199999999998</v>
      </c>
    </row>
    <row r="5724" spans="1:15" x14ac:dyDescent="0.3">
      <c r="A5724" t="s">
        <v>200</v>
      </c>
      <c r="B5724" t="s">
        <v>201</v>
      </c>
      <c r="C5724" t="s">
        <v>435</v>
      </c>
      <c r="D5724" t="s">
        <v>439</v>
      </c>
      <c r="E5724">
        <v>1960</v>
      </c>
      <c r="F5724">
        <v>17.3</v>
      </c>
      <c r="G5724">
        <v>7.6</v>
      </c>
      <c r="H5724">
        <v>1110.26</v>
      </c>
      <c r="I5724">
        <v>44307300000</v>
      </c>
      <c r="J5724">
        <v>478.995</v>
      </c>
      <c r="L5724">
        <v>30.4</v>
      </c>
      <c r="M5724">
        <v>67.6661</v>
      </c>
    </row>
    <row r="5725" spans="1:15" x14ac:dyDescent="0.3">
      <c r="A5725" t="s">
        <v>202</v>
      </c>
      <c r="B5725" t="s">
        <v>203</v>
      </c>
      <c r="C5725" t="s">
        <v>434</v>
      </c>
      <c r="D5725" t="s">
        <v>433</v>
      </c>
      <c r="E5725">
        <v>2018</v>
      </c>
      <c r="I5725">
        <v>42290800000</v>
      </c>
      <c r="J5725">
        <v>4247.7700000000004</v>
      </c>
      <c r="L5725">
        <v>13.9</v>
      </c>
      <c r="N5725">
        <v>112.142</v>
      </c>
      <c r="O5725">
        <v>15.025</v>
      </c>
    </row>
    <row r="5726" spans="1:15" x14ac:dyDescent="0.3">
      <c r="A5726" t="s">
        <v>202</v>
      </c>
      <c r="B5726" t="s">
        <v>203</v>
      </c>
      <c r="C5726" t="s">
        <v>434</v>
      </c>
      <c r="D5726" t="s">
        <v>433</v>
      </c>
      <c r="E5726">
        <v>2017</v>
      </c>
      <c r="F5726">
        <v>22.622</v>
      </c>
      <c r="G5726">
        <v>3.843</v>
      </c>
      <c r="I5726">
        <v>40765900000</v>
      </c>
      <c r="J5726">
        <v>4168.6400000000003</v>
      </c>
      <c r="K5726">
        <v>66.790300000000002</v>
      </c>
      <c r="L5726">
        <v>14.3</v>
      </c>
      <c r="M5726">
        <v>74.292000000000002</v>
      </c>
      <c r="N5726">
        <v>110.151</v>
      </c>
      <c r="O5726">
        <v>14.879</v>
      </c>
    </row>
    <row r="5727" spans="1:15" x14ac:dyDescent="0.3">
      <c r="A5727" t="s">
        <v>202</v>
      </c>
      <c r="B5727" t="s">
        <v>203</v>
      </c>
      <c r="C5727" t="s">
        <v>434</v>
      </c>
      <c r="D5727" t="s">
        <v>433</v>
      </c>
      <c r="E5727">
        <v>2016</v>
      </c>
      <c r="F5727">
        <v>23.396000000000001</v>
      </c>
      <c r="G5727">
        <v>3.8260000000000001</v>
      </c>
      <c r="I5727">
        <v>39252500000</v>
      </c>
      <c r="J5727">
        <v>4109.57</v>
      </c>
      <c r="K5727">
        <v>62.302199999999999</v>
      </c>
      <c r="L5727">
        <v>14.8</v>
      </c>
      <c r="M5727">
        <v>74.183999999999997</v>
      </c>
      <c r="N5727">
        <v>107.586</v>
      </c>
      <c r="O5727">
        <v>15.275</v>
      </c>
    </row>
    <row r="5728" spans="1:15" x14ac:dyDescent="0.3">
      <c r="A5728" t="s">
        <v>202</v>
      </c>
      <c r="B5728" t="s">
        <v>203</v>
      </c>
      <c r="C5728" t="s">
        <v>434</v>
      </c>
      <c r="D5728" t="s">
        <v>433</v>
      </c>
      <c r="E5728">
        <v>2015</v>
      </c>
      <c r="F5728">
        <v>24.274000000000001</v>
      </c>
      <c r="G5728">
        <v>3.8130000000000002</v>
      </c>
      <c r="I5728">
        <v>37969000000</v>
      </c>
      <c r="J5728">
        <v>4097.41</v>
      </c>
      <c r="K5728">
        <v>60.114400000000003</v>
      </c>
      <c r="L5728">
        <v>15.2</v>
      </c>
      <c r="M5728">
        <v>74.078000000000003</v>
      </c>
      <c r="N5728">
        <v>104.377</v>
      </c>
      <c r="O5728">
        <v>13.074999999999999</v>
      </c>
    </row>
    <row r="5729" spans="1:15" x14ac:dyDescent="0.3">
      <c r="A5729" t="s">
        <v>202</v>
      </c>
      <c r="B5729" t="s">
        <v>203</v>
      </c>
      <c r="C5729" t="s">
        <v>434</v>
      </c>
      <c r="D5729" t="s">
        <v>433</v>
      </c>
      <c r="E5729">
        <v>2014</v>
      </c>
      <c r="F5729">
        <v>25.213999999999999</v>
      </c>
      <c r="G5729">
        <v>3.806</v>
      </c>
      <c r="H5729">
        <v>1864.68</v>
      </c>
      <c r="I5729">
        <v>36104400000</v>
      </c>
      <c r="J5729">
        <v>4047.55</v>
      </c>
      <c r="K5729">
        <v>46.2</v>
      </c>
      <c r="L5729">
        <v>15.6</v>
      </c>
      <c r="M5729">
        <v>73.968999999999994</v>
      </c>
      <c r="N5729">
        <v>100.474</v>
      </c>
      <c r="O5729">
        <v>11.9</v>
      </c>
    </row>
    <row r="5730" spans="1:15" x14ac:dyDescent="0.3">
      <c r="A5730" t="s">
        <v>202</v>
      </c>
      <c r="B5730" t="s">
        <v>203</v>
      </c>
      <c r="C5730" t="s">
        <v>434</v>
      </c>
      <c r="D5730" t="s">
        <v>433</v>
      </c>
      <c r="E5730">
        <v>2013</v>
      </c>
      <c r="F5730">
        <v>26.157</v>
      </c>
      <c r="G5730">
        <v>3.8050000000000002</v>
      </c>
      <c r="H5730">
        <v>1854.02</v>
      </c>
      <c r="I5730">
        <v>33675600000</v>
      </c>
      <c r="J5730">
        <v>3952.34</v>
      </c>
      <c r="K5730">
        <v>41.4</v>
      </c>
      <c r="L5730">
        <v>16</v>
      </c>
      <c r="M5730">
        <v>73.850999999999999</v>
      </c>
      <c r="N5730">
        <v>95.972300000000004</v>
      </c>
      <c r="O5730">
        <v>12.6</v>
      </c>
    </row>
    <row r="5731" spans="1:15" x14ac:dyDescent="0.3">
      <c r="A5731" t="s">
        <v>202</v>
      </c>
      <c r="B5731" t="s">
        <v>203</v>
      </c>
      <c r="C5731" t="s">
        <v>434</v>
      </c>
      <c r="D5731" t="s">
        <v>433</v>
      </c>
      <c r="E5731">
        <v>2012</v>
      </c>
      <c r="F5731">
        <v>27.05</v>
      </c>
      <c r="G5731">
        <v>3.8090000000000002</v>
      </c>
      <c r="H5731">
        <v>1917.59</v>
      </c>
      <c r="I5731">
        <v>30966100000</v>
      </c>
      <c r="J5731">
        <v>3827.29</v>
      </c>
      <c r="K5731">
        <v>37</v>
      </c>
      <c r="L5731">
        <v>16.5</v>
      </c>
      <c r="M5731">
        <v>73.721999999999994</v>
      </c>
      <c r="N5731">
        <v>91.133899999999997</v>
      </c>
      <c r="O5731">
        <v>12.2</v>
      </c>
    </row>
    <row r="5732" spans="1:15" x14ac:dyDescent="0.3">
      <c r="A5732" t="s">
        <v>202</v>
      </c>
      <c r="B5732" t="s">
        <v>203</v>
      </c>
      <c r="C5732" t="s">
        <v>434</v>
      </c>
      <c r="D5732" t="s">
        <v>433</v>
      </c>
      <c r="E5732">
        <v>2011</v>
      </c>
      <c r="F5732">
        <v>27.861999999999998</v>
      </c>
      <c r="G5732">
        <v>3.8180000000000001</v>
      </c>
      <c r="H5732">
        <v>1846.63</v>
      </c>
      <c r="I5732">
        <v>28932300000</v>
      </c>
      <c r="J5732">
        <v>3775.52</v>
      </c>
      <c r="K5732">
        <v>34.9</v>
      </c>
      <c r="L5732">
        <v>16.899999999999999</v>
      </c>
      <c r="M5732">
        <v>73.581000000000003</v>
      </c>
      <c r="N5732">
        <v>86.316000000000003</v>
      </c>
      <c r="O5732">
        <v>12.9</v>
      </c>
    </row>
    <row r="5733" spans="1:15" x14ac:dyDescent="0.3">
      <c r="A5733" t="s">
        <v>202</v>
      </c>
      <c r="B5733" t="s">
        <v>203</v>
      </c>
      <c r="C5733" t="s">
        <v>434</v>
      </c>
      <c r="D5733" t="s">
        <v>433</v>
      </c>
      <c r="E5733">
        <v>2010</v>
      </c>
      <c r="F5733">
        <v>28.564</v>
      </c>
      <c r="G5733">
        <v>3.8319999999999999</v>
      </c>
      <c r="H5733">
        <v>1845.34</v>
      </c>
      <c r="I5733">
        <v>26551500000</v>
      </c>
      <c r="J5733">
        <v>3656.45</v>
      </c>
      <c r="K5733">
        <v>27.2</v>
      </c>
      <c r="L5733">
        <v>17.399999999999999</v>
      </c>
      <c r="M5733">
        <v>73.427999999999997</v>
      </c>
      <c r="N5733">
        <v>81.792500000000004</v>
      </c>
      <c r="O5733">
        <v>12.5</v>
      </c>
    </row>
    <row r="5734" spans="1:15" x14ac:dyDescent="0.3">
      <c r="A5734" t="s">
        <v>202</v>
      </c>
      <c r="B5734" t="s">
        <v>203</v>
      </c>
      <c r="C5734" t="s">
        <v>434</v>
      </c>
      <c r="D5734" t="s">
        <v>433</v>
      </c>
      <c r="E5734">
        <v>2009</v>
      </c>
      <c r="F5734">
        <v>29.145</v>
      </c>
      <c r="G5734">
        <v>3.8490000000000002</v>
      </c>
      <c r="H5734">
        <v>1812.2</v>
      </c>
      <c r="I5734">
        <v>23974600000</v>
      </c>
      <c r="J5734">
        <v>3477.98</v>
      </c>
      <c r="K5734">
        <v>26</v>
      </c>
      <c r="L5734">
        <v>17.8</v>
      </c>
      <c r="M5734">
        <v>73.266000000000005</v>
      </c>
      <c r="N5734">
        <v>77.644300000000001</v>
      </c>
      <c r="O5734">
        <v>12.9</v>
      </c>
    </row>
    <row r="5735" spans="1:15" x14ac:dyDescent="0.3">
      <c r="A5735" t="s">
        <v>202</v>
      </c>
      <c r="B5735" t="s">
        <v>203</v>
      </c>
      <c r="C5735" t="s">
        <v>434</v>
      </c>
      <c r="D5735" t="s">
        <v>433</v>
      </c>
      <c r="E5735">
        <v>2008</v>
      </c>
      <c r="F5735">
        <v>29.623999999999999</v>
      </c>
      <c r="G5735">
        <v>3.8690000000000002</v>
      </c>
      <c r="H5735">
        <v>1847.64</v>
      </c>
      <c r="I5735">
        <v>22218600000</v>
      </c>
      <c r="J5735">
        <v>3388.8</v>
      </c>
      <c r="K5735">
        <v>23</v>
      </c>
      <c r="L5735">
        <v>18.3</v>
      </c>
      <c r="M5735">
        <v>73.099000000000004</v>
      </c>
      <c r="N5735">
        <v>74.302800000000005</v>
      </c>
      <c r="O5735">
        <v>12.7</v>
      </c>
    </row>
    <row r="5736" spans="1:15" x14ac:dyDescent="0.3">
      <c r="A5736" t="s">
        <v>202</v>
      </c>
      <c r="B5736" t="s">
        <v>203</v>
      </c>
      <c r="C5736" t="s">
        <v>434</v>
      </c>
      <c r="D5736" t="s">
        <v>433</v>
      </c>
      <c r="E5736">
        <v>2007</v>
      </c>
      <c r="F5736">
        <v>30.021000000000001</v>
      </c>
      <c r="G5736">
        <v>3.891</v>
      </c>
      <c r="H5736">
        <v>1784.73</v>
      </c>
      <c r="I5736">
        <v>17110600000</v>
      </c>
      <c r="J5736">
        <v>2735.38</v>
      </c>
      <c r="K5736">
        <v>20</v>
      </c>
      <c r="L5736">
        <v>18.8</v>
      </c>
      <c r="M5736">
        <v>72.930999999999997</v>
      </c>
      <c r="N5736">
        <v>70.889399999999995</v>
      </c>
      <c r="O5736">
        <v>13.1</v>
      </c>
    </row>
    <row r="5737" spans="1:15" x14ac:dyDescent="0.3">
      <c r="A5737" t="s">
        <v>202</v>
      </c>
      <c r="B5737" t="s">
        <v>203</v>
      </c>
      <c r="C5737" t="s">
        <v>434</v>
      </c>
      <c r="D5737" t="s">
        <v>433</v>
      </c>
      <c r="E5737">
        <v>2006</v>
      </c>
      <c r="F5737">
        <v>30.347999999999999</v>
      </c>
      <c r="G5737">
        <v>3.9140000000000001</v>
      </c>
      <c r="H5737">
        <v>1678.87</v>
      </c>
      <c r="I5737">
        <v>15056900000</v>
      </c>
      <c r="J5737">
        <v>2513.0300000000002</v>
      </c>
      <c r="K5737">
        <v>13.867100000000001</v>
      </c>
      <c r="L5737">
        <v>19.3</v>
      </c>
      <c r="M5737">
        <v>72.763000000000005</v>
      </c>
      <c r="N5737">
        <v>67.900499999999994</v>
      </c>
      <c r="O5737">
        <v>14</v>
      </c>
    </row>
    <row r="5738" spans="1:15" x14ac:dyDescent="0.3">
      <c r="A5738" t="s">
        <v>202</v>
      </c>
      <c r="B5738" t="s">
        <v>203</v>
      </c>
      <c r="C5738" t="s">
        <v>434</v>
      </c>
      <c r="D5738" t="s">
        <v>433</v>
      </c>
      <c r="E5738">
        <v>2005</v>
      </c>
      <c r="F5738">
        <v>30.617000000000001</v>
      </c>
      <c r="G5738">
        <v>3.9390000000000001</v>
      </c>
      <c r="H5738">
        <v>1578.32</v>
      </c>
      <c r="I5738">
        <v>12588700000</v>
      </c>
      <c r="J5738">
        <v>2183.4</v>
      </c>
      <c r="K5738">
        <v>12.9329</v>
      </c>
      <c r="L5738">
        <v>19.899999999999999</v>
      </c>
      <c r="M5738">
        <v>72.594999999999999</v>
      </c>
      <c r="N5738">
        <v>65.340400000000002</v>
      </c>
      <c r="O5738">
        <v>14.8</v>
      </c>
    </row>
    <row r="5739" spans="1:15" x14ac:dyDescent="0.3">
      <c r="A5739" t="s">
        <v>202</v>
      </c>
      <c r="B5739" t="s">
        <v>203</v>
      </c>
      <c r="C5739" t="s">
        <v>434</v>
      </c>
      <c r="D5739" t="s">
        <v>433</v>
      </c>
      <c r="E5739">
        <v>2004</v>
      </c>
      <c r="F5739">
        <v>30.844000000000001</v>
      </c>
      <c r="G5739">
        <v>3.9670000000000001</v>
      </c>
      <c r="H5739">
        <v>1551.9</v>
      </c>
      <c r="I5739">
        <v>11411400000</v>
      </c>
      <c r="J5739">
        <v>2044.96</v>
      </c>
      <c r="K5739">
        <v>11.6587</v>
      </c>
      <c r="L5739">
        <v>20.399999999999999</v>
      </c>
      <c r="M5739">
        <v>72.427000000000007</v>
      </c>
      <c r="N5739">
        <v>63.239400000000003</v>
      </c>
      <c r="O5739">
        <v>14.695</v>
      </c>
    </row>
    <row r="5740" spans="1:15" x14ac:dyDescent="0.3">
      <c r="A5740" t="s">
        <v>202</v>
      </c>
      <c r="B5740" t="s">
        <v>203</v>
      </c>
      <c r="C5740" t="s">
        <v>434</v>
      </c>
      <c r="D5740" t="s">
        <v>433</v>
      </c>
      <c r="E5740">
        <v>2003</v>
      </c>
      <c r="F5740">
        <v>31.047000000000001</v>
      </c>
      <c r="G5740">
        <v>3.9990000000000001</v>
      </c>
      <c r="H5740">
        <v>1442.21</v>
      </c>
      <c r="I5740">
        <v>10195700000</v>
      </c>
      <c r="J5740">
        <v>1876.26</v>
      </c>
      <c r="K5740">
        <v>8.4660100000000007</v>
      </c>
      <c r="L5740">
        <v>21</v>
      </c>
      <c r="M5740">
        <v>72.256</v>
      </c>
      <c r="N5740">
        <v>61.5824</v>
      </c>
      <c r="O5740">
        <v>14.5</v>
      </c>
    </row>
    <row r="5741" spans="1:15" x14ac:dyDescent="0.3">
      <c r="A5741" t="s">
        <v>202</v>
      </c>
      <c r="B5741" t="s">
        <v>203</v>
      </c>
      <c r="C5741" t="s">
        <v>434</v>
      </c>
      <c r="D5741" t="s">
        <v>433</v>
      </c>
      <c r="E5741">
        <v>2002</v>
      </c>
      <c r="F5741">
        <v>31.248000000000001</v>
      </c>
      <c r="G5741">
        <v>4.0369999999999999</v>
      </c>
      <c r="H5741">
        <v>1401.6</v>
      </c>
      <c r="I5741">
        <v>9582450000</v>
      </c>
      <c r="J5741">
        <v>1802.06</v>
      </c>
      <c r="K5741">
        <v>6.0255299999999998</v>
      </c>
      <c r="L5741">
        <v>21.6</v>
      </c>
      <c r="M5741">
        <v>72.082999999999998</v>
      </c>
      <c r="N5741">
        <v>60.261899999999997</v>
      </c>
      <c r="O5741">
        <v>15.3</v>
      </c>
    </row>
    <row r="5742" spans="1:15" x14ac:dyDescent="0.3">
      <c r="A5742" t="s">
        <v>202</v>
      </c>
      <c r="B5742" t="s">
        <v>203</v>
      </c>
      <c r="C5742" t="s">
        <v>434</v>
      </c>
      <c r="D5742" t="s">
        <v>433</v>
      </c>
      <c r="E5742">
        <v>2001</v>
      </c>
      <c r="F5742">
        <v>31.462</v>
      </c>
      <c r="G5742">
        <v>4.08</v>
      </c>
      <c r="H5742">
        <v>1324.05</v>
      </c>
      <c r="I5742">
        <v>8975690000</v>
      </c>
      <c r="J5742">
        <v>1720.36</v>
      </c>
      <c r="K5742">
        <v>4.7057200000000003</v>
      </c>
      <c r="L5742">
        <v>22.1</v>
      </c>
      <c r="M5742">
        <v>71.906999999999996</v>
      </c>
      <c r="N5742">
        <v>59.1267</v>
      </c>
      <c r="O5742">
        <v>14.7</v>
      </c>
    </row>
    <row r="5743" spans="1:15" x14ac:dyDescent="0.3">
      <c r="A5743" t="s">
        <v>202</v>
      </c>
      <c r="B5743" t="s">
        <v>203</v>
      </c>
      <c r="C5743" t="s">
        <v>434</v>
      </c>
      <c r="D5743" t="s">
        <v>433</v>
      </c>
      <c r="E5743">
        <v>2000</v>
      </c>
      <c r="F5743">
        <v>31.709</v>
      </c>
      <c r="G5743">
        <v>4.1289999999999996</v>
      </c>
      <c r="H5743">
        <v>1289.6099999999999</v>
      </c>
      <c r="I5743">
        <v>8460420000</v>
      </c>
      <c r="J5743">
        <v>1651.62</v>
      </c>
      <c r="K5743">
        <v>2.6232799999999998</v>
      </c>
      <c r="L5743">
        <v>22.7</v>
      </c>
      <c r="M5743">
        <v>71.73</v>
      </c>
      <c r="N5743">
        <v>58.0518</v>
      </c>
      <c r="O5743">
        <v>13.7</v>
      </c>
    </row>
    <row r="5744" spans="1:15" x14ac:dyDescent="0.3">
      <c r="A5744" t="s">
        <v>202</v>
      </c>
      <c r="B5744" t="s">
        <v>203</v>
      </c>
      <c r="C5744" t="s">
        <v>434</v>
      </c>
      <c r="D5744" t="s">
        <v>433</v>
      </c>
      <c r="E5744">
        <v>1999</v>
      </c>
      <c r="F5744">
        <v>32.003</v>
      </c>
      <c r="G5744">
        <v>4.1849999999999996</v>
      </c>
      <c r="H5744">
        <v>1250.26</v>
      </c>
      <c r="I5744">
        <v>8149110000</v>
      </c>
      <c r="J5744">
        <v>1619.53</v>
      </c>
      <c r="K5744">
        <v>2.5269699999999999</v>
      </c>
      <c r="L5744">
        <v>23.3</v>
      </c>
      <c r="M5744">
        <v>71.555999999999997</v>
      </c>
      <c r="N5744">
        <v>57.023600000000002</v>
      </c>
      <c r="O5744">
        <v>13.879</v>
      </c>
    </row>
    <row r="5745" spans="1:15" x14ac:dyDescent="0.3">
      <c r="A5745" t="s">
        <v>202</v>
      </c>
      <c r="B5745" t="s">
        <v>203</v>
      </c>
      <c r="C5745" t="s">
        <v>434</v>
      </c>
      <c r="D5745" t="s">
        <v>433</v>
      </c>
      <c r="E5745">
        <v>1998</v>
      </c>
      <c r="F5745">
        <v>32.341999999999999</v>
      </c>
      <c r="G5745">
        <v>4.2460000000000004</v>
      </c>
      <c r="H5745">
        <v>1222.9000000000001</v>
      </c>
      <c r="I5745">
        <v>7912330000</v>
      </c>
      <c r="J5745">
        <v>1600.4</v>
      </c>
      <c r="K5745">
        <v>1.30589</v>
      </c>
      <c r="L5745">
        <v>23.9</v>
      </c>
      <c r="M5745">
        <v>71.385999999999996</v>
      </c>
      <c r="N5745">
        <v>56.028700000000001</v>
      </c>
      <c r="O5745">
        <v>13.802</v>
      </c>
    </row>
    <row r="5746" spans="1:15" x14ac:dyDescent="0.3">
      <c r="A5746" t="s">
        <v>202</v>
      </c>
      <c r="B5746" t="s">
        <v>203</v>
      </c>
      <c r="C5746" t="s">
        <v>434</v>
      </c>
      <c r="D5746" t="s">
        <v>433</v>
      </c>
      <c r="E5746">
        <v>1997</v>
      </c>
      <c r="F5746">
        <v>32.72</v>
      </c>
      <c r="G5746">
        <v>4.3140000000000001</v>
      </c>
      <c r="H5746">
        <v>1159.94</v>
      </c>
      <c r="I5746">
        <v>7246190000</v>
      </c>
      <c r="J5746">
        <v>1494.51</v>
      </c>
      <c r="K5746">
        <v>0.59934100000000001</v>
      </c>
      <c r="L5746">
        <v>24.5</v>
      </c>
      <c r="M5746">
        <v>71.218999999999994</v>
      </c>
      <c r="N5746">
        <v>54.947200000000002</v>
      </c>
      <c r="O5746">
        <v>13.821999999999999</v>
      </c>
    </row>
    <row r="5747" spans="1:15" x14ac:dyDescent="0.3">
      <c r="A5747" t="s">
        <v>202</v>
      </c>
      <c r="B5747" t="s">
        <v>203</v>
      </c>
      <c r="C5747" t="s">
        <v>434</v>
      </c>
      <c r="D5747" t="s">
        <v>433</v>
      </c>
      <c r="E5747">
        <v>1996</v>
      </c>
      <c r="F5747">
        <v>33.131</v>
      </c>
      <c r="G5747">
        <v>4.3899999999999997</v>
      </c>
      <c r="H5747">
        <v>1154.06</v>
      </c>
      <c r="I5747">
        <v>6928360000</v>
      </c>
      <c r="J5747">
        <v>1463.89</v>
      </c>
      <c r="K5747">
        <v>4.4938499999999999E-2</v>
      </c>
      <c r="L5747">
        <v>25.1</v>
      </c>
      <c r="M5747">
        <v>71.052999999999997</v>
      </c>
      <c r="N5747">
        <v>53.636200000000002</v>
      </c>
      <c r="O5747">
        <v>13.7</v>
      </c>
    </row>
    <row r="5748" spans="1:15" x14ac:dyDescent="0.3">
      <c r="A5748" t="s">
        <v>202</v>
      </c>
      <c r="B5748" t="s">
        <v>203</v>
      </c>
      <c r="C5748" t="s">
        <v>434</v>
      </c>
      <c r="D5748" t="s">
        <v>433</v>
      </c>
      <c r="E5748">
        <v>1995</v>
      </c>
      <c r="F5748">
        <v>33.554000000000002</v>
      </c>
      <c r="G5748">
        <v>4.4749999999999996</v>
      </c>
      <c r="H5748">
        <v>1108.78</v>
      </c>
      <c r="I5748">
        <v>6727450000</v>
      </c>
      <c r="J5748">
        <v>1466.04</v>
      </c>
      <c r="K5748">
        <v>2.3233899999999998E-2</v>
      </c>
      <c r="L5748">
        <v>25.8</v>
      </c>
      <c r="M5748">
        <v>70.885000000000005</v>
      </c>
      <c r="N5748">
        <v>52.004100000000001</v>
      </c>
      <c r="O5748">
        <v>14.6</v>
      </c>
    </row>
    <row r="5749" spans="1:15" x14ac:dyDescent="0.3">
      <c r="A5749" t="s">
        <v>202</v>
      </c>
      <c r="B5749" t="s">
        <v>203</v>
      </c>
      <c r="C5749" t="s">
        <v>434</v>
      </c>
      <c r="D5749" t="s">
        <v>433</v>
      </c>
      <c r="E5749">
        <v>1994</v>
      </c>
      <c r="F5749">
        <v>33.960999999999999</v>
      </c>
      <c r="G5749">
        <v>4.57</v>
      </c>
      <c r="H5749">
        <v>1052.07</v>
      </c>
      <c r="I5749">
        <v>6237740000</v>
      </c>
      <c r="J5749">
        <v>1414.34</v>
      </c>
      <c r="L5749">
        <v>26.4</v>
      </c>
      <c r="M5749">
        <v>70.712000000000003</v>
      </c>
      <c r="N5749">
        <v>49.981400000000001</v>
      </c>
      <c r="O5749">
        <v>17.170999999999999</v>
      </c>
    </row>
    <row r="5750" spans="1:15" x14ac:dyDescent="0.3">
      <c r="A5750" t="s">
        <v>202</v>
      </c>
      <c r="B5750" t="s">
        <v>203</v>
      </c>
      <c r="C5750" t="s">
        <v>434</v>
      </c>
      <c r="D5750" t="s">
        <v>433</v>
      </c>
      <c r="E5750">
        <v>1993</v>
      </c>
      <c r="F5750">
        <v>34.335999999999999</v>
      </c>
      <c r="G5750">
        <v>4.6769999999999996</v>
      </c>
      <c r="H5750">
        <v>1021.29</v>
      </c>
      <c r="I5750">
        <v>5605840000</v>
      </c>
      <c r="J5750">
        <v>1334.23</v>
      </c>
      <c r="L5750">
        <v>27.2</v>
      </c>
      <c r="M5750">
        <v>70.528999999999996</v>
      </c>
      <c r="N5750">
        <v>47.615099999999998</v>
      </c>
      <c r="O5750">
        <v>19.7</v>
      </c>
    </row>
    <row r="5751" spans="1:15" x14ac:dyDescent="0.3">
      <c r="A5751" t="s">
        <v>202</v>
      </c>
      <c r="B5751" t="s">
        <v>203</v>
      </c>
      <c r="C5751" t="s">
        <v>434</v>
      </c>
      <c r="D5751" t="s">
        <v>433</v>
      </c>
      <c r="E5751">
        <v>1992</v>
      </c>
      <c r="F5751">
        <v>34.671999999999997</v>
      </c>
      <c r="G5751">
        <v>4.7960000000000003</v>
      </c>
      <c r="H5751">
        <v>997.82</v>
      </c>
      <c r="I5751">
        <v>5311330000</v>
      </c>
      <c r="J5751">
        <v>1335.29</v>
      </c>
      <c r="L5751">
        <v>27.9</v>
      </c>
      <c r="M5751">
        <v>70.331000000000003</v>
      </c>
      <c r="N5751">
        <v>45.0779</v>
      </c>
      <c r="O5751">
        <v>19.530999999999999</v>
      </c>
    </row>
    <row r="5752" spans="1:15" x14ac:dyDescent="0.3">
      <c r="A5752" t="s">
        <v>202</v>
      </c>
      <c r="B5752" t="s">
        <v>203</v>
      </c>
      <c r="C5752" t="s">
        <v>434</v>
      </c>
      <c r="D5752" t="s">
        <v>433</v>
      </c>
      <c r="E5752">
        <v>1991</v>
      </c>
      <c r="F5752">
        <v>34.979999999999997</v>
      </c>
      <c r="G5752">
        <v>4.9269999999999996</v>
      </c>
      <c r="H5752">
        <v>900.67899999999997</v>
      </c>
      <c r="I5752">
        <v>4344250000</v>
      </c>
      <c r="J5752">
        <v>1155.23</v>
      </c>
      <c r="L5752">
        <v>28.8</v>
      </c>
      <c r="M5752">
        <v>70.113</v>
      </c>
      <c r="N5752">
        <v>42.616700000000002</v>
      </c>
      <c r="O5752">
        <v>19.481000000000002</v>
      </c>
    </row>
    <row r="5753" spans="1:15" x14ac:dyDescent="0.3">
      <c r="A5753" t="s">
        <v>202</v>
      </c>
      <c r="B5753" t="s">
        <v>203</v>
      </c>
      <c r="C5753" t="s">
        <v>434</v>
      </c>
      <c r="D5753" t="s">
        <v>433</v>
      </c>
      <c r="E5753">
        <v>1990</v>
      </c>
      <c r="F5753">
        <v>35.286999999999999</v>
      </c>
      <c r="G5753">
        <v>5.07</v>
      </c>
      <c r="H5753">
        <v>933.84799999999996</v>
      </c>
      <c r="I5753">
        <v>4160000000</v>
      </c>
      <c r="J5753">
        <v>1166.6099999999999</v>
      </c>
      <c r="K5753">
        <v>0</v>
      </c>
      <c r="L5753">
        <v>29.6</v>
      </c>
      <c r="M5753">
        <v>69.872</v>
      </c>
      <c r="N5753">
        <v>40.411299999999997</v>
      </c>
    </row>
    <row r="5754" spans="1:15" x14ac:dyDescent="0.3">
      <c r="A5754" t="s">
        <v>202</v>
      </c>
      <c r="B5754" t="s">
        <v>203</v>
      </c>
      <c r="C5754" t="s">
        <v>434</v>
      </c>
      <c r="D5754" t="s">
        <v>433</v>
      </c>
      <c r="E5754">
        <v>1989</v>
      </c>
      <c r="F5754">
        <v>35.634</v>
      </c>
      <c r="G5754">
        <v>5.226</v>
      </c>
      <c r="H5754">
        <v>861.93499999999995</v>
      </c>
      <c r="I5754">
        <v>4220950000</v>
      </c>
      <c r="J5754">
        <v>1241.7</v>
      </c>
      <c r="L5754">
        <v>30.6</v>
      </c>
      <c r="M5754">
        <v>69.603999999999999</v>
      </c>
      <c r="N5754">
        <v>38.523699999999998</v>
      </c>
    </row>
    <row r="5755" spans="1:15" x14ac:dyDescent="0.3">
      <c r="A5755" t="s">
        <v>202</v>
      </c>
      <c r="B5755" t="s">
        <v>203</v>
      </c>
      <c r="C5755" t="s">
        <v>434</v>
      </c>
      <c r="D5755" t="s">
        <v>433</v>
      </c>
      <c r="E5755">
        <v>1988</v>
      </c>
      <c r="F5755">
        <v>36.052</v>
      </c>
      <c r="G5755">
        <v>5.3920000000000003</v>
      </c>
      <c r="H5755">
        <v>853.66200000000003</v>
      </c>
      <c r="I5755">
        <v>6277200000</v>
      </c>
      <c r="J5755">
        <v>1927.56</v>
      </c>
      <c r="L5755">
        <v>31.6</v>
      </c>
      <c r="M5755">
        <v>69.311000000000007</v>
      </c>
      <c r="N5755">
        <v>36.905700000000003</v>
      </c>
    </row>
    <row r="5756" spans="1:15" x14ac:dyDescent="0.3">
      <c r="A5756" t="s">
        <v>202</v>
      </c>
      <c r="B5756" t="s">
        <v>203</v>
      </c>
      <c r="C5756" t="s">
        <v>434</v>
      </c>
      <c r="D5756" t="s">
        <v>433</v>
      </c>
      <c r="E5756">
        <v>1987</v>
      </c>
      <c r="F5756">
        <v>36.563000000000002</v>
      </c>
      <c r="G5756">
        <v>5.5659999999999998</v>
      </c>
      <c r="H5756">
        <v>853.50400000000002</v>
      </c>
      <c r="I5756">
        <v>6755600000</v>
      </c>
      <c r="J5756">
        <v>2157.1</v>
      </c>
      <c r="L5756">
        <v>32.799999999999997</v>
      </c>
      <c r="M5756">
        <v>68.992000000000004</v>
      </c>
      <c r="N5756">
        <v>35.491799999999998</v>
      </c>
    </row>
    <row r="5757" spans="1:15" x14ac:dyDescent="0.3">
      <c r="A5757" t="s">
        <v>202</v>
      </c>
      <c r="B5757" t="s">
        <v>203</v>
      </c>
      <c r="C5757" t="s">
        <v>434</v>
      </c>
      <c r="D5757" t="s">
        <v>433</v>
      </c>
      <c r="E5757">
        <v>1986</v>
      </c>
      <c r="F5757">
        <v>37.165999999999997</v>
      </c>
      <c r="G5757">
        <v>5.7480000000000002</v>
      </c>
      <c r="H5757">
        <v>777.03700000000003</v>
      </c>
      <c r="I5757">
        <v>6401380000</v>
      </c>
      <c r="J5757">
        <v>2122.9699999999998</v>
      </c>
      <c r="L5757">
        <v>34</v>
      </c>
      <c r="M5757">
        <v>68.649000000000001</v>
      </c>
      <c r="N5757">
        <v>34.171599999999998</v>
      </c>
    </row>
    <row r="5758" spans="1:15" x14ac:dyDescent="0.3">
      <c r="A5758" t="s">
        <v>202</v>
      </c>
      <c r="B5758" t="s">
        <v>203</v>
      </c>
      <c r="C5758" t="s">
        <v>434</v>
      </c>
      <c r="D5758" t="s">
        <v>433</v>
      </c>
      <c r="E5758">
        <v>1985</v>
      </c>
      <c r="F5758">
        <v>37.835000000000001</v>
      </c>
      <c r="G5758">
        <v>5.9320000000000004</v>
      </c>
      <c r="H5758">
        <v>744.81500000000005</v>
      </c>
      <c r="I5758">
        <v>4993830000</v>
      </c>
      <c r="J5758">
        <v>1721.98</v>
      </c>
      <c r="L5758">
        <v>35.299999999999997</v>
      </c>
      <c r="M5758">
        <v>68.283000000000001</v>
      </c>
      <c r="N5758">
        <v>32.865499999999997</v>
      </c>
    </row>
    <row r="5759" spans="1:15" x14ac:dyDescent="0.3">
      <c r="A5759" t="s">
        <v>202</v>
      </c>
      <c r="B5759" t="s">
        <v>203</v>
      </c>
      <c r="C5759" t="s">
        <v>434</v>
      </c>
      <c r="D5759" t="s">
        <v>433</v>
      </c>
      <c r="E5759">
        <v>1984</v>
      </c>
      <c r="F5759">
        <v>38.529000000000003</v>
      </c>
      <c r="G5759">
        <v>6.1130000000000004</v>
      </c>
      <c r="H5759">
        <v>704.26499999999999</v>
      </c>
      <c r="I5759">
        <v>4966710000</v>
      </c>
      <c r="J5759">
        <v>1783.72</v>
      </c>
      <c r="L5759">
        <v>36.700000000000003</v>
      </c>
      <c r="M5759">
        <v>67.899000000000001</v>
      </c>
      <c r="N5759">
        <v>31.555599999999998</v>
      </c>
    </row>
    <row r="5760" spans="1:15" x14ac:dyDescent="0.3">
      <c r="A5760" t="s">
        <v>202</v>
      </c>
      <c r="B5760" t="s">
        <v>203</v>
      </c>
      <c r="C5760" t="s">
        <v>434</v>
      </c>
      <c r="D5760" t="s">
        <v>433</v>
      </c>
      <c r="E5760">
        <v>1983</v>
      </c>
      <c r="F5760">
        <v>39.207999999999998</v>
      </c>
      <c r="G5760">
        <v>6.29</v>
      </c>
      <c r="H5760">
        <v>622.89099999999996</v>
      </c>
      <c r="I5760">
        <v>4920410000</v>
      </c>
      <c r="J5760">
        <v>1841.87</v>
      </c>
      <c r="L5760">
        <v>38.200000000000003</v>
      </c>
      <c r="M5760">
        <v>67.5</v>
      </c>
      <c r="N5760">
        <v>30.2744</v>
      </c>
    </row>
    <row r="5761" spans="1:14" x14ac:dyDescent="0.3">
      <c r="A5761" t="s">
        <v>202</v>
      </c>
      <c r="B5761" t="s">
        <v>203</v>
      </c>
      <c r="C5761" t="s">
        <v>434</v>
      </c>
      <c r="D5761" t="s">
        <v>433</v>
      </c>
      <c r="E5761">
        <v>1982</v>
      </c>
      <c r="F5761">
        <v>39.851999999999997</v>
      </c>
      <c r="G5761">
        <v>6.4649999999999999</v>
      </c>
      <c r="H5761">
        <v>496.97</v>
      </c>
      <c r="I5761">
        <v>4680570000</v>
      </c>
      <c r="J5761">
        <v>1825.83</v>
      </c>
      <c r="L5761">
        <v>39.799999999999997</v>
      </c>
      <c r="M5761">
        <v>67.085999999999999</v>
      </c>
      <c r="N5761">
        <v>29.0518</v>
      </c>
    </row>
    <row r="5762" spans="1:14" x14ac:dyDescent="0.3">
      <c r="A5762" t="s">
        <v>202</v>
      </c>
      <c r="B5762" t="s">
        <v>203</v>
      </c>
      <c r="C5762" t="s">
        <v>434</v>
      </c>
      <c r="D5762" t="s">
        <v>433</v>
      </c>
      <c r="E5762">
        <v>1981</v>
      </c>
      <c r="F5762">
        <v>40.468000000000004</v>
      </c>
      <c r="G5762">
        <v>6.6429999999999998</v>
      </c>
      <c r="H5762">
        <v>420.71199999999999</v>
      </c>
      <c r="I5762">
        <v>4384690000</v>
      </c>
      <c r="J5762">
        <v>1778.87</v>
      </c>
      <c r="L5762">
        <v>41.4</v>
      </c>
      <c r="M5762">
        <v>66.656000000000006</v>
      </c>
      <c r="N5762">
        <v>27.933700000000002</v>
      </c>
    </row>
    <row r="5763" spans="1:14" x14ac:dyDescent="0.3">
      <c r="A5763" t="s">
        <v>202</v>
      </c>
      <c r="B5763" t="s">
        <v>203</v>
      </c>
      <c r="C5763" t="s">
        <v>434</v>
      </c>
      <c r="D5763" t="s">
        <v>433</v>
      </c>
      <c r="E5763">
        <v>1980</v>
      </c>
      <c r="F5763">
        <v>41.094000000000001</v>
      </c>
      <c r="G5763">
        <v>6.8319999999999999</v>
      </c>
      <c r="H5763">
        <v>365.85399999999998</v>
      </c>
      <c r="I5763">
        <v>3910040000</v>
      </c>
      <c r="J5763">
        <v>1644.26</v>
      </c>
      <c r="L5763">
        <v>43.1</v>
      </c>
      <c r="M5763">
        <v>66.206999999999994</v>
      </c>
      <c r="N5763">
        <v>26.949200000000001</v>
      </c>
    </row>
    <row r="5764" spans="1:14" x14ac:dyDescent="0.3">
      <c r="A5764" t="s">
        <v>202</v>
      </c>
      <c r="B5764" t="s">
        <v>203</v>
      </c>
      <c r="C5764" t="s">
        <v>434</v>
      </c>
      <c r="D5764" t="s">
        <v>433</v>
      </c>
      <c r="E5764">
        <v>1979</v>
      </c>
      <c r="F5764">
        <v>41.79</v>
      </c>
      <c r="G5764">
        <v>7.0430000000000001</v>
      </c>
      <c r="H5764">
        <v>325.64499999999998</v>
      </c>
      <c r="I5764">
        <v>3271730000</v>
      </c>
      <c r="J5764">
        <v>1420.56</v>
      </c>
      <c r="L5764">
        <v>44.9</v>
      </c>
      <c r="M5764">
        <v>65.730999999999995</v>
      </c>
      <c r="N5764">
        <v>26.1007</v>
      </c>
    </row>
    <row r="5765" spans="1:14" x14ac:dyDescent="0.3">
      <c r="A5765" t="s">
        <v>202</v>
      </c>
      <c r="B5765" t="s">
        <v>203</v>
      </c>
      <c r="C5765" t="s">
        <v>434</v>
      </c>
      <c r="D5765" t="s">
        <v>433</v>
      </c>
      <c r="E5765">
        <v>1978</v>
      </c>
      <c r="F5765">
        <v>42.601999999999997</v>
      </c>
      <c r="G5765">
        <v>7.2830000000000004</v>
      </c>
      <c r="H5765">
        <v>256.48599999999999</v>
      </c>
      <c r="I5765">
        <v>2602750000</v>
      </c>
      <c r="J5765">
        <v>1163.01</v>
      </c>
      <c r="L5765">
        <v>46.8</v>
      </c>
      <c r="M5765">
        <v>65.224000000000004</v>
      </c>
      <c r="N5765">
        <v>25.361999999999998</v>
      </c>
    </row>
    <row r="5766" spans="1:14" x14ac:dyDescent="0.3">
      <c r="A5766" t="s">
        <v>202</v>
      </c>
      <c r="B5766" t="s">
        <v>203</v>
      </c>
      <c r="C5766" t="s">
        <v>434</v>
      </c>
      <c r="D5766" t="s">
        <v>433</v>
      </c>
      <c r="E5766">
        <v>1977</v>
      </c>
      <c r="F5766">
        <v>43.548999999999999</v>
      </c>
      <c r="G5766">
        <v>7.5590000000000002</v>
      </c>
      <c r="H5766">
        <v>222.542</v>
      </c>
      <c r="I5766">
        <v>2096570000</v>
      </c>
      <c r="J5766">
        <v>962.01</v>
      </c>
      <c r="L5766">
        <v>48.7</v>
      </c>
      <c r="M5766">
        <v>64.683000000000007</v>
      </c>
      <c r="N5766">
        <v>24.6981</v>
      </c>
    </row>
    <row r="5767" spans="1:14" x14ac:dyDescent="0.3">
      <c r="A5767" t="s">
        <v>202</v>
      </c>
      <c r="B5767" t="s">
        <v>203</v>
      </c>
      <c r="C5767" t="s">
        <v>434</v>
      </c>
      <c r="D5767" t="s">
        <v>433</v>
      </c>
      <c r="E5767">
        <v>1976</v>
      </c>
      <c r="F5767">
        <v>44.618000000000002</v>
      </c>
      <c r="G5767">
        <v>7.8739999999999997</v>
      </c>
      <c r="H5767">
        <v>254.80600000000001</v>
      </c>
      <c r="I5767">
        <v>1708730000</v>
      </c>
      <c r="J5767">
        <v>804.8</v>
      </c>
      <c r="L5767">
        <v>50.8</v>
      </c>
      <c r="M5767">
        <v>64.108000000000004</v>
      </c>
      <c r="N5767">
        <v>24.061399999999999</v>
      </c>
    </row>
    <row r="5768" spans="1:14" x14ac:dyDescent="0.3">
      <c r="A5768" t="s">
        <v>202</v>
      </c>
      <c r="B5768" t="s">
        <v>203</v>
      </c>
      <c r="C5768" t="s">
        <v>434</v>
      </c>
      <c r="D5768" t="s">
        <v>433</v>
      </c>
      <c r="E5768">
        <v>1975</v>
      </c>
      <c r="F5768">
        <v>45.77</v>
      </c>
      <c r="G5768">
        <v>8.2270000000000003</v>
      </c>
      <c r="H5768">
        <v>213.94900000000001</v>
      </c>
      <c r="I5768">
        <v>1363040000</v>
      </c>
      <c r="J5768">
        <v>659.77599999999995</v>
      </c>
      <c r="L5768">
        <v>52.9</v>
      </c>
      <c r="M5768">
        <v>63.502000000000002</v>
      </c>
      <c r="N5768">
        <v>23.412400000000002</v>
      </c>
    </row>
    <row r="5769" spans="1:14" x14ac:dyDescent="0.3">
      <c r="A5769" t="s">
        <v>202</v>
      </c>
      <c r="B5769" t="s">
        <v>203</v>
      </c>
      <c r="C5769" t="s">
        <v>434</v>
      </c>
      <c r="D5769" t="s">
        <v>433</v>
      </c>
      <c r="E5769">
        <v>1974</v>
      </c>
      <c r="F5769">
        <v>46.948999999999998</v>
      </c>
      <c r="G5769">
        <v>8.6150000000000002</v>
      </c>
      <c r="H5769">
        <v>188.77</v>
      </c>
      <c r="I5769">
        <v>1197450000</v>
      </c>
      <c r="J5769">
        <v>596.41999999999996</v>
      </c>
      <c r="L5769">
        <v>55.1</v>
      </c>
      <c r="M5769">
        <v>62.869</v>
      </c>
      <c r="N5769">
        <v>22.7531</v>
      </c>
    </row>
    <row r="5770" spans="1:14" x14ac:dyDescent="0.3">
      <c r="A5770" t="s">
        <v>202</v>
      </c>
      <c r="B5770" t="s">
        <v>203</v>
      </c>
      <c r="C5770" t="s">
        <v>434</v>
      </c>
      <c r="D5770" t="s">
        <v>433</v>
      </c>
      <c r="E5770">
        <v>1973</v>
      </c>
      <c r="F5770">
        <v>48.084000000000003</v>
      </c>
      <c r="G5770">
        <v>9.0289999999999999</v>
      </c>
      <c r="H5770">
        <v>173.47200000000001</v>
      </c>
      <c r="I5770">
        <v>943701000</v>
      </c>
      <c r="J5770">
        <v>484.33600000000001</v>
      </c>
      <c r="L5770">
        <v>57.4</v>
      </c>
      <c r="M5770">
        <v>62.215000000000003</v>
      </c>
      <c r="N5770">
        <v>22.081199999999999</v>
      </c>
    </row>
    <row r="5771" spans="1:14" x14ac:dyDescent="0.3">
      <c r="A5771" t="s">
        <v>202</v>
      </c>
      <c r="B5771" t="s">
        <v>203</v>
      </c>
      <c r="C5771" t="s">
        <v>434</v>
      </c>
      <c r="D5771" t="s">
        <v>433</v>
      </c>
      <c r="E5771">
        <v>1972</v>
      </c>
      <c r="F5771">
        <v>49.119</v>
      </c>
      <c r="G5771">
        <v>9.4629999999999992</v>
      </c>
      <c r="H5771">
        <v>153.40199999999999</v>
      </c>
      <c r="I5771">
        <v>788575000</v>
      </c>
      <c r="J5771">
        <v>418.57799999999997</v>
      </c>
      <c r="L5771">
        <v>59.9</v>
      </c>
      <c r="M5771">
        <v>61.545000000000002</v>
      </c>
      <c r="N5771">
        <v>21.350100000000001</v>
      </c>
    </row>
    <row r="5772" spans="1:14" x14ac:dyDescent="0.3">
      <c r="A5772" t="s">
        <v>202</v>
      </c>
      <c r="B5772" t="s">
        <v>203</v>
      </c>
      <c r="C5772" t="s">
        <v>434</v>
      </c>
      <c r="D5772" t="s">
        <v>433</v>
      </c>
      <c r="E5772">
        <v>1971</v>
      </c>
      <c r="F5772">
        <v>50.021000000000001</v>
      </c>
      <c r="G5772">
        <v>9.9149999999999991</v>
      </c>
      <c r="H5772">
        <v>130.99799999999999</v>
      </c>
      <c r="I5772">
        <v>678241000</v>
      </c>
      <c r="J5772">
        <v>374.88799999999998</v>
      </c>
      <c r="L5772">
        <v>62.5</v>
      </c>
      <c r="M5772">
        <v>60.863999999999997</v>
      </c>
      <c r="N5772">
        <v>20.503</v>
      </c>
    </row>
    <row r="5773" spans="1:14" x14ac:dyDescent="0.3">
      <c r="A5773" t="s">
        <v>202</v>
      </c>
      <c r="B5773" t="s">
        <v>203</v>
      </c>
      <c r="C5773" t="s">
        <v>434</v>
      </c>
      <c r="D5773" t="s">
        <v>433</v>
      </c>
      <c r="E5773">
        <v>1970</v>
      </c>
      <c r="F5773">
        <v>50.789000000000001</v>
      </c>
      <c r="G5773">
        <v>10.385</v>
      </c>
      <c r="I5773">
        <v>639597000</v>
      </c>
      <c r="J5773">
        <v>371.57299999999998</v>
      </c>
      <c r="L5773">
        <v>65.3</v>
      </c>
      <c r="M5773">
        <v>60.170999999999999</v>
      </c>
      <c r="N5773">
        <v>19.507300000000001</v>
      </c>
    </row>
    <row r="5774" spans="1:14" x14ac:dyDescent="0.3">
      <c r="A5774" t="s">
        <v>202</v>
      </c>
      <c r="B5774" t="s">
        <v>203</v>
      </c>
      <c r="C5774" t="s">
        <v>434</v>
      </c>
      <c r="D5774" t="s">
        <v>433</v>
      </c>
      <c r="E5774">
        <v>1969</v>
      </c>
      <c r="F5774">
        <v>51.447000000000003</v>
      </c>
      <c r="G5774">
        <v>10.879</v>
      </c>
      <c r="I5774">
        <v>698964000</v>
      </c>
      <c r="J5774">
        <v>432.14499999999998</v>
      </c>
      <c r="L5774">
        <v>68.3</v>
      </c>
      <c r="M5774">
        <v>59.468000000000004</v>
      </c>
      <c r="N5774">
        <v>18.329899999999999</v>
      </c>
    </row>
    <row r="5775" spans="1:14" x14ac:dyDescent="0.3">
      <c r="A5775" t="s">
        <v>202</v>
      </c>
      <c r="B5775" t="s">
        <v>203</v>
      </c>
      <c r="C5775" t="s">
        <v>434</v>
      </c>
      <c r="D5775" t="s">
        <v>433</v>
      </c>
      <c r="E5775">
        <v>1968</v>
      </c>
      <c r="F5775">
        <v>52.027999999999999</v>
      </c>
      <c r="G5775">
        <v>11.398</v>
      </c>
      <c r="I5775">
        <v>561187000</v>
      </c>
      <c r="J5775">
        <v>374.084</v>
      </c>
      <c r="L5775">
        <v>71.400000000000006</v>
      </c>
      <c r="M5775">
        <v>58.752000000000002</v>
      </c>
      <c r="N5775">
        <v>17.000900000000001</v>
      </c>
    </row>
    <row r="5776" spans="1:14" x14ac:dyDescent="0.3">
      <c r="A5776" t="s">
        <v>202</v>
      </c>
      <c r="B5776" t="s">
        <v>203</v>
      </c>
      <c r="C5776" t="s">
        <v>434</v>
      </c>
      <c r="D5776" t="s">
        <v>433</v>
      </c>
      <c r="E5776">
        <v>1967</v>
      </c>
      <c r="F5776">
        <v>52.545999999999999</v>
      </c>
      <c r="G5776">
        <v>11.942</v>
      </c>
      <c r="I5776">
        <v>631756000</v>
      </c>
      <c r="J5776">
        <v>458.12700000000001</v>
      </c>
      <c r="L5776">
        <v>74.8</v>
      </c>
      <c r="M5776">
        <v>58.021999999999998</v>
      </c>
      <c r="N5776">
        <v>15.627800000000001</v>
      </c>
    </row>
    <row r="5777" spans="1:15" x14ac:dyDescent="0.3">
      <c r="A5777" t="s">
        <v>202</v>
      </c>
      <c r="B5777" t="s">
        <v>203</v>
      </c>
      <c r="C5777" t="s">
        <v>434</v>
      </c>
      <c r="D5777" t="s">
        <v>433</v>
      </c>
      <c r="E5777">
        <v>1966</v>
      </c>
      <c r="F5777">
        <v>52.984999999999999</v>
      </c>
      <c r="G5777">
        <v>12.505000000000001</v>
      </c>
      <c r="I5777">
        <v>658079000</v>
      </c>
      <c r="J5777">
        <v>519.37400000000002</v>
      </c>
      <c r="L5777">
        <v>78.400000000000006</v>
      </c>
      <c r="M5777">
        <v>57.279000000000003</v>
      </c>
      <c r="N5777">
        <v>14.359299999999999</v>
      </c>
    </row>
    <row r="5778" spans="1:15" x14ac:dyDescent="0.3">
      <c r="A5778" t="s">
        <v>202</v>
      </c>
      <c r="B5778" t="s">
        <v>203</v>
      </c>
      <c r="C5778" t="s">
        <v>434</v>
      </c>
      <c r="D5778" t="s">
        <v>433</v>
      </c>
      <c r="E5778">
        <v>1965</v>
      </c>
      <c r="F5778">
        <v>53.293999999999997</v>
      </c>
      <c r="G5778">
        <v>13.077</v>
      </c>
      <c r="I5778">
        <v>599832000</v>
      </c>
      <c r="J5778">
        <v>511.10199999999998</v>
      </c>
      <c r="L5778">
        <v>82.4</v>
      </c>
      <c r="M5778">
        <v>56.526000000000003</v>
      </c>
      <c r="N5778">
        <v>13.3002</v>
      </c>
    </row>
    <row r="5779" spans="1:15" x14ac:dyDescent="0.3">
      <c r="A5779" t="s">
        <v>202</v>
      </c>
      <c r="B5779" t="s">
        <v>203</v>
      </c>
      <c r="C5779" t="s">
        <v>434</v>
      </c>
      <c r="D5779" t="s">
        <v>433</v>
      </c>
      <c r="E5779">
        <v>1964</v>
      </c>
      <c r="F5779">
        <v>53.406999999999996</v>
      </c>
      <c r="G5779">
        <v>13.645</v>
      </c>
      <c r="L5779">
        <v>86.6</v>
      </c>
      <c r="M5779">
        <v>55.765000000000001</v>
      </c>
      <c r="N5779">
        <v>12.4932</v>
      </c>
    </row>
    <row r="5780" spans="1:15" x14ac:dyDescent="0.3">
      <c r="A5780" t="s">
        <v>202</v>
      </c>
      <c r="B5780" t="s">
        <v>203</v>
      </c>
      <c r="C5780" t="s">
        <v>434</v>
      </c>
      <c r="D5780" t="s">
        <v>433</v>
      </c>
      <c r="E5780">
        <v>1963</v>
      </c>
      <c r="F5780">
        <v>53.289000000000001</v>
      </c>
      <c r="G5780">
        <v>14.202999999999999</v>
      </c>
      <c r="L5780">
        <v>91.2</v>
      </c>
      <c r="M5780">
        <v>54.994999999999997</v>
      </c>
      <c r="N5780">
        <v>11.9018</v>
      </c>
    </row>
    <row r="5781" spans="1:15" x14ac:dyDescent="0.3">
      <c r="A5781" t="s">
        <v>202</v>
      </c>
      <c r="B5781" t="s">
        <v>203</v>
      </c>
      <c r="C5781" t="s">
        <v>434</v>
      </c>
      <c r="D5781" t="s">
        <v>433</v>
      </c>
      <c r="E5781">
        <v>1962</v>
      </c>
      <c r="F5781">
        <v>52.933999999999997</v>
      </c>
      <c r="G5781">
        <v>14.746</v>
      </c>
      <c r="L5781">
        <v>96.1</v>
      </c>
      <c r="M5781">
        <v>54.22</v>
      </c>
      <c r="N5781">
        <v>11.4535</v>
      </c>
    </row>
    <row r="5782" spans="1:15" x14ac:dyDescent="0.3">
      <c r="A5782" t="s">
        <v>202</v>
      </c>
      <c r="B5782" t="s">
        <v>203</v>
      </c>
      <c r="C5782" t="s">
        <v>434</v>
      </c>
      <c r="D5782" t="s">
        <v>433</v>
      </c>
      <c r="E5782">
        <v>1961</v>
      </c>
      <c r="F5782">
        <v>52.368000000000002</v>
      </c>
      <c r="G5782">
        <v>15.276999999999999</v>
      </c>
      <c r="L5782">
        <v>101.4</v>
      </c>
      <c r="M5782">
        <v>53.438000000000002</v>
      </c>
      <c r="N5782">
        <v>11.0379</v>
      </c>
    </row>
    <row r="5783" spans="1:15" x14ac:dyDescent="0.3">
      <c r="A5783" t="s">
        <v>202</v>
      </c>
      <c r="B5783" t="s">
        <v>203</v>
      </c>
      <c r="C5783" t="s">
        <v>434</v>
      </c>
      <c r="D5783" t="s">
        <v>433</v>
      </c>
      <c r="E5783">
        <v>1960</v>
      </c>
      <c r="F5783">
        <v>51.645000000000003</v>
      </c>
      <c r="G5783">
        <v>15.8</v>
      </c>
      <c r="L5783">
        <v>107</v>
      </c>
      <c r="M5783">
        <v>52.651000000000003</v>
      </c>
    </row>
    <row r="5784" spans="1:15" x14ac:dyDescent="0.3">
      <c r="A5784" t="s">
        <v>204</v>
      </c>
      <c r="B5784" t="s">
        <v>205</v>
      </c>
      <c r="C5784" t="s">
        <v>438</v>
      </c>
      <c r="D5784" t="s">
        <v>433</v>
      </c>
      <c r="E5784">
        <v>2018</v>
      </c>
      <c r="I5784" s="1">
        <v>171000000000</v>
      </c>
      <c r="J5784">
        <v>9331.0499999999993</v>
      </c>
      <c r="K5784">
        <v>78.903899999999993</v>
      </c>
      <c r="L5784">
        <v>8.8000000000000007</v>
      </c>
      <c r="N5784">
        <v>6.7698299999999998</v>
      </c>
      <c r="O5784">
        <v>4.8849999999999998</v>
      </c>
    </row>
    <row r="5785" spans="1:15" x14ac:dyDescent="0.3">
      <c r="A5785" t="s">
        <v>204</v>
      </c>
      <c r="B5785" t="s">
        <v>205</v>
      </c>
      <c r="C5785" t="s">
        <v>438</v>
      </c>
      <c r="D5785" t="s">
        <v>433</v>
      </c>
      <c r="E5785">
        <v>2017</v>
      </c>
      <c r="F5785">
        <v>21.64</v>
      </c>
      <c r="G5785">
        <v>7.15</v>
      </c>
      <c r="I5785" s="1">
        <v>163000000000</v>
      </c>
      <c r="J5785">
        <v>9030.32</v>
      </c>
      <c r="K5785">
        <v>76.426699999999997</v>
      </c>
      <c r="L5785">
        <v>9.1999999999999993</v>
      </c>
      <c r="M5785">
        <v>72.95</v>
      </c>
      <c r="N5785">
        <v>6.6814</v>
      </c>
      <c r="O5785">
        <v>4.9000000000000004</v>
      </c>
    </row>
    <row r="5786" spans="1:15" x14ac:dyDescent="0.3">
      <c r="A5786" t="s">
        <v>204</v>
      </c>
      <c r="B5786" t="s">
        <v>205</v>
      </c>
      <c r="C5786" t="s">
        <v>438</v>
      </c>
      <c r="D5786" t="s">
        <v>433</v>
      </c>
      <c r="E5786">
        <v>2016</v>
      </c>
      <c r="F5786">
        <v>22.52</v>
      </c>
      <c r="G5786">
        <v>7.37</v>
      </c>
      <c r="I5786" s="1">
        <v>137000000000</v>
      </c>
      <c r="J5786">
        <v>7714.84</v>
      </c>
      <c r="K5786">
        <v>74.587699999999998</v>
      </c>
      <c r="L5786">
        <v>9.8000000000000007</v>
      </c>
      <c r="M5786">
        <v>72.3</v>
      </c>
      <c r="N5786">
        <v>6.5911200000000001</v>
      </c>
      <c r="O5786">
        <v>4.96</v>
      </c>
    </row>
    <row r="5787" spans="1:15" x14ac:dyDescent="0.3">
      <c r="A5787" t="s">
        <v>204</v>
      </c>
      <c r="B5787" t="s">
        <v>205</v>
      </c>
      <c r="C5787" t="s">
        <v>438</v>
      </c>
      <c r="D5787" t="s">
        <v>433</v>
      </c>
      <c r="E5787">
        <v>2015</v>
      </c>
      <c r="F5787">
        <v>22.71</v>
      </c>
      <c r="G5787">
        <v>7.46</v>
      </c>
      <c r="I5787" s="1">
        <v>184000000000</v>
      </c>
      <c r="J5787">
        <v>10510.8</v>
      </c>
      <c r="K5787">
        <v>70.829899999999995</v>
      </c>
      <c r="L5787">
        <v>10.6</v>
      </c>
      <c r="M5787">
        <v>72</v>
      </c>
      <c r="N5787">
        <v>6.4980599999999997</v>
      </c>
      <c r="O5787">
        <v>4.93</v>
      </c>
    </row>
    <row r="5788" spans="1:15" x14ac:dyDescent="0.3">
      <c r="A5788" t="s">
        <v>204</v>
      </c>
      <c r="B5788" t="s">
        <v>205</v>
      </c>
      <c r="C5788" t="s">
        <v>438</v>
      </c>
      <c r="D5788" t="s">
        <v>433</v>
      </c>
      <c r="E5788">
        <v>2014</v>
      </c>
      <c r="F5788">
        <v>23.1</v>
      </c>
      <c r="G5788">
        <v>7.65</v>
      </c>
      <c r="H5788">
        <v>5600.21</v>
      </c>
      <c r="I5788" s="1">
        <v>221000000000</v>
      </c>
      <c r="J5788">
        <v>12807.3</v>
      </c>
      <c r="K5788">
        <v>66</v>
      </c>
      <c r="L5788">
        <v>11.7</v>
      </c>
      <c r="M5788">
        <v>71.62</v>
      </c>
      <c r="N5788">
        <v>6.4037800000000002</v>
      </c>
      <c r="O5788">
        <v>5.0599999999999996</v>
      </c>
    </row>
    <row r="5789" spans="1:15" x14ac:dyDescent="0.3">
      <c r="A5789" t="s">
        <v>204</v>
      </c>
      <c r="B5789" t="s">
        <v>205</v>
      </c>
      <c r="C5789" t="s">
        <v>438</v>
      </c>
      <c r="D5789" t="s">
        <v>433</v>
      </c>
      <c r="E5789">
        <v>2013</v>
      </c>
      <c r="F5789">
        <v>22.73</v>
      </c>
      <c r="G5789">
        <v>8</v>
      </c>
      <c r="H5789">
        <v>5345.47</v>
      </c>
      <c r="I5789" s="1">
        <v>237000000000</v>
      </c>
      <c r="J5789">
        <v>13890.6</v>
      </c>
      <c r="K5789">
        <v>63.304200000000002</v>
      </c>
      <c r="L5789">
        <v>13</v>
      </c>
      <c r="M5789">
        <v>70.45</v>
      </c>
      <c r="N5789">
        <v>6.3101599999999998</v>
      </c>
      <c r="O5789">
        <v>5.2</v>
      </c>
    </row>
    <row r="5790" spans="1:15" x14ac:dyDescent="0.3">
      <c r="A5790" t="s">
        <v>204</v>
      </c>
      <c r="B5790" t="s">
        <v>205</v>
      </c>
      <c r="C5790" t="s">
        <v>438</v>
      </c>
      <c r="D5790" t="s">
        <v>433</v>
      </c>
      <c r="E5790">
        <v>2012</v>
      </c>
      <c r="F5790">
        <v>22.7</v>
      </c>
      <c r="G5790">
        <v>8.5399999999999991</v>
      </c>
      <c r="H5790">
        <v>5180.6499999999996</v>
      </c>
      <c r="I5790" s="1">
        <v>208000000000</v>
      </c>
      <c r="J5790">
        <v>12386.7</v>
      </c>
      <c r="K5790">
        <v>61.906599999999997</v>
      </c>
      <c r="L5790">
        <v>14.5</v>
      </c>
      <c r="M5790">
        <v>69.61</v>
      </c>
      <c r="N5790">
        <v>6.2199799999999996</v>
      </c>
      <c r="O5790">
        <v>5.29</v>
      </c>
    </row>
    <row r="5791" spans="1:15" x14ac:dyDescent="0.3">
      <c r="A5791" t="s">
        <v>204</v>
      </c>
      <c r="B5791" t="s">
        <v>205</v>
      </c>
      <c r="C5791" t="s">
        <v>438</v>
      </c>
      <c r="D5791" t="s">
        <v>433</v>
      </c>
      <c r="E5791">
        <v>2011</v>
      </c>
      <c r="F5791">
        <v>22.51</v>
      </c>
      <c r="G5791">
        <v>8.7200000000000006</v>
      </c>
      <c r="H5791">
        <v>4892.74</v>
      </c>
      <c r="I5791" s="1">
        <v>193000000000</v>
      </c>
      <c r="J5791">
        <v>11634</v>
      </c>
      <c r="K5791">
        <v>50.6</v>
      </c>
      <c r="L5791">
        <v>16.2</v>
      </c>
      <c r="M5791">
        <v>68.98</v>
      </c>
      <c r="N5791">
        <v>6.1329799999999999</v>
      </c>
      <c r="O5791">
        <v>5.39</v>
      </c>
    </row>
    <row r="5792" spans="1:15" x14ac:dyDescent="0.3">
      <c r="A5792" t="s">
        <v>204</v>
      </c>
      <c r="B5792" t="s">
        <v>205</v>
      </c>
      <c r="C5792" t="s">
        <v>438</v>
      </c>
      <c r="D5792" t="s">
        <v>433</v>
      </c>
      <c r="E5792">
        <v>2010</v>
      </c>
      <c r="F5792">
        <v>22.53</v>
      </c>
      <c r="G5792">
        <v>8.9499999999999993</v>
      </c>
      <c r="H5792">
        <v>4728.01</v>
      </c>
      <c r="I5792" s="1">
        <v>148000000000</v>
      </c>
      <c r="J5792">
        <v>9070.49</v>
      </c>
      <c r="K5792">
        <v>31.6</v>
      </c>
      <c r="L5792">
        <v>18.100000000000001</v>
      </c>
      <c r="M5792">
        <v>68.295400000000001</v>
      </c>
      <c r="N5792">
        <v>6.0458100000000004</v>
      </c>
      <c r="O5792">
        <v>5.77</v>
      </c>
    </row>
    <row r="5793" spans="1:15" x14ac:dyDescent="0.3">
      <c r="A5793" t="s">
        <v>204</v>
      </c>
      <c r="B5793" t="s">
        <v>205</v>
      </c>
      <c r="C5793" t="s">
        <v>438</v>
      </c>
      <c r="D5793" t="s">
        <v>433</v>
      </c>
      <c r="E5793">
        <v>2009</v>
      </c>
      <c r="F5793">
        <v>22.14</v>
      </c>
      <c r="G5793">
        <v>8.8800000000000008</v>
      </c>
      <c r="H5793">
        <v>4447.32</v>
      </c>
      <c r="I5793" s="1">
        <v>115000000000</v>
      </c>
      <c r="J5793">
        <v>7165.22</v>
      </c>
      <c r="K5793">
        <v>18.2</v>
      </c>
      <c r="L5793">
        <v>20</v>
      </c>
      <c r="M5793">
        <v>68.429299999999998</v>
      </c>
      <c r="N5793">
        <v>5.9609699999999997</v>
      </c>
      <c r="O5793">
        <v>6.55</v>
      </c>
    </row>
    <row r="5794" spans="1:15" x14ac:dyDescent="0.3">
      <c r="A5794" t="s">
        <v>204</v>
      </c>
      <c r="B5794" t="s">
        <v>205</v>
      </c>
      <c r="C5794" t="s">
        <v>438</v>
      </c>
      <c r="D5794" t="s">
        <v>433</v>
      </c>
      <c r="E5794">
        <v>2008</v>
      </c>
      <c r="F5794">
        <v>22.75</v>
      </c>
      <c r="G5794">
        <v>9.74</v>
      </c>
      <c r="H5794">
        <v>4689.17</v>
      </c>
      <c r="I5794" s="1">
        <v>133000000000</v>
      </c>
      <c r="J5794">
        <v>8513.56</v>
      </c>
      <c r="K5794">
        <v>11</v>
      </c>
      <c r="L5794">
        <v>21.9</v>
      </c>
      <c r="M5794">
        <v>67.022000000000006</v>
      </c>
      <c r="N5794">
        <v>5.8058300000000003</v>
      </c>
      <c r="O5794">
        <v>6.63</v>
      </c>
    </row>
    <row r="5795" spans="1:15" x14ac:dyDescent="0.3">
      <c r="A5795" t="s">
        <v>204</v>
      </c>
      <c r="B5795" t="s">
        <v>205</v>
      </c>
      <c r="C5795" t="s">
        <v>438</v>
      </c>
      <c r="D5795" t="s">
        <v>433</v>
      </c>
      <c r="E5795">
        <v>2007</v>
      </c>
      <c r="F5795">
        <v>20.79</v>
      </c>
      <c r="G5795">
        <v>10.220000000000001</v>
      </c>
      <c r="H5795">
        <v>4487.29</v>
      </c>
      <c r="I5795" s="1">
        <v>105000000000</v>
      </c>
      <c r="J5795">
        <v>6771.41</v>
      </c>
      <c r="K5795">
        <v>4.0199999999999996</v>
      </c>
      <c r="L5795">
        <v>23.8</v>
      </c>
      <c r="M5795">
        <v>66.504900000000006</v>
      </c>
      <c r="N5795">
        <v>5.7355200000000002</v>
      </c>
      <c r="O5795">
        <v>7.26</v>
      </c>
    </row>
    <row r="5796" spans="1:15" x14ac:dyDescent="0.3">
      <c r="A5796" t="s">
        <v>204</v>
      </c>
      <c r="B5796" t="s">
        <v>205</v>
      </c>
      <c r="C5796" t="s">
        <v>438</v>
      </c>
      <c r="D5796" t="s">
        <v>433</v>
      </c>
      <c r="E5796">
        <v>2006</v>
      </c>
      <c r="F5796">
        <v>19.71</v>
      </c>
      <c r="G5796">
        <v>10.27</v>
      </c>
      <c r="H5796">
        <v>4261.21</v>
      </c>
      <c r="I5796">
        <v>81003900000</v>
      </c>
      <c r="J5796">
        <v>5291.58</v>
      </c>
      <c r="K5796">
        <v>3.26837</v>
      </c>
      <c r="L5796">
        <v>25.7</v>
      </c>
      <c r="M5796">
        <v>66.161000000000001</v>
      </c>
      <c r="N5796">
        <v>5.6702899999999996</v>
      </c>
      <c r="O5796">
        <v>7.79</v>
      </c>
    </row>
    <row r="5797" spans="1:15" x14ac:dyDescent="0.3">
      <c r="A5797" t="s">
        <v>204</v>
      </c>
      <c r="B5797" t="s">
        <v>205</v>
      </c>
      <c r="C5797" t="s">
        <v>438</v>
      </c>
      <c r="D5797" t="s">
        <v>433</v>
      </c>
      <c r="E5797">
        <v>2005</v>
      </c>
      <c r="F5797">
        <v>18.420000000000002</v>
      </c>
      <c r="G5797">
        <v>10.37</v>
      </c>
      <c r="H5797">
        <v>4012.07</v>
      </c>
      <c r="I5797">
        <v>57123700000</v>
      </c>
      <c r="J5797">
        <v>3771.28</v>
      </c>
      <c r="K5797">
        <v>2.9617100000000001</v>
      </c>
      <c r="L5797">
        <v>27.6</v>
      </c>
      <c r="M5797">
        <v>65.909800000000004</v>
      </c>
      <c r="N5797">
        <v>5.6106299999999996</v>
      </c>
      <c r="O5797">
        <v>8.1300000000000008</v>
      </c>
    </row>
    <row r="5798" spans="1:15" x14ac:dyDescent="0.3">
      <c r="A5798" t="s">
        <v>204</v>
      </c>
      <c r="B5798" t="s">
        <v>205</v>
      </c>
      <c r="C5798" t="s">
        <v>438</v>
      </c>
      <c r="D5798" t="s">
        <v>433</v>
      </c>
      <c r="E5798">
        <v>2004</v>
      </c>
      <c r="F5798">
        <v>18.190000000000001</v>
      </c>
      <c r="G5798">
        <v>10.14</v>
      </c>
      <c r="H5798">
        <v>3859.19</v>
      </c>
      <c r="I5798">
        <v>43151600000</v>
      </c>
      <c r="J5798">
        <v>2874.29</v>
      </c>
      <c r="K5798">
        <v>2.6503899999999998</v>
      </c>
      <c r="L5798">
        <v>29.4</v>
      </c>
      <c r="M5798">
        <v>65.887799999999999</v>
      </c>
      <c r="N5798">
        <v>5.5609799999999998</v>
      </c>
      <c r="O5798">
        <v>8.4</v>
      </c>
    </row>
    <row r="5799" spans="1:15" x14ac:dyDescent="0.3">
      <c r="A5799" t="s">
        <v>204</v>
      </c>
      <c r="B5799" t="s">
        <v>205</v>
      </c>
      <c r="C5799" t="s">
        <v>438</v>
      </c>
      <c r="D5799" t="s">
        <v>433</v>
      </c>
      <c r="E5799">
        <v>2003</v>
      </c>
      <c r="F5799">
        <v>16.63</v>
      </c>
      <c r="G5799">
        <v>10.41</v>
      </c>
      <c r="H5799">
        <v>3768.79</v>
      </c>
      <c r="I5799">
        <v>30833700000</v>
      </c>
      <c r="J5799">
        <v>2068.12</v>
      </c>
      <c r="K5799">
        <v>2.00041</v>
      </c>
      <c r="L5799">
        <v>31.1</v>
      </c>
      <c r="M5799">
        <v>65.865899999999996</v>
      </c>
      <c r="N5799">
        <v>5.5224700000000002</v>
      </c>
      <c r="O5799">
        <v>8.7799999999999994</v>
      </c>
    </row>
    <row r="5800" spans="1:15" x14ac:dyDescent="0.3">
      <c r="A5800" t="s">
        <v>204</v>
      </c>
      <c r="B5800" t="s">
        <v>205</v>
      </c>
      <c r="C5800" t="s">
        <v>438</v>
      </c>
      <c r="D5800" t="s">
        <v>433</v>
      </c>
      <c r="E5800">
        <v>2002</v>
      </c>
      <c r="F5800">
        <v>15.29</v>
      </c>
      <c r="G5800">
        <v>10.050000000000001</v>
      </c>
      <c r="H5800">
        <v>3558.33</v>
      </c>
      <c r="I5800">
        <v>24636600000</v>
      </c>
      <c r="J5800">
        <v>1658.03</v>
      </c>
      <c r="K5800">
        <v>1.6747700000000001</v>
      </c>
      <c r="L5800">
        <v>33</v>
      </c>
      <c r="M5800">
        <v>65.968299999999999</v>
      </c>
      <c r="N5800">
        <v>5.5039300000000004</v>
      </c>
      <c r="O5800">
        <v>9.33</v>
      </c>
    </row>
    <row r="5801" spans="1:15" x14ac:dyDescent="0.3">
      <c r="A5801" t="s">
        <v>204</v>
      </c>
      <c r="B5801" t="s">
        <v>205</v>
      </c>
      <c r="C5801" t="s">
        <v>438</v>
      </c>
      <c r="D5801" t="s">
        <v>433</v>
      </c>
      <c r="E5801">
        <v>2001</v>
      </c>
      <c r="F5801">
        <v>14.91</v>
      </c>
      <c r="G5801">
        <v>9.9499999999999993</v>
      </c>
      <c r="H5801">
        <v>3512.04</v>
      </c>
      <c r="I5801">
        <v>22152700000</v>
      </c>
      <c r="J5801">
        <v>1490.93</v>
      </c>
      <c r="K5801">
        <v>1.0061199999999999</v>
      </c>
      <c r="L5801">
        <v>34.9</v>
      </c>
      <c r="M5801">
        <v>65.768299999999996</v>
      </c>
      <c r="N5801">
        <v>5.5037000000000003</v>
      </c>
      <c r="O5801">
        <v>10.43</v>
      </c>
    </row>
    <row r="5802" spans="1:15" x14ac:dyDescent="0.3">
      <c r="A5802" t="s">
        <v>204</v>
      </c>
      <c r="B5802" t="s">
        <v>205</v>
      </c>
      <c r="C5802" t="s">
        <v>438</v>
      </c>
      <c r="D5802" t="s">
        <v>433</v>
      </c>
      <c r="E5802">
        <v>2000</v>
      </c>
      <c r="F5802">
        <v>14.92</v>
      </c>
      <c r="G5802">
        <v>10.06</v>
      </c>
      <c r="H5802">
        <v>3169.52</v>
      </c>
      <c r="I5802">
        <v>18292000000</v>
      </c>
      <c r="J5802">
        <v>1229</v>
      </c>
      <c r="K5802">
        <v>0.66859400000000002</v>
      </c>
      <c r="L5802">
        <v>36.9</v>
      </c>
      <c r="M5802">
        <v>65.517099999999999</v>
      </c>
      <c r="N5802">
        <v>5.5130699999999999</v>
      </c>
      <c r="O5802">
        <v>12.75</v>
      </c>
    </row>
    <row r="5803" spans="1:15" x14ac:dyDescent="0.3">
      <c r="A5803" t="s">
        <v>204</v>
      </c>
      <c r="B5803" t="s">
        <v>205</v>
      </c>
      <c r="C5803" t="s">
        <v>438</v>
      </c>
      <c r="D5803" t="s">
        <v>433</v>
      </c>
      <c r="E5803">
        <v>1999</v>
      </c>
      <c r="F5803">
        <v>14.57</v>
      </c>
      <c r="G5803">
        <v>9.8699999999999992</v>
      </c>
      <c r="H5803">
        <v>2838.34</v>
      </c>
      <c r="I5803">
        <v>16870800000</v>
      </c>
      <c r="J5803">
        <v>1130.1099999999999</v>
      </c>
      <c r="K5803">
        <v>0.464277</v>
      </c>
      <c r="L5803">
        <v>39</v>
      </c>
      <c r="M5803">
        <v>65.519499999999994</v>
      </c>
      <c r="N5803">
        <v>5.5296599999999998</v>
      </c>
      <c r="O5803">
        <v>13.46</v>
      </c>
    </row>
    <row r="5804" spans="1:15" x14ac:dyDescent="0.3">
      <c r="A5804" t="s">
        <v>204</v>
      </c>
      <c r="B5804" t="s">
        <v>205</v>
      </c>
      <c r="C5804" t="s">
        <v>438</v>
      </c>
      <c r="D5804" t="s">
        <v>433</v>
      </c>
      <c r="E5804">
        <v>1998</v>
      </c>
      <c r="F5804">
        <v>14.75</v>
      </c>
      <c r="G5804">
        <v>10.24</v>
      </c>
      <c r="H5804">
        <v>2948.78</v>
      </c>
      <c r="I5804">
        <v>22135200000</v>
      </c>
      <c r="J5804">
        <v>1468.7</v>
      </c>
      <c r="K5804">
        <v>0.13106999999999999</v>
      </c>
      <c r="L5804">
        <v>40.9</v>
      </c>
      <c r="M5804">
        <v>64.561000000000007</v>
      </c>
      <c r="N5804">
        <v>5.5825800000000001</v>
      </c>
      <c r="O5804">
        <v>13.13</v>
      </c>
    </row>
    <row r="5805" spans="1:15" x14ac:dyDescent="0.3">
      <c r="A5805" t="s">
        <v>204</v>
      </c>
      <c r="B5805" t="s">
        <v>205</v>
      </c>
      <c r="C5805" t="s">
        <v>438</v>
      </c>
      <c r="D5805" t="s">
        <v>433</v>
      </c>
      <c r="E5805">
        <v>1997</v>
      </c>
      <c r="F5805">
        <v>15.15</v>
      </c>
      <c r="G5805">
        <v>10.44</v>
      </c>
      <c r="H5805">
        <v>3173.79</v>
      </c>
      <c r="I5805">
        <v>22165900000</v>
      </c>
      <c r="J5805">
        <v>1445.57</v>
      </c>
      <c r="K5805">
        <v>6.4596799999999996E-2</v>
      </c>
      <c r="L5805">
        <v>42.6</v>
      </c>
      <c r="M5805">
        <v>64.463399999999993</v>
      </c>
      <c r="N5805">
        <v>5.6797800000000001</v>
      </c>
      <c r="O5805">
        <v>13.01</v>
      </c>
    </row>
    <row r="5806" spans="1:15" x14ac:dyDescent="0.3">
      <c r="A5806" t="s">
        <v>204</v>
      </c>
      <c r="B5806" t="s">
        <v>205</v>
      </c>
      <c r="C5806" t="s">
        <v>438</v>
      </c>
      <c r="D5806" t="s">
        <v>433</v>
      </c>
      <c r="E5806">
        <v>1996</v>
      </c>
      <c r="F5806">
        <v>16.25</v>
      </c>
      <c r="G5806">
        <v>10.66</v>
      </c>
      <c r="H5806">
        <v>3636.63</v>
      </c>
      <c r="I5806">
        <v>21035400000</v>
      </c>
      <c r="J5806">
        <v>1350.33</v>
      </c>
      <c r="K5806">
        <v>3.1824499999999999E-2</v>
      </c>
      <c r="L5806">
        <v>44</v>
      </c>
      <c r="M5806">
        <v>64.109800000000007</v>
      </c>
      <c r="N5806">
        <v>5.7702299999999997</v>
      </c>
      <c r="O5806">
        <v>12.96</v>
      </c>
    </row>
    <row r="5807" spans="1:15" x14ac:dyDescent="0.3">
      <c r="A5807" t="s">
        <v>204</v>
      </c>
      <c r="B5807" t="s">
        <v>205</v>
      </c>
      <c r="C5807" t="s">
        <v>438</v>
      </c>
      <c r="D5807" t="s">
        <v>433</v>
      </c>
      <c r="E5807">
        <v>1995</v>
      </c>
      <c r="F5807">
        <v>17.46</v>
      </c>
      <c r="G5807">
        <v>10.66</v>
      </c>
      <c r="H5807">
        <v>4041.13</v>
      </c>
      <c r="I5807">
        <v>20374300000</v>
      </c>
      <c r="J5807">
        <v>1288.24</v>
      </c>
      <c r="K5807">
        <v>1.1302400000000001E-2</v>
      </c>
      <c r="L5807">
        <v>44.8</v>
      </c>
      <c r="M5807">
        <v>64.919499999999999</v>
      </c>
      <c r="N5807">
        <v>5.8582900000000002</v>
      </c>
      <c r="O5807">
        <v>10.98</v>
      </c>
    </row>
    <row r="5808" spans="1:15" x14ac:dyDescent="0.3">
      <c r="A5808" t="s">
        <v>204</v>
      </c>
      <c r="B5808" t="s">
        <v>205</v>
      </c>
      <c r="C5808" t="s">
        <v>438</v>
      </c>
      <c r="D5808" t="s">
        <v>433</v>
      </c>
      <c r="E5808">
        <v>1994</v>
      </c>
      <c r="F5808">
        <v>18.93</v>
      </c>
      <c r="G5808">
        <v>9.93</v>
      </c>
      <c r="H5808">
        <v>4340.74</v>
      </c>
      <c r="I5808">
        <v>21250800000</v>
      </c>
      <c r="J5808">
        <v>1320.32</v>
      </c>
      <c r="K5808">
        <v>5.2107900000000003E-4</v>
      </c>
      <c r="L5808">
        <v>45</v>
      </c>
      <c r="M5808">
        <v>65.673199999999994</v>
      </c>
      <c r="N5808">
        <v>5.9618500000000001</v>
      </c>
      <c r="O5808">
        <v>7.54</v>
      </c>
    </row>
    <row r="5809" spans="1:15" x14ac:dyDescent="0.3">
      <c r="A5809" t="s">
        <v>204</v>
      </c>
      <c r="B5809" t="s">
        <v>205</v>
      </c>
      <c r="C5809" t="s">
        <v>438</v>
      </c>
      <c r="D5809" t="s">
        <v>433</v>
      </c>
      <c r="E5809">
        <v>1993</v>
      </c>
      <c r="F5809">
        <v>19.260000000000002</v>
      </c>
      <c r="G5809">
        <v>9.5299999999999994</v>
      </c>
      <c r="H5809">
        <v>4541.83</v>
      </c>
      <c r="I5809">
        <v>23409000000</v>
      </c>
      <c r="J5809">
        <v>1433.46</v>
      </c>
      <c r="L5809">
        <v>44.8</v>
      </c>
      <c r="M5809">
        <v>66.726799999999997</v>
      </c>
      <c r="N5809">
        <v>6.0489800000000002</v>
      </c>
      <c r="O5809">
        <v>1.1100000000000001</v>
      </c>
    </row>
    <row r="5810" spans="1:15" x14ac:dyDescent="0.3">
      <c r="A5810" t="s">
        <v>204</v>
      </c>
      <c r="B5810" t="s">
        <v>205</v>
      </c>
      <c r="C5810" t="s">
        <v>438</v>
      </c>
      <c r="D5810" t="s">
        <v>433</v>
      </c>
      <c r="E5810">
        <v>1992</v>
      </c>
      <c r="F5810">
        <v>20.54</v>
      </c>
      <c r="G5810">
        <v>8.3699999999999992</v>
      </c>
      <c r="H5810">
        <v>5354.49</v>
      </c>
      <c r="I5810">
        <v>24906900000</v>
      </c>
      <c r="J5810">
        <v>1515.1</v>
      </c>
      <c r="L5810">
        <v>44.5</v>
      </c>
      <c r="M5810">
        <v>67.731700000000004</v>
      </c>
      <c r="N5810">
        <v>6.0892299999999997</v>
      </c>
      <c r="O5810">
        <v>1</v>
      </c>
    </row>
    <row r="5811" spans="1:15" x14ac:dyDescent="0.3">
      <c r="A5811" t="s">
        <v>204</v>
      </c>
      <c r="B5811" t="s">
        <v>205</v>
      </c>
      <c r="C5811" t="s">
        <v>438</v>
      </c>
      <c r="D5811" t="s">
        <v>433</v>
      </c>
      <c r="E5811">
        <v>1991</v>
      </c>
      <c r="F5811">
        <v>21.53</v>
      </c>
      <c r="G5811">
        <v>8.19</v>
      </c>
      <c r="H5811">
        <v>5641.83</v>
      </c>
      <c r="I5811">
        <v>24881100000</v>
      </c>
      <c r="J5811">
        <v>1512.49</v>
      </c>
      <c r="L5811">
        <v>44.3</v>
      </c>
      <c r="M5811">
        <v>67.982900000000001</v>
      </c>
      <c r="N5811">
        <v>6.0934499999999998</v>
      </c>
      <c r="O5811">
        <v>0.9</v>
      </c>
    </row>
    <row r="5812" spans="1:15" x14ac:dyDescent="0.3">
      <c r="A5812" t="s">
        <v>204</v>
      </c>
      <c r="B5812" t="s">
        <v>205</v>
      </c>
      <c r="C5812" t="s">
        <v>438</v>
      </c>
      <c r="D5812" t="s">
        <v>433</v>
      </c>
      <c r="E5812">
        <v>1990</v>
      </c>
      <c r="F5812">
        <v>22.18</v>
      </c>
      <c r="G5812">
        <v>7.87</v>
      </c>
      <c r="H5812">
        <v>5905</v>
      </c>
      <c r="I5812">
        <v>26932700000</v>
      </c>
      <c r="J5812">
        <v>1647.46</v>
      </c>
      <c r="K5812">
        <v>0</v>
      </c>
      <c r="L5812">
        <v>44.4</v>
      </c>
      <c r="M5812">
        <v>68.336600000000004</v>
      </c>
      <c r="N5812">
        <v>6.0554899999999998</v>
      </c>
    </row>
    <row r="5813" spans="1:15" x14ac:dyDescent="0.3">
      <c r="A5813" t="s">
        <v>204</v>
      </c>
      <c r="B5813" t="s">
        <v>205</v>
      </c>
      <c r="C5813" t="s">
        <v>438</v>
      </c>
      <c r="D5813" t="s">
        <v>433</v>
      </c>
      <c r="E5813">
        <v>1989</v>
      </c>
      <c r="F5813">
        <v>23</v>
      </c>
      <c r="G5813">
        <v>7.6</v>
      </c>
      <c r="L5813">
        <v>44.9</v>
      </c>
      <c r="M5813">
        <v>68.290199999999999</v>
      </c>
      <c r="N5813">
        <v>6.0190000000000001</v>
      </c>
    </row>
    <row r="5814" spans="1:15" x14ac:dyDescent="0.3">
      <c r="A5814" t="s">
        <v>204</v>
      </c>
      <c r="B5814" t="s">
        <v>205</v>
      </c>
      <c r="C5814" t="s">
        <v>438</v>
      </c>
      <c r="D5814" t="s">
        <v>433</v>
      </c>
      <c r="E5814">
        <v>1988</v>
      </c>
      <c r="F5814">
        <v>24.8</v>
      </c>
      <c r="G5814">
        <v>7.7</v>
      </c>
      <c r="L5814">
        <v>45.7</v>
      </c>
      <c r="M5814">
        <v>68.848799999999997</v>
      </c>
      <c r="N5814">
        <v>6.0028899999999998</v>
      </c>
    </row>
    <row r="5815" spans="1:15" x14ac:dyDescent="0.3">
      <c r="A5815" t="s">
        <v>204</v>
      </c>
      <c r="B5815" t="s">
        <v>205</v>
      </c>
      <c r="C5815" t="s">
        <v>438</v>
      </c>
      <c r="D5815" t="s">
        <v>433</v>
      </c>
      <c r="E5815">
        <v>1987</v>
      </c>
      <c r="F5815">
        <v>25.7</v>
      </c>
      <c r="G5815">
        <v>7.6</v>
      </c>
      <c r="L5815">
        <v>46.9</v>
      </c>
      <c r="M5815">
        <v>69.290199999999999</v>
      </c>
      <c r="N5815">
        <v>5.9411199999999997</v>
      </c>
    </row>
    <row r="5816" spans="1:15" x14ac:dyDescent="0.3">
      <c r="A5816" t="s">
        <v>204</v>
      </c>
      <c r="B5816" t="s">
        <v>205</v>
      </c>
      <c r="C5816" t="s">
        <v>438</v>
      </c>
      <c r="D5816" t="s">
        <v>433</v>
      </c>
      <c r="E5816">
        <v>1986</v>
      </c>
      <c r="F5816">
        <v>25.6</v>
      </c>
      <c r="G5816">
        <v>7.4</v>
      </c>
      <c r="L5816">
        <v>48.3</v>
      </c>
      <c r="M5816">
        <v>68.913399999999996</v>
      </c>
      <c r="N5816">
        <v>5.8719599999999996</v>
      </c>
    </row>
    <row r="5817" spans="1:15" x14ac:dyDescent="0.3">
      <c r="A5817" t="s">
        <v>204</v>
      </c>
      <c r="B5817" t="s">
        <v>205</v>
      </c>
      <c r="C5817" t="s">
        <v>438</v>
      </c>
      <c r="D5817" t="s">
        <v>433</v>
      </c>
      <c r="E5817">
        <v>1985</v>
      </c>
      <c r="F5817">
        <v>25.1</v>
      </c>
      <c r="G5817">
        <v>8</v>
      </c>
      <c r="L5817">
        <v>49.7</v>
      </c>
      <c r="M5817">
        <v>68.536600000000007</v>
      </c>
      <c r="N5817">
        <v>5.8027199999999999</v>
      </c>
    </row>
    <row r="5818" spans="1:15" x14ac:dyDescent="0.3">
      <c r="A5818" t="s">
        <v>204</v>
      </c>
      <c r="B5818" t="s">
        <v>205</v>
      </c>
      <c r="C5818" t="s">
        <v>438</v>
      </c>
      <c r="D5818" t="s">
        <v>433</v>
      </c>
      <c r="E5818">
        <v>1984</v>
      </c>
      <c r="F5818">
        <v>25.5</v>
      </c>
      <c r="G5818">
        <v>8.3000000000000007</v>
      </c>
      <c r="L5818">
        <v>51.1</v>
      </c>
      <c r="M5818">
        <v>68.536600000000007</v>
      </c>
      <c r="N5818">
        <v>5.7352400000000001</v>
      </c>
    </row>
    <row r="5819" spans="1:15" x14ac:dyDescent="0.3">
      <c r="A5819" t="s">
        <v>204</v>
      </c>
      <c r="B5819" t="s">
        <v>205</v>
      </c>
      <c r="C5819" t="s">
        <v>438</v>
      </c>
      <c r="D5819" t="s">
        <v>433</v>
      </c>
      <c r="E5819">
        <v>1983</v>
      </c>
      <c r="F5819">
        <v>24.5</v>
      </c>
      <c r="G5819">
        <v>8</v>
      </c>
      <c r="L5819">
        <v>52.7</v>
      </c>
      <c r="M5819">
        <v>67.662199999999999</v>
      </c>
      <c r="N5819">
        <v>5.66852</v>
      </c>
    </row>
    <row r="5820" spans="1:15" x14ac:dyDescent="0.3">
      <c r="A5820" t="s">
        <v>204</v>
      </c>
      <c r="B5820" t="s">
        <v>205</v>
      </c>
      <c r="C5820" t="s">
        <v>438</v>
      </c>
      <c r="D5820" t="s">
        <v>433</v>
      </c>
      <c r="E5820">
        <v>1982</v>
      </c>
      <c r="F5820">
        <v>24.4</v>
      </c>
      <c r="G5820">
        <v>7.9</v>
      </c>
      <c r="L5820">
        <v>54.4</v>
      </c>
      <c r="M5820">
        <v>66.787800000000004</v>
      </c>
      <c r="N5820">
        <v>5.6036200000000003</v>
      </c>
    </row>
    <row r="5821" spans="1:15" x14ac:dyDescent="0.3">
      <c r="A5821" t="s">
        <v>204</v>
      </c>
      <c r="B5821" t="s">
        <v>205</v>
      </c>
      <c r="C5821" t="s">
        <v>438</v>
      </c>
      <c r="D5821" t="s">
        <v>433</v>
      </c>
      <c r="E5821">
        <v>1981</v>
      </c>
      <c r="F5821">
        <v>24.4</v>
      </c>
      <c r="G5821">
        <v>8</v>
      </c>
      <c r="L5821">
        <v>56</v>
      </c>
      <c r="M5821">
        <v>66.706100000000006</v>
      </c>
      <c r="N5821">
        <v>5.5409499999999996</v>
      </c>
    </row>
    <row r="5822" spans="1:15" x14ac:dyDescent="0.3">
      <c r="A5822" t="s">
        <v>204</v>
      </c>
      <c r="B5822" t="s">
        <v>205</v>
      </c>
      <c r="C5822" t="s">
        <v>438</v>
      </c>
      <c r="D5822" t="s">
        <v>433</v>
      </c>
      <c r="E5822">
        <v>1980</v>
      </c>
      <c r="F5822">
        <v>23.9</v>
      </c>
      <c r="G5822">
        <v>8</v>
      </c>
      <c r="L5822">
        <v>57.6</v>
      </c>
      <c r="M5822">
        <v>66.624399999999994</v>
      </c>
      <c r="N5822">
        <v>5.4806699999999999</v>
      </c>
    </row>
    <row r="5823" spans="1:15" x14ac:dyDescent="0.3">
      <c r="A5823" t="s">
        <v>204</v>
      </c>
      <c r="B5823" t="s">
        <v>205</v>
      </c>
      <c r="C5823" t="s">
        <v>438</v>
      </c>
      <c r="D5823" t="s">
        <v>433</v>
      </c>
      <c r="E5823">
        <v>1979</v>
      </c>
      <c r="F5823">
        <v>24</v>
      </c>
      <c r="G5823">
        <v>7.7</v>
      </c>
      <c r="L5823">
        <v>59</v>
      </c>
      <c r="M5823">
        <v>64.466700000000003</v>
      </c>
      <c r="N5823">
        <v>5.4239899999999999</v>
      </c>
    </row>
    <row r="5824" spans="1:15" x14ac:dyDescent="0.3">
      <c r="A5824" t="s">
        <v>204</v>
      </c>
      <c r="B5824" t="s">
        <v>205</v>
      </c>
      <c r="C5824" t="s">
        <v>438</v>
      </c>
      <c r="D5824" t="s">
        <v>433</v>
      </c>
      <c r="E5824">
        <v>1978</v>
      </c>
      <c r="F5824">
        <v>25.399000000000001</v>
      </c>
      <c r="G5824">
        <v>8.8870000000000005</v>
      </c>
      <c r="L5824">
        <v>60.1</v>
      </c>
      <c r="M5824">
        <v>64.191900000000004</v>
      </c>
      <c r="N5824">
        <v>5.3709499999999997</v>
      </c>
    </row>
    <row r="5825" spans="1:14" x14ac:dyDescent="0.3">
      <c r="A5825" t="s">
        <v>204</v>
      </c>
      <c r="B5825" t="s">
        <v>205</v>
      </c>
      <c r="C5825" t="s">
        <v>438</v>
      </c>
      <c r="D5825" t="s">
        <v>433</v>
      </c>
      <c r="E5825">
        <v>1977</v>
      </c>
      <c r="F5825">
        <v>25.423999999999999</v>
      </c>
      <c r="G5825">
        <v>8.9250000000000007</v>
      </c>
      <c r="L5825">
        <v>61.1</v>
      </c>
      <c r="M5825">
        <v>63.940100000000001</v>
      </c>
      <c r="N5825">
        <v>5.3189700000000002</v>
      </c>
    </row>
    <row r="5826" spans="1:14" x14ac:dyDescent="0.3">
      <c r="A5826" t="s">
        <v>204</v>
      </c>
      <c r="B5826" t="s">
        <v>205</v>
      </c>
      <c r="C5826" t="s">
        <v>438</v>
      </c>
      <c r="D5826" t="s">
        <v>433</v>
      </c>
      <c r="E5826">
        <v>1976</v>
      </c>
      <c r="F5826">
        <v>25.495000000000001</v>
      </c>
      <c r="G5826">
        <v>8.9610000000000003</v>
      </c>
      <c r="L5826">
        <v>62</v>
      </c>
      <c r="M5826">
        <v>63.709299999999999</v>
      </c>
      <c r="N5826">
        <v>5.2643399999999998</v>
      </c>
    </row>
    <row r="5827" spans="1:14" x14ac:dyDescent="0.3">
      <c r="A5827" t="s">
        <v>204</v>
      </c>
      <c r="B5827" t="s">
        <v>205</v>
      </c>
      <c r="C5827" t="s">
        <v>438</v>
      </c>
      <c r="D5827" t="s">
        <v>433</v>
      </c>
      <c r="E5827">
        <v>1975</v>
      </c>
      <c r="F5827">
        <v>25.581</v>
      </c>
      <c r="G5827">
        <v>8.9979999999999993</v>
      </c>
      <c r="L5827">
        <v>63</v>
      </c>
      <c r="M5827">
        <v>63.491900000000001</v>
      </c>
      <c r="N5827">
        <v>5.2043699999999999</v>
      </c>
    </row>
    <row r="5828" spans="1:14" x14ac:dyDescent="0.3">
      <c r="A5828" t="s">
        <v>204</v>
      </c>
      <c r="B5828" t="s">
        <v>205</v>
      </c>
      <c r="C5828" t="s">
        <v>438</v>
      </c>
      <c r="D5828" t="s">
        <v>433</v>
      </c>
      <c r="E5828">
        <v>1974</v>
      </c>
      <c r="F5828">
        <v>25.634</v>
      </c>
      <c r="G5828">
        <v>9.0389999999999997</v>
      </c>
      <c r="L5828">
        <v>64.2</v>
      </c>
      <c r="M5828">
        <v>63.279899999999998</v>
      </c>
      <c r="N5828">
        <v>5.1375999999999999</v>
      </c>
    </row>
    <row r="5829" spans="1:14" x14ac:dyDescent="0.3">
      <c r="A5829" t="s">
        <v>204</v>
      </c>
      <c r="B5829" t="s">
        <v>205</v>
      </c>
      <c r="C5829" t="s">
        <v>438</v>
      </c>
      <c r="D5829" t="s">
        <v>433</v>
      </c>
      <c r="E5829">
        <v>1973</v>
      </c>
      <c r="F5829">
        <v>25.632999999999999</v>
      </c>
      <c r="G5829">
        <v>9.0879999999999992</v>
      </c>
      <c r="L5829">
        <v>65.400000000000006</v>
      </c>
      <c r="M5829">
        <v>63.060899999999997</v>
      </c>
      <c r="N5829">
        <v>5.0646399999999998</v>
      </c>
    </row>
    <row r="5830" spans="1:14" x14ac:dyDescent="0.3">
      <c r="A5830" t="s">
        <v>204</v>
      </c>
      <c r="B5830" t="s">
        <v>205</v>
      </c>
      <c r="C5830" t="s">
        <v>438</v>
      </c>
      <c r="D5830" t="s">
        <v>433</v>
      </c>
      <c r="E5830">
        <v>1972</v>
      </c>
      <c r="F5830">
        <v>25.591000000000001</v>
      </c>
      <c r="G5830">
        <v>9.1519999999999992</v>
      </c>
      <c r="L5830">
        <v>66.7</v>
      </c>
      <c r="M5830">
        <v>62.825899999999997</v>
      </c>
      <c r="N5830">
        <v>4.9872199999999998</v>
      </c>
    </row>
    <row r="5831" spans="1:14" x14ac:dyDescent="0.3">
      <c r="A5831" t="s">
        <v>204</v>
      </c>
      <c r="B5831" t="s">
        <v>205</v>
      </c>
      <c r="C5831" t="s">
        <v>438</v>
      </c>
      <c r="D5831" t="s">
        <v>433</v>
      </c>
      <c r="E5831">
        <v>1971</v>
      </c>
      <c r="F5831">
        <v>25.545999999999999</v>
      </c>
      <c r="G5831">
        <v>9.2390000000000008</v>
      </c>
      <c r="L5831">
        <v>68.2</v>
      </c>
      <c r="M5831">
        <v>62.566899999999997</v>
      </c>
      <c r="N5831">
        <v>4.9080300000000001</v>
      </c>
    </row>
    <row r="5832" spans="1:14" x14ac:dyDescent="0.3">
      <c r="A5832" t="s">
        <v>204</v>
      </c>
      <c r="B5832" t="s">
        <v>205</v>
      </c>
      <c r="C5832" t="s">
        <v>438</v>
      </c>
      <c r="D5832" t="s">
        <v>433</v>
      </c>
      <c r="E5832">
        <v>1970</v>
      </c>
      <c r="F5832">
        <v>25.6</v>
      </c>
      <c r="G5832">
        <v>9.359</v>
      </c>
      <c r="M5832">
        <v>62.279400000000003</v>
      </c>
      <c r="N5832">
        <v>4.8287399999999998</v>
      </c>
    </row>
    <row r="5833" spans="1:14" x14ac:dyDescent="0.3">
      <c r="A5833" t="s">
        <v>204</v>
      </c>
      <c r="B5833" t="s">
        <v>205</v>
      </c>
      <c r="C5833" t="s">
        <v>438</v>
      </c>
      <c r="D5833" t="s">
        <v>433</v>
      </c>
      <c r="E5833">
        <v>1969</v>
      </c>
      <c r="F5833">
        <v>25.876999999999999</v>
      </c>
      <c r="G5833">
        <v>9.5229999999999997</v>
      </c>
      <c r="M5833">
        <v>61.959899999999998</v>
      </c>
      <c r="N5833">
        <v>4.7503799999999998</v>
      </c>
    </row>
    <row r="5834" spans="1:14" x14ac:dyDescent="0.3">
      <c r="A5834" t="s">
        <v>204</v>
      </c>
      <c r="B5834" t="s">
        <v>205</v>
      </c>
      <c r="C5834" t="s">
        <v>438</v>
      </c>
      <c r="D5834" t="s">
        <v>433</v>
      </c>
      <c r="E5834">
        <v>1968</v>
      </c>
      <c r="F5834">
        <v>26.452000000000002</v>
      </c>
      <c r="G5834">
        <v>9.7349999999999994</v>
      </c>
      <c r="M5834">
        <v>61.612900000000003</v>
      </c>
      <c r="N5834">
        <v>4.6714200000000003</v>
      </c>
    </row>
    <row r="5835" spans="1:14" x14ac:dyDescent="0.3">
      <c r="A5835" t="s">
        <v>204</v>
      </c>
      <c r="B5835" t="s">
        <v>205</v>
      </c>
      <c r="C5835" t="s">
        <v>438</v>
      </c>
      <c r="D5835" t="s">
        <v>433</v>
      </c>
      <c r="E5835">
        <v>1967</v>
      </c>
      <c r="F5835">
        <v>27.346</v>
      </c>
      <c r="G5835">
        <v>9.9909999999999997</v>
      </c>
      <c r="M5835">
        <v>61.243400000000001</v>
      </c>
      <c r="N5835">
        <v>4.5878100000000002</v>
      </c>
    </row>
    <row r="5836" spans="1:14" x14ac:dyDescent="0.3">
      <c r="A5836" t="s">
        <v>204</v>
      </c>
      <c r="B5836" t="s">
        <v>205</v>
      </c>
      <c r="C5836" t="s">
        <v>438</v>
      </c>
      <c r="D5836" t="s">
        <v>433</v>
      </c>
      <c r="E5836">
        <v>1966</v>
      </c>
      <c r="F5836">
        <v>28.527999999999999</v>
      </c>
      <c r="G5836">
        <v>10.288</v>
      </c>
      <c r="M5836">
        <v>60.855400000000003</v>
      </c>
      <c r="N5836">
        <v>4.49404</v>
      </c>
    </row>
    <row r="5837" spans="1:14" x14ac:dyDescent="0.3">
      <c r="A5837" t="s">
        <v>204</v>
      </c>
      <c r="B5837" t="s">
        <v>205</v>
      </c>
      <c r="C5837" t="s">
        <v>438</v>
      </c>
      <c r="D5837" t="s">
        <v>433</v>
      </c>
      <c r="E5837">
        <v>1965</v>
      </c>
      <c r="F5837">
        <v>29.91</v>
      </c>
      <c r="G5837">
        <v>10.617000000000001</v>
      </c>
      <c r="M5837">
        <v>60.451999999999998</v>
      </c>
      <c r="N5837">
        <v>4.3863799999999999</v>
      </c>
    </row>
    <row r="5838" spans="1:14" x14ac:dyDescent="0.3">
      <c r="A5838" t="s">
        <v>204</v>
      </c>
      <c r="B5838" t="s">
        <v>205</v>
      </c>
      <c r="C5838" t="s">
        <v>438</v>
      </c>
      <c r="D5838" t="s">
        <v>433</v>
      </c>
      <c r="E5838">
        <v>1964</v>
      </c>
      <c r="F5838">
        <v>31.37</v>
      </c>
      <c r="G5838">
        <v>10.962999999999999</v>
      </c>
      <c r="M5838">
        <v>60.037999999999997</v>
      </c>
      <c r="N5838">
        <v>4.2641200000000001</v>
      </c>
    </row>
    <row r="5839" spans="1:14" x14ac:dyDescent="0.3">
      <c r="A5839" t="s">
        <v>204</v>
      </c>
      <c r="B5839" t="s">
        <v>205</v>
      </c>
      <c r="C5839" t="s">
        <v>438</v>
      </c>
      <c r="D5839" t="s">
        <v>433</v>
      </c>
      <c r="E5839">
        <v>1963</v>
      </c>
      <c r="F5839">
        <v>32.756999999999998</v>
      </c>
      <c r="G5839">
        <v>11.313000000000001</v>
      </c>
      <c r="M5839">
        <v>59.619500000000002</v>
      </c>
      <c r="N5839">
        <v>4.1292999999999997</v>
      </c>
    </row>
    <row r="5840" spans="1:14" x14ac:dyDescent="0.3">
      <c r="A5840" t="s">
        <v>204</v>
      </c>
      <c r="B5840" t="s">
        <v>205</v>
      </c>
      <c r="C5840" t="s">
        <v>438</v>
      </c>
      <c r="D5840" t="s">
        <v>433</v>
      </c>
      <c r="E5840">
        <v>1962</v>
      </c>
      <c r="F5840">
        <v>33.947000000000003</v>
      </c>
      <c r="G5840">
        <v>11.654999999999999</v>
      </c>
      <c r="M5840">
        <v>59.199599999999997</v>
      </c>
      <c r="N5840">
        <v>3.9844900000000001</v>
      </c>
    </row>
    <row r="5841" spans="1:15" x14ac:dyDescent="0.3">
      <c r="A5841" t="s">
        <v>204</v>
      </c>
      <c r="B5841" t="s">
        <v>205</v>
      </c>
      <c r="C5841" t="s">
        <v>438</v>
      </c>
      <c r="D5841" t="s">
        <v>433</v>
      </c>
      <c r="E5841">
        <v>1961</v>
      </c>
      <c r="F5841">
        <v>34.869999999999997</v>
      </c>
      <c r="G5841">
        <v>11.984</v>
      </c>
      <c r="M5841">
        <v>58.781599999999997</v>
      </c>
      <c r="N5841">
        <v>3.8335400000000002</v>
      </c>
    </row>
    <row r="5842" spans="1:15" x14ac:dyDescent="0.3">
      <c r="A5842" t="s">
        <v>204</v>
      </c>
      <c r="B5842" t="s">
        <v>205</v>
      </c>
      <c r="C5842" t="s">
        <v>438</v>
      </c>
      <c r="D5842" t="s">
        <v>433</v>
      </c>
      <c r="E5842">
        <v>1960</v>
      </c>
      <c r="F5842">
        <v>35.506999999999998</v>
      </c>
      <c r="G5842">
        <v>12.298999999999999</v>
      </c>
      <c r="M5842">
        <v>58.367600000000003</v>
      </c>
    </row>
    <row r="5843" spans="1:15" x14ac:dyDescent="0.3">
      <c r="A5843" t="s">
        <v>206</v>
      </c>
      <c r="B5843" t="s">
        <v>207</v>
      </c>
      <c r="C5843" t="s">
        <v>431</v>
      </c>
      <c r="D5843" t="s">
        <v>432</v>
      </c>
      <c r="E5843">
        <v>2018</v>
      </c>
      <c r="I5843">
        <v>87908300000</v>
      </c>
      <c r="J5843">
        <v>1710.51</v>
      </c>
      <c r="L5843">
        <v>30.6</v>
      </c>
      <c r="N5843">
        <v>90.299400000000006</v>
      </c>
      <c r="O5843">
        <v>9.3130000000000006</v>
      </c>
    </row>
    <row r="5844" spans="1:15" x14ac:dyDescent="0.3">
      <c r="A5844" t="s">
        <v>206</v>
      </c>
      <c r="B5844" t="s">
        <v>207</v>
      </c>
      <c r="C5844" t="s">
        <v>431</v>
      </c>
      <c r="D5844" t="s">
        <v>432</v>
      </c>
      <c r="E5844">
        <v>2017</v>
      </c>
      <c r="F5844">
        <v>29.295999999999999</v>
      </c>
      <c r="G5844">
        <v>5.5819999999999999</v>
      </c>
      <c r="I5844">
        <v>78757400000</v>
      </c>
      <c r="J5844">
        <v>1568.2</v>
      </c>
      <c r="K5844">
        <v>17.827100000000002</v>
      </c>
      <c r="L5844">
        <v>31.8</v>
      </c>
      <c r="M5844">
        <v>65.909000000000006</v>
      </c>
      <c r="N5844">
        <v>88.241</v>
      </c>
      <c r="O5844">
        <v>9.2919999999999998</v>
      </c>
    </row>
    <row r="5845" spans="1:15" x14ac:dyDescent="0.3">
      <c r="A5845" t="s">
        <v>206</v>
      </c>
      <c r="B5845" t="s">
        <v>207</v>
      </c>
      <c r="C5845" t="s">
        <v>431</v>
      </c>
      <c r="D5845" t="s">
        <v>432</v>
      </c>
      <c r="E5845">
        <v>2016</v>
      </c>
      <c r="F5845">
        <v>29.943000000000001</v>
      </c>
      <c r="G5845">
        <v>5.734</v>
      </c>
      <c r="I5845">
        <v>69188800000</v>
      </c>
      <c r="J5845">
        <v>1410.53</v>
      </c>
      <c r="K5845">
        <v>16.600000000000001</v>
      </c>
      <c r="L5845">
        <v>32.4</v>
      </c>
      <c r="M5845">
        <v>65.393000000000001</v>
      </c>
      <c r="N5845">
        <v>86.185599999999994</v>
      </c>
      <c r="O5845">
        <v>9.6289999999999996</v>
      </c>
    </row>
    <row r="5846" spans="1:15" x14ac:dyDescent="0.3">
      <c r="A5846" t="s">
        <v>206</v>
      </c>
      <c r="B5846" t="s">
        <v>207</v>
      </c>
      <c r="C5846" t="s">
        <v>431</v>
      </c>
      <c r="D5846" t="s">
        <v>432</v>
      </c>
      <c r="E5846">
        <v>2015</v>
      </c>
      <c r="F5846">
        <v>30.687999999999999</v>
      </c>
      <c r="G5846">
        <v>5.9279999999999999</v>
      </c>
      <c r="I5846">
        <v>64007800000</v>
      </c>
      <c r="J5846">
        <v>1336.88</v>
      </c>
      <c r="K5846">
        <v>16.587900000000001</v>
      </c>
      <c r="L5846">
        <v>33.299999999999997</v>
      </c>
      <c r="M5846">
        <v>64.798000000000002</v>
      </c>
      <c r="N5846">
        <v>84.123999999999995</v>
      </c>
      <c r="O5846">
        <v>9.6750000000000007</v>
      </c>
    </row>
    <row r="5847" spans="1:15" x14ac:dyDescent="0.3">
      <c r="A5847" t="s">
        <v>206</v>
      </c>
      <c r="B5847" t="s">
        <v>207</v>
      </c>
      <c r="C5847" t="s">
        <v>431</v>
      </c>
      <c r="D5847" t="s">
        <v>432</v>
      </c>
      <c r="E5847">
        <v>2014</v>
      </c>
      <c r="F5847">
        <v>31.521999999999998</v>
      </c>
      <c r="G5847">
        <v>6.1609999999999996</v>
      </c>
      <c r="H5847">
        <v>164.32599999999999</v>
      </c>
      <c r="I5847">
        <v>61448000000</v>
      </c>
      <c r="J5847">
        <v>1315.8</v>
      </c>
      <c r="K5847">
        <v>16.5</v>
      </c>
      <c r="L5847">
        <v>34.700000000000003</v>
      </c>
      <c r="M5847">
        <v>64.135000000000005</v>
      </c>
      <c r="N5847">
        <v>82.053600000000003</v>
      </c>
      <c r="O5847">
        <v>9.5879999999999992</v>
      </c>
    </row>
    <row r="5848" spans="1:15" x14ac:dyDescent="0.3">
      <c r="A5848" t="s">
        <v>206</v>
      </c>
      <c r="B5848" t="s">
        <v>207</v>
      </c>
      <c r="C5848" t="s">
        <v>431</v>
      </c>
      <c r="D5848" t="s">
        <v>432</v>
      </c>
      <c r="E5848">
        <v>2013</v>
      </c>
      <c r="F5848">
        <v>32.414999999999999</v>
      </c>
      <c r="G5848">
        <v>6.4279999999999999</v>
      </c>
      <c r="H5848">
        <v>160.98500000000001</v>
      </c>
      <c r="I5848">
        <v>55096700000</v>
      </c>
      <c r="J5848">
        <v>1210.3900000000001</v>
      </c>
      <c r="K5848">
        <v>13</v>
      </c>
      <c r="L5848">
        <v>35.799999999999997</v>
      </c>
      <c r="M5848">
        <v>63.418999999999997</v>
      </c>
      <c r="N5848">
        <v>79.980099999999993</v>
      </c>
      <c r="O5848">
        <v>9.7899999999999991</v>
      </c>
    </row>
    <row r="5849" spans="1:15" x14ac:dyDescent="0.3">
      <c r="A5849" t="s">
        <v>206</v>
      </c>
      <c r="B5849" t="s">
        <v>207</v>
      </c>
      <c r="C5849" t="s">
        <v>431</v>
      </c>
      <c r="D5849" t="s">
        <v>432</v>
      </c>
      <c r="E5849">
        <v>2012</v>
      </c>
      <c r="F5849">
        <v>33.332999999999998</v>
      </c>
      <c r="G5849">
        <v>6.73</v>
      </c>
      <c r="H5849">
        <v>150.43899999999999</v>
      </c>
      <c r="I5849">
        <v>50412800000</v>
      </c>
      <c r="J5849">
        <v>1136.8699999999999</v>
      </c>
      <c r="K5849">
        <v>10.5</v>
      </c>
      <c r="L5849">
        <v>36.799999999999997</v>
      </c>
      <c r="M5849">
        <v>62.658999999999999</v>
      </c>
      <c r="N5849">
        <v>77.912999999999997</v>
      </c>
      <c r="O5849">
        <v>9.6620000000000008</v>
      </c>
    </row>
    <row r="5850" spans="1:15" x14ac:dyDescent="0.3">
      <c r="A5850" t="s">
        <v>206</v>
      </c>
      <c r="B5850" t="s">
        <v>207</v>
      </c>
      <c r="C5850" t="s">
        <v>431</v>
      </c>
      <c r="D5850" t="s">
        <v>432</v>
      </c>
      <c r="E5850">
        <v>2011</v>
      </c>
      <c r="F5850">
        <v>34.249000000000002</v>
      </c>
      <c r="G5850">
        <v>7.07</v>
      </c>
      <c r="H5850">
        <v>148.709</v>
      </c>
      <c r="I5850">
        <v>41953400000</v>
      </c>
      <c r="J5850">
        <v>971.63300000000004</v>
      </c>
      <c r="K5850">
        <v>8.8000000000000007</v>
      </c>
      <c r="L5850">
        <v>37.4</v>
      </c>
      <c r="M5850">
        <v>61.850999999999999</v>
      </c>
      <c r="N5850">
        <v>75.865799999999993</v>
      </c>
      <c r="O5850">
        <v>9.6780000000000008</v>
      </c>
    </row>
    <row r="5851" spans="1:15" x14ac:dyDescent="0.3">
      <c r="A5851" t="s">
        <v>206</v>
      </c>
      <c r="B5851" t="s">
        <v>207</v>
      </c>
      <c r="C5851" t="s">
        <v>431</v>
      </c>
      <c r="D5851" t="s">
        <v>432</v>
      </c>
      <c r="E5851">
        <v>2010</v>
      </c>
      <c r="F5851">
        <v>35.128</v>
      </c>
      <c r="G5851">
        <v>7.4669999999999996</v>
      </c>
      <c r="H5851">
        <v>147.84399999999999</v>
      </c>
      <c r="I5851">
        <v>40000100000</v>
      </c>
      <c r="J5851">
        <v>951.68799999999999</v>
      </c>
      <c r="K5851">
        <v>7.2</v>
      </c>
      <c r="L5851">
        <v>38.6</v>
      </c>
      <c r="M5851">
        <v>60.959000000000003</v>
      </c>
      <c r="N5851">
        <v>73.849500000000006</v>
      </c>
      <c r="O5851">
        <v>9.7309999999999999</v>
      </c>
    </row>
    <row r="5852" spans="1:15" x14ac:dyDescent="0.3">
      <c r="A5852" t="s">
        <v>206</v>
      </c>
      <c r="B5852" t="s">
        <v>207</v>
      </c>
      <c r="C5852" t="s">
        <v>431</v>
      </c>
      <c r="D5852" t="s">
        <v>432</v>
      </c>
      <c r="E5852">
        <v>2009</v>
      </c>
      <c r="F5852">
        <v>35.942</v>
      </c>
      <c r="G5852">
        <v>7.9480000000000004</v>
      </c>
      <c r="H5852">
        <v>139.798</v>
      </c>
      <c r="I5852">
        <v>37021500000</v>
      </c>
      <c r="J5852">
        <v>905.13199999999995</v>
      </c>
      <c r="K5852">
        <v>6.1</v>
      </c>
      <c r="L5852">
        <v>39.9</v>
      </c>
      <c r="M5852">
        <v>59.932000000000002</v>
      </c>
      <c r="N5852">
        <v>71.866</v>
      </c>
      <c r="O5852">
        <v>9.6</v>
      </c>
    </row>
    <row r="5853" spans="1:15" x14ac:dyDescent="0.3">
      <c r="A5853" t="s">
        <v>206</v>
      </c>
      <c r="B5853" t="s">
        <v>207</v>
      </c>
      <c r="C5853" t="s">
        <v>431</v>
      </c>
      <c r="D5853" t="s">
        <v>432</v>
      </c>
      <c r="E5853">
        <v>2008</v>
      </c>
      <c r="F5853">
        <v>36.677999999999997</v>
      </c>
      <c r="G5853">
        <v>8.516</v>
      </c>
      <c r="H5853">
        <v>138.87200000000001</v>
      </c>
      <c r="I5853">
        <v>35895200000</v>
      </c>
      <c r="J5853">
        <v>902.07</v>
      </c>
      <c r="K5853">
        <v>5.2</v>
      </c>
      <c r="L5853">
        <v>41.4</v>
      </c>
      <c r="M5853">
        <v>58.76</v>
      </c>
      <c r="N5853">
        <v>69.915999999999997</v>
      </c>
      <c r="O5853">
        <v>8.9260000000000002</v>
      </c>
    </row>
    <row r="5854" spans="1:15" x14ac:dyDescent="0.3">
      <c r="A5854" t="s">
        <v>206</v>
      </c>
      <c r="B5854" t="s">
        <v>207</v>
      </c>
      <c r="C5854" t="s">
        <v>431</v>
      </c>
      <c r="D5854" t="s">
        <v>432</v>
      </c>
      <c r="E5854">
        <v>2007</v>
      </c>
      <c r="F5854">
        <v>37.33</v>
      </c>
      <c r="G5854">
        <v>9.1579999999999995</v>
      </c>
      <c r="H5854">
        <v>139.43600000000001</v>
      </c>
      <c r="I5854">
        <v>31958200000</v>
      </c>
      <c r="J5854">
        <v>825.66700000000003</v>
      </c>
      <c r="K5854">
        <v>4.4000000000000004</v>
      </c>
      <c r="L5854">
        <v>44.2</v>
      </c>
      <c r="M5854">
        <v>57.463000000000001</v>
      </c>
      <c r="N5854">
        <v>68.007800000000003</v>
      </c>
      <c r="O5854">
        <v>9.0649999999999995</v>
      </c>
    </row>
    <row r="5855" spans="1:15" x14ac:dyDescent="0.3">
      <c r="A5855" t="s">
        <v>206</v>
      </c>
      <c r="B5855" t="s">
        <v>207</v>
      </c>
      <c r="C5855" t="s">
        <v>431</v>
      </c>
      <c r="D5855" t="s">
        <v>432</v>
      </c>
      <c r="E5855">
        <v>2006</v>
      </c>
      <c r="F5855">
        <v>37.89</v>
      </c>
      <c r="G5855">
        <v>9.8480000000000008</v>
      </c>
      <c r="H5855">
        <v>135.86000000000001</v>
      </c>
      <c r="I5855">
        <v>25825500000</v>
      </c>
      <c r="J5855">
        <v>685.95500000000004</v>
      </c>
      <c r="K5855">
        <v>3.6</v>
      </c>
      <c r="L5855">
        <v>46.7</v>
      </c>
      <c r="M5855">
        <v>56.093000000000004</v>
      </c>
      <c r="N5855">
        <v>66.150700000000001</v>
      </c>
      <c r="O5855">
        <v>9.4420000000000002</v>
      </c>
    </row>
    <row r="5856" spans="1:15" x14ac:dyDescent="0.3">
      <c r="A5856" t="s">
        <v>206</v>
      </c>
      <c r="B5856" t="s">
        <v>207</v>
      </c>
      <c r="C5856" t="s">
        <v>431</v>
      </c>
      <c r="D5856" t="s">
        <v>432</v>
      </c>
      <c r="E5856">
        <v>2005</v>
      </c>
      <c r="F5856">
        <v>38.366</v>
      </c>
      <c r="G5856">
        <v>10.544</v>
      </c>
      <c r="H5856">
        <v>128.16399999999999</v>
      </c>
      <c r="I5856">
        <v>18737900000</v>
      </c>
      <c r="J5856">
        <v>511.61599999999999</v>
      </c>
      <c r="K5856">
        <v>3.1019000000000001</v>
      </c>
      <c r="L5856">
        <v>49.6</v>
      </c>
      <c r="M5856">
        <v>54.731999999999999</v>
      </c>
      <c r="N5856">
        <v>64.351299999999995</v>
      </c>
      <c r="O5856">
        <v>9.7840000000000007</v>
      </c>
    </row>
    <row r="5857" spans="1:15" x14ac:dyDescent="0.3">
      <c r="A5857" t="s">
        <v>206</v>
      </c>
      <c r="B5857" t="s">
        <v>207</v>
      </c>
      <c r="C5857" t="s">
        <v>431</v>
      </c>
      <c r="D5857" t="s">
        <v>432</v>
      </c>
      <c r="E5857">
        <v>2004</v>
      </c>
      <c r="F5857">
        <v>38.773000000000003</v>
      </c>
      <c r="G5857">
        <v>11.196</v>
      </c>
      <c r="H5857">
        <v>125.858</v>
      </c>
      <c r="I5857">
        <v>16095300000</v>
      </c>
      <c r="J5857">
        <v>451.66899999999998</v>
      </c>
      <c r="K5857">
        <v>3.0235300000000001</v>
      </c>
      <c r="L5857">
        <v>52.8</v>
      </c>
      <c r="M5857">
        <v>53.475000000000001</v>
      </c>
      <c r="N5857">
        <v>62.612499999999997</v>
      </c>
      <c r="O5857">
        <v>9.9689999999999994</v>
      </c>
    </row>
    <row r="5858" spans="1:15" x14ac:dyDescent="0.3">
      <c r="A5858" t="s">
        <v>206</v>
      </c>
      <c r="B5858" t="s">
        <v>207</v>
      </c>
      <c r="C5858" t="s">
        <v>431</v>
      </c>
      <c r="D5858" t="s">
        <v>432</v>
      </c>
      <c r="E5858">
        <v>2003</v>
      </c>
      <c r="F5858">
        <v>39.134999999999998</v>
      </c>
      <c r="G5858">
        <v>11.759</v>
      </c>
      <c r="H5858">
        <v>118.68899999999999</v>
      </c>
      <c r="I5858">
        <v>14904500000</v>
      </c>
      <c r="J5858">
        <v>429.78800000000001</v>
      </c>
      <c r="K5858">
        <v>2.9419</v>
      </c>
      <c r="L5858">
        <v>55.7</v>
      </c>
      <c r="M5858">
        <v>52.41</v>
      </c>
      <c r="N5858">
        <v>60.931899999999999</v>
      </c>
      <c r="O5858">
        <v>10.099</v>
      </c>
    </row>
    <row r="5859" spans="1:15" x14ac:dyDescent="0.3">
      <c r="A5859" t="s">
        <v>206</v>
      </c>
      <c r="B5859" t="s">
        <v>207</v>
      </c>
      <c r="C5859" t="s">
        <v>431</v>
      </c>
      <c r="D5859" t="s">
        <v>432</v>
      </c>
      <c r="E5859">
        <v>2002</v>
      </c>
      <c r="F5859">
        <v>39.468000000000004</v>
      </c>
      <c r="G5859">
        <v>12.196999999999999</v>
      </c>
      <c r="H5859">
        <v>113.12</v>
      </c>
      <c r="I5859">
        <v>13147700000</v>
      </c>
      <c r="J5859">
        <v>389.54300000000001</v>
      </c>
      <c r="K5859">
        <v>1.20777</v>
      </c>
      <c r="L5859">
        <v>58.6</v>
      </c>
      <c r="M5859">
        <v>51.606000000000002</v>
      </c>
      <c r="N5859">
        <v>59.303100000000001</v>
      </c>
      <c r="O5859">
        <v>10.092000000000001</v>
      </c>
    </row>
    <row r="5860" spans="1:15" x14ac:dyDescent="0.3">
      <c r="A5860" t="s">
        <v>206</v>
      </c>
      <c r="B5860" t="s">
        <v>207</v>
      </c>
      <c r="C5860" t="s">
        <v>431</v>
      </c>
      <c r="D5860" t="s">
        <v>432</v>
      </c>
      <c r="E5860">
        <v>2001</v>
      </c>
      <c r="F5860">
        <v>39.777000000000001</v>
      </c>
      <c r="G5860">
        <v>12.489000000000001</v>
      </c>
      <c r="H5860">
        <v>113.886</v>
      </c>
      <c r="I5860">
        <v>12986000000</v>
      </c>
      <c r="J5860">
        <v>395.33</v>
      </c>
      <c r="K5860">
        <v>0.61978200000000006</v>
      </c>
      <c r="L5860">
        <v>61.3</v>
      </c>
      <c r="M5860">
        <v>51.100999999999999</v>
      </c>
      <c r="N5860">
        <v>57.716099999999997</v>
      </c>
      <c r="O5860">
        <v>9.9009999999999998</v>
      </c>
    </row>
    <row r="5861" spans="1:15" x14ac:dyDescent="0.3">
      <c r="A5861" t="s">
        <v>206</v>
      </c>
      <c r="B5861" t="s">
        <v>207</v>
      </c>
      <c r="C5861" t="s">
        <v>431</v>
      </c>
      <c r="D5861" t="s">
        <v>432</v>
      </c>
      <c r="E5861">
        <v>2000</v>
      </c>
      <c r="F5861">
        <v>40.036999999999999</v>
      </c>
      <c r="G5861">
        <v>12.621</v>
      </c>
      <c r="H5861">
        <v>104.39700000000001</v>
      </c>
      <c r="I5861">
        <v>12705400000</v>
      </c>
      <c r="J5861">
        <v>397.483</v>
      </c>
      <c r="K5861">
        <v>0.31806000000000001</v>
      </c>
      <c r="L5861">
        <v>63.7</v>
      </c>
      <c r="M5861">
        <v>50.920999999999999</v>
      </c>
      <c r="N5861">
        <v>56.1629</v>
      </c>
      <c r="O5861">
        <v>9.9039999999999999</v>
      </c>
    </row>
    <row r="5862" spans="1:15" x14ac:dyDescent="0.3">
      <c r="A5862" t="s">
        <v>206</v>
      </c>
      <c r="B5862" t="s">
        <v>207</v>
      </c>
      <c r="C5862" t="s">
        <v>431</v>
      </c>
      <c r="D5862" t="s">
        <v>432</v>
      </c>
      <c r="E5862">
        <v>1999</v>
      </c>
      <c r="F5862">
        <v>40.212000000000003</v>
      </c>
      <c r="G5862">
        <v>12.593</v>
      </c>
      <c r="H5862">
        <v>116.56399999999999</v>
      </c>
      <c r="I5862">
        <v>12896000000</v>
      </c>
      <c r="J5862">
        <v>414.67899999999997</v>
      </c>
      <c r="K5862">
        <v>0.114256</v>
      </c>
      <c r="L5862">
        <v>65.900000000000006</v>
      </c>
      <c r="M5862">
        <v>51.058999999999997</v>
      </c>
      <c r="N5862">
        <v>54.6417</v>
      </c>
      <c r="O5862">
        <v>10.004</v>
      </c>
    </row>
    <row r="5863" spans="1:15" x14ac:dyDescent="0.3">
      <c r="A5863" t="s">
        <v>206</v>
      </c>
      <c r="B5863" t="s">
        <v>207</v>
      </c>
      <c r="C5863" t="s">
        <v>431</v>
      </c>
      <c r="D5863" t="s">
        <v>432</v>
      </c>
      <c r="E5863">
        <v>1998</v>
      </c>
      <c r="F5863">
        <v>40.289000000000001</v>
      </c>
      <c r="G5863">
        <v>12.439</v>
      </c>
      <c r="H5863">
        <v>126.048</v>
      </c>
      <c r="I5863">
        <v>14094000000</v>
      </c>
      <c r="J5863">
        <v>465.91</v>
      </c>
      <c r="K5863">
        <v>5.0261399999999998E-2</v>
      </c>
      <c r="L5863">
        <v>67.8</v>
      </c>
      <c r="M5863">
        <v>51.448</v>
      </c>
      <c r="N5863">
        <v>53.151200000000003</v>
      </c>
      <c r="O5863">
        <v>9.9209999999999994</v>
      </c>
    </row>
    <row r="5864" spans="1:15" x14ac:dyDescent="0.3">
      <c r="A5864" t="s">
        <v>206</v>
      </c>
      <c r="B5864" t="s">
        <v>207</v>
      </c>
      <c r="C5864" t="s">
        <v>431</v>
      </c>
      <c r="D5864" t="s">
        <v>432</v>
      </c>
      <c r="E5864">
        <v>1997</v>
      </c>
      <c r="F5864">
        <v>40.281999999999996</v>
      </c>
      <c r="G5864">
        <v>12.196999999999999</v>
      </c>
      <c r="H5864">
        <v>125.40900000000001</v>
      </c>
      <c r="I5864">
        <v>13115800000</v>
      </c>
      <c r="J5864">
        <v>445.87700000000001</v>
      </c>
      <c r="K5864">
        <v>3.4406100000000002E-2</v>
      </c>
      <c r="L5864">
        <v>69.5</v>
      </c>
      <c r="M5864">
        <v>52.014000000000003</v>
      </c>
      <c r="N5864">
        <v>51.684399999999997</v>
      </c>
      <c r="O5864">
        <v>9.8870000000000005</v>
      </c>
    </row>
    <row r="5865" spans="1:15" x14ac:dyDescent="0.3">
      <c r="A5865" t="s">
        <v>206</v>
      </c>
      <c r="B5865" t="s">
        <v>207</v>
      </c>
      <c r="C5865" t="s">
        <v>431</v>
      </c>
      <c r="D5865" t="s">
        <v>432</v>
      </c>
      <c r="E5865">
        <v>1996</v>
      </c>
      <c r="F5865">
        <v>40.225999999999999</v>
      </c>
      <c r="G5865">
        <v>11.895</v>
      </c>
      <c r="H5865">
        <v>127.84399999999999</v>
      </c>
      <c r="I5865">
        <v>12045900000</v>
      </c>
      <c r="J5865">
        <v>421.339</v>
      </c>
      <c r="K5865">
        <v>8.8391100000000007E-3</v>
      </c>
      <c r="L5865">
        <v>70.7</v>
      </c>
      <c r="M5865">
        <v>52.709000000000003</v>
      </c>
      <c r="N5865">
        <v>50.232700000000001</v>
      </c>
      <c r="O5865">
        <v>9.9190000000000005</v>
      </c>
    </row>
    <row r="5866" spans="1:15" x14ac:dyDescent="0.3">
      <c r="A5866" t="s">
        <v>206</v>
      </c>
      <c r="B5866" t="s">
        <v>207</v>
      </c>
      <c r="C5866" t="s">
        <v>431</v>
      </c>
      <c r="D5866" t="s">
        <v>432</v>
      </c>
      <c r="E5866">
        <v>1995</v>
      </c>
      <c r="F5866">
        <v>40.195999999999998</v>
      </c>
      <c r="G5866">
        <v>11.561999999999999</v>
      </c>
      <c r="H5866">
        <v>125.68300000000001</v>
      </c>
      <c r="I5866">
        <v>9046330000</v>
      </c>
      <c r="J5866">
        <v>325.779</v>
      </c>
      <c r="K5866">
        <v>7.27482E-4</v>
      </c>
      <c r="L5866">
        <v>71.7</v>
      </c>
      <c r="M5866">
        <v>53.485999999999997</v>
      </c>
      <c r="N5866">
        <v>48.789900000000003</v>
      </c>
      <c r="O5866">
        <v>9.7750000000000004</v>
      </c>
    </row>
    <row r="5867" spans="1:15" x14ac:dyDescent="0.3">
      <c r="A5867" t="s">
        <v>206</v>
      </c>
      <c r="B5867" t="s">
        <v>207</v>
      </c>
      <c r="C5867" t="s">
        <v>431</v>
      </c>
      <c r="D5867" t="s">
        <v>432</v>
      </c>
      <c r="E5867">
        <v>1994</v>
      </c>
      <c r="F5867">
        <v>40.28</v>
      </c>
      <c r="G5867">
        <v>11.224</v>
      </c>
      <c r="H5867">
        <v>124.52500000000001</v>
      </c>
      <c r="I5867">
        <v>7148150000</v>
      </c>
      <c r="J5867">
        <v>265.23200000000003</v>
      </c>
      <c r="L5867">
        <v>72</v>
      </c>
      <c r="M5867">
        <v>54.31</v>
      </c>
      <c r="N5867">
        <v>47.353000000000002</v>
      </c>
      <c r="O5867">
        <v>9.6329999999999991</v>
      </c>
    </row>
    <row r="5868" spans="1:15" x14ac:dyDescent="0.3">
      <c r="A5868" t="s">
        <v>206</v>
      </c>
      <c r="B5868" t="s">
        <v>207</v>
      </c>
      <c r="C5868" t="s">
        <v>431</v>
      </c>
      <c r="D5868" t="s">
        <v>432</v>
      </c>
      <c r="E5868">
        <v>1993</v>
      </c>
      <c r="F5868">
        <v>40.542000000000002</v>
      </c>
      <c r="G5868">
        <v>10.898999999999999</v>
      </c>
      <c r="H5868">
        <v>127.142</v>
      </c>
      <c r="I5868">
        <v>5751790000</v>
      </c>
      <c r="J5868">
        <v>220.07</v>
      </c>
      <c r="L5868">
        <v>71.7</v>
      </c>
      <c r="M5868">
        <v>55.151000000000003</v>
      </c>
      <c r="N5868">
        <v>45.9223</v>
      </c>
      <c r="O5868">
        <v>9.4429999999999996</v>
      </c>
    </row>
    <row r="5869" spans="1:15" x14ac:dyDescent="0.3">
      <c r="A5869" t="s">
        <v>206</v>
      </c>
      <c r="B5869" t="s">
        <v>207</v>
      </c>
      <c r="C5869" t="s">
        <v>431</v>
      </c>
      <c r="D5869" t="s">
        <v>432</v>
      </c>
      <c r="E5869">
        <v>1992</v>
      </c>
      <c r="F5869">
        <v>41.015000000000001</v>
      </c>
      <c r="G5869">
        <v>10.606999999999999</v>
      </c>
      <c r="H5869">
        <v>124.733</v>
      </c>
      <c r="I5869">
        <v>8209130000</v>
      </c>
      <c r="J5869">
        <v>324.137</v>
      </c>
      <c r="L5869">
        <v>70.7</v>
      </c>
      <c r="M5869">
        <v>55.972999999999999</v>
      </c>
      <c r="N5869">
        <v>44.498899999999999</v>
      </c>
      <c r="O5869">
        <v>9.1479999999999997</v>
      </c>
    </row>
    <row r="5870" spans="1:15" x14ac:dyDescent="0.3">
      <c r="A5870" t="s">
        <v>206</v>
      </c>
      <c r="B5870" t="s">
        <v>207</v>
      </c>
      <c r="C5870" t="s">
        <v>431</v>
      </c>
      <c r="D5870" t="s">
        <v>432</v>
      </c>
      <c r="E5870">
        <v>1991</v>
      </c>
      <c r="F5870">
        <v>41.698</v>
      </c>
      <c r="G5870">
        <v>10.366</v>
      </c>
      <c r="H5870">
        <v>124.828</v>
      </c>
      <c r="I5870">
        <v>8151480000</v>
      </c>
      <c r="J5870">
        <v>332.41899999999998</v>
      </c>
      <c r="L5870">
        <v>69.400000000000006</v>
      </c>
      <c r="M5870">
        <v>56.735999999999997</v>
      </c>
      <c r="N5870">
        <v>43.085500000000003</v>
      </c>
      <c r="O5870">
        <v>8.8970000000000002</v>
      </c>
    </row>
    <row r="5871" spans="1:15" x14ac:dyDescent="0.3">
      <c r="A5871" t="s">
        <v>206</v>
      </c>
      <c r="B5871" t="s">
        <v>207</v>
      </c>
      <c r="C5871" t="s">
        <v>431</v>
      </c>
      <c r="D5871" t="s">
        <v>432</v>
      </c>
      <c r="E5871">
        <v>1990</v>
      </c>
      <c r="F5871">
        <v>42.56</v>
      </c>
      <c r="G5871">
        <v>10.186999999999999</v>
      </c>
      <c r="H5871">
        <v>123.501</v>
      </c>
      <c r="I5871">
        <v>8572360000</v>
      </c>
      <c r="J5871">
        <v>361.32799999999997</v>
      </c>
      <c r="K5871">
        <v>0</v>
      </c>
      <c r="L5871">
        <v>67.7</v>
      </c>
      <c r="M5871">
        <v>57.405999999999999</v>
      </c>
      <c r="N5871">
        <v>41.685000000000002</v>
      </c>
    </row>
    <row r="5872" spans="1:15" x14ac:dyDescent="0.3">
      <c r="A5872" t="s">
        <v>206</v>
      </c>
      <c r="B5872" t="s">
        <v>207</v>
      </c>
      <c r="C5872" t="s">
        <v>431</v>
      </c>
      <c r="D5872" t="s">
        <v>432</v>
      </c>
      <c r="E5872">
        <v>1989</v>
      </c>
      <c r="F5872">
        <v>43.543999999999997</v>
      </c>
      <c r="G5872">
        <v>10.07</v>
      </c>
      <c r="H5872">
        <v>120.03400000000001</v>
      </c>
      <c r="I5872">
        <v>8283110000</v>
      </c>
      <c r="J5872">
        <v>361.15499999999997</v>
      </c>
      <c r="L5872">
        <v>66.099999999999994</v>
      </c>
      <c r="M5872">
        <v>57.966999999999999</v>
      </c>
      <c r="N5872">
        <v>40.297800000000002</v>
      </c>
    </row>
    <row r="5873" spans="1:14" x14ac:dyDescent="0.3">
      <c r="A5873" t="s">
        <v>206</v>
      </c>
      <c r="B5873" t="s">
        <v>207</v>
      </c>
      <c r="C5873" t="s">
        <v>431</v>
      </c>
      <c r="D5873" t="s">
        <v>432</v>
      </c>
      <c r="E5873">
        <v>1988</v>
      </c>
      <c r="F5873">
        <v>44.56</v>
      </c>
      <c r="G5873">
        <v>10.004</v>
      </c>
      <c r="H5873">
        <v>117.136</v>
      </c>
      <c r="I5873">
        <v>8355380000</v>
      </c>
      <c r="J5873">
        <v>377.15600000000001</v>
      </c>
      <c r="L5873">
        <v>64.7</v>
      </c>
      <c r="M5873">
        <v>58.421999999999997</v>
      </c>
      <c r="N5873">
        <v>38.924799999999998</v>
      </c>
    </row>
    <row r="5874" spans="1:14" x14ac:dyDescent="0.3">
      <c r="A5874" t="s">
        <v>206</v>
      </c>
      <c r="B5874" t="s">
        <v>207</v>
      </c>
      <c r="C5874" t="s">
        <v>431</v>
      </c>
      <c r="D5874" t="s">
        <v>432</v>
      </c>
      <c r="E5874">
        <v>1987</v>
      </c>
      <c r="F5874">
        <v>45.529000000000003</v>
      </c>
      <c r="G5874">
        <v>9.9809999999999999</v>
      </c>
      <c r="H5874">
        <v>123.702</v>
      </c>
      <c r="I5874">
        <v>7970820000</v>
      </c>
      <c r="J5874">
        <v>372.78</v>
      </c>
      <c r="L5874">
        <v>63.7</v>
      </c>
      <c r="M5874">
        <v>58.773000000000003</v>
      </c>
      <c r="N5874">
        <v>37.569200000000002</v>
      </c>
    </row>
    <row r="5875" spans="1:14" x14ac:dyDescent="0.3">
      <c r="A5875" t="s">
        <v>206</v>
      </c>
      <c r="B5875" t="s">
        <v>207</v>
      </c>
      <c r="C5875" t="s">
        <v>431</v>
      </c>
      <c r="D5875" t="s">
        <v>432</v>
      </c>
      <c r="E5875">
        <v>1986</v>
      </c>
      <c r="F5875">
        <v>46.408999999999999</v>
      </c>
      <c r="G5875">
        <v>10.002000000000001</v>
      </c>
      <c r="H5875">
        <v>114.82599999999999</v>
      </c>
      <c r="I5875">
        <v>7239130000</v>
      </c>
      <c r="J5875">
        <v>351.029</v>
      </c>
      <c r="L5875">
        <v>63.3</v>
      </c>
      <c r="M5875">
        <v>59.01</v>
      </c>
      <c r="N5875">
        <v>36.2346</v>
      </c>
    </row>
    <row r="5876" spans="1:14" x14ac:dyDescent="0.3">
      <c r="A5876" t="s">
        <v>206</v>
      </c>
      <c r="B5876" t="s">
        <v>207</v>
      </c>
      <c r="C5876" t="s">
        <v>431</v>
      </c>
      <c r="D5876" t="s">
        <v>432</v>
      </c>
      <c r="E5876">
        <v>1985</v>
      </c>
      <c r="F5876">
        <v>47.170999999999999</v>
      </c>
      <c r="G5876">
        <v>10.073</v>
      </c>
      <c r="H5876">
        <v>112.139</v>
      </c>
      <c r="I5876">
        <v>6135030000</v>
      </c>
      <c r="J5876">
        <v>308.649</v>
      </c>
      <c r="L5876">
        <v>63.4</v>
      </c>
      <c r="M5876">
        <v>59.12</v>
      </c>
      <c r="N5876">
        <v>34.924799999999998</v>
      </c>
    </row>
    <row r="5877" spans="1:14" x14ac:dyDescent="0.3">
      <c r="A5877" t="s">
        <v>206</v>
      </c>
      <c r="B5877" t="s">
        <v>207</v>
      </c>
      <c r="C5877" t="s">
        <v>431</v>
      </c>
      <c r="D5877" t="s">
        <v>432</v>
      </c>
      <c r="E5877">
        <v>1984</v>
      </c>
      <c r="F5877">
        <v>47.808</v>
      </c>
      <c r="G5877">
        <v>10.199999999999999</v>
      </c>
      <c r="H5877">
        <v>107.122</v>
      </c>
      <c r="I5877">
        <v>6191440000</v>
      </c>
      <c r="J5877">
        <v>323.37299999999999</v>
      </c>
      <c r="L5877">
        <v>64.099999999999994</v>
      </c>
      <c r="M5877">
        <v>59.093000000000004</v>
      </c>
      <c r="N5877">
        <v>33.640900000000002</v>
      </c>
    </row>
    <row r="5878" spans="1:14" x14ac:dyDescent="0.3">
      <c r="A5878" t="s">
        <v>206</v>
      </c>
      <c r="B5878" t="s">
        <v>207</v>
      </c>
      <c r="C5878" t="s">
        <v>431</v>
      </c>
      <c r="D5878" t="s">
        <v>432</v>
      </c>
      <c r="E5878">
        <v>1983</v>
      </c>
      <c r="F5878">
        <v>48.348999999999997</v>
      </c>
      <c r="G5878">
        <v>10.385</v>
      </c>
      <c r="H5878">
        <v>105.57899999999999</v>
      </c>
      <c r="I5878">
        <v>5979200000</v>
      </c>
      <c r="J5878">
        <v>324.39600000000002</v>
      </c>
      <c r="L5878">
        <v>65.2</v>
      </c>
      <c r="M5878">
        <v>58.94</v>
      </c>
      <c r="N5878">
        <v>32.385300000000001</v>
      </c>
    </row>
    <row r="5879" spans="1:14" x14ac:dyDescent="0.3">
      <c r="A5879" t="s">
        <v>206</v>
      </c>
      <c r="B5879" t="s">
        <v>207</v>
      </c>
      <c r="C5879" t="s">
        <v>431</v>
      </c>
      <c r="D5879" t="s">
        <v>432</v>
      </c>
      <c r="E5879">
        <v>1982</v>
      </c>
      <c r="F5879">
        <v>48.817</v>
      </c>
      <c r="G5879">
        <v>10.624000000000001</v>
      </c>
      <c r="H5879">
        <v>106.223</v>
      </c>
      <c r="I5879">
        <v>6431580000</v>
      </c>
      <c r="J5879">
        <v>362.62200000000001</v>
      </c>
      <c r="L5879">
        <v>66.599999999999994</v>
      </c>
      <c r="M5879">
        <v>58.676000000000002</v>
      </c>
      <c r="N5879">
        <v>31.163399999999999</v>
      </c>
    </row>
    <row r="5880" spans="1:14" x14ac:dyDescent="0.3">
      <c r="A5880" t="s">
        <v>206</v>
      </c>
      <c r="B5880" t="s">
        <v>207</v>
      </c>
      <c r="C5880" t="s">
        <v>431</v>
      </c>
      <c r="D5880" t="s">
        <v>432</v>
      </c>
      <c r="E5880">
        <v>1981</v>
      </c>
      <c r="F5880">
        <v>49.219000000000001</v>
      </c>
      <c r="G5880">
        <v>10.912000000000001</v>
      </c>
      <c r="H5880">
        <v>107.71299999999999</v>
      </c>
      <c r="I5880">
        <v>6854490000</v>
      </c>
      <c r="J5880">
        <v>401.69600000000003</v>
      </c>
      <c r="L5880">
        <v>68.400000000000006</v>
      </c>
      <c r="M5880">
        <v>58.316000000000003</v>
      </c>
      <c r="N5880">
        <v>29.9819</v>
      </c>
    </row>
    <row r="5881" spans="1:14" x14ac:dyDescent="0.3">
      <c r="A5881" t="s">
        <v>206</v>
      </c>
      <c r="B5881" t="s">
        <v>207</v>
      </c>
      <c r="C5881" t="s">
        <v>431</v>
      </c>
      <c r="D5881" t="s">
        <v>432</v>
      </c>
      <c r="E5881">
        <v>1980</v>
      </c>
      <c r="F5881">
        <v>49.564</v>
      </c>
      <c r="G5881">
        <v>11.24</v>
      </c>
      <c r="H5881">
        <v>103.976</v>
      </c>
      <c r="I5881">
        <v>7265320000</v>
      </c>
      <c r="J5881">
        <v>442.54300000000001</v>
      </c>
      <c r="L5881">
        <v>70.400000000000006</v>
      </c>
      <c r="M5881">
        <v>57.881</v>
      </c>
      <c r="N5881">
        <v>28.845600000000001</v>
      </c>
    </row>
    <row r="5882" spans="1:14" x14ac:dyDescent="0.3">
      <c r="A5882" t="s">
        <v>206</v>
      </c>
      <c r="B5882" t="s">
        <v>207</v>
      </c>
      <c r="C5882" t="s">
        <v>431</v>
      </c>
      <c r="D5882" t="s">
        <v>432</v>
      </c>
      <c r="E5882">
        <v>1979</v>
      </c>
      <c r="F5882">
        <v>49.863</v>
      </c>
      <c r="G5882">
        <v>11.599</v>
      </c>
      <c r="H5882">
        <v>103.812</v>
      </c>
      <c r="I5882">
        <v>6234390000</v>
      </c>
      <c r="J5882">
        <v>394.637</v>
      </c>
      <c r="L5882">
        <v>72.599999999999994</v>
      </c>
      <c r="M5882">
        <v>57.393000000000001</v>
      </c>
      <c r="N5882">
        <v>27.757300000000001</v>
      </c>
    </row>
    <row r="5883" spans="1:14" x14ac:dyDescent="0.3">
      <c r="A5883" t="s">
        <v>206</v>
      </c>
      <c r="B5883" t="s">
        <v>207</v>
      </c>
      <c r="C5883" t="s">
        <v>431</v>
      </c>
      <c r="D5883" t="s">
        <v>432</v>
      </c>
      <c r="E5883">
        <v>1978</v>
      </c>
      <c r="F5883">
        <v>50.125</v>
      </c>
      <c r="G5883">
        <v>11.978</v>
      </c>
      <c r="H5883">
        <v>100.35899999999999</v>
      </c>
      <c r="I5883">
        <v>5303730000</v>
      </c>
      <c r="J5883">
        <v>348.80700000000002</v>
      </c>
      <c r="L5883">
        <v>75</v>
      </c>
      <c r="M5883">
        <v>56.872</v>
      </c>
      <c r="N5883">
        <v>26.7164</v>
      </c>
    </row>
    <row r="5884" spans="1:14" x14ac:dyDescent="0.3">
      <c r="A5884" t="s">
        <v>206</v>
      </c>
      <c r="B5884" t="s">
        <v>207</v>
      </c>
      <c r="C5884" t="s">
        <v>431</v>
      </c>
      <c r="D5884" t="s">
        <v>432</v>
      </c>
      <c r="E5884">
        <v>1977</v>
      </c>
      <c r="F5884">
        <v>50.356000000000002</v>
      </c>
      <c r="G5884">
        <v>12.366</v>
      </c>
      <c r="H5884">
        <v>97.411799999999999</v>
      </c>
      <c r="I5884">
        <v>4494380000</v>
      </c>
      <c r="J5884">
        <v>307.01600000000002</v>
      </c>
      <c r="L5884">
        <v>77.599999999999994</v>
      </c>
      <c r="M5884">
        <v>56.337000000000003</v>
      </c>
      <c r="N5884">
        <v>25.7211</v>
      </c>
    </row>
    <row r="5885" spans="1:14" x14ac:dyDescent="0.3">
      <c r="A5885" t="s">
        <v>206</v>
      </c>
      <c r="B5885" t="s">
        <v>207</v>
      </c>
      <c r="C5885" t="s">
        <v>431</v>
      </c>
      <c r="D5885" t="s">
        <v>432</v>
      </c>
      <c r="E5885">
        <v>1976</v>
      </c>
      <c r="F5885">
        <v>50.56</v>
      </c>
      <c r="G5885">
        <v>12.759</v>
      </c>
      <c r="H5885">
        <v>95.840999999999994</v>
      </c>
      <c r="I5885">
        <v>3474540000</v>
      </c>
      <c r="J5885">
        <v>246.48699999999999</v>
      </c>
      <c r="L5885">
        <v>80.099999999999994</v>
      </c>
      <c r="M5885">
        <v>55.802</v>
      </c>
      <c r="N5885">
        <v>24.767700000000001</v>
      </c>
    </row>
    <row r="5886" spans="1:14" x14ac:dyDescent="0.3">
      <c r="A5886" t="s">
        <v>206</v>
      </c>
      <c r="B5886" t="s">
        <v>207</v>
      </c>
      <c r="C5886" t="s">
        <v>431</v>
      </c>
      <c r="D5886" t="s">
        <v>432</v>
      </c>
      <c r="E5886">
        <v>1975</v>
      </c>
      <c r="F5886">
        <v>50.731999999999999</v>
      </c>
      <c r="G5886">
        <v>13.151</v>
      </c>
      <c r="H5886">
        <v>89.865099999999998</v>
      </c>
      <c r="I5886">
        <v>3259340000</v>
      </c>
      <c r="J5886">
        <v>240.083</v>
      </c>
      <c r="L5886">
        <v>82.6</v>
      </c>
      <c r="M5886">
        <v>55.273000000000003</v>
      </c>
      <c r="N5886">
        <v>23.853400000000001</v>
      </c>
    </row>
    <row r="5887" spans="1:14" x14ac:dyDescent="0.3">
      <c r="A5887" t="s">
        <v>206</v>
      </c>
      <c r="B5887" t="s">
        <v>207</v>
      </c>
      <c r="C5887" t="s">
        <v>431</v>
      </c>
      <c r="D5887" t="s">
        <v>432</v>
      </c>
      <c r="E5887">
        <v>1974</v>
      </c>
      <c r="F5887">
        <v>50.859000000000002</v>
      </c>
      <c r="G5887">
        <v>13.544</v>
      </c>
      <c r="H5887">
        <v>86.944299999999998</v>
      </c>
      <c r="I5887">
        <v>2973310000</v>
      </c>
      <c r="J5887">
        <v>227.363</v>
      </c>
      <c r="L5887">
        <v>85</v>
      </c>
      <c r="M5887">
        <v>54.749000000000002</v>
      </c>
      <c r="N5887">
        <v>22.977399999999999</v>
      </c>
    </row>
    <row r="5888" spans="1:14" x14ac:dyDescent="0.3">
      <c r="A5888" t="s">
        <v>206</v>
      </c>
      <c r="B5888" t="s">
        <v>207</v>
      </c>
      <c r="C5888" t="s">
        <v>431</v>
      </c>
      <c r="D5888" t="s">
        <v>432</v>
      </c>
      <c r="E5888">
        <v>1973</v>
      </c>
      <c r="F5888">
        <v>50.935000000000002</v>
      </c>
      <c r="G5888">
        <v>13.943</v>
      </c>
      <c r="H5888">
        <v>84.677199999999999</v>
      </c>
      <c r="I5888">
        <v>2502140000</v>
      </c>
      <c r="J5888">
        <v>198.57</v>
      </c>
      <c r="L5888">
        <v>87.2</v>
      </c>
      <c r="M5888">
        <v>54.218000000000004</v>
      </c>
      <c r="N5888">
        <v>22.1401</v>
      </c>
    </row>
    <row r="5889" spans="1:14" x14ac:dyDescent="0.3">
      <c r="A5889" t="s">
        <v>206</v>
      </c>
      <c r="B5889" t="s">
        <v>207</v>
      </c>
      <c r="C5889" t="s">
        <v>431</v>
      </c>
      <c r="D5889" t="s">
        <v>432</v>
      </c>
      <c r="E5889">
        <v>1972</v>
      </c>
      <c r="F5889">
        <v>50.957999999999998</v>
      </c>
      <c r="G5889">
        <v>14.352</v>
      </c>
      <c r="H5889">
        <v>82.001800000000003</v>
      </c>
      <c r="I5889">
        <v>2107280000</v>
      </c>
      <c r="J5889">
        <v>173.495</v>
      </c>
      <c r="L5889">
        <v>89.3</v>
      </c>
      <c r="M5889">
        <v>53.673999999999999</v>
      </c>
      <c r="N5889">
        <v>21.341100000000001</v>
      </c>
    </row>
    <row r="5890" spans="1:14" x14ac:dyDescent="0.3">
      <c r="A5890" t="s">
        <v>206</v>
      </c>
      <c r="B5890" t="s">
        <v>207</v>
      </c>
      <c r="C5890" t="s">
        <v>431</v>
      </c>
      <c r="D5890" t="s">
        <v>432</v>
      </c>
      <c r="E5890">
        <v>1971</v>
      </c>
      <c r="F5890">
        <v>50.938000000000002</v>
      </c>
      <c r="G5890">
        <v>14.768000000000001</v>
      </c>
      <c r="H5890">
        <v>77.605800000000002</v>
      </c>
      <c r="I5890">
        <v>1778390000</v>
      </c>
      <c r="J5890">
        <v>151.83000000000001</v>
      </c>
      <c r="L5890">
        <v>91.3</v>
      </c>
      <c r="M5890">
        <v>53.118000000000002</v>
      </c>
      <c r="N5890">
        <v>20.580300000000001</v>
      </c>
    </row>
    <row r="5891" spans="1:14" x14ac:dyDescent="0.3">
      <c r="A5891" t="s">
        <v>206</v>
      </c>
      <c r="B5891" t="s">
        <v>207</v>
      </c>
      <c r="C5891" t="s">
        <v>431</v>
      </c>
      <c r="D5891" t="s">
        <v>432</v>
      </c>
      <c r="E5891">
        <v>1970</v>
      </c>
      <c r="F5891">
        <v>50.887</v>
      </c>
      <c r="G5891">
        <v>15.191000000000001</v>
      </c>
      <c r="I5891">
        <v>1603450000</v>
      </c>
      <c r="J5891">
        <v>141.88</v>
      </c>
      <c r="L5891">
        <v>93.1</v>
      </c>
      <c r="M5891">
        <v>52.557000000000002</v>
      </c>
      <c r="N5891">
        <v>19.856999999999999</v>
      </c>
    </row>
    <row r="5892" spans="1:14" x14ac:dyDescent="0.3">
      <c r="A5892" t="s">
        <v>206</v>
      </c>
      <c r="B5892" t="s">
        <v>207</v>
      </c>
      <c r="C5892" t="s">
        <v>431</v>
      </c>
      <c r="D5892" t="s">
        <v>432</v>
      </c>
      <c r="E5892">
        <v>1969</v>
      </c>
      <c r="F5892">
        <v>50.825000000000003</v>
      </c>
      <c r="G5892">
        <v>15.616</v>
      </c>
      <c r="I5892">
        <v>1458380000</v>
      </c>
      <c r="J5892">
        <v>133.66499999999999</v>
      </c>
      <c r="L5892">
        <v>94.9</v>
      </c>
      <c r="M5892">
        <v>51.997999999999998</v>
      </c>
      <c r="N5892">
        <v>19.170500000000001</v>
      </c>
    </row>
    <row r="5893" spans="1:14" x14ac:dyDescent="0.3">
      <c r="A5893" t="s">
        <v>206</v>
      </c>
      <c r="B5893" t="s">
        <v>207</v>
      </c>
      <c r="C5893" t="s">
        <v>431</v>
      </c>
      <c r="D5893" t="s">
        <v>432</v>
      </c>
      <c r="E5893">
        <v>1968</v>
      </c>
      <c r="F5893">
        <v>50.768000000000001</v>
      </c>
      <c r="G5893">
        <v>16.042999999999999</v>
      </c>
      <c r="I5893">
        <v>1353300000</v>
      </c>
      <c r="J5893">
        <v>128.39699999999999</v>
      </c>
      <c r="L5893">
        <v>96.6</v>
      </c>
      <c r="M5893">
        <v>51.445999999999998</v>
      </c>
      <c r="N5893">
        <v>18.518999999999998</v>
      </c>
    </row>
    <row r="5894" spans="1:14" x14ac:dyDescent="0.3">
      <c r="A5894" t="s">
        <v>206</v>
      </c>
      <c r="B5894" t="s">
        <v>207</v>
      </c>
      <c r="C5894" t="s">
        <v>431</v>
      </c>
      <c r="D5894" t="s">
        <v>432</v>
      </c>
      <c r="E5894">
        <v>1967</v>
      </c>
      <c r="F5894">
        <v>50.731000000000002</v>
      </c>
      <c r="G5894">
        <v>16.471</v>
      </c>
      <c r="I5894">
        <v>1232560000</v>
      </c>
      <c r="J5894">
        <v>120.988</v>
      </c>
      <c r="L5894">
        <v>98.2</v>
      </c>
      <c r="M5894">
        <v>50.902000000000001</v>
      </c>
      <c r="N5894">
        <v>17.899799999999999</v>
      </c>
    </row>
    <row r="5895" spans="1:14" x14ac:dyDescent="0.3">
      <c r="A5895" t="s">
        <v>206</v>
      </c>
      <c r="B5895" t="s">
        <v>207</v>
      </c>
      <c r="C5895" t="s">
        <v>431</v>
      </c>
      <c r="D5895" t="s">
        <v>432</v>
      </c>
      <c r="E5895">
        <v>1966</v>
      </c>
      <c r="F5895">
        <v>50.722999999999999</v>
      </c>
      <c r="G5895">
        <v>16.904</v>
      </c>
      <c r="I5895">
        <v>1164520000</v>
      </c>
      <c r="J5895">
        <v>118.208</v>
      </c>
      <c r="L5895">
        <v>99.9</v>
      </c>
      <c r="M5895">
        <v>50.363999999999997</v>
      </c>
      <c r="N5895">
        <v>17.3094</v>
      </c>
    </row>
    <row r="5896" spans="1:14" x14ac:dyDescent="0.3">
      <c r="A5896" t="s">
        <v>206</v>
      </c>
      <c r="B5896" t="s">
        <v>207</v>
      </c>
      <c r="C5896" t="s">
        <v>431</v>
      </c>
      <c r="D5896" t="s">
        <v>432</v>
      </c>
      <c r="E5896">
        <v>1965</v>
      </c>
      <c r="F5896">
        <v>50.747999999999998</v>
      </c>
      <c r="G5896">
        <v>17.350000000000001</v>
      </c>
      <c r="I5896">
        <v>997919000</v>
      </c>
      <c r="J5896">
        <v>104.712</v>
      </c>
      <c r="L5896">
        <v>101.6</v>
      </c>
      <c r="M5896">
        <v>49.820999999999998</v>
      </c>
      <c r="N5896">
        <v>16.744900000000001</v>
      </c>
    </row>
    <row r="5897" spans="1:14" x14ac:dyDescent="0.3">
      <c r="A5897" t="s">
        <v>206</v>
      </c>
      <c r="B5897" t="s">
        <v>207</v>
      </c>
      <c r="C5897" t="s">
        <v>431</v>
      </c>
      <c r="D5897" t="s">
        <v>432</v>
      </c>
      <c r="E5897">
        <v>1964</v>
      </c>
      <c r="F5897">
        <v>50.807000000000002</v>
      </c>
      <c r="G5897">
        <v>17.82</v>
      </c>
      <c r="I5897">
        <v>998759000</v>
      </c>
      <c r="J5897">
        <v>108.294</v>
      </c>
      <c r="L5897">
        <v>103.7</v>
      </c>
      <c r="M5897">
        <v>49.261000000000003</v>
      </c>
      <c r="N5897">
        <v>16.204599999999999</v>
      </c>
    </row>
    <row r="5898" spans="1:14" x14ac:dyDescent="0.3">
      <c r="A5898" t="s">
        <v>206</v>
      </c>
      <c r="B5898" t="s">
        <v>207</v>
      </c>
      <c r="C5898" t="s">
        <v>431</v>
      </c>
      <c r="D5898" t="s">
        <v>432</v>
      </c>
      <c r="E5898">
        <v>1963</v>
      </c>
      <c r="F5898">
        <v>50.887</v>
      </c>
      <c r="G5898">
        <v>18.318999999999999</v>
      </c>
      <c r="I5898">
        <v>926589000</v>
      </c>
      <c r="J5898">
        <v>103.779</v>
      </c>
      <c r="L5898">
        <v>106.4</v>
      </c>
      <c r="M5898">
        <v>48.673999999999999</v>
      </c>
      <c r="N5898">
        <v>15.6877</v>
      </c>
    </row>
    <row r="5899" spans="1:14" x14ac:dyDescent="0.3">
      <c r="A5899" t="s">
        <v>206</v>
      </c>
      <c r="B5899" t="s">
        <v>207</v>
      </c>
      <c r="C5899" t="s">
        <v>431</v>
      </c>
      <c r="D5899" t="s">
        <v>432</v>
      </c>
      <c r="E5899">
        <v>1962</v>
      </c>
      <c r="F5899">
        <v>50.975999999999999</v>
      </c>
      <c r="G5899">
        <v>18.844999999999999</v>
      </c>
      <c r="I5899">
        <v>868111000</v>
      </c>
      <c r="J5899">
        <v>100.39400000000001</v>
      </c>
      <c r="L5899">
        <v>109.7</v>
      </c>
      <c r="M5899">
        <v>48.058</v>
      </c>
      <c r="N5899">
        <v>15.193099999999999</v>
      </c>
    </row>
    <row r="5900" spans="1:14" x14ac:dyDescent="0.3">
      <c r="A5900" t="s">
        <v>206</v>
      </c>
      <c r="B5900" t="s">
        <v>207</v>
      </c>
      <c r="C5900" t="s">
        <v>431</v>
      </c>
      <c r="D5900" t="s">
        <v>432</v>
      </c>
      <c r="E5900">
        <v>1961</v>
      </c>
      <c r="F5900">
        <v>51.067999999999998</v>
      </c>
      <c r="G5900">
        <v>19.393000000000001</v>
      </c>
      <c r="I5900">
        <v>792959000</v>
      </c>
      <c r="J5900">
        <v>94.651300000000006</v>
      </c>
      <c r="L5900">
        <v>113.7</v>
      </c>
      <c r="M5900">
        <v>47.417000000000002</v>
      </c>
      <c r="N5900">
        <v>14.719900000000001</v>
      </c>
    </row>
    <row r="5901" spans="1:14" x14ac:dyDescent="0.3">
      <c r="A5901" t="s">
        <v>206</v>
      </c>
      <c r="B5901" t="s">
        <v>207</v>
      </c>
      <c r="C5901" t="s">
        <v>431</v>
      </c>
      <c r="D5901" t="s">
        <v>432</v>
      </c>
      <c r="E5901">
        <v>1960</v>
      </c>
      <c r="F5901">
        <v>51.155999999999999</v>
      </c>
      <c r="G5901">
        <v>19.952000000000002</v>
      </c>
      <c r="I5901">
        <v>791265000</v>
      </c>
      <c r="J5901">
        <v>97.445499999999996</v>
      </c>
      <c r="L5901">
        <v>118.2</v>
      </c>
      <c r="M5901">
        <v>46.76</v>
      </c>
    </row>
    <row r="5902" spans="1:14" x14ac:dyDescent="0.3">
      <c r="A5902" t="s">
        <v>208</v>
      </c>
      <c r="B5902" t="s">
        <v>209</v>
      </c>
      <c r="C5902" t="s">
        <v>435</v>
      </c>
      <c r="D5902" t="s">
        <v>432</v>
      </c>
      <c r="E5902">
        <v>2018</v>
      </c>
      <c r="I5902">
        <v>188285000</v>
      </c>
      <c r="J5902">
        <v>1625.29</v>
      </c>
      <c r="L5902">
        <v>41.2</v>
      </c>
      <c r="N5902">
        <v>143.02099999999999</v>
      </c>
    </row>
    <row r="5903" spans="1:14" x14ac:dyDescent="0.3">
      <c r="A5903" t="s">
        <v>208</v>
      </c>
      <c r="B5903" t="s">
        <v>209</v>
      </c>
      <c r="C5903" t="s">
        <v>435</v>
      </c>
      <c r="D5903" t="s">
        <v>432</v>
      </c>
      <c r="E5903">
        <v>2017</v>
      </c>
      <c r="F5903">
        <v>28.294</v>
      </c>
      <c r="G5903">
        <v>6.3959999999999999</v>
      </c>
      <c r="I5903">
        <v>185573000</v>
      </c>
      <c r="J5903">
        <v>1625.58</v>
      </c>
      <c r="K5903">
        <v>14.581799999999999</v>
      </c>
      <c r="L5903">
        <v>42.4</v>
      </c>
      <c r="M5903">
        <v>67.850999999999999</v>
      </c>
      <c r="N5903">
        <v>140.93600000000001</v>
      </c>
    </row>
    <row r="5904" spans="1:14" x14ac:dyDescent="0.3">
      <c r="A5904" t="s">
        <v>208</v>
      </c>
      <c r="B5904" t="s">
        <v>209</v>
      </c>
      <c r="C5904" t="s">
        <v>435</v>
      </c>
      <c r="D5904" t="s">
        <v>432</v>
      </c>
      <c r="E5904">
        <v>2016</v>
      </c>
      <c r="F5904">
        <v>28.663</v>
      </c>
      <c r="G5904">
        <v>6.4809999999999999</v>
      </c>
      <c r="I5904">
        <v>178329000</v>
      </c>
      <c r="J5904">
        <v>1584.81</v>
      </c>
      <c r="K5904">
        <v>13.7</v>
      </c>
      <c r="L5904">
        <v>43.5</v>
      </c>
      <c r="M5904">
        <v>67.576999999999998</v>
      </c>
      <c r="N5904">
        <v>138.91900000000001</v>
      </c>
    </row>
    <row r="5905" spans="1:14" x14ac:dyDescent="0.3">
      <c r="A5905" t="s">
        <v>208</v>
      </c>
      <c r="B5905" t="s">
        <v>209</v>
      </c>
      <c r="C5905" t="s">
        <v>435</v>
      </c>
      <c r="D5905" t="s">
        <v>432</v>
      </c>
      <c r="E5905">
        <v>2015</v>
      </c>
      <c r="F5905">
        <v>28.98</v>
      </c>
      <c r="G5905">
        <v>6.5780000000000003</v>
      </c>
      <c r="I5905">
        <v>171118000</v>
      </c>
      <c r="J5905">
        <v>1542.58</v>
      </c>
      <c r="K5905">
        <v>12.9975</v>
      </c>
      <c r="L5905">
        <v>44.6</v>
      </c>
      <c r="M5905">
        <v>67.290999999999997</v>
      </c>
      <c r="N5905">
        <v>136.95099999999999</v>
      </c>
    </row>
    <row r="5906" spans="1:14" x14ac:dyDescent="0.3">
      <c r="A5906" t="s">
        <v>208</v>
      </c>
      <c r="B5906" t="s">
        <v>209</v>
      </c>
      <c r="C5906" t="s">
        <v>435</v>
      </c>
      <c r="D5906" t="s">
        <v>432</v>
      </c>
      <c r="E5906">
        <v>2014</v>
      </c>
      <c r="F5906">
        <v>29.23</v>
      </c>
      <c r="G5906">
        <v>6.68</v>
      </c>
      <c r="I5906">
        <v>179703000</v>
      </c>
      <c r="J5906">
        <v>1642.76</v>
      </c>
      <c r="K5906">
        <v>12.25</v>
      </c>
      <c r="L5906">
        <v>45.6</v>
      </c>
      <c r="M5906">
        <v>66.995000000000005</v>
      </c>
      <c r="N5906">
        <v>135.05099999999999</v>
      </c>
    </row>
    <row r="5907" spans="1:14" x14ac:dyDescent="0.3">
      <c r="A5907" t="s">
        <v>208</v>
      </c>
      <c r="B5907" t="s">
        <v>209</v>
      </c>
      <c r="C5907" t="s">
        <v>435</v>
      </c>
      <c r="D5907" t="s">
        <v>432</v>
      </c>
      <c r="E5907">
        <v>2013</v>
      </c>
      <c r="F5907">
        <v>29.413</v>
      </c>
      <c r="G5907">
        <v>6.7809999999999997</v>
      </c>
      <c r="I5907">
        <v>185114000</v>
      </c>
      <c r="J5907">
        <v>1715.77</v>
      </c>
      <c r="K5907">
        <v>11.5</v>
      </c>
      <c r="L5907">
        <v>46.7</v>
      </c>
      <c r="M5907">
        <v>66.69</v>
      </c>
      <c r="N5907">
        <v>133.19800000000001</v>
      </c>
    </row>
    <row r="5908" spans="1:14" x14ac:dyDescent="0.3">
      <c r="A5908" t="s">
        <v>208</v>
      </c>
      <c r="B5908" t="s">
        <v>209</v>
      </c>
      <c r="C5908" t="s">
        <v>435</v>
      </c>
      <c r="D5908" t="s">
        <v>432</v>
      </c>
      <c r="E5908">
        <v>2012</v>
      </c>
      <c r="F5908">
        <v>29.530999999999999</v>
      </c>
      <c r="G5908">
        <v>6.875</v>
      </c>
      <c r="I5908">
        <v>190243000</v>
      </c>
      <c r="J5908">
        <v>1788.51</v>
      </c>
      <c r="K5908">
        <v>10.7468</v>
      </c>
      <c r="L5908">
        <v>47.8</v>
      </c>
      <c r="M5908">
        <v>66.381</v>
      </c>
      <c r="N5908">
        <v>131.321</v>
      </c>
    </row>
    <row r="5909" spans="1:14" x14ac:dyDescent="0.3">
      <c r="A5909" t="s">
        <v>208</v>
      </c>
      <c r="B5909" t="s">
        <v>209</v>
      </c>
      <c r="C5909" t="s">
        <v>435</v>
      </c>
      <c r="D5909" t="s">
        <v>432</v>
      </c>
      <c r="E5909">
        <v>2011</v>
      </c>
      <c r="F5909">
        <v>29.591999999999999</v>
      </c>
      <c r="G5909">
        <v>6.9589999999999996</v>
      </c>
      <c r="I5909">
        <v>181705000</v>
      </c>
      <c r="J5909">
        <v>1735.02</v>
      </c>
      <c r="K5909">
        <v>10</v>
      </c>
      <c r="L5909">
        <v>48.6</v>
      </c>
      <c r="M5909">
        <v>66.072000000000003</v>
      </c>
      <c r="N5909">
        <v>129.29400000000001</v>
      </c>
    </row>
    <row r="5910" spans="1:14" x14ac:dyDescent="0.3">
      <c r="A5910" t="s">
        <v>208</v>
      </c>
      <c r="B5910" t="s">
        <v>209</v>
      </c>
      <c r="C5910" t="s">
        <v>435</v>
      </c>
      <c r="D5910" t="s">
        <v>432</v>
      </c>
      <c r="E5910">
        <v>2010</v>
      </c>
      <c r="F5910">
        <v>29.605</v>
      </c>
      <c r="G5910">
        <v>7.0309999999999997</v>
      </c>
      <c r="I5910">
        <v>156121000</v>
      </c>
      <c r="J5910">
        <v>1516.81</v>
      </c>
      <c r="K5910">
        <v>9.07</v>
      </c>
      <c r="L5910">
        <v>49.4</v>
      </c>
      <c r="M5910">
        <v>65.769000000000005</v>
      </c>
      <c r="N5910">
        <v>127.07</v>
      </c>
    </row>
    <row r="5911" spans="1:14" x14ac:dyDescent="0.3">
      <c r="A5911" t="s">
        <v>208</v>
      </c>
      <c r="B5911" t="s">
        <v>209</v>
      </c>
      <c r="C5911" t="s">
        <v>435</v>
      </c>
      <c r="D5911" t="s">
        <v>432</v>
      </c>
      <c r="E5911">
        <v>2009</v>
      </c>
      <c r="F5911">
        <v>29.581</v>
      </c>
      <c r="G5911">
        <v>7.0910000000000002</v>
      </c>
      <c r="I5911">
        <v>132420000</v>
      </c>
      <c r="J5911">
        <v>1312</v>
      </c>
      <c r="K5911">
        <v>8.9700000000000006</v>
      </c>
      <c r="L5911">
        <v>50.1</v>
      </c>
      <c r="M5911">
        <v>65.48</v>
      </c>
      <c r="N5911">
        <v>124.605</v>
      </c>
    </row>
    <row r="5912" spans="1:14" x14ac:dyDescent="0.3">
      <c r="A5912" t="s">
        <v>208</v>
      </c>
      <c r="B5912" t="s">
        <v>209</v>
      </c>
      <c r="C5912" t="s">
        <v>435</v>
      </c>
      <c r="D5912" t="s">
        <v>432</v>
      </c>
      <c r="E5912">
        <v>2008</v>
      </c>
      <c r="F5912">
        <v>29.54</v>
      </c>
      <c r="G5912">
        <v>7.1429999999999998</v>
      </c>
      <c r="I5912">
        <v>141043000</v>
      </c>
      <c r="J5912">
        <v>1428.12</v>
      </c>
      <c r="K5912">
        <v>7</v>
      </c>
      <c r="L5912">
        <v>50.4</v>
      </c>
      <c r="M5912">
        <v>65.207999999999998</v>
      </c>
      <c r="N5912">
        <v>121.92700000000001</v>
      </c>
    </row>
    <row r="5913" spans="1:14" x14ac:dyDescent="0.3">
      <c r="A5913" t="s">
        <v>208</v>
      </c>
      <c r="B5913" t="s">
        <v>209</v>
      </c>
      <c r="C5913" t="s">
        <v>435</v>
      </c>
      <c r="D5913" t="s">
        <v>432</v>
      </c>
      <c r="E5913">
        <v>2007</v>
      </c>
      <c r="F5913">
        <v>29.503</v>
      </c>
      <c r="G5913">
        <v>7.194</v>
      </c>
      <c r="I5913">
        <v>132672000</v>
      </c>
      <c r="J5913">
        <v>1374.45</v>
      </c>
      <c r="K5913">
        <v>6</v>
      </c>
      <c r="L5913">
        <v>50.5</v>
      </c>
      <c r="M5913">
        <v>64.953000000000003</v>
      </c>
      <c r="N5913">
        <v>119.169</v>
      </c>
    </row>
    <row r="5914" spans="1:14" x14ac:dyDescent="0.3">
      <c r="A5914" t="s">
        <v>208</v>
      </c>
      <c r="B5914" t="s">
        <v>209</v>
      </c>
      <c r="C5914" t="s">
        <v>435</v>
      </c>
      <c r="D5914" t="s">
        <v>432</v>
      </c>
      <c r="E5914">
        <v>2006</v>
      </c>
      <c r="F5914">
        <v>29.492000000000001</v>
      </c>
      <c r="G5914">
        <v>7.2469999999999999</v>
      </c>
      <c r="I5914">
        <v>110235000</v>
      </c>
      <c r="J5914">
        <v>1168.45</v>
      </c>
      <c r="K5914">
        <v>4.5</v>
      </c>
      <c r="L5914">
        <v>50.4</v>
      </c>
      <c r="M5914">
        <v>64.712000000000003</v>
      </c>
      <c r="N5914">
        <v>116.473</v>
      </c>
    </row>
    <row r="5915" spans="1:14" x14ac:dyDescent="0.3">
      <c r="A5915" t="s">
        <v>208</v>
      </c>
      <c r="B5915" t="s">
        <v>209</v>
      </c>
      <c r="C5915" t="s">
        <v>435</v>
      </c>
      <c r="D5915" t="s">
        <v>432</v>
      </c>
      <c r="E5915">
        <v>2005</v>
      </c>
      <c r="F5915">
        <v>29.521000000000001</v>
      </c>
      <c r="G5915">
        <v>7.3109999999999999</v>
      </c>
      <c r="I5915">
        <v>112134000</v>
      </c>
      <c r="J5915">
        <v>1214.56</v>
      </c>
      <c r="K5915">
        <v>4</v>
      </c>
      <c r="L5915">
        <v>50.4</v>
      </c>
      <c r="M5915">
        <v>64.477999999999994</v>
      </c>
      <c r="N5915">
        <v>113.98099999999999</v>
      </c>
    </row>
    <row r="5916" spans="1:14" x14ac:dyDescent="0.3">
      <c r="A5916" t="s">
        <v>208</v>
      </c>
      <c r="B5916" t="s">
        <v>209</v>
      </c>
      <c r="C5916" t="s">
        <v>435</v>
      </c>
      <c r="D5916" t="s">
        <v>432</v>
      </c>
      <c r="E5916">
        <v>2004</v>
      </c>
      <c r="F5916">
        <v>29.603999999999999</v>
      </c>
      <c r="G5916">
        <v>7.39</v>
      </c>
      <c r="I5916">
        <v>102367000</v>
      </c>
      <c r="J5916">
        <v>1131.1400000000001</v>
      </c>
      <c r="K5916">
        <v>3.5</v>
      </c>
      <c r="L5916">
        <v>50.5</v>
      </c>
      <c r="M5916">
        <v>64.242000000000004</v>
      </c>
      <c r="N5916">
        <v>111.727</v>
      </c>
    </row>
    <row r="5917" spans="1:14" x14ac:dyDescent="0.3">
      <c r="A5917" t="s">
        <v>208</v>
      </c>
      <c r="B5917" t="s">
        <v>209</v>
      </c>
      <c r="C5917" t="s">
        <v>435</v>
      </c>
      <c r="D5917" t="s">
        <v>432</v>
      </c>
      <c r="E5917">
        <v>2003</v>
      </c>
      <c r="F5917">
        <v>29.745000000000001</v>
      </c>
      <c r="G5917">
        <v>7.4880000000000004</v>
      </c>
      <c r="I5917">
        <v>90231900</v>
      </c>
      <c r="J5917">
        <v>1015.72</v>
      </c>
      <c r="K5917">
        <v>3</v>
      </c>
      <c r="L5917">
        <v>50.8</v>
      </c>
      <c r="M5917">
        <v>63.994999999999997</v>
      </c>
      <c r="N5917">
        <v>109.673</v>
      </c>
    </row>
    <row r="5918" spans="1:14" x14ac:dyDescent="0.3">
      <c r="A5918" t="s">
        <v>208</v>
      </c>
      <c r="B5918" t="s">
        <v>209</v>
      </c>
      <c r="C5918" t="s">
        <v>435</v>
      </c>
      <c r="D5918" t="s">
        <v>432</v>
      </c>
      <c r="E5918">
        <v>2002</v>
      </c>
      <c r="F5918">
        <v>29.946999999999999</v>
      </c>
      <c r="G5918">
        <v>7.609</v>
      </c>
      <c r="I5918">
        <v>72196500</v>
      </c>
      <c r="J5918">
        <v>826.94500000000005</v>
      </c>
      <c r="K5918">
        <v>2.5</v>
      </c>
      <c r="L5918">
        <v>51.6</v>
      </c>
      <c r="M5918">
        <v>63.731000000000002</v>
      </c>
      <c r="N5918">
        <v>107.78400000000001</v>
      </c>
    </row>
    <row r="5919" spans="1:14" x14ac:dyDescent="0.3">
      <c r="A5919" t="s">
        <v>208</v>
      </c>
      <c r="B5919" t="s">
        <v>209</v>
      </c>
      <c r="C5919" t="s">
        <v>435</v>
      </c>
      <c r="D5919" t="s">
        <v>432</v>
      </c>
      <c r="E5919">
        <v>2001</v>
      </c>
      <c r="F5919">
        <v>30.219000000000001</v>
      </c>
      <c r="G5919">
        <v>7.7519999999999998</v>
      </c>
      <c r="I5919">
        <v>63101300</v>
      </c>
      <c r="J5919">
        <v>735.02599999999995</v>
      </c>
      <c r="K5919">
        <v>2.3374600000000001</v>
      </c>
      <c r="L5919">
        <v>52.5</v>
      </c>
      <c r="M5919">
        <v>63.445999999999998</v>
      </c>
      <c r="N5919">
        <v>105.986</v>
      </c>
    </row>
    <row r="5920" spans="1:14" x14ac:dyDescent="0.3">
      <c r="A5920" t="s">
        <v>208</v>
      </c>
      <c r="B5920" t="s">
        <v>209</v>
      </c>
      <c r="C5920" t="s">
        <v>435</v>
      </c>
      <c r="D5920" t="s">
        <v>432</v>
      </c>
      <c r="E5920">
        <v>2000</v>
      </c>
      <c r="F5920">
        <v>30.579000000000001</v>
      </c>
      <c r="G5920">
        <v>7.9180000000000001</v>
      </c>
      <c r="I5920">
        <v>67254200</v>
      </c>
      <c r="J5920">
        <v>796.88800000000003</v>
      </c>
      <c r="K5920">
        <v>1.7852300000000001</v>
      </c>
      <c r="L5920">
        <v>53.8</v>
      </c>
      <c r="M5920">
        <v>63.143999999999998</v>
      </c>
      <c r="N5920">
        <v>104.193</v>
      </c>
    </row>
    <row r="5921" spans="1:14" x14ac:dyDescent="0.3">
      <c r="A5921" t="s">
        <v>208</v>
      </c>
      <c r="B5921" t="s">
        <v>209</v>
      </c>
      <c r="C5921" t="s">
        <v>435</v>
      </c>
      <c r="D5921" t="s">
        <v>432</v>
      </c>
      <c r="E5921">
        <v>1999</v>
      </c>
      <c r="F5921">
        <v>31.044</v>
      </c>
      <c r="G5921">
        <v>8.1050000000000004</v>
      </c>
      <c r="I5921">
        <v>69032300</v>
      </c>
      <c r="J5921">
        <v>831.995</v>
      </c>
      <c r="K5921">
        <v>1.2115800000000001</v>
      </c>
      <c r="L5921">
        <v>55.1</v>
      </c>
      <c r="M5921">
        <v>62.829000000000001</v>
      </c>
      <c r="N5921">
        <v>102.435</v>
      </c>
    </row>
    <row r="5922" spans="1:14" x14ac:dyDescent="0.3">
      <c r="A5922" t="s">
        <v>208</v>
      </c>
      <c r="B5922" t="s">
        <v>209</v>
      </c>
      <c r="C5922" t="s">
        <v>435</v>
      </c>
      <c r="D5922" t="s">
        <v>432</v>
      </c>
      <c r="E5922">
        <v>1998</v>
      </c>
      <c r="F5922">
        <v>31.609000000000002</v>
      </c>
      <c r="G5922">
        <v>8.3079999999999998</v>
      </c>
      <c r="I5922">
        <v>65334800</v>
      </c>
      <c r="J5922">
        <v>801.10400000000004</v>
      </c>
      <c r="K5922">
        <v>0.61654600000000004</v>
      </c>
      <c r="L5922">
        <v>56.4</v>
      </c>
      <c r="M5922">
        <v>62.509</v>
      </c>
      <c r="N5922">
        <v>100.68600000000001</v>
      </c>
    </row>
    <row r="5923" spans="1:14" x14ac:dyDescent="0.3">
      <c r="A5923" t="s">
        <v>208</v>
      </c>
      <c r="B5923" t="s">
        <v>209</v>
      </c>
      <c r="C5923" t="s">
        <v>435</v>
      </c>
      <c r="D5923" t="s">
        <v>432</v>
      </c>
      <c r="E5923">
        <v>1997</v>
      </c>
      <c r="F5923">
        <v>32.255000000000003</v>
      </c>
      <c r="G5923">
        <v>8.5210000000000008</v>
      </c>
      <c r="I5923">
        <v>67537500</v>
      </c>
      <c r="J5923">
        <v>842.25</v>
      </c>
      <c r="L5923">
        <v>57.8</v>
      </c>
      <c r="M5923">
        <v>62.188000000000002</v>
      </c>
      <c r="N5923">
        <v>98.996300000000005</v>
      </c>
    </row>
    <row r="5924" spans="1:14" x14ac:dyDescent="0.3">
      <c r="A5924" t="s">
        <v>208</v>
      </c>
      <c r="B5924" t="s">
        <v>209</v>
      </c>
      <c r="C5924" t="s">
        <v>435</v>
      </c>
      <c r="D5924" t="s">
        <v>432</v>
      </c>
      <c r="E5924">
        <v>1996</v>
      </c>
      <c r="F5924">
        <v>32.960999999999999</v>
      </c>
      <c r="G5924">
        <v>8.7409999999999997</v>
      </c>
      <c r="I5924">
        <v>66515400</v>
      </c>
      <c r="J5924">
        <v>843.00199999999995</v>
      </c>
      <c r="L5924">
        <v>59</v>
      </c>
      <c r="M5924">
        <v>61.866</v>
      </c>
      <c r="N5924">
        <v>97.411100000000005</v>
      </c>
    </row>
    <row r="5925" spans="1:14" x14ac:dyDescent="0.3">
      <c r="A5925" t="s">
        <v>208</v>
      </c>
      <c r="B5925" t="s">
        <v>209</v>
      </c>
      <c r="C5925" t="s">
        <v>435</v>
      </c>
      <c r="D5925" t="s">
        <v>432</v>
      </c>
      <c r="E5925">
        <v>1995</v>
      </c>
      <c r="F5925">
        <v>33.695999999999998</v>
      </c>
      <c r="G5925">
        <v>8.9640000000000004</v>
      </c>
      <c r="I5925">
        <v>56338000</v>
      </c>
      <c r="J5925">
        <v>724.85699999999997</v>
      </c>
      <c r="L5925">
        <v>60.3</v>
      </c>
      <c r="M5925">
        <v>61.539000000000001</v>
      </c>
      <c r="N5925">
        <v>95.954300000000003</v>
      </c>
    </row>
    <row r="5926" spans="1:14" x14ac:dyDescent="0.3">
      <c r="A5926" t="s">
        <v>208</v>
      </c>
      <c r="B5926" t="s">
        <v>209</v>
      </c>
      <c r="C5926" t="s">
        <v>435</v>
      </c>
      <c r="D5926" t="s">
        <v>432</v>
      </c>
      <c r="E5926">
        <v>1994</v>
      </c>
      <c r="F5926">
        <v>34.429000000000002</v>
      </c>
      <c r="G5926">
        <v>9.1880000000000006</v>
      </c>
      <c r="I5926">
        <v>54832600</v>
      </c>
      <c r="J5926">
        <v>715.17600000000004</v>
      </c>
      <c r="L5926">
        <v>61.6</v>
      </c>
      <c r="M5926">
        <v>61.198</v>
      </c>
      <c r="N5926">
        <v>94.654300000000006</v>
      </c>
    </row>
    <row r="5927" spans="1:14" x14ac:dyDescent="0.3">
      <c r="A5927" t="s">
        <v>208</v>
      </c>
      <c r="B5927" t="s">
        <v>209</v>
      </c>
      <c r="C5927" t="s">
        <v>435</v>
      </c>
      <c r="D5927" t="s">
        <v>432</v>
      </c>
      <c r="E5927">
        <v>1993</v>
      </c>
      <c r="F5927">
        <v>35.125999999999998</v>
      </c>
      <c r="G5927">
        <v>9.4130000000000003</v>
      </c>
      <c r="I5927">
        <v>46919600</v>
      </c>
      <c r="J5927">
        <v>619.67899999999997</v>
      </c>
      <c r="L5927">
        <v>63.1</v>
      </c>
      <c r="M5927">
        <v>60.837000000000003</v>
      </c>
      <c r="N5927">
        <v>93.476500000000001</v>
      </c>
    </row>
    <row r="5928" spans="1:14" x14ac:dyDescent="0.3">
      <c r="A5928" t="s">
        <v>208</v>
      </c>
      <c r="B5928" t="s">
        <v>209</v>
      </c>
      <c r="C5928" t="s">
        <v>435</v>
      </c>
      <c r="D5928" t="s">
        <v>432</v>
      </c>
      <c r="E5928">
        <v>1992</v>
      </c>
      <c r="F5928">
        <v>35.756</v>
      </c>
      <c r="G5928">
        <v>9.6370000000000005</v>
      </c>
      <c r="I5928">
        <v>47738000</v>
      </c>
      <c r="J5928">
        <v>638.49800000000005</v>
      </c>
      <c r="L5928">
        <v>64.8</v>
      </c>
      <c r="M5928">
        <v>60.454999999999998</v>
      </c>
      <c r="N5928">
        <v>92.303700000000006</v>
      </c>
    </row>
    <row r="5929" spans="1:14" x14ac:dyDescent="0.3">
      <c r="A5929" t="s">
        <v>208</v>
      </c>
      <c r="B5929" t="s">
        <v>209</v>
      </c>
      <c r="C5929" t="s">
        <v>435</v>
      </c>
      <c r="D5929" t="s">
        <v>432</v>
      </c>
      <c r="E5929">
        <v>1991</v>
      </c>
      <c r="F5929">
        <v>36.292999999999999</v>
      </c>
      <c r="G5929">
        <v>9.8610000000000007</v>
      </c>
      <c r="I5929">
        <v>47515200</v>
      </c>
      <c r="J5929">
        <v>644.78099999999995</v>
      </c>
      <c r="L5929">
        <v>66.8</v>
      </c>
      <c r="M5929">
        <v>60.052999999999997</v>
      </c>
      <c r="N5929">
        <v>90.977800000000002</v>
      </c>
    </row>
    <row r="5930" spans="1:14" x14ac:dyDescent="0.3">
      <c r="A5930" t="s">
        <v>208</v>
      </c>
      <c r="B5930" t="s">
        <v>209</v>
      </c>
      <c r="C5930" t="s">
        <v>435</v>
      </c>
      <c r="D5930" t="s">
        <v>432</v>
      </c>
      <c r="E5930">
        <v>1990</v>
      </c>
      <c r="F5930">
        <v>36.719000000000001</v>
      </c>
      <c r="G5930">
        <v>10.087</v>
      </c>
      <c r="I5930">
        <v>39809500</v>
      </c>
      <c r="J5930">
        <v>549.85599999999999</v>
      </c>
      <c r="K5930">
        <v>0</v>
      </c>
      <c r="L5930">
        <v>69.099999999999994</v>
      </c>
      <c r="M5930">
        <v>59.636000000000003</v>
      </c>
      <c r="N5930">
        <v>89.3827</v>
      </c>
    </row>
    <row r="5931" spans="1:14" x14ac:dyDescent="0.3">
      <c r="A5931" t="s">
        <v>208</v>
      </c>
      <c r="B5931" t="s">
        <v>209</v>
      </c>
      <c r="C5931" t="s">
        <v>435</v>
      </c>
      <c r="D5931" t="s">
        <v>432</v>
      </c>
      <c r="E5931">
        <v>1989</v>
      </c>
      <c r="F5931">
        <v>37.027000000000001</v>
      </c>
      <c r="G5931">
        <v>10.319000000000001</v>
      </c>
      <c r="I5931">
        <v>41119700</v>
      </c>
      <c r="J5931">
        <v>580.35299999999995</v>
      </c>
      <c r="L5931">
        <v>71.599999999999994</v>
      </c>
      <c r="M5931">
        <v>59.209000000000003</v>
      </c>
      <c r="N5931">
        <v>87.472800000000007</v>
      </c>
    </row>
    <row r="5932" spans="1:14" x14ac:dyDescent="0.3">
      <c r="A5932" t="s">
        <v>208</v>
      </c>
      <c r="B5932" t="s">
        <v>209</v>
      </c>
      <c r="C5932" t="s">
        <v>435</v>
      </c>
      <c r="D5932" t="s">
        <v>432</v>
      </c>
      <c r="E5932">
        <v>1988</v>
      </c>
      <c r="F5932">
        <v>37.229999999999997</v>
      </c>
      <c r="G5932">
        <v>10.557</v>
      </c>
      <c r="I5932">
        <v>42972100</v>
      </c>
      <c r="J5932">
        <v>621.98199999999997</v>
      </c>
      <c r="L5932">
        <v>74.3</v>
      </c>
      <c r="M5932">
        <v>58.783000000000001</v>
      </c>
      <c r="N5932">
        <v>85.295100000000005</v>
      </c>
    </row>
    <row r="5933" spans="1:14" x14ac:dyDescent="0.3">
      <c r="A5933" t="s">
        <v>208</v>
      </c>
      <c r="B5933" t="s">
        <v>209</v>
      </c>
      <c r="C5933" t="s">
        <v>435</v>
      </c>
      <c r="D5933" t="s">
        <v>432</v>
      </c>
      <c r="E5933">
        <v>1987</v>
      </c>
      <c r="F5933">
        <v>37.341999999999999</v>
      </c>
      <c r="G5933">
        <v>10.802</v>
      </c>
      <c r="I5933">
        <v>33608700</v>
      </c>
      <c r="J5933">
        <v>499.77300000000002</v>
      </c>
      <c r="L5933">
        <v>76.8</v>
      </c>
      <c r="M5933">
        <v>58.366</v>
      </c>
      <c r="N5933">
        <v>83.022199999999998</v>
      </c>
    </row>
    <row r="5934" spans="1:14" x14ac:dyDescent="0.3">
      <c r="A5934" t="s">
        <v>208</v>
      </c>
      <c r="B5934" t="s">
        <v>209</v>
      </c>
      <c r="C5934" t="s">
        <v>435</v>
      </c>
      <c r="D5934" t="s">
        <v>432</v>
      </c>
      <c r="E5934">
        <v>1986</v>
      </c>
      <c r="F5934">
        <v>37.369</v>
      </c>
      <c r="G5934">
        <v>11.05</v>
      </c>
      <c r="I5934">
        <v>32085600</v>
      </c>
      <c r="J5934">
        <v>489.81900000000002</v>
      </c>
      <c r="L5934">
        <v>78.900000000000006</v>
      </c>
      <c r="M5934">
        <v>57.962000000000003</v>
      </c>
      <c r="N5934">
        <v>80.870400000000004</v>
      </c>
    </row>
    <row r="5935" spans="1:14" x14ac:dyDescent="0.3">
      <c r="A5935" t="s">
        <v>208</v>
      </c>
      <c r="B5935" t="s">
        <v>209</v>
      </c>
      <c r="C5935" t="s">
        <v>435</v>
      </c>
      <c r="D5935" t="s">
        <v>432</v>
      </c>
      <c r="E5935">
        <v>1985</v>
      </c>
      <c r="F5935">
        <v>37.320999999999998</v>
      </c>
      <c r="G5935">
        <v>11.292999999999999</v>
      </c>
      <c r="I5935">
        <v>32125100</v>
      </c>
      <c r="J5935">
        <v>502.065</v>
      </c>
      <c r="L5935">
        <v>80.8</v>
      </c>
      <c r="M5935">
        <v>57.579000000000001</v>
      </c>
      <c r="N5935">
        <v>78.995099999999994</v>
      </c>
    </row>
    <row r="5936" spans="1:14" x14ac:dyDescent="0.3">
      <c r="A5936" t="s">
        <v>208</v>
      </c>
      <c r="B5936" t="s">
        <v>209</v>
      </c>
      <c r="C5936" t="s">
        <v>435</v>
      </c>
      <c r="D5936" t="s">
        <v>432</v>
      </c>
      <c r="E5936">
        <v>1984</v>
      </c>
      <c r="F5936">
        <v>37.207000000000001</v>
      </c>
      <c r="G5936">
        <v>11.522</v>
      </c>
      <c r="I5936">
        <v>41246200</v>
      </c>
      <c r="J5936">
        <v>657.37199999999996</v>
      </c>
      <c r="L5936">
        <v>82.3</v>
      </c>
      <c r="M5936">
        <v>57.220999999999997</v>
      </c>
      <c r="N5936">
        <v>77.461699999999993</v>
      </c>
    </row>
    <row r="5937" spans="1:14" x14ac:dyDescent="0.3">
      <c r="A5937" t="s">
        <v>208</v>
      </c>
      <c r="B5937" t="s">
        <v>209</v>
      </c>
      <c r="C5937" t="s">
        <v>435</v>
      </c>
      <c r="D5937" t="s">
        <v>432</v>
      </c>
      <c r="E5937">
        <v>1983</v>
      </c>
      <c r="F5937">
        <v>37.039000000000001</v>
      </c>
      <c r="G5937">
        <v>11.731</v>
      </c>
      <c r="I5937">
        <v>37837800</v>
      </c>
      <c r="J5937">
        <v>612.92700000000002</v>
      </c>
      <c r="L5937">
        <v>83.3</v>
      </c>
      <c r="M5937">
        <v>56.886000000000003</v>
      </c>
      <c r="N5937">
        <v>76.2136</v>
      </c>
    </row>
    <row r="5938" spans="1:14" x14ac:dyDescent="0.3">
      <c r="A5938" t="s">
        <v>208</v>
      </c>
      <c r="B5938" t="s">
        <v>209</v>
      </c>
      <c r="C5938" t="s">
        <v>435</v>
      </c>
      <c r="D5938" t="s">
        <v>432</v>
      </c>
      <c r="E5938">
        <v>1982</v>
      </c>
      <c r="F5938">
        <v>36.823999999999998</v>
      </c>
      <c r="G5938">
        <v>11.917</v>
      </c>
      <c r="I5938">
        <v>40572100</v>
      </c>
      <c r="J5938">
        <v>666.35</v>
      </c>
      <c r="L5938">
        <v>84.1</v>
      </c>
      <c r="M5938">
        <v>56.569000000000003</v>
      </c>
      <c r="N5938">
        <v>75.1691</v>
      </c>
    </row>
    <row r="5939" spans="1:14" x14ac:dyDescent="0.3">
      <c r="A5939" t="s">
        <v>208</v>
      </c>
      <c r="B5939" t="s">
        <v>209</v>
      </c>
      <c r="C5939" t="s">
        <v>435</v>
      </c>
      <c r="D5939" t="s">
        <v>432</v>
      </c>
      <c r="E5939">
        <v>1981</v>
      </c>
      <c r="F5939">
        <v>36.569000000000003</v>
      </c>
      <c r="G5939">
        <v>12.079000000000001</v>
      </c>
      <c r="I5939">
        <v>41369800</v>
      </c>
      <c r="J5939">
        <v>688.30399999999997</v>
      </c>
      <c r="L5939">
        <v>84.7</v>
      </c>
      <c r="M5939">
        <v>56.265999999999998</v>
      </c>
      <c r="N5939">
        <v>74.202500000000001</v>
      </c>
    </row>
    <row r="5940" spans="1:14" x14ac:dyDescent="0.3">
      <c r="A5940" t="s">
        <v>208</v>
      </c>
      <c r="B5940" t="s">
        <v>209</v>
      </c>
      <c r="C5940" t="s">
        <v>435</v>
      </c>
      <c r="D5940" t="s">
        <v>432</v>
      </c>
      <c r="E5940">
        <v>1980</v>
      </c>
      <c r="F5940">
        <v>36.241999999999997</v>
      </c>
      <c r="G5940">
        <v>12.215999999999999</v>
      </c>
      <c r="I5940">
        <v>38715600</v>
      </c>
      <c r="J5940">
        <v>652.86500000000001</v>
      </c>
      <c r="L5940">
        <v>85.2</v>
      </c>
      <c r="M5940">
        <v>55.970999999999997</v>
      </c>
      <c r="N5940">
        <v>73.211100000000002</v>
      </c>
    </row>
    <row r="5941" spans="1:14" x14ac:dyDescent="0.3">
      <c r="A5941" t="s">
        <v>208</v>
      </c>
      <c r="B5941" t="s">
        <v>209</v>
      </c>
      <c r="C5941" t="s">
        <v>435</v>
      </c>
      <c r="D5941" t="s">
        <v>432</v>
      </c>
      <c r="E5941">
        <v>1979</v>
      </c>
      <c r="F5941">
        <v>35.798000000000002</v>
      </c>
      <c r="G5941">
        <v>12.329000000000001</v>
      </c>
      <c r="I5941">
        <v>42620200</v>
      </c>
      <c r="J5941">
        <v>729.03599999999994</v>
      </c>
      <c r="L5941">
        <v>85.5</v>
      </c>
      <c r="M5941">
        <v>55.679000000000002</v>
      </c>
      <c r="N5941">
        <v>72.174099999999996</v>
      </c>
    </row>
    <row r="5942" spans="1:14" x14ac:dyDescent="0.3">
      <c r="A5942" t="s">
        <v>208</v>
      </c>
      <c r="B5942" t="s">
        <v>209</v>
      </c>
      <c r="C5942" t="s">
        <v>435</v>
      </c>
      <c r="D5942" t="s">
        <v>432</v>
      </c>
      <c r="E5942">
        <v>1978</v>
      </c>
      <c r="F5942">
        <v>35.231000000000002</v>
      </c>
      <c r="G5942">
        <v>12.429</v>
      </c>
      <c r="I5942">
        <v>45210000</v>
      </c>
      <c r="J5942">
        <v>784.65099999999995</v>
      </c>
      <c r="L5942">
        <v>85.8</v>
      </c>
      <c r="M5942">
        <v>55.381999999999998</v>
      </c>
      <c r="N5942">
        <v>71.133300000000006</v>
      </c>
    </row>
    <row r="5943" spans="1:14" x14ac:dyDescent="0.3">
      <c r="A5943" t="s">
        <v>208</v>
      </c>
      <c r="B5943" t="s">
        <v>209</v>
      </c>
      <c r="C5943" t="s">
        <v>435</v>
      </c>
      <c r="D5943" t="s">
        <v>432</v>
      </c>
      <c r="E5943">
        <v>1977</v>
      </c>
      <c r="F5943">
        <v>34.576000000000001</v>
      </c>
      <c r="G5943">
        <v>12.526</v>
      </c>
      <c r="I5943">
        <v>38748100</v>
      </c>
      <c r="J5943">
        <v>682.61699999999996</v>
      </c>
      <c r="L5943">
        <v>86.3</v>
      </c>
      <c r="M5943">
        <v>55.073999999999998</v>
      </c>
      <c r="N5943">
        <v>70.078999999999994</v>
      </c>
    </row>
    <row r="5944" spans="1:14" x14ac:dyDescent="0.3">
      <c r="A5944" t="s">
        <v>208</v>
      </c>
      <c r="B5944" t="s">
        <v>209</v>
      </c>
      <c r="C5944" t="s">
        <v>435</v>
      </c>
      <c r="D5944" t="s">
        <v>432</v>
      </c>
      <c r="E5944">
        <v>1976</v>
      </c>
      <c r="F5944">
        <v>33.892000000000003</v>
      </c>
      <c r="G5944">
        <v>12.632999999999999</v>
      </c>
      <c r="I5944">
        <v>41109600</v>
      </c>
      <c r="J5944">
        <v>735.09799999999996</v>
      </c>
      <c r="L5944">
        <v>86.9</v>
      </c>
      <c r="M5944">
        <v>54.747999999999998</v>
      </c>
      <c r="N5944">
        <v>69.042000000000002</v>
      </c>
    </row>
    <row r="5945" spans="1:14" x14ac:dyDescent="0.3">
      <c r="A5945" t="s">
        <v>208</v>
      </c>
      <c r="B5945" t="s">
        <v>209</v>
      </c>
      <c r="C5945" t="s">
        <v>435</v>
      </c>
      <c r="D5945" t="s">
        <v>432</v>
      </c>
      <c r="E5945">
        <v>1975</v>
      </c>
      <c r="F5945">
        <v>33.289000000000001</v>
      </c>
      <c r="G5945">
        <v>12.763999999999999</v>
      </c>
      <c r="I5945">
        <v>55081800</v>
      </c>
      <c r="J5945">
        <v>999.41600000000005</v>
      </c>
      <c r="L5945">
        <v>87.7</v>
      </c>
      <c r="M5945">
        <v>54.399000000000001</v>
      </c>
      <c r="N5945">
        <v>68.042000000000002</v>
      </c>
    </row>
    <row r="5946" spans="1:14" x14ac:dyDescent="0.3">
      <c r="A5946" t="s">
        <v>208</v>
      </c>
      <c r="B5946" t="s">
        <v>209</v>
      </c>
      <c r="C5946" t="s">
        <v>435</v>
      </c>
      <c r="D5946" t="s">
        <v>432</v>
      </c>
      <c r="E5946">
        <v>1974</v>
      </c>
      <c r="F5946">
        <v>32.89</v>
      </c>
      <c r="G5946">
        <v>12.930999999999999</v>
      </c>
      <c r="I5946">
        <v>85637200</v>
      </c>
      <c r="J5946">
        <v>1576.15</v>
      </c>
      <c r="L5946">
        <v>88.8</v>
      </c>
      <c r="M5946">
        <v>54.027000000000001</v>
      </c>
      <c r="N5946">
        <v>67.077799999999996</v>
      </c>
    </row>
    <row r="5947" spans="1:14" x14ac:dyDescent="0.3">
      <c r="A5947" t="s">
        <v>208</v>
      </c>
      <c r="B5947" t="s">
        <v>209</v>
      </c>
      <c r="C5947" t="s">
        <v>435</v>
      </c>
      <c r="D5947" t="s">
        <v>432</v>
      </c>
      <c r="E5947">
        <v>1973</v>
      </c>
      <c r="F5947">
        <v>32.784999999999997</v>
      </c>
      <c r="G5947">
        <v>13.141999999999999</v>
      </c>
      <c r="I5947">
        <v>31710700</v>
      </c>
      <c r="J5947">
        <v>592.13599999999997</v>
      </c>
      <c r="L5947">
        <v>90.1</v>
      </c>
      <c r="M5947">
        <v>53.633000000000003</v>
      </c>
      <c r="N5947">
        <v>66.114800000000002</v>
      </c>
    </row>
    <row r="5948" spans="1:14" x14ac:dyDescent="0.3">
      <c r="A5948" t="s">
        <v>208</v>
      </c>
      <c r="B5948" t="s">
        <v>209</v>
      </c>
      <c r="C5948" t="s">
        <v>435</v>
      </c>
      <c r="D5948" t="s">
        <v>432</v>
      </c>
      <c r="E5948">
        <v>1972</v>
      </c>
      <c r="F5948">
        <v>33.031999999999996</v>
      </c>
      <c r="G5948">
        <v>13.403</v>
      </c>
      <c r="I5948">
        <v>18936500</v>
      </c>
      <c r="J5948">
        <v>358.78199999999998</v>
      </c>
      <c r="L5948">
        <v>91.8</v>
      </c>
      <c r="M5948">
        <v>53.218000000000004</v>
      </c>
      <c r="N5948">
        <v>65.160499999999999</v>
      </c>
    </row>
    <row r="5949" spans="1:14" x14ac:dyDescent="0.3">
      <c r="A5949" t="s">
        <v>208</v>
      </c>
      <c r="B5949" t="s">
        <v>209</v>
      </c>
      <c r="C5949" t="s">
        <v>435</v>
      </c>
      <c r="D5949" t="s">
        <v>432</v>
      </c>
      <c r="E5949">
        <v>1971</v>
      </c>
      <c r="F5949">
        <v>33.646000000000001</v>
      </c>
      <c r="G5949">
        <v>13.718</v>
      </c>
      <c r="I5949">
        <v>15278600</v>
      </c>
      <c r="J5949">
        <v>293.93299999999999</v>
      </c>
      <c r="L5949">
        <v>93.9</v>
      </c>
      <c r="M5949">
        <v>52.781999999999996</v>
      </c>
      <c r="N5949">
        <v>64.172799999999995</v>
      </c>
    </row>
    <row r="5950" spans="1:14" x14ac:dyDescent="0.3">
      <c r="A5950" t="s">
        <v>208</v>
      </c>
      <c r="B5950" t="s">
        <v>209</v>
      </c>
      <c r="C5950" t="s">
        <v>435</v>
      </c>
      <c r="D5950" t="s">
        <v>432</v>
      </c>
      <c r="E5950">
        <v>1970</v>
      </c>
      <c r="F5950">
        <v>34.622</v>
      </c>
      <c r="G5950">
        <v>14.090999999999999</v>
      </c>
      <c r="I5950">
        <v>14295300</v>
      </c>
      <c r="J5950">
        <v>279.47199999999998</v>
      </c>
      <c r="L5950">
        <v>96.5</v>
      </c>
      <c r="M5950">
        <v>52.323</v>
      </c>
      <c r="N5950">
        <v>63.1494</v>
      </c>
    </row>
    <row r="5951" spans="1:14" x14ac:dyDescent="0.3">
      <c r="A5951" t="s">
        <v>208</v>
      </c>
      <c r="B5951" t="s">
        <v>209</v>
      </c>
      <c r="C5951" t="s">
        <v>435</v>
      </c>
      <c r="D5951" t="s">
        <v>432</v>
      </c>
      <c r="E5951">
        <v>1969</v>
      </c>
      <c r="F5951">
        <v>35.918999999999997</v>
      </c>
      <c r="G5951">
        <v>14.523999999999999</v>
      </c>
      <c r="L5951">
        <v>99.3</v>
      </c>
      <c r="M5951">
        <v>51.837000000000003</v>
      </c>
      <c r="N5951">
        <v>62.058</v>
      </c>
    </row>
    <row r="5952" spans="1:14" x14ac:dyDescent="0.3">
      <c r="A5952" t="s">
        <v>208</v>
      </c>
      <c r="B5952" t="s">
        <v>209</v>
      </c>
      <c r="C5952" t="s">
        <v>435</v>
      </c>
      <c r="D5952" t="s">
        <v>432</v>
      </c>
      <c r="E5952">
        <v>1968</v>
      </c>
      <c r="F5952">
        <v>37.424999999999997</v>
      </c>
      <c r="G5952">
        <v>15.006</v>
      </c>
      <c r="L5952">
        <v>102.4</v>
      </c>
      <c r="M5952">
        <v>51.326999999999998</v>
      </c>
      <c r="N5952">
        <v>60.942</v>
      </c>
    </row>
    <row r="5953" spans="1:15" x14ac:dyDescent="0.3">
      <c r="A5953" t="s">
        <v>208</v>
      </c>
      <c r="B5953" t="s">
        <v>209</v>
      </c>
      <c r="C5953" t="s">
        <v>435</v>
      </c>
      <c r="D5953" t="s">
        <v>432</v>
      </c>
      <c r="E5953">
        <v>1967</v>
      </c>
      <c r="F5953">
        <v>39.021000000000001</v>
      </c>
      <c r="G5953">
        <v>15.523999999999999</v>
      </c>
      <c r="L5953">
        <v>105.9</v>
      </c>
      <c r="M5953">
        <v>50.795999999999999</v>
      </c>
      <c r="N5953">
        <v>59.774099999999997</v>
      </c>
    </row>
    <row r="5954" spans="1:15" x14ac:dyDescent="0.3">
      <c r="A5954" t="s">
        <v>208</v>
      </c>
      <c r="B5954" t="s">
        <v>209</v>
      </c>
      <c r="C5954" t="s">
        <v>435</v>
      </c>
      <c r="D5954" t="s">
        <v>432</v>
      </c>
      <c r="E5954">
        <v>1966</v>
      </c>
      <c r="F5954">
        <v>40.624000000000002</v>
      </c>
      <c r="G5954">
        <v>16.068000000000001</v>
      </c>
      <c r="L5954">
        <v>109.5</v>
      </c>
      <c r="M5954">
        <v>50.25</v>
      </c>
      <c r="N5954">
        <v>58.560499999999998</v>
      </c>
    </row>
    <row r="5955" spans="1:15" x14ac:dyDescent="0.3">
      <c r="A5955" t="s">
        <v>208</v>
      </c>
      <c r="B5955" t="s">
        <v>209</v>
      </c>
      <c r="C5955" t="s">
        <v>435</v>
      </c>
      <c r="D5955" t="s">
        <v>432</v>
      </c>
      <c r="E5955">
        <v>1965</v>
      </c>
      <c r="F5955">
        <v>42.156999999999996</v>
      </c>
      <c r="G5955">
        <v>16.623999999999999</v>
      </c>
      <c r="L5955">
        <v>113.3</v>
      </c>
      <c r="M5955">
        <v>49.697000000000003</v>
      </c>
      <c r="N5955">
        <v>57.319800000000001</v>
      </c>
    </row>
    <row r="5956" spans="1:15" x14ac:dyDescent="0.3">
      <c r="A5956" t="s">
        <v>208</v>
      </c>
      <c r="B5956" t="s">
        <v>209</v>
      </c>
      <c r="C5956" t="s">
        <v>435</v>
      </c>
      <c r="D5956" t="s">
        <v>432</v>
      </c>
      <c r="E5956">
        <v>1964</v>
      </c>
      <c r="F5956">
        <v>43.564</v>
      </c>
      <c r="G5956">
        <v>17.178999999999998</v>
      </c>
      <c r="L5956">
        <v>117.4</v>
      </c>
      <c r="M5956">
        <v>49.145000000000003</v>
      </c>
      <c r="N5956">
        <v>56.048099999999998</v>
      </c>
    </row>
    <row r="5957" spans="1:15" x14ac:dyDescent="0.3">
      <c r="A5957" t="s">
        <v>208</v>
      </c>
      <c r="B5957" t="s">
        <v>209</v>
      </c>
      <c r="C5957" t="s">
        <v>435</v>
      </c>
      <c r="D5957" t="s">
        <v>432</v>
      </c>
      <c r="E5957">
        <v>1963</v>
      </c>
      <c r="F5957">
        <v>44.826000000000001</v>
      </c>
      <c r="G5957">
        <v>17.722999999999999</v>
      </c>
      <c r="L5957">
        <v>121.4</v>
      </c>
      <c r="M5957">
        <v>48.600999999999999</v>
      </c>
      <c r="N5957">
        <v>54.738300000000002</v>
      </c>
    </row>
    <row r="5958" spans="1:15" x14ac:dyDescent="0.3">
      <c r="A5958" t="s">
        <v>208</v>
      </c>
      <c r="B5958" t="s">
        <v>209</v>
      </c>
      <c r="C5958" t="s">
        <v>435</v>
      </c>
      <c r="D5958" t="s">
        <v>432</v>
      </c>
      <c r="E5958">
        <v>1962</v>
      </c>
      <c r="F5958">
        <v>45.917999999999999</v>
      </c>
      <c r="G5958">
        <v>18.248999999999999</v>
      </c>
      <c r="M5958">
        <v>48.070999999999998</v>
      </c>
      <c r="N5958">
        <v>53.433300000000003</v>
      </c>
    </row>
    <row r="5959" spans="1:15" x14ac:dyDescent="0.3">
      <c r="A5959" t="s">
        <v>208</v>
      </c>
      <c r="B5959" t="s">
        <v>209</v>
      </c>
      <c r="C5959" t="s">
        <v>435</v>
      </c>
      <c r="D5959" t="s">
        <v>432</v>
      </c>
      <c r="E5959">
        <v>1961</v>
      </c>
      <c r="F5959">
        <v>46.805999999999997</v>
      </c>
      <c r="G5959">
        <v>18.748999999999999</v>
      </c>
      <c r="M5959">
        <v>47.557000000000002</v>
      </c>
      <c r="N5959">
        <v>52.134599999999999</v>
      </c>
    </row>
    <row r="5960" spans="1:15" x14ac:dyDescent="0.3">
      <c r="A5960" t="s">
        <v>208</v>
      </c>
      <c r="B5960" t="s">
        <v>209</v>
      </c>
      <c r="C5960" t="s">
        <v>435</v>
      </c>
      <c r="D5960" t="s">
        <v>432</v>
      </c>
      <c r="E5960">
        <v>1960</v>
      </c>
      <c r="F5960">
        <v>47.472000000000001</v>
      </c>
      <c r="G5960">
        <v>19.221</v>
      </c>
      <c r="M5960">
        <v>47.061</v>
      </c>
    </row>
    <row r="5961" spans="1:15" x14ac:dyDescent="0.3">
      <c r="A5961" t="s">
        <v>212</v>
      </c>
      <c r="B5961" t="s">
        <v>213</v>
      </c>
      <c r="C5961" t="s">
        <v>435</v>
      </c>
      <c r="D5961" t="s">
        <v>439</v>
      </c>
      <c r="E5961">
        <v>2018</v>
      </c>
      <c r="I5961" s="1">
        <v>1620000000000</v>
      </c>
      <c r="J5961">
        <v>31362.799999999999</v>
      </c>
      <c r="K5961">
        <v>95.898300000000006</v>
      </c>
      <c r="L5961">
        <v>2.7</v>
      </c>
      <c r="N5961">
        <v>529.65200000000004</v>
      </c>
      <c r="O5961">
        <v>3.7949999999999999</v>
      </c>
    </row>
    <row r="5962" spans="1:15" x14ac:dyDescent="0.3">
      <c r="A5962" t="s">
        <v>212</v>
      </c>
      <c r="B5962" t="s">
        <v>213</v>
      </c>
      <c r="C5962" t="s">
        <v>435</v>
      </c>
      <c r="D5962" t="s">
        <v>439</v>
      </c>
      <c r="E5962">
        <v>2017</v>
      </c>
      <c r="F5962">
        <v>7</v>
      </c>
      <c r="G5962">
        <v>5.6</v>
      </c>
      <c r="I5962" s="1">
        <v>1530000000000</v>
      </c>
      <c r="J5962">
        <v>29742.799999999999</v>
      </c>
      <c r="K5962">
        <v>95.069400000000002</v>
      </c>
      <c r="L5962">
        <v>2.8</v>
      </c>
      <c r="M5962">
        <v>82.626800000000003</v>
      </c>
      <c r="N5962">
        <v>527.91800000000001</v>
      </c>
      <c r="O5962">
        <v>3.7</v>
      </c>
    </row>
    <row r="5963" spans="1:15" x14ac:dyDescent="0.3">
      <c r="A5963" t="s">
        <v>212</v>
      </c>
      <c r="B5963" t="s">
        <v>213</v>
      </c>
      <c r="C5963" t="s">
        <v>435</v>
      </c>
      <c r="D5963" t="s">
        <v>439</v>
      </c>
      <c r="E5963">
        <v>2016</v>
      </c>
      <c r="F5963">
        <v>7.9</v>
      </c>
      <c r="G5963">
        <v>5.5</v>
      </c>
      <c r="I5963" s="1">
        <v>1410000000000</v>
      </c>
      <c r="J5963">
        <v>27608.2</v>
      </c>
      <c r="K5963">
        <v>92.843000000000004</v>
      </c>
      <c r="L5963">
        <v>2.9</v>
      </c>
      <c r="M5963">
        <v>82.275599999999997</v>
      </c>
      <c r="N5963">
        <v>525.65599999999995</v>
      </c>
      <c r="O5963">
        <v>3.7</v>
      </c>
    </row>
    <row r="5964" spans="1:15" x14ac:dyDescent="0.3">
      <c r="A5964" t="s">
        <v>212</v>
      </c>
      <c r="B5964" t="s">
        <v>213</v>
      </c>
      <c r="C5964" t="s">
        <v>435</v>
      </c>
      <c r="D5964" t="s">
        <v>439</v>
      </c>
      <c r="E5964">
        <v>2015</v>
      </c>
      <c r="F5964">
        <v>8.6</v>
      </c>
      <c r="G5964">
        <v>5.4</v>
      </c>
      <c r="I5964" s="1">
        <v>1380000000000</v>
      </c>
      <c r="J5964">
        <v>27105.1</v>
      </c>
      <c r="K5964">
        <v>89.9</v>
      </c>
      <c r="L5964">
        <v>3</v>
      </c>
      <c r="M5964">
        <v>82.0244</v>
      </c>
      <c r="N5964">
        <v>523.52599999999995</v>
      </c>
      <c r="O5964">
        <v>3.6</v>
      </c>
    </row>
    <row r="5965" spans="1:15" x14ac:dyDescent="0.3">
      <c r="A5965" t="s">
        <v>212</v>
      </c>
      <c r="B5965" t="s">
        <v>213</v>
      </c>
      <c r="C5965" t="s">
        <v>435</v>
      </c>
      <c r="D5965" t="s">
        <v>439</v>
      </c>
      <c r="E5965">
        <v>2014</v>
      </c>
      <c r="F5965">
        <v>8.6</v>
      </c>
      <c r="G5965">
        <v>5.3</v>
      </c>
      <c r="H5965">
        <v>10496.5</v>
      </c>
      <c r="I5965" s="1">
        <v>1410000000000</v>
      </c>
      <c r="J5965">
        <v>27811.4</v>
      </c>
      <c r="K5965">
        <v>87.556799999999996</v>
      </c>
      <c r="L5965">
        <v>3.1</v>
      </c>
      <c r="M5965">
        <v>81.721999999999994</v>
      </c>
      <c r="N5965">
        <v>520.85199999999998</v>
      </c>
      <c r="O5965">
        <v>3.5</v>
      </c>
    </row>
    <row r="5966" spans="1:15" x14ac:dyDescent="0.3">
      <c r="A5966" t="s">
        <v>212</v>
      </c>
      <c r="B5966" t="s">
        <v>213</v>
      </c>
      <c r="C5966" t="s">
        <v>435</v>
      </c>
      <c r="D5966" t="s">
        <v>439</v>
      </c>
      <c r="E5966">
        <v>2013</v>
      </c>
      <c r="F5966">
        <v>8.6</v>
      </c>
      <c r="G5966">
        <v>5.3</v>
      </c>
      <c r="H5966">
        <v>10384.6</v>
      </c>
      <c r="I5966" s="1">
        <v>1310000000000</v>
      </c>
      <c r="J5966">
        <v>25890</v>
      </c>
      <c r="K5966">
        <v>84.77</v>
      </c>
      <c r="L5966">
        <v>3.2</v>
      </c>
      <c r="M5966">
        <v>81.270700000000005</v>
      </c>
      <c r="N5966">
        <v>517.61199999999997</v>
      </c>
      <c r="O5966">
        <v>3.1</v>
      </c>
    </row>
    <row r="5967" spans="1:15" x14ac:dyDescent="0.3">
      <c r="A5967" t="s">
        <v>212</v>
      </c>
      <c r="B5967" t="s">
        <v>213</v>
      </c>
      <c r="C5967" t="s">
        <v>435</v>
      </c>
      <c r="D5967" t="s">
        <v>439</v>
      </c>
      <c r="E5967">
        <v>2012</v>
      </c>
      <c r="F5967">
        <v>9.6</v>
      </c>
      <c r="G5967">
        <v>5.3</v>
      </c>
      <c r="H5967">
        <v>10305.299999999999</v>
      </c>
      <c r="I5967" s="1">
        <v>1220000000000</v>
      </c>
      <c r="J5967">
        <v>24358.799999999999</v>
      </c>
      <c r="K5967">
        <v>84.07</v>
      </c>
      <c r="L5967">
        <v>3.3</v>
      </c>
      <c r="M5967">
        <v>80.819500000000005</v>
      </c>
      <c r="N5967">
        <v>515.87599999999998</v>
      </c>
      <c r="O5967">
        <v>3.2</v>
      </c>
    </row>
    <row r="5968" spans="1:15" x14ac:dyDescent="0.3">
      <c r="A5968" t="s">
        <v>212</v>
      </c>
      <c r="B5968" t="s">
        <v>213</v>
      </c>
      <c r="C5968" t="s">
        <v>435</v>
      </c>
      <c r="D5968" t="s">
        <v>439</v>
      </c>
      <c r="E5968">
        <v>2011</v>
      </c>
      <c r="F5968">
        <v>9.4</v>
      </c>
      <c r="G5968">
        <v>5.0999999999999996</v>
      </c>
      <c r="H5968">
        <v>10130</v>
      </c>
      <c r="I5968" s="1">
        <v>1200000000000</v>
      </c>
      <c r="J5968">
        <v>24079.8</v>
      </c>
      <c r="K5968">
        <v>83.759100000000004</v>
      </c>
      <c r="L5968">
        <v>3.4</v>
      </c>
      <c r="M5968">
        <v>80.568299999999994</v>
      </c>
      <c r="N5968">
        <v>513.80399999999997</v>
      </c>
      <c r="O5968">
        <v>3.4</v>
      </c>
    </row>
    <row r="5969" spans="1:15" x14ac:dyDescent="0.3">
      <c r="A5969" t="s">
        <v>212</v>
      </c>
      <c r="B5969" t="s">
        <v>213</v>
      </c>
      <c r="C5969" t="s">
        <v>435</v>
      </c>
      <c r="D5969" t="s">
        <v>439</v>
      </c>
      <c r="E5969">
        <v>2010</v>
      </c>
      <c r="F5969">
        <v>9.4</v>
      </c>
      <c r="G5969">
        <v>5.0999999999999996</v>
      </c>
      <c r="H5969">
        <v>9716.1299999999992</v>
      </c>
      <c r="I5969" s="1">
        <v>1090000000000</v>
      </c>
      <c r="J5969">
        <v>22087</v>
      </c>
      <c r="K5969">
        <v>83.7</v>
      </c>
      <c r="L5969">
        <v>3.5</v>
      </c>
      <c r="M5969">
        <v>80.117099999999994</v>
      </c>
      <c r="N5969">
        <v>509.81599999999997</v>
      </c>
      <c r="O5969">
        <v>3.7</v>
      </c>
    </row>
    <row r="5970" spans="1:15" x14ac:dyDescent="0.3">
      <c r="A5970" t="s">
        <v>212</v>
      </c>
      <c r="B5970" t="s">
        <v>213</v>
      </c>
      <c r="C5970" t="s">
        <v>435</v>
      </c>
      <c r="D5970" t="s">
        <v>439</v>
      </c>
      <c r="E5970">
        <v>2009</v>
      </c>
      <c r="F5970">
        <v>9</v>
      </c>
      <c r="G5970">
        <v>5</v>
      </c>
      <c r="H5970">
        <v>8877.57</v>
      </c>
      <c r="I5970" s="1">
        <v>902000000000</v>
      </c>
      <c r="J5970">
        <v>18291.900000000001</v>
      </c>
      <c r="K5970">
        <v>81.599999999999994</v>
      </c>
      <c r="L5970">
        <v>3.7</v>
      </c>
      <c r="M5970">
        <v>79.968299999999999</v>
      </c>
      <c r="N5970">
        <v>508.01400000000001</v>
      </c>
      <c r="O5970">
        <v>3.6</v>
      </c>
    </row>
    <row r="5971" spans="1:15" x14ac:dyDescent="0.3">
      <c r="A5971" t="s">
        <v>212</v>
      </c>
      <c r="B5971" t="s">
        <v>213</v>
      </c>
      <c r="C5971" t="s">
        <v>435</v>
      </c>
      <c r="D5971" t="s">
        <v>439</v>
      </c>
      <c r="E5971">
        <v>2008</v>
      </c>
      <c r="F5971">
        <v>9.4</v>
      </c>
      <c r="G5971">
        <v>5</v>
      </c>
      <c r="H5971">
        <v>8772.2900000000009</v>
      </c>
      <c r="I5971" s="1">
        <v>1000000000000</v>
      </c>
      <c r="J5971">
        <v>20430.599999999999</v>
      </c>
      <c r="K5971">
        <v>81</v>
      </c>
      <c r="L5971">
        <v>3.9</v>
      </c>
      <c r="M5971">
        <v>79.517099999999999</v>
      </c>
      <c r="N5971">
        <v>505.77100000000002</v>
      </c>
      <c r="O5971">
        <v>3.2</v>
      </c>
    </row>
    <row r="5972" spans="1:15" x14ac:dyDescent="0.3">
      <c r="A5972" t="s">
        <v>212</v>
      </c>
      <c r="B5972" t="s">
        <v>213</v>
      </c>
      <c r="C5972" t="s">
        <v>435</v>
      </c>
      <c r="D5972" t="s">
        <v>439</v>
      </c>
      <c r="E5972">
        <v>2007</v>
      </c>
      <c r="F5972">
        <v>10</v>
      </c>
      <c r="G5972">
        <v>5</v>
      </c>
      <c r="H5972">
        <v>8462.2099999999991</v>
      </c>
      <c r="I5972" s="1">
        <v>1120000000000</v>
      </c>
      <c r="J5972">
        <v>23060.7</v>
      </c>
      <c r="K5972">
        <v>78.8</v>
      </c>
      <c r="L5972">
        <v>4.0999999999999996</v>
      </c>
      <c r="M5972">
        <v>79.119500000000002</v>
      </c>
      <c r="N5972">
        <v>502.30700000000002</v>
      </c>
      <c r="O5972">
        <v>3.2</v>
      </c>
    </row>
    <row r="5973" spans="1:15" x14ac:dyDescent="0.3">
      <c r="A5973" t="s">
        <v>212</v>
      </c>
      <c r="B5973" t="s">
        <v>213</v>
      </c>
      <c r="C5973" t="s">
        <v>435</v>
      </c>
      <c r="D5973" t="s">
        <v>439</v>
      </c>
      <c r="E5973">
        <v>2006</v>
      </c>
      <c r="F5973">
        <v>9.1999999999999993</v>
      </c>
      <c r="G5973">
        <v>5</v>
      </c>
      <c r="H5973">
        <v>8039.8</v>
      </c>
      <c r="I5973" s="1">
        <v>1010000000000</v>
      </c>
      <c r="J5973">
        <v>20888.400000000001</v>
      </c>
      <c r="K5973">
        <v>78.099999999999994</v>
      </c>
      <c r="L5973">
        <v>4.4000000000000004</v>
      </c>
      <c r="M5973">
        <v>78.668300000000002</v>
      </c>
      <c r="N5973">
        <v>499.98200000000003</v>
      </c>
      <c r="O5973">
        <v>3.5</v>
      </c>
    </row>
    <row r="5974" spans="1:15" x14ac:dyDescent="0.3">
      <c r="A5974" t="s">
        <v>212</v>
      </c>
      <c r="B5974" t="s">
        <v>213</v>
      </c>
      <c r="C5974" t="s">
        <v>435</v>
      </c>
      <c r="D5974" t="s">
        <v>439</v>
      </c>
      <c r="E5974">
        <v>2005</v>
      </c>
      <c r="F5974">
        <v>8.9</v>
      </c>
      <c r="G5974">
        <v>5</v>
      </c>
      <c r="H5974">
        <v>7796.31</v>
      </c>
      <c r="I5974" s="1">
        <v>898000000000</v>
      </c>
      <c r="J5974">
        <v>18639.5</v>
      </c>
      <c r="K5974">
        <v>73.5</v>
      </c>
      <c r="L5974">
        <v>4.7</v>
      </c>
      <c r="M5974">
        <v>78.168300000000002</v>
      </c>
      <c r="N5974">
        <v>497.517</v>
      </c>
      <c r="O5974">
        <v>3.7</v>
      </c>
    </row>
    <row r="5975" spans="1:15" x14ac:dyDescent="0.3">
      <c r="A5975" t="s">
        <v>212</v>
      </c>
      <c r="B5975" t="s">
        <v>213</v>
      </c>
      <c r="C5975" t="s">
        <v>435</v>
      </c>
      <c r="D5975" t="s">
        <v>439</v>
      </c>
      <c r="E5975">
        <v>2004</v>
      </c>
      <c r="F5975">
        <v>9.8000000000000007</v>
      </c>
      <c r="G5975">
        <v>5</v>
      </c>
      <c r="H5975">
        <v>7390.79</v>
      </c>
      <c r="I5975" s="1">
        <v>765000000000</v>
      </c>
      <c r="J5975">
        <v>15907.7</v>
      </c>
      <c r="K5975">
        <v>72.7</v>
      </c>
      <c r="L5975">
        <v>5.0999999999999996</v>
      </c>
      <c r="M5975">
        <v>77.665899999999993</v>
      </c>
      <c r="N5975">
        <v>496.61799999999999</v>
      </c>
      <c r="O5975">
        <v>3.7</v>
      </c>
    </row>
    <row r="5976" spans="1:15" x14ac:dyDescent="0.3">
      <c r="A5976" t="s">
        <v>212</v>
      </c>
      <c r="B5976" t="s">
        <v>213</v>
      </c>
      <c r="C5976" t="s">
        <v>435</v>
      </c>
      <c r="D5976" t="s">
        <v>439</v>
      </c>
      <c r="E5976">
        <v>2003</v>
      </c>
      <c r="F5976">
        <v>10.199999999999999</v>
      </c>
      <c r="G5976">
        <v>5.0999999999999996</v>
      </c>
      <c r="H5976">
        <v>6977.32</v>
      </c>
      <c r="I5976" s="1">
        <v>681000000000</v>
      </c>
      <c r="J5976">
        <v>14209.4</v>
      </c>
      <c r="K5976">
        <v>65.5</v>
      </c>
      <c r="L5976">
        <v>5.4</v>
      </c>
      <c r="M5976">
        <v>77.214600000000004</v>
      </c>
      <c r="N5976">
        <v>494.755</v>
      </c>
      <c r="O5976">
        <v>3.6</v>
      </c>
    </row>
    <row r="5977" spans="1:15" x14ac:dyDescent="0.3">
      <c r="A5977" t="s">
        <v>212</v>
      </c>
      <c r="B5977" t="s">
        <v>213</v>
      </c>
      <c r="C5977" t="s">
        <v>435</v>
      </c>
      <c r="D5977" t="s">
        <v>439</v>
      </c>
      <c r="E5977">
        <v>2002</v>
      </c>
      <c r="F5977">
        <v>10.199999999999999</v>
      </c>
      <c r="G5977">
        <v>5.0999999999999996</v>
      </c>
      <c r="H5977">
        <v>6673.94</v>
      </c>
      <c r="I5977" s="1">
        <v>609000000000</v>
      </c>
      <c r="J5977">
        <v>12782.5</v>
      </c>
      <c r="K5977">
        <v>59.4</v>
      </c>
      <c r="L5977">
        <v>5.7</v>
      </c>
      <c r="M5977">
        <v>76.765900000000002</v>
      </c>
      <c r="N5977">
        <v>492.24900000000002</v>
      </c>
      <c r="O5977">
        <v>3.3</v>
      </c>
    </row>
    <row r="5978" spans="1:15" x14ac:dyDescent="0.3">
      <c r="A5978" t="s">
        <v>212</v>
      </c>
      <c r="B5978" t="s">
        <v>213</v>
      </c>
      <c r="C5978" t="s">
        <v>435</v>
      </c>
      <c r="D5978" t="s">
        <v>439</v>
      </c>
      <c r="E5978">
        <v>2001</v>
      </c>
      <c r="F5978">
        <v>11.6</v>
      </c>
      <c r="G5978">
        <v>5</v>
      </c>
      <c r="H5978">
        <v>6309.2</v>
      </c>
      <c r="I5978" s="1">
        <v>533000000000</v>
      </c>
      <c r="J5978">
        <v>11252.9</v>
      </c>
      <c r="K5978">
        <v>56.6</v>
      </c>
      <c r="L5978">
        <v>6.1</v>
      </c>
      <c r="M5978">
        <v>76.412199999999999</v>
      </c>
      <c r="N5978">
        <v>489.66500000000002</v>
      </c>
      <c r="O5978">
        <v>4</v>
      </c>
    </row>
    <row r="5979" spans="1:15" x14ac:dyDescent="0.3">
      <c r="A5979" t="s">
        <v>212</v>
      </c>
      <c r="B5979" t="s">
        <v>213</v>
      </c>
      <c r="C5979" t="s">
        <v>435</v>
      </c>
      <c r="D5979" t="s">
        <v>439</v>
      </c>
      <c r="E5979">
        <v>2000</v>
      </c>
      <c r="F5979">
        <v>13.3</v>
      </c>
      <c r="G5979">
        <v>5.2</v>
      </c>
      <c r="H5979">
        <v>5906.96</v>
      </c>
      <c r="I5979" s="1">
        <v>562000000000</v>
      </c>
      <c r="J5979">
        <v>11947.6</v>
      </c>
      <c r="K5979">
        <v>44.7</v>
      </c>
      <c r="L5979">
        <v>6.4</v>
      </c>
      <c r="M5979">
        <v>75.909800000000004</v>
      </c>
      <c r="N5979">
        <v>487.33300000000003</v>
      </c>
      <c r="O5979">
        <v>4.4000000000000004</v>
      </c>
    </row>
    <row r="5980" spans="1:15" x14ac:dyDescent="0.3">
      <c r="A5980" t="s">
        <v>212</v>
      </c>
      <c r="B5980" t="s">
        <v>213</v>
      </c>
      <c r="C5980" t="s">
        <v>435</v>
      </c>
      <c r="D5980" t="s">
        <v>439</v>
      </c>
      <c r="E5980">
        <v>1999</v>
      </c>
      <c r="F5980">
        <v>13</v>
      </c>
      <c r="G5980">
        <v>5.2</v>
      </c>
      <c r="H5980">
        <v>4878.83</v>
      </c>
      <c r="I5980" s="1">
        <v>485000000000</v>
      </c>
      <c r="J5980">
        <v>10409.299999999999</v>
      </c>
      <c r="K5980">
        <v>23.552199999999999</v>
      </c>
      <c r="L5980">
        <v>6.8</v>
      </c>
      <c r="M5980">
        <v>75.409800000000004</v>
      </c>
      <c r="N5980">
        <v>483.27499999999998</v>
      </c>
      <c r="O5980">
        <v>6.3419999999999996</v>
      </c>
    </row>
    <row r="5981" spans="1:15" x14ac:dyDescent="0.3">
      <c r="A5981" t="s">
        <v>212</v>
      </c>
      <c r="B5981" t="s">
        <v>213</v>
      </c>
      <c r="C5981" t="s">
        <v>435</v>
      </c>
      <c r="D5981" t="s">
        <v>439</v>
      </c>
      <c r="E5981">
        <v>1998</v>
      </c>
      <c r="F5981">
        <v>13.6</v>
      </c>
      <c r="G5981">
        <v>5.2</v>
      </c>
      <c r="H5981">
        <v>4436.17</v>
      </c>
      <c r="I5981" s="1">
        <v>374000000000</v>
      </c>
      <c r="J5981">
        <v>8085.32</v>
      </c>
      <c r="K5981">
        <v>6.7818199999999997</v>
      </c>
      <c r="L5981">
        <v>7.2</v>
      </c>
      <c r="M5981">
        <v>75.004900000000006</v>
      </c>
      <c r="N5981">
        <v>479.85199999999998</v>
      </c>
      <c r="O5981">
        <v>6.9630000000000001</v>
      </c>
    </row>
    <row r="5982" spans="1:15" x14ac:dyDescent="0.3">
      <c r="A5982" t="s">
        <v>212</v>
      </c>
      <c r="B5982" t="s">
        <v>213</v>
      </c>
      <c r="C5982" t="s">
        <v>435</v>
      </c>
      <c r="D5982" t="s">
        <v>439</v>
      </c>
      <c r="E5982">
        <v>1997</v>
      </c>
      <c r="F5982">
        <v>14.4</v>
      </c>
      <c r="G5982">
        <v>5.2</v>
      </c>
      <c r="H5982">
        <v>4651.63</v>
      </c>
      <c r="I5982" s="1">
        <v>558000000000</v>
      </c>
      <c r="J5982">
        <v>12131.9</v>
      </c>
      <c r="K5982">
        <v>3.6008</v>
      </c>
      <c r="L5982">
        <v>7.7</v>
      </c>
      <c r="M5982">
        <v>74.602400000000003</v>
      </c>
      <c r="N5982">
        <v>476.4</v>
      </c>
      <c r="O5982">
        <v>2.6080000000000001</v>
      </c>
    </row>
    <row r="5983" spans="1:15" x14ac:dyDescent="0.3">
      <c r="A5983" t="s">
        <v>212</v>
      </c>
      <c r="B5983" t="s">
        <v>213</v>
      </c>
      <c r="C5983" t="s">
        <v>435</v>
      </c>
      <c r="D5983" t="s">
        <v>439</v>
      </c>
      <c r="E5983">
        <v>1996</v>
      </c>
      <c r="F5983">
        <v>15</v>
      </c>
      <c r="G5983">
        <v>5.2</v>
      </c>
      <c r="H5983">
        <v>4280.71</v>
      </c>
      <c r="I5983" s="1">
        <v>598000000000</v>
      </c>
      <c r="J5983">
        <v>13137.9</v>
      </c>
      <c r="K5983">
        <v>1.6242399999999999</v>
      </c>
      <c r="L5983">
        <v>8.3000000000000007</v>
      </c>
      <c r="M5983">
        <v>74.151200000000003</v>
      </c>
      <c r="N5983">
        <v>471.95400000000001</v>
      </c>
      <c r="O5983">
        <v>2.048</v>
      </c>
    </row>
    <row r="5984" spans="1:15" x14ac:dyDescent="0.3">
      <c r="A5984" t="s">
        <v>212</v>
      </c>
      <c r="B5984" t="s">
        <v>213</v>
      </c>
      <c r="C5984" t="s">
        <v>435</v>
      </c>
      <c r="D5984" t="s">
        <v>439</v>
      </c>
      <c r="E5984">
        <v>1995</v>
      </c>
      <c r="F5984">
        <v>15.7</v>
      </c>
      <c r="G5984">
        <v>5.3</v>
      </c>
      <c r="H5984">
        <v>3881.02</v>
      </c>
      <c r="I5984" s="1">
        <v>556000000000</v>
      </c>
      <c r="J5984">
        <v>12333</v>
      </c>
      <c r="K5984">
        <v>0.81968700000000005</v>
      </c>
      <c r="L5984">
        <v>8.9</v>
      </c>
      <c r="M5984">
        <v>73.7</v>
      </c>
      <c r="N5984">
        <v>467.47899999999998</v>
      </c>
      <c r="O5984">
        <v>2.0630000000000002</v>
      </c>
    </row>
    <row r="5985" spans="1:15" x14ac:dyDescent="0.3">
      <c r="A5985" t="s">
        <v>212</v>
      </c>
      <c r="B5985" t="s">
        <v>213</v>
      </c>
      <c r="C5985" t="s">
        <v>435</v>
      </c>
      <c r="D5985" t="s">
        <v>439</v>
      </c>
      <c r="E5985">
        <v>1994</v>
      </c>
      <c r="F5985">
        <v>16</v>
      </c>
      <c r="G5985">
        <v>5.4</v>
      </c>
      <c r="H5985">
        <v>3495.49</v>
      </c>
      <c r="I5985" s="1">
        <v>456000000000</v>
      </c>
      <c r="J5985">
        <v>10205.799999999999</v>
      </c>
      <c r="K5985">
        <v>0.311359</v>
      </c>
      <c r="L5985">
        <v>9.6</v>
      </c>
      <c r="M5985">
        <v>73.397599999999997</v>
      </c>
      <c r="N5985">
        <v>462.798</v>
      </c>
      <c r="O5985">
        <v>2.476</v>
      </c>
    </row>
    <row r="5986" spans="1:15" x14ac:dyDescent="0.3">
      <c r="A5986" t="s">
        <v>212</v>
      </c>
      <c r="B5986" t="s">
        <v>213</v>
      </c>
      <c r="C5986" t="s">
        <v>435</v>
      </c>
      <c r="D5986" t="s">
        <v>439</v>
      </c>
      <c r="E5986">
        <v>1993</v>
      </c>
      <c r="F5986">
        <v>16</v>
      </c>
      <c r="G5986">
        <v>5.2</v>
      </c>
      <c r="H5986">
        <v>3091.37</v>
      </c>
      <c r="I5986" s="1">
        <v>386000000000</v>
      </c>
      <c r="J5986">
        <v>8740.9500000000007</v>
      </c>
      <c r="K5986">
        <v>0.249947</v>
      </c>
      <c r="L5986">
        <v>10.4</v>
      </c>
      <c r="M5986">
        <v>72.997600000000006</v>
      </c>
      <c r="N5986">
        <v>458.16500000000002</v>
      </c>
      <c r="O5986">
        <v>2.8780000000000001</v>
      </c>
    </row>
    <row r="5987" spans="1:15" x14ac:dyDescent="0.3">
      <c r="A5987" t="s">
        <v>212</v>
      </c>
      <c r="B5987" t="s">
        <v>213</v>
      </c>
      <c r="C5987" t="s">
        <v>435</v>
      </c>
      <c r="D5987" t="s">
        <v>439</v>
      </c>
      <c r="E5987">
        <v>1992</v>
      </c>
      <c r="F5987">
        <v>16.7</v>
      </c>
      <c r="G5987">
        <v>5.4</v>
      </c>
      <c r="H5987">
        <v>2826.19</v>
      </c>
      <c r="I5987" s="1">
        <v>350000000000</v>
      </c>
      <c r="J5987">
        <v>8001.54</v>
      </c>
      <c r="K5987">
        <v>9.84043E-2</v>
      </c>
      <c r="L5987">
        <v>11.3</v>
      </c>
      <c r="M5987">
        <v>72.497600000000006</v>
      </c>
      <c r="N5987">
        <v>453.53500000000003</v>
      </c>
      <c r="O5987">
        <v>2.5129999999999999</v>
      </c>
    </row>
    <row r="5988" spans="1:15" x14ac:dyDescent="0.3">
      <c r="A5988" t="s">
        <v>212</v>
      </c>
      <c r="B5988" t="s">
        <v>213</v>
      </c>
      <c r="C5988" t="s">
        <v>435</v>
      </c>
      <c r="D5988" t="s">
        <v>439</v>
      </c>
      <c r="E5988">
        <v>1991</v>
      </c>
      <c r="F5988">
        <v>16.399999999999999</v>
      </c>
      <c r="G5988">
        <v>5.6</v>
      </c>
      <c r="H5988">
        <v>2588.85</v>
      </c>
      <c r="I5988" s="1">
        <v>326000000000</v>
      </c>
      <c r="J5988">
        <v>7523.48</v>
      </c>
      <c r="K5988">
        <v>4.6124400000000003E-2</v>
      </c>
      <c r="L5988">
        <v>12.2</v>
      </c>
      <c r="M5988">
        <v>72.046300000000002</v>
      </c>
      <c r="N5988">
        <v>448.846</v>
      </c>
      <c r="O5988">
        <v>2.407</v>
      </c>
    </row>
    <row r="5989" spans="1:15" x14ac:dyDescent="0.3">
      <c r="A5989" t="s">
        <v>212</v>
      </c>
      <c r="B5989" t="s">
        <v>213</v>
      </c>
      <c r="C5989" t="s">
        <v>435</v>
      </c>
      <c r="D5989" t="s">
        <v>439</v>
      </c>
      <c r="E5989">
        <v>1990</v>
      </c>
      <c r="F5989">
        <v>15.2</v>
      </c>
      <c r="G5989">
        <v>5.6</v>
      </c>
      <c r="H5989">
        <v>2373.21</v>
      </c>
      <c r="I5989" s="1">
        <v>279000000000</v>
      </c>
      <c r="J5989">
        <v>6516.31</v>
      </c>
      <c r="K5989">
        <v>2.32651E-2</v>
      </c>
      <c r="L5989">
        <v>13.3</v>
      </c>
      <c r="M5989">
        <v>71.5976</v>
      </c>
      <c r="N5989">
        <v>444.42500000000001</v>
      </c>
    </row>
    <row r="5990" spans="1:15" x14ac:dyDescent="0.3">
      <c r="A5990" t="s">
        <v>212</v>
      </c>
      <c r="B5990" t="s">
        <v>213</v>
      </c>
      <c r="C5990" t="s">
        <v>435</v>
      </c>
      <c r="D5990" t="s">
        <v>439</v>
      </c>
      <c r="E5990">
        <v>1989</v>
      </c>
      <c r="F5990">
        <v>15.1</v>
      </c>
      <c r="G5990">
        <v>5.6</v>
      </c>
      <c r="H5990">
        <v>2095.19</v>
      </c>
      <c r="I5990" s="1">
        <v>244000000000</v>
      </c>
      <c r="J5990">
        <v>5736.9</v>
      </c>
      <c r="L5990">
        <v>14.4</v>
      </c>
      <c r="M5990">
        <v>71.0488</v>
      </c>
      <c r="N5990">
        <v>440.06900000000002</v>
      </c>
    </row>
    <row r="5991" spans="1:15" x14ac:dyDescent="0.3">
      <c r="A5991" t="s">
        <v>212</v>
      </c>
      <c r="B5991" t="s">
        <v>213</v>
      </c>
      <c r="C5991" t="s">
        <v>435</v>
      </c>
      <c r="D5991" t="s">
        <v>439</v>
      </c>
      <c r="E5991">
        <v>1988</v>
      </c>
      <c r="F5991">
        <v>15.1</v>
      </c>
      <c r="G5991">
        <v>5.6</v>
      </c>
      <c r="H5991">
        <v>1920.52</v>
      </c>
      <c r="I5991" s="1">
        <v>197000000000</v>
      </c>
      <c r="J5991">
        <v>4686.1400000000003</v>
      </c>
      <c r="L5991">
        <v>15.7</v>
      </c>
      <c r="M5991">
        <v>70.5488</v>
      </c>
      <c r="N5991">
        <v>435.738</v>
      </c>
    </row>
    <row r="5992" spans="1:15" x14ac:dyDescent="0.3">
      <c r="A5992" t="s">
        <v>212</v>
      </c>
      <c r="B5992" t="s">
        <v>213</v>
      </c>
      <c r="C5992" t="s">
        <v>435</v>
      </c>
      <c r="D5992" t="s">
        <v>439</v>
      </c>
      <c r="E5992">
        <v>1987</v>
      </c>
      <c r="F5992">
        <v>15</v>
      </c>
      <c r="G5992">
        <v>5.9</v>
      </c>
      <c r="H5992">
        <v>1674.25</v>
      </c>
      <c r="I5992" s="1">
        <v>146000000000</v>
      </c>
      <c r="J5992">
        <v>3510.99</v>
      </c>
      <c r="L5992">
        <v>17.2</v>
      </c>
      <c r="M5992">
        <v>69.997600000000006</v>
      </c>
      <c r="N5992">
        <v>431.49200000000002</v>
      </c>
    </row>
    <row r="5993" spans="1:15" x14ac:dyDescent="0.3">
      <c r="A5993" t="s">
        <v>212</v>
      </c>
      <c r="B5993" t="s">
        <v>213</v>
      </c>
      <c r="C5993" t="s">
        <v>435</v>
      </c>
      <c r="D5993" t="s">
        <v>439</v>
      </c>
      <c r="E5993">
        <v>1986</v>
      </c>
      <c r="F5993">
        <v>15.4</v>
      </c>
      <c r="G5993">
        <v>5.8</v>
      </c>
      <c r="H5993">
        <v>1480.02</v>
      </c>
      <c r="I5993" s="1">
        <v>116000000000</v>
      </c>
      <c r="J5993">
        <v>2803.37</v>
      </c>
      <c r="L5993">
        <v>18.8</v>
      </c>
      <c r="M5993">
        <v>69.446299999999994</v>
      </c>
      <c r="N5993">
        <v>427.262</v>
      </c>
    </row>
    <row r="5994" spans="1:15" x14ac:dyDescent="0.3">
      <c r="A5994" t="s">
        <v>212</v>
      </c>
      <c r="B5994" t="s">
        <v>213</v>
      </c>
      <c r="C5994" t="s">
        <v>435</v>
      </c>
      <c r="D5994" t="s">
        <v>439</v>
      </c>
      <c r="E5994">
        <v>1985</v>
      </c>
      <c r="F5994">
        <v>16.100000000000001</v>
      </c>
      <c r="G5994">
        <v>5.9</v>
      </c>
      <c r="H5994">
        <v>1340.13</v>
      </c>
      <c r="I5994" s="1">
        <v>100000000000</v>
      </c>
      <c r="J5994">
        <v>2457.33</v>
      </c>
      <c r="L5994">
        <v>20.5</v>
      </c>
      <c r="M5994">
        <v>68.795100000000005</v>
      </c>
      <c r="N5994">
        <v>423.03300000000002</v>
      </c>
    </row>
    <row r="5995" spans="1:15" x14ac:dyDescent="0.3">
      <c r="A5995" t="s">
        <v>212</v>
      </c>
      <c r="B5995" t="s">
        <v>213</v>
      </c>
      <c r="C5995" t="s">
        <v>435</v>
      </c>
      <c r="D5995" t="s">
        <v>439</v>
      </c>
      <c r="E5995">
        <v>1984</v>
      </c>
      <c r="F5995">
        <v>16.7</v>
      </c>
      <c r="G5995">
        <v>5.9</v>
      </c>
      <c r="H5995">
        <v>1250.24</v>
      </c>
      <c r="I5995">
        <v>96597400000</v>
      </c>
      <c r="J5995">
        <v>2390.67</v>
      </c>
      <c r="L5995">
        <v>22.3</v>
      </c>
      <c r="M5995">
        <v>68.195099999999996</v>
      </c>
      <c r="N5995">
        <v>418.88799999999998</v>
      </c>
    </row>
    <row r="5996" spans="1:15" x14ac:dyDescent="0.3">
      <c r="A5996" t="s">
        <v>212</v>
      </c>
      <c r="B5996" t="s">
        <v>213</v>
      </c>
      <c r="C5996" t="s">
        <v>435</v>
      </c>
      <c r="D5996" t="s">
        <v>439</v>
      </c>
      <c r="E5996">
        <v>1983</v>
      </c>
      <c r="F5996">
        <v>19.3</v>
      </c>
      <c r="G5996">
        <v>6.4</v>
      </c>
      <c r="H5996">
        <v>1140.71</v>
      </c>
      <c r="I5996">
        <v>87024400000</v>
      </c>
      <c r="J5996">
        <v>2180.4899999999998</v>
      </c>
      <c r="L5996">
        <v>24.1</v>
      </c>
      <c r="M5996">
        <v>67.546300000000002</v>
      </c>
      <c r="N5996">
        <v>413.75099999999998</v>
      </c>
    </row>
    <row r="5997" spans="1:15" x14ac:dyDescent="0.3">
      <c r="A5997" t="s">
        <v>212</v>
      </c>
      <c r="B5997" t="s">
        <v>213</v>
      </c>
      <c r="C5997" t="s">
        <v>435</v>
      </c>
      <c r="D5997" t="s">
        <v>439</v>
      </c>
      <c r="E5997">
        <v>1982</v>
      </c>
      <c r="F5997">
        <v>21.6</v>
      </c>
      <c r="G5997">
        <v>6.2</v>
      </c>
      <c r="H5997">
        <v>1027.8599999999999</v>
      </c>
      <c r="I5997">
        <v>77773400000</v>
      </c>
      <c r="J5997">
        <v>1977.64</v>
      </c>
      <c r="L5997">
        <v>25.9</v>
      </c>
      <c r="M5997">
        <v>67.095100000000002</v>
      </c>
      <c r="N5997">
        <v>407.69600000000003</v>
      </c>
    </row>
    <row r="5998" spans="1:15" x14ac:dyDescent="0.3">
      <c r="A5998" t="s">
        <v>212</v>
      </c>
      <c r="B5998" t="s">
        <v>213</v>
      </c>
      <c r="C5998" t="s">
        <v>435</v>
      </c>
      <c r="D5998" t="s">
        <v>439</v>
      </c>
      <c r="E5998">
        <v>1981</v>
      </c>
      <c r="F5998">
        <v>22.4</v>
      </c>
      <c r="G5998">
        <v>6.1</v>
      </c>
      <c r="H5998">
        <v>971.79300000000001</v>
      </c>
      <c r="I5998">
        <v>72425600000</v>
      </c>
      <c r="J5998">
        <v>1870.34</v>
      </c>
      <c r="L5998">
        <v>27.7</v>
      </c>
      <c r="M5998">
        <v>66.546300000000002</v>
      </c>
      <c r="N5998">
        <v>401.44400000000002</v>
      </c>
    </row>
    <row r="5999" spans="1:15" x14ac:dyDescent="0.3">
      <c r="A5999" t="s">
        <v>212</v>
      </c>
      <c r="B5999" t="s">
        <v>213</v>
      </c>
      <c r="C5999" t="s">
        <v>435</v>
      </c>
      <c r="D5999" t="s">
        <v>439</v>
      </c>
      <c r="E5999">
        <v>1980</v>
      </c>
      <c r="F5999">
        <v>22.6</v>
      </c>
      <c r="G5999">
        <v>7.3</v>
      </c>
      <c r="H5999">
        <v>913.62900000000002</v>
      </c>
      <c r="I5999">
        <v>64980800000</v>
      </c>
      <c r="J5999">
        <v>1704.47</v>
      </c>
      <c r="L5999">
        <v>29.4</v>
      </c>
      <c r="M5999">
        <v>66.046300000000002</v>
      </c>
      <c r="N5999">
        <v>395.22899999999998</v>
      </c>
    </row>
    <row r="6000" spans="1:15" x14ac:dyDescent="0.3">
      <c r="A6000" t="s">
        <v>212</v>
      </c>
      <c r="B6000" t="s">
        <v>213</v>
      </c>
      <c r="C6000" t="s">
        <v>435</v>
      </c>
      <c r="D6000" t="s">
        <v>439</v>
      </c>
      <c r="E6000">
        <v>1979</v>
      </c>
      <c r="F6000">
        <v>23</v>
      </c>
      <c r="G6000">
        <v>6.4</v>
      </c>
      <c r="H6000">
        <v>880.55600000000004</v>
      </c>
      <c r="I6000">
        <v>66568000000</v>
      </c>
      <c r="J6000">
        <v>1773.53</v>
      </c>
      <c r="L6000">
        <v>30.9</v>
      </c>
      <c r="M6000">
        <v>65.546300000000002</v>
      </c>
      <c r="N6000">
        <v>389.11700000000002</v>
      </c>
    </row>
    <row r="6001" spans="1:14" x14ac:dyDescent="0.3">
      <c r="A6001" t="s">
        <v>212</v>
      </c>
      <c r="B6001" t="s">
        <v>213</v>
      </c>
      <c r="C6001" t="s">
        <v>435</v>
      </c>
      <c r="D6001" t="s">
        <v>439</v>
      </c>
      <c r="E6001">
        <v>1978</v>
      </c>
      <c r="F6001">
        <v>20.3</v>
      </c>
      <c r="G6001">
        <v>6.8</v>
      </c>
      <c r="H6001">
        <v>779.51400000000001</v>
      </c>
      <c r="I6001">
        <v>51700600000</v>
      </c>
      <c r="J6001">
        <v>1398.48</v>
      </c>
      <c r="L6001">
        <v>32.4</v>
      </c>
      <c r="M6001">
        <v>65.197599999999994</v>
      </c>
      <c r="N6001">
        <v>383.25900000000001</v>
      </c>
    </row>
    <row r="6002" spans="1:14" x14ac:dyDescent="0.3">
      <c r="A6002" t="s">
        <v>212</v>
      </c>
      <c r="B6002" t="s">
        <v>213</v>
      </c>
      <c r="C6002" t="s">
        <v>435</v>
      </c>
      <c r="D6002" t="s">
        <v>439</v>
      </c>
      <c r="E6002">
        <v>1977</v>
      </c>
      <c r="F6002">
        <v>22.7</v>
      </c>
      <c r="G6002">
        <v>6.8</v>
      </c>
      <c r="H6002">
        <v>659.23699999999997</v>
      </c>
      <c r="I6002">
        <v>38265100000</v>
      </c>
      <c r="J6002">
        <v>1050.9000000000001</v>
      </c>
      <c r="L6002">
        <v>33.700000000000003</v>
      </c>
      <c r="M6002">
        <v>64.900000000000006</v>
      </c>
      <c r="N6002">
        <v>377.48099999999999</v>
      </c>
    </row>
    <row r="6003" spans="1:14" x14ac:dyDescent="0.3">
      <c r="A6003" t="s">
        <v>212</v>
      </c>
      <c r="B6003" t="s">
        <v>213</v>
      </c>
      <c r="C6003" t="s">
        <v>435</v>
      </c>
      <c r="D6003" t="s">
        <v>439</v>
      </c>
      <c r="E6003">
        <v>1976</v>
      </c>
      <c r="F6003">
        <v>22.2</v>
      </c>
      <c r="G6003">
        <v>7.4</v>
      </c>
      <c r="H6003">
        <v>577.93200000000002</v>
      </c>
      <c r="I6003">
        <v>29779300000</v>
      </c>
      <c r="J6003">
        <v>830.69899999999996</v>
      </c>
      <c r="L6003">
        <v>35</v>
      </c>
      <c r="M6003">
        <v>64.502399999999994</v>
      </c>
      <c r="N6003">
        <v>371.64100000000002</v>
      </c>
    </row>
    <row r="6004" spans="1:14" x14ac:dyDescent="0.3">
      <c r="A6004" t="s">
        <v>212</v>
      </c>
      <c r="B6004" t="s">
        <v>213</v>
      </c>
      <c r="C6004" t="s">
        <v>435</v>
      </c>
      <c r="D6004" t="s">
        <v>439</v>
      </c>
      <c r="E6004">
        <v>1975</v>
      </c>
      <c r="F6004">
        <v>24.8</v>
      </c>
      <c r="G6004">
        <v>7.7</v>
      </c>
      <c r="H6004">
        <v>501.71899999999999</v>
      </c>
      <c r="I6004">
        <v>21704800000</v>
      </c>
      <c r="J6004">
        <v>615.20100000000002</v>
      </c>
      <c r="L6004">
        <v>36.5</v>
      </c>
      <c r="M6004">
        <v>64.153700000000001</v>
      </c>
      <c r="N6004">
        <v>365.755</v>
      </c>
    </row>
    <row r="6005" spans="1:14" x14ac:dyDescent="0.3">
      <c r="A6005" t="s">
        <v>212</v>
      </c>
      <c r="B6005" t="s">
        <v>213</v>
      </c>
      <c r="C6005" t="s">
        <v>435</v>
      </c>
      <c r="D6005" t="s">
        <v>439</v>
      </c>
      <c r="E6005">
        <v>1974</v>
      </c>
      <c r="F6005">
        <v>26.6</v>
      </c>
      <c r="G6005">
        <v>7.2</v>
      </c>
      <c r="H6005">
        <v>458.95</v>
      </c>
      <c r="I6005">
        <v>19482000000</v>
      </c>
      <c r="J6005">
        <v>561.56700000000001</v>
      </c>
      <c r="L6005">
        <v>38</v>
      </c>
      <c r="M6005">
        <v>63.804900000000004</v>
      </c>
      <c r="N6005">
        <v>359.654</v>
      </c>
    </row>
    <row r="6006" spans="1:14" x14ac:dyDescent="0.3">
      <c r="A6006" t="s">
        <v>212</v>
      </c>
      <c r="B6006" t="s">
        <v>213</v>
      </c>
      <c r="C6006" t="s">
        <v>435</v>
      </c>
      <c r="D6006" t="s">
        <v>439</v>
      </c>
      <c r="E6006">
        <v>1973</v>
      </c>
      <c r="F6006">
        <v>28.3</v>
      </c>
      <c r="G6006">
        <v>7.8</v>
      </c>
      <c r="H6006">
        <v>397.089</v>
      </c>
      <c r="I6006">
        <v>13841900000</v>
      </c>
      <c r="J6006">
        <v>405.88299999999998</v>
      </c>
      <c r="L6006">
        <v>39.799999999999997</v>
      </c>
      <c r="M6006">
        <v>63.407299999999999</v>
      </c>
      <c r="N6006">
        <v>353.54700000000003</v>
      </c>
    </row>
    <row r="6007" spans="1:14" x14ac:dyDescent="0.3">
      <c r="A6007" t="s">
        <v>212</v>
      </c>
      <c r="B6007" t="s">
        <v>213</v>
      </c>
      <c r="C6007" t="s">
        <v>435</v>
      </c>
      <c r="D6007" t="s">
        <v>439</v>
      </c>
      <c r="E6007">
        <v>1972</v>
      </c>
      <c r="F6007">
        <v>28.4</v>
      </c>
      <c r="G6007">
        <v>6.3</v>
      </c>
      <c r="H6007">
        <v>343.58600000000001</v>
      </c>
      <c r="I6007">
        <v>10842200000</v>
      </c>
      <c r="J6007">
        <v>323.596</v>
      </c>
      <c r="L6007">
        <v>41.8</v>
      </c>
      <c r="M6007">
        <v>63.009799999999998</v>
      </c>
      <c r="N6007">
        <v>347.35</v>
      </c>
    </row>
    <row r="6008" spans="1:14" x14ac:dyDescent="0.3">
      <c r="A6008" t="s">
        <v>212</v>
      </c>
      <c r="B6008" t="s">
        <v>213</v>
      </c>
      <c r="C6008" t="s">
        <v>435</v>
      </c>
      <c r="D6008" t="s">
        <v>439</v>
      </c>
      <c r="E6008">
        <v>1971</v>
      </c>
      <c r="F6008">
        <v>31.2</v>
      </c>
      <c r="G6008">
        <v>7.2</v>
      </c>
      <c r="H6008">
        <v>295.596</v>
      </c>
      <c r="I6008">
        <v>9889960000</v>
      </c>
      <c r="J6008">
        <v>300.76499999999999</v>
      </c>
      <c r="L6008">
        <v>44.3</v>
      </c>
      <c r="M6008">
        <v>62.612200000000001</v>
      </c>
      <c r="N6008">
        <v>340.89499999999998</v>
      </c>
    </row>
    <row r="6009" spans="1:14" x14ac:dyDescent="0.3">
      <c r="A6009" t="s">
        <v>212</v>
      </c>
      <c r="B6009" t="s">
        <v>213</v>
      </c>
      <c r="C6009" t="s">
        <v>435</v>
      </c>
      <c r="D6009" t="s">
        <v>439</v>
      </c>
      <c r="E6009">
        <v>1970</v>
      </c>
      <c r="F6009">
        <v>31.2</v>
      </c>
      <c r="G6009">
        <v>8</v>
      </c>
      <c r="I6009">
        <v>8999230000</v>
      </c>
      <c r="J6009">
        <v>279.125</v>
      </c>
      <c r="L6009">
        <v>47.1</v>
      </c>
      <c r="M6009">
        <v>62.163400000000003</v>
      </c>
      <c r="N6009">
        <v>334.24</v>
      </c>
    </row>
    <row r="6010" spans="1:14" x14ac:dyDescent="0.3">
      <c r="A6010" t="s">
        <v>212</v>
      </c>
      <c r="B6010" t="s">
        <v>213</v>
      </c>
      <c r="C6010" t="s">
        <v>435</v>
      </c>
      <c r="D6010" t="s">
        <v>439</v>
      </c>
      <c r="E6010">
        <v>1969</v>
      </c>
      <c r="F6010">
        <v>30.652000000000001</v>
      </c>
      <c r="G6010">
        <v>9.0570000000000004</v>
      </c>
      <c r="I6010">
        <v>7675940000</v>
      </c>
      <c r="J6010">
        <v>243.339</v>
      </c>
      <c r="L6010">
        <v>50.2</v>
      </c>
      <c r="M6010">
        <v>60.674999999999997</v>
      </c>
      <c r="N6010">
        <v>327.01900000000001</v>
      </c>
    </row>
    <row r="6011" spans="1:14" x14ac:dyDescent="0.3">
      <c r="A6011" t="s">
        <v>212</v>
      </c>
      <c r="B6011" t="s">
        <v>213</v>
      </c>
      <c r="C6011" t="s">
        <v>435</v>
      </c>
      <c r="D6011" t="s">
        <v>439</v>
      </c>
      <c r="E6011">
        <v>1968</v>
      </c>
      <c r="F6011">
        <v>31.594999999999999</v>
      </c>
      <c r="G6011">
        <v>9.4540000000000006</v>
      </c>
      <c r="I6011">
        <v>6117120000</v>
      </c>
      <c r="J6011">
        <v>198.36099999999999</v>
      </c>
      <c r="L6011">
        <v>53.5</v>
      </c>
      <c r="M6011">
        <v>59.944600000000001</v>
      </c>
      <c r="N6011">
        <v>319.7</v>
      </c>
    </row>
    <row r="6012" spans="1:14" x14ac:dyDescent="0.3">
      <c r="A6012" t="s">
        <v>212</v>
      </c>
      <c r="B6012" t="s">
        <v>213</v>
      </c>
      <c r="C6012" t="s">
        <v>435</v>
      </c>
      <c r="D6012" t="s">
        <v>439</v>
      </c>
      <c r="E6012">
        <v>1967</v>
      </c>
      <c r="F6012">
        <v>32.65</v>
      </c>
      <c r="G6012">
        <v>9.8580000000000005</v>
      </c>
      <c r="I6012">
        <v>4854720000</v>
      </c>
      <c r="J6012">
        <v>161.12100000000001</v>
      </c>
      <c r="L6012">
        <v>56.8</v>
      </c>
      <c r="M6012">
        <v>59.241500000000002</v>
      </c>
      <c r="N6012">
        <v>312.36799999999999</v>
      </c>
    </row>
    <row r="6013" spans="1:14" x14ac:dyDescent="0.3">
      <c r="A6013" t="s">
        <v>212</v>
      </c>
      <c r="B6013" t="s">
        <v>213</v>
      </c>
      <c r="C6013" t="s">
        <v>435</v>
      </c>
      <c r="D6013" t="s">
        <v>439</v>
      </c>
      <c r="E6013">
        <v>1966</v>
      </c>
      <c r="F6013">
        <v>33.82</v>
      </c>
      <c r="G6013">
        <v>10.266</v>
      </c>
      <c r="I6013">
        <v>3928280000</v>
      </c>
      <c r="J6013">
        <v>133.45400000000001</v>
      </c>
      <c r="L6013">
        <v>60.2</v>
      </c>
      <c r="M6013">
        <v>58.575200000000002</v>
      </c>
      <c r="N6013">
        <v>305.15800000000002</v>
      </c>
    </row>
    <row r="6014" spans="1:14" x14ac:dyDescent="0.3">
      <c r="A6014" t="s">
        <v>212</v>
      </c>
      <c r="B6014" t="s">
        <v>213</v>
      </c>
      <c r="C6014" t="s">
        <v>435</v>
      </c>
      <c r="D6014" t="s">
        <v>439</v>
      </c>
      <c r="E6014">
        <v>1965</v>
      </c>
      <c r="F6014">
        <v>35.119</v>
      </c>
      <c r="G6014">
        <v>10.664</v>
      </c>
      <c r="I6014">
        <v>3120500000</v>
      </c>
      <c r="J6014">
        <v>108.71</v>
      </c>
      <c r="L6014">
        <v>63.5</v>
      </c>
      <c r="M6014">
        <v>57.968299999999999</v>
      </c>
      <c r="N6014">
        <v>297.58100000000002</v>
      </c>
    </row>
    <row r="6015" spans="1:14" x14ac:dyDescent="0.3">
      <c r="A6015" t="s">
        <v>212</v>
      </c>
      <c r="B6015" t="s">
        <v>213</v>
      </c>
      <c r="C6015" t="s">
        <v>435</v>
      </c>
      <c r="D6015" t="s">
        <v>439</v>
      </c>
      <c r="E6015">
        <v>1964</v>
      </c>
      <c r="F6015">
        <v>36.552</v>
      </c>
      <c r="G6015">
        <v>11.038</v>
      </c>
      <c r="I6015">
        <v>3458570000</v>
      </c>
      <c r="J6015">
        <v>123.59</v>
      </c>
      <c r="L6015">
        <v>66.7</v>
      </c>
      <c r="M6015">
        <v>57.440899999999999</v>
      </c>
      <c r="N6015">
        <v>290.11099999999999</v>
      </c>
    </row>
    <row r="6016" spans="1:14" x14ac:dyDescent="0.3">
      <c r="A6016" t="s">
        <v>212</v>
      </c>
      <c r="B6016" t="s">
        <v>213</v>
      </c>
      <c r="C6016" t="s">
        <v>435</v>
      </c>
      <c r="D6016" t="s">
        <v>439</v>
      </c>
      <c r="E6016">
        <v>1963</v>
      </c>
      <c r="F6016">
        <v>38.064999999999998</v>
      </c>
      <c r="G6016">
        <v>11.396000000000001</v>
      </c>
      <c r="I6016">
        <v>3988480000</v>
      </c>
      <c r="J6016">
        <v>146.303</v>
      </c>
      <c r="L6016">
        <v>69.8</v>
      </c>
      <c r="M6016">
        <v>56.970599999999997</v>
      </c>
      <c r="N6016">
        <v>282.62200000000001</v>
      </c>
    </row>
    <row r="6017" spans="1:15" x14ac:dyDescent="0.3">
      <c r="A6017" t="s">
        <v>212</v>
      </c>
      <c r="B6017" t="s">
        <v>213</v>
      </c>
      <c r="C6017" t="s">
        <v>435</v>
      </c>
      <c r="D6017" t="s">
        <v>439</v>
      </c>
      <c r="E6017">
        <v>1962</v>
      </c>
      <c r="F6017">
        <v>39.579000000000001</v>
      </c>
      <c r="G6017">
        <v>11.76</v>
      </c>
      <c r="I6017">
        <v>2813860000</v>
      </c>
      <c r="J6017">
        <v>106.131</v>
      </c>
      <c r="L6017">
        <v>72.900000000000006</v>
      </c>
      <c r="M6017">
        <v>56.512300000000003</v>
      </c>
      <c r="N6017">
        <v>274.86</v>
      </c>
    </row>
    <row r="6018" spans="1:15" x14ac:dyDescent="0.3">
      <c r="A6018" t="s">
        <v>212</v>
      </c>
      <c r="B6018" t="s">
        <v>213</v>
      </c>
      <c r="C6018" t="s">
        <v>435</v>
      </c>
      <c r="D6018" t="s">
        <v>439</v>
      </c>
      <c r="E6018">
        <v>1961</v>
      </c>
      <c r="F6018">
        <v>41.012999999999998</v>
      </c>
      <c r="G6018">
        <v>12.157</v>
      </c>
      <c r="I6018">
        <v>2417640000</v>
      </c>
      <c r="J6018">
        <v>93.831800000000001</v>
      </c>
      <c r="L6018">
        <v>76.099999999999994</v>
      </c>
      <c r="M6018">
        <v>56.015000000000001</v>
      </c>
      <c r="N6018">
        <v>267.113</v>
      </c>
    </row>
    <row r="6019" spans="1:15" x14ac:dyDescent="0.3">
      <c r="A6019" t="s">
        <v>212</v>
      </c>
      <c r="B6019" t="s">
        <v>213</v>
      </c>
      <c r="C6019" t="s">
        <v>435</v>
      </c>
      <c r="D6019" t="s">
        <v>439</v>
      </c>
      <c r="E6019">
        <v>1960</v>
      </c>
      <c r="F6019">
        <v>42.277000000000001</v>
      </c>
      <c r="G6019">
        <v>12.622</v>
      </c>
      <c r="I6019">
        <v>3957240000</v>
      </c>
      <c r="J6019">
        <v>158.21100000000001</v>
      </c>
      <c r="L6019">
        <v>79.7</v>
      </c>
      <c r="M6019">
        <v>55.415500000000002</v>
      </c>
    </row>
    <row r="6020" spans="1:15" x14ac:dyDescent="0.3">
      <c r="A6020" t="s">
        <v>214</v>
      </c>
      <c r="B6020" t="s">
        <v>215</v>
      </c>
      <c r="C6020" t="s">
        <v>434</v>
      </c>
      <c r="D6020" t="s">
        <v>436</v>
      </c>
      <c r="E6020">
        <v>2018</v>
      </c>
      <c r="I6020" s="1">
        <v>142000000000</v>
      </c>
      <c r="J6020">
        <v>34244</v>
      </c>
      <c r="K6020">
        <v>99.6</v>
      </c>
      <c r="L6020">
        <v>6.7</v>
      </c>
      <c r="N6020">
        <v>232.172</v>
      </c>
      <c r="O6020">
        <v>2.0760000000000001</v>
      </c>
    </row>
    <row r="6021" spans="1:15" x14ac:dyDescent="0.3">
      <c r="A6021" t="s">
        <v>214</v>
      </c>
      <c r="B6021" t="s">
        <v>215</v>
      </c>
      <c r="C6021" t="s">
        <v>434</v>
      </c>
      <c r="D6021" t="s">
        <v>436</v>
      </c>
      <c r="E6021">
        <v>2017</v>
      </c>
      <c r="F6021">
        <v>14.651</v>
      </c>
      <c r="G6021">
        <v>2.601</v>
      </c>
      <c r="I6021" s="1">
        <v>120000000000</v>
      </c>
      <c r="J6021">
        <v>29474.5</v>
      </c>
      <c r="K6021">
        <v>100</v>
      </c>
      <c r="L6021">
        <v>6.9</v>
      </c>
      <c r="M6021">
        <v>75.311000000000007</v>
      </c>
      <c r="N6021">
        <v>227.61500000000001</v>
      </c>
      <c r="O6021">
        <v>1.9970000000000001</v>
      </c>
    </row>
    <row r="6022" spans="1:15" x14ac:dyDescent="0.3">
      <c r="A6022" t="s">
        <v>214</v>
      </c>
      <c r="B6022" t="s">
        <v>215</v>
      </c>
      <c r="C6022" t="s">
        <v>434</v>
      </c>
      <c r="D6022" t="s">
        <v>436</v>
      </c>
      <c r="E6022">
        <v>2016</v>
      </c>
      <c r="F6022">
        <v>15.369</v>
      </c>
      <c r="G6022">
        <v>2.5179999999999998</v>
      </c>
      <c r="I6022" s="1">
        <v>109000000000</v>
      </c>
      <c r="J6022">
        <v>27653.200000000001</v>
      </c>
      <c r="K6022">
        <v>78.367400000000004</v>
      </c>
      <c r="L6022">
        <v>7.1</v>
      </c>
      <c r="M6022">
        <v>75.224000000000004</v>
      </c>
      <c r="N6022">
        <v>222.047</v>
      </c>
      <c r="O6022">
        <v>2.16</v>
      </c>
    </row>
    <row r="6023" spans="1:15" x14ac:dyDescent="0.3">
      <c r="A6023" t="s">
        <v>214</v>
      </c>
      <c r="B6023" t="s">
        <v>215</v>
      </c>
      <c r="C6023" t="s">
        <v>434</v>
      </c>
      <c r="D6023" t="s">
        <v>436</v>
      </c>
      <c r="E6023">
        <v>2015</v>
      </c>
      <c r="F6023">
        <v>16.085999999999999</v>
      </c>
      <c r="G6023">
        <v>2.4510000000000001</v>
      </c>
      <c r="I6023" s="1">
        <v>115000000000</v>
      </c>
      <c r="J6023">
        <v>29869.5</v>
      </c>
      <c r="K6023">
        <v>72</v>
      </c>
      <c r="L6023">
        <v>7.3</v>
      </c>
      <c r="M6023">
        <v>75.13</v>
      </c>
      <c r="N6023">
        <v>215.24100000000001</v>
      </c>
      <c r="O6023">
        <v>2.2000000000000002</v>
      </c>
    </row>
    <row r="6024" spans="1:15" x14ac:dyDescent="0.3">
      <c r="A6024" t="s">
        <v>214</v>
      </c>
      <c r="B6024" t="s">
        <v>215</v>
      </c>
      <c r="C6024" t="s">
        <v>434</v>
      </c>
      <c r="D6024" t="s">
        <v>436</v>
      </c>
      <c r="E6024">
        <v>2014</v>
      </c>
      <c r="F6024">
        <v>16.806999999999999</v>
      </c>
      <c r="G6024">
        <v>2.403</v>
      </c>
      <c r="H6024">
        <v>15590.6</v>
      </c>
      <c r="I6024" s="1">
        <v>163000000000</v>
      </c>
      <c r="J6024">
        <v>44062.3</v>
      </c>
      <c r="K6024">
        <v>78.7</v>
      </c>
      <c r="L6024">
        <v>7.6</v>
      </c>
      <c r="M6024">
        <v>75.019000000000005</v>
      </c>
      <c r="N6024">
        <v>207.124</v>
      </c>
      <c r="O6024">
        <v>2.9</v>
      </c>
    </row>
    <row r="6025" spans="1:15" x14ac:dyDescent="0.3">
      <c r="A6025" t="s">
        <v>214</v>
      </c>
      <c r="B6025" t="s">
        <v>215</v>
      </c>
      <c r="C6025" t="s">
        <v>434</v>
      </c>
      <c r="D6025" t="s">
        <v>436</v>
      </c>
      <c r="E6025">
        <v>2013</v>
      </c>
      <c r="F6025">
        <v>17.536999999999999</v>
      </c>
      <c r="G6025">
        <v>2.3759999999999999</v>
      </c>
      <c r="H6025">
        <v>15195.2</v>
      </c>
      <c r="I6025" s="1">
        <v>174000000000</v>
      </c>
      <c r="J6025">
        <v>49388.1</v>
      </c>
      <c r="K6025">
        <v>75.459999999999994</v>
      </c>
      <c r="L6025">
        <v>7.9</v>
      </c>
      <c r="M6025">
        <v>74.885000000000005</v>
      </c>
      <c r="N6025">
        <v>197.88900000000001</v>
      </c>
      <c r="O6025">
        <v>2.7320000000000002</v>
      </c>
    </row>
    <row r="6026" spans="1:15" x14ac:dyDescent="0.3">
      <c r="A6026" t="s">
        <v>214</v>
      </c>
      <c r="B6026" t="s">
        <v>215</v>
      </c>
      <c r="C6026" t="s">
        <v>434</v>
      </c>
      <c r="D6026" t="s">
        <v>436</v>
      </c>
      <c r="E6026">
        <v>2012</v>
      </c>
      <c r="F6026">
        <v>18.265000000000001</v>
      </c>
      <c r="G6026">
        <v>2.3690000000000002</v>
      </c>
      <c r="H6026">
        <v>16053.9</v>
      </c>
      <c r="I6026" s="1">
        <v>174000000000</v>
      </c>
      <c r="J6026">
        <v>51979</v>
      </c>
      <c r="K6026">
        <v>70.45</v>
      </c>
      <c r="L6026">
        <v>8.1999999999999993</v>
      </c>
      <c r="M6026">
        <v>74.727999999999994</v>
      </c>
      <c r="N6026">
        <v>187.92699999999999</v>
      </c>
      <c r="O6026">
        <v>2.3980000000000001</v>
      </c>
    </row>
    <row r="6027" spans="1:15" x14ac:dyDescent="0.3">
      <c r="A6027" t="s">
        <v>214</v>
      </c>
      <c r="B6027" t="s">
        <v>215</v>
      </c>
      <c r="C6027" t="s">
        <v>434</v>
      </c>
      <c r="D6027" t="s">
        <v>436</v>
      </c>
      <c r="E6027">
        <v>2011</v>
      </c>
      <c r="F6027">
        <v>18.972000000000001</v>
      </c>
      <c r="G6027">
        <v>2.38</v>
      </c>
      <c r="H6027">
        <v>15900.9</v>
      </c>
      <c r="I6027" s="1">
        <v>154000000000</v>
      </c>
      <c r="J6027">
        <v>48618.9</v>
      </c>
      <c r="K6027">
        <v>65.769099999999995</v>
      </c>
      <c r="L6027">
        <v>8.6</v>
      </c>
      <c r="M6027">
        <v>74.55</v>
      </c>
      <c r="N6027">
        <v>177.78100000000001</v>
      </c>
      <c r="O6027">
        <v>2.0590000000000002</v>
      </c>
    </row>
    <row r="6028" spans="1:15" x14ac:dyDescent="0.3">
      <c r="A6028" t="s">
        <v>214</v>
      </c>
      <c r="B6028" t="s">
        <v>215</v>
      </c>
      <c r="C6028" t="s">
        <v>434</v>
      </c>
      <c r="D6028" t="s">
        <v>436</v>
      </c>
      <c r="E6028">
        <v>2010</v>
      </c>
      <c r="F6028">
        <v>19.61</v>
      </c>
      <c r="G6028">
        <v>2.4039999999999999</v>
      </c>
      <c r="H6028">
        <v>16757.3</v>
      </c>
      <c r="I6028" s="1">
        <v>115000000000</v>
      </c>
      <c r="J6028">
        <v>38577.4</v>
      </c>
      <c r="K6028">
        <v>61.4</v>
      </c>
      <c r="L6028">
        <v>8.9</v>
      </c>
      <c r="M6028">
        <v>74.358000000000004</v>
      </c>
      <c r="N6028">
        <v>167.89500000000001</v>
      </c>
      <c r="O6028">
        <v>1.82</v>
      </c>
    </row>
    <row r="6029" spans="1:15" x14ac:dyDescent="0.3">
      <c r="A6029" t="s">
        <v>214</v>
      </c>
      <c r="B6029" t="s">
        <v>215</v>
      </c>
      <c r="C6029" t="s">
        <v>434</v>
      </c>
      <c r="D6029" t="s">
        <v>436</v>
      </c>
      <c r="E6029">
        <v>2009</v>
      </c>
      <c r="F6029">
        <v>20.129000000000001</v>
      </c>
      <c r="G6029">
        <v>2.4369999999999998</v>
      </c>
      <c r="H6029">
        <v>16519.099999999999</v>
      </c>
      <c r="I6029" s="1">
        <v>106000000000</v>
      </c>
      <c r="J6029">
        <v>37539.300000000003</v>
      </c>
      <c r="K6029">
        <v>50.8</v>
      </c>
      <c r="L6029">
        <v>9.1999999999999993</v>
      </c>
      <c r="M6029">
        <v>74.162000000000006</v>
      </c>
      <c r="N6029">
        <v>158.30799999999999</v>
      </c>
      <c r="O6029">
        <v>1.64</v>
      </c>
    </row>
    <row r="6030" spans="1:15" x14ac:dyDescent="0.3">
      <c r="A6030" t="s">
        <v>214</v>
      </c>
      <c r="B6030" t="s">
        <v>215</v>
      </c>
      <c r="C6030" t="s">
        <v>434</v>
      </c>
      <c r="D6030" t="s">
        <v>436</v>
      </c>
      <c r="E6030">
        <v>2008</v>
      </c>
      <c r="F6030">
        <v>20.509</v>
      </c>
      <c r="G6030">
        <v>2.472</v>
      </c>
      <c r="H6030">
        <v>17031.2</v>
      </c>
      <c r="I6030" s="1">
        <v>147000000000</v>
      </c>
      <c r="J6030">
        <v>55495.199999999997</v>
      </c>
      <c r="K6030">
        <v>42</v>
      </c>
      <c r="L6030">
        <v>9.4</v>
      </c>
      <c r="M6030">
        <v>73.975999999999999</v>
      </c>
      <c r="N6030">
        <v>149.047</v>
      </c>
      <c r="O6030">
        <v>1.75</v>
      </c>
    </row>
    <row r="6031" spans="1:15" x14ac:dyDescent="0.3">
      <c r="A6031" t="s">
        <v>214</v>
      </c>
      <c r="B6031" t="s">
        <v>215</v>
      </c>
      <c r="C6031" t="s">
        <v>434</v>
      </c>
      <c r="D6031" t="s">
        <v>436</v>
      </c>
      <c r="E6031">
        <v>2007</v>
      </c>
      <c r="F6031">
        <v>20.751000000000001</v>
      </c>
      <c r="G6031">
        <v>2.504</v>
      </c>
      <c r="H6031">
        <v>17093.3</v>
      </c>
      <c r="I6031" s="1">
        <v>115000000000</v>
      </c>
      <c r="J6031">
        <v>45782.8</v>
      </c>
      <c r="K6031">
        <v>34.799999999999997</v>
      </c>
      <c r="L6031">
        <v>9.5</v>
      </c>
      <c r="M6031">
        <v>73.807000000000002</v>
      </c>
      <c r="N6031">
        <v>140.517</v>
      </c>
      <c r="O6031">
        <v>1.5</v>
      </c>
    </row>
    <row r="6032" spans="1:15" x14ac:dyDescent="0.3">
      <c r="A6032" t="s">
        <v>214</v>
      </c>
      <c r="B6032" t="s">
        <v>215</v>
      </c>
      <c r="C6032" t="s">
        <v>434</v>
      </c>
      <c r="D6032" t="s">
        <v>436</v>
      </c>
      <c r="E6032">
        <v>2006</v>
      </c>
      <c r="F6032">
        <v>20.878</v>
      </c>
      <c r="G6032">
        <v>2.5299999999999998</v>
      </c>
      <c r="H6032">
        <v>17765.7</v>
      </c>
      <c r="I6032" s="1">
        <v>102000000000</v>
      </c>
      <c r="J6032">
        <v>42782.1</v>
      </c>
      <c r="K6032">
        <v>28.7912</v>
      </c>
      <c r="L6032">
        <v>9.6999999999999993</v>
      </c>
      <c r="M6032">
        <v>73.66</v>
      </c>
      <c r="N6032">
        <v>133.203</v>
      </c>
      <c r="O6032">
        <v>1.3</v>
      </c>
    </row>
    <row r="6033" spans="1:15" x14ac:dyDescent="0.3">
      <c r="A6033" t="s">
        <v>214</v>
      </c>
      <c r="B6033" t="s">
        <v>215</v>
      </c>
      <c r="C6033" t="s">
        <v>434</v>
      </c>
      <c r="D6033" t="s">
        <v>436</v>
      </c>
      <c r="E6033">
        <v>2005</v>
      </c>
      <c r="F6033">
        <v>20.962</v>
      </c>
      <c r="G6033">
        <v>2.548</v>
      </c>
      <c r="H6033">
        <v>17076.5</v>
      </c>
      <c r="I6033">
        <v>80797900000</v>
      </c>
      <c r="J6033">
        <v>35590.699999999997</v>
      </c>
      <c r="K6033">
        <v>25.926100000000002</v>
      </c>
      <c r="L6033">
        <v>9.8000000000000007</v>
      </c>
      <c r="M6033">
        <v>73.537999999999997</v>
      </c>
      <c r="N6033">
        <v>127.396</v>
      </c>
      <c r="O6033">
        <v>1.526</v>
      </c>
    </row>
    <row r="6034" spans="1:15" x14ac:dyDescent="0.3">
      <c r="A6034" t="s">
        <v>214</v>
      </c>
      <c r="B6034" t="s">
        <v>215</v>
      </c>
      <c r="C6034" t="s">
        <v>434</v>
      </c>
      <c r="D6034" t="s">
        <v>436</v>
      </c>
      <c r="E6034">
        <v>2004</v>
      </c>
      <c r="F6034">
        <v>21.103000000000002</v>
      </c>
      <c r="G6034">
        <v>2.5569999999999999</v>
      </c>
      <c r="H6034">
        <v>16686.3</v>
      </c>
      <c r="I6034">
        <v>59440100000</v>
      </c>
      <c r="J6034">
        <v>27012.2</v>
      </c>
      <c r="K6034">
        <v>22.927099999999999</v>
      </c>
      <c r="L6034">
        <v>10</v>
      </c>
      <c r="M6034">
        <v>73.438999999999993</v>
      </c>
      <c r="N6034">
        <v>123.48399999999999</v>
      </c>
      <c r="O6034">
        <v>1.7</v>
      </c>
    </row>
    <row r="6035" spans="1:15" x14ac:dyDescent="0.3">
      <c r="A6035" t="s">
        <v>214</v>
      </c>
      <c r="B6035" t="s">
        <v>215</v>
      </c>
      <c r="C6035" t="s">
        <v>434</v>
      </c>
      <c r="D6035" t="s">
        <v>436</v>
      </c>
      <c r="E6035">
        <v>2003</v>
      </c>
      <c r="F6035">
        <v>21.364999999999998</v>
      </c>
      <c r="G6035">
        <v>2.5609999999999999</v>
      </c>
      <c r="H6035">
        <v>16387.7</v>
      </c>
      <c r="I6035">
        <v>47875800000</v>
      </c>
      <c r="J6035">
        <v>22148.1</v>
      </c>
      <c r="K6035">
        <v>22.402899999999999</v>
      </c>
      <c r="L6035">
        <v>10.1</v>
      </c>
      <c r="M6035">
        <v>73.355000000000004</v>
      </c>
      <c r="N6035">
        <v>121.303</v>
      </c>
      <c r="O6035">
        <v>1.3</v>
      </c>
    </row>
    <row r="6036" spans="1:15" x14ac:dyDescent="0.3">
      <c r="A6036" t="s">
        <v>214</v>
      </c>
      <c r="B6036" t="s">
        <v>215</v>
      </c>
      <c r="C6036" t="s">
        <v>434</v>
      </c>
      <c r="D6036" t="s">
        <v>436</v>
      </c>
      <c r="E6036">
        <v>2002</v>
      </c>
      <c r="F6036">
        <v>21.77</v>
      </c>
      <c r="G6036">
        <v>2.5609999999999999</v>
      </c>
      <c r="H6036">
        <v>15143.7</v>
      </c>
      <c r="I6036">
        <v>38137500000</v>
      </c>
      <c r="J6036">
        <v>17846.3</v>
      </c>
      <c r="K6036">
        <v>10.249000000000001</v>
      </c>
      <c r="L6036">
        <v>10.3</v>
      </c>
      <c r="M6036">
        <v>73.28</v>
      </c>
      <c r="N6036">
        <v>119.92100000000001</v>
      </c>
      <c r="O6036">
        <v>1.1000000000000001</v>
      </c>
    </row>
    <row r="6037" spans="1:15" x14ac:dyDescent="0.3">
      <c r="A6037" t="s">
        <v>214</v>
      </c>
      <c r="B6037" t="s">
        <v>215</v>
      </c>
      <c r="C6037" t="s">
        <v>434</v>
      </c>
      <c r="D6037" t="s">
        <v>436</v>
      </c>
      <c r="E6037">
        <v>2001</v>
      </c>
      <c r="F6037">
        <v>22.294</v>
      </c>
      <c r="G6037">
        <v>2.5579999999999998</v>
      </c>
      <c r="H6037">
        <v>14513.5</v>
      </c>
      <c r="I6037">
        <v>34890800000</v>
      </c>
      <c r="J6037">
        <v>16588.7</v>
      </c>
      <c r="K6037">
        <v>8.5517900000000004</v>
      </c>
      <c r="L6037">
        <v>10.4</v>
      </c>
      <c r="M6037">
        <v>73.209999999999994</v>
      </c>
      <c r="N6037">
        <v>118.029</v>
      </c>
      <c r="O6037">
        <v>0.8</v>
      </c>
    </row>
    <row r="6038" spans="1:15" x14ac:dyDescent="0.3">
      <c r="A6038" t="s">
        <v>214</v>
      </c>
      <c r="B6038" t="s">
        <v>215</v>
      </c>
      <c r="C6038" t="s">
        <v>434</v>
      </c>
      <c r="D6038" t="s">
        <v>436</v>
      </c>
      <c r="E6038">
        <v>2000</v>
      </c>
      <c r="F6038">
        <v>22.817</v>
      </c>
      <c r="G6038">
        <v>2.5510000000000002</v>
      </c>
      <c r="H6038">
        <v>14066.1</v>
      </c>
      <c r="I6038">
        <v>37711900000</v>
      </c>
      <c r="J6038">
        <v>18439.900000000001</v>
      </c>
      <c r="K6038">
        <v>6.7313999999999998</v>
      </c>
      <c r="L6038">
        <v>10.6</v>
      </c>
      <c r="M6038">
        <v>73.141999999999996</v>
      </c>
      <c r="N6038">
        <v>114.76600000000001</v>
      </c>
      <c r="O6038">
        <v>0.8</v>
      </c>
    </row>
    <row r="6039" spans="1:15" x14ac:dyDescent="0.3">
      <c r="A6039" t="s">
        <v>214</v>
      </c>
      <c r="B6039" t="s">
        <v>215</v>
      </c>
      <c r="C6039" t="s">
        <v>434</v>
      </c>
      <c r="D6039" t="s">
        <v>436</v>
      </c>
      <c r="E6039">
        <v>1999</v>
      </c>
      <c r="F6039">
        <v>23.172999999999998</v>
      </c>
      <c r="G6039">
        <v>2.5390000000000001</v>
      </c>
      <c r="H6039">
        <v>14399.7</v>
      </c>
      <c r="I6039">
        <v>30121900000</v>
      </c>
      <c r="J6039">
        <v>15434.2</v>
      </c>
      <c r="K6039">
        <v>4.7562199999999999</v>
      </c>
      <c r="L6039">
        <v>10.9</v>
      </c>
      <c r="M6039">
        <v>73.073999999999998</v>
      </c>
      <c r="N6039">
        <v>109.51900000000001</v>
      </c>
      <c r="O6039">
        <v>0.7</v>
      </c>
    </row>
    <row r="6040" spans="1:15" x14ac:dyDescent="0.3">
      <c r="A6040" t="s">
        <v>214</v>
      </c>
      <c r="B6040" t="s">
        <v>215</v>
      </c>
      <c r="C6040" t="s">
        <v>434</v>
      </c>
      <c r="D6040" t="s">
        <v>436</v>
      </c>
      <c r="E6040">
        <v>1998</v>
      </c>
      <c r="F6040">
        <v>23.248000000000001</v>
      </c>
      <c r="G6040">
        <v>2.52</v>
      </c>
      <c r="H6040">
        <v>14573.6</v>
      </c>
      <c r="I6040">
        <v>25941900000</v>
      </c>
      <c r="J6040">
        <v>14167.3</v>
      </c>
      <c r="K6040">
        <v>3.0524</v>
      </c>
      <c r="L6040">
        <v>11.2</v>
      </c>
      <c r="M6040">
        <v>73.004000000000005</v>
      </c>
      <c r="N6040">
        <v>102.756</v>
      </c>
      <c r="O6040">
        <v>0.7</v>
      </c>
    </row>
    <row r="6041" spans="1:15" x14ac:dyDescent="0.3">
      <c r="A6041" t="s">
        <v>214</v>
      </c>
      <c r="B6041" t="s">
        <v>215</v>
      </c>
      <c r="C6041" t="s">
        <v>434</v>
      </c>
      <c r="D6041" t="s">
        <v>436</v>
      </c>
      <c r="E6041">
        <v>1997</v>
      </c>
      <c r="F6041">
        <v>23.007999999999999</v>
      </c>
      <c r="G6041">
        <v>2.4969999999999999</v>
      </c>
      <c r="H6041">
        <v>13906.7</v>
      </c>
      <c r="I6041">
        <v>30354400000</v>
      </c>
      <c r="J6041">
        <v>17748.5</v>
      </c>
      <c r="K6041">
        <v>2.1745399999999999</v>
      </c>
      <c r="L6041">
        <v>11.6</v>
      </c>
      <c r="M6041">
        <v>72.930999999999997</v>
      </c>
      <c r="N6041">
        <v>95.974000000000004</v>
      </c>
      <c r="O6041">
        <v>0.7</v>
      </c>
    </row>
    <row r="6042" spans="1:15" x14ac:dyDescent="0.3">
      <c r="A6042" t="s">
        <v>214</v>
      </c>
      <c r="B6042" t="s">
        <v>215</v>
      </c>
      <c r="C6042" t="s">
        <v>434</v>
      </c>
      <c r="D6042" t="s">
        <v>436</v>
      </c>
      <c r="E6042">
        <v>1996</v>
      </c>
      <c r="F6042">
        <v>22.504000000000001</v>
      </c>
      <c r="G6042">
        <v>2.4729999999999999</v>
      </c>
      <c r="H6042">
        <v>13936.7</v>
      </c>
      <c r="I6042">
        <v>31494000000</v>
      </c>
      <c r="J6042">
        <v>19358.8</v>
      </c>
      <c r="K6042">
        <v>0.85566200000000003</v>
      </c>
      <c r="L6042">
        <v>11.9</v>
      </c>
      <c r="M6042">
        <v>72.852000000000004</v>
      </c>
      <c r="N6042">
        <v>91.293899999999994</v>
      </c>
      <c r="O6042">
        <v>0.7</v>
      </c>
    </row>
    <row r="6043" spans="1:15" x14ac:dyDescent="0.3">
      <c r="A6043" t="s">
        <v>214</v>
      </c>
      <c r="B6043" t="s">
        <v>215</v>
      </c>
      <c r="C6043" t="s">
        <v>434</v>
      </c>
      <c r="D6043" t="s">
        <v>436</v>
      </c>
      <c r="E6043">
        <v>1995</v>
      </c>
      <c r="F6043">
        <v>21.885000000000002</v>
      </c>
      <c r="G6043">
        <v>2.4529999999999998</v>
      </c>
      <c r="H6043">
        <v>13147.8</v>
      </c>
      <c r="I6043">
        <v>27191700000</v>
      </c>
      <c r="J6043">
        <v>16932.400000000001</v>
      </c>
      <c r="K6043">
        <v>0.202898</v>
      </c>
      <c r="L6043">
        <v>12.3</v>
      </c>
      <c r="M6043">
        <v>72.763999999999996</v>
      </c>
      <c r="N6043">
        <v>90.117900000000006</v>
      </c>
      <c r="O6043">
        <v>0.70499999999999996</v>
      </c>
    </row>
    <row r="6044" spans="1:15" x14ac:dyDescent="0.3">
      <c r="A6044" t="s">
        <v>214</v>
      </c>
      <c r="B6044" t="s">
        <v>215</v>
      </c>
      <c r="C6044" t="s">
        <v>434</v>
      </c>
      <c r="D6044" t="s">
        <v>436</v>
      </c>
      <c r="E6044">
        <v>1994</v>
      </c>
      <c r="F6044">
        <v>21.358000000000001</v>
      </c>
      <c r="G6044">
        <v>2.44</v>
      </c>
      <c r="I6044">
        <v>24848500000</v>
      </c>
      <c r="K6044">
        <v>0.14716299999999999</v>
      </c>
      <c r="L6044">
        <v>12.7</v>
      </c>
      <c r="M6044">
        <v>72.665999999999997</v>
      </c>
      <c r="O6044">
        <v>0.7</v>
      </c>
    </row>
    <row r="6045" spans="1:15" x14ac:dyDescent="0.3">
      <c r="A6045" t="s">
        <v>214</v>
      </c>
      <c r="B6045" t="s">
        <v>215</v>
      </c>
      <c r="C6045" t="s">
        <v>434</v>
      </c>
      <c r="D6045" t="s">
        <v>436</v>
      </c>
      <c r="E6045">
        <v>1993</v>
      </c>
      <c r="F6045">
        <v>21.129000000000001</v>
      </c>
      <c r="G6045">
        <v>2.4380000000000002</v>
      </c>
      <c r="I6045">
        <v>23941400000</v>
      </c>
      <c r="K6045">
        <v>9.1082200000000002E-2</v>
      </c>
      <c r="L6045">
        <v>13.1</v>
      </c>
      <c r="M6045">
        <v>72.555999999999997</v>
      </c>
      <c r="O6045">
        <v>0.8</v>
      </c>
    </row>
    <row r="6046" spans="1:15" x14ac:dyDescent="0.3">
      <c r="A6046" t="s">
        <v>214</v>
      </c>
      <c r="B6046" t="s">
        <v>215</v>
      </c>
      <c r="C6046" t="s">
        <v>434</v>
      </c>
      <c r="D6046" t="s">
        <v>436</v>
      </c>
      <c r="E6046">
        <v>1992</v>
      </c>
      <c r="F6046">
        <v>21.341000000000001</v>
      </c>
      <c r="G6046">
        <v>2.452</v>
      </c>
      <c r="I6046">
        <v>19858600000</v>
      </c>
      <c r="L6046">
        <v>13.6</v>
      </c>
      <c r="M6046">
        <v>72.435000000000002</v>
      </c>
      <c r="O6046">
        <v>0.74099999999999999</v>
      </c>
    </row>
    <row r="6047" spans="1:15" x14ac:dyDescent="0.3">
      <c r="A6047" t="s">
        <v>214</v>
      </c>
      <c r="B6047" t="s">
        <v>215</v>
      </c>
      <c r="C6047" t="s">
        <v>434</v>
      </c>
      <c r="D6047" t="s">
        <v>436</v>
      </c>
      <c r="E6047">
        <v>1991</v>
      </c>
      <c r="F6047">
        <v>22.041</v>
      </c>
      <c r="G6047">
        <v>2.4849999999999999</v>
      </c>
      <c r="H6047">
        <v>4967.2700000000004</v>
      </c>
      <c r="I6047">
        <v>11008800000</v>
      </c>
      <c r="J6047">
        <v>5419.59</v>
      </c>
      <c r="L6047">
        <v>14.9</v>
      </c>
      <c r="M6047">
        <v>72.3</v>
      </c>
      <c r="N6047">
        <v>113.99</v>
      </c>
      <c r="O6047">
        <v>0.70299999999999996</v>
      </c>
    </row>
    <row r="6048" spans="1:15" x14ac:dyDescent="0.3">
      <c r="A6048" t="s">
        <v>214</v>
      </c>
      <c r="B6048" t="s">
        <v>215</v>
      </c>
      <c r="C6048" t="s">
        <v>434</v>
      </c>
      <c r="D6048" t="s">
        <v>436</v>
      </c>
      <c r="E6048">
        <v>1990</v>
      </c>
      <c r="F6048">
        <v>23.225000000000001</v>
      </c>
      <c r="G6048">
        <v>2.5369999999999999</v>
      </c>
      <c r="H6048">
        <v>8222.99</v>
      </c>
      <c r="I6048">
        <v>18427800000</v>
      </c>
      <c r="J6048">
        <v>8794.6299999999992</v>
      </c>
      <c r="K6048">
        <v>0</v>
      </c>
      <c r="L6048">
        <v>15</v>
      </c>
      <c r="M6048">
        <v>72.150000000000006</v>
      </c>
      <c r="N6048">
        <v>117.584</v>
      </c>
    </row>
    <row r="6049" spans="1:14" x14ac:dyDescent="0.3">
      <c r="A6049" t="s">
        <v>214</v>
      </c>
      <c r="B6049" t="s">
        <v>215</v>
      </c>
      <c r="C6049" t="s">
        <v>434</v>
      </c>
      <c r="D6049" t="s">
        <v>436</v>
      </c>
      <c r="E6049">
        <v>1989</v>
      </c>
      <c r="F6049">
        <v>24.824000000000002</v>
      </c>
      <c r="G6049">
        <v>2.6120000000000001</v>
      </c>
      <c r="H6049">
        <v>9365.07</v>
      </c>
      <c r="I6049">
        <v>24312100000</v>
      </c>
      <c r="J6049">
        <v>11617.2</v>
      </c>
      <c r="L6049">
        <v>15.9</v>
      </c>
      <c r="M6049">
        <v>71.984999999999999</v>
      </c>
      <c r="N6049">
        <v>117.44</v>
      </c>
    </row>
    <row r="6050" spans="1:14" x14ac:dyDescent="0.3">
      <c r="A6050" t="s">
        <v>214</v>
      </c>
      <c r="B6050" t="s">
        <v>215</v>
      </c>
      <c r="C6050" t="s">
        <v>434</v>
      </c>
      <c r="D6050" t="s">
        <v>436</v>
      </c>
      <c r="E6050">
        <v>1988</v>
      </c>
      <c r="F6050">
        <v>26.661999999999999</v>
      </c>
      <c r="G6050">
        <v>2.7050000000000001</v>
      </c>
      <c r="H6050">
        <v>8928.39</v>
      </c>
      <c r="I6050">
        <v>20692500000</v>
      </c>
      <c r="J6050">
        <v>10169</v>
      </c>
      <c r="L6050">
        <v>16.7</v>
      </c>
      <c r="M6050">
        <v>71.805000000000007</v>
      </c>
      <c r="N6050">
        <v>114.19</v>
      </c>
    </row>
    <row r="6051" spans="1:14" x14ac:dyDescent="0.3">
      <c r="A6051" t="s">
        <v>214</v>
      </c>
      <c r="B6051" t="s">
        <v>215</v>
      </c>
      <c r="C6051" t="s">
        <v>434</v>
      </c>
      <c r="D6051" t="s">
        <v>436</v>
      </c>
      <c r="E6051">
        <v>1987</v>
      </c>
      <c r="F6051">
        <v>28.567</v>
      </c>
      <c r="G6051">
        <v>2.8159999999999998</v>
      </c>
      <c r="H6051">
        <v>8635.7800000000007</v>
      </c>
      <c r="I6051">
        <v>22365700000</v>
      </c>
      <c r="J6051">
        <v>11535.2</v>
      </c>
      <c r="L6051">
        <v>17.5</v>
      </c>
      <c r="M6051">
        <v>71.61</v>
      </c>
      <c r="N6051">
        <v>108.80500000000001</v>
      </c>
    </row>
    <row r="6052" spans="1:14" x14ac:dyDescent="0.3">
      <c r="A6052" t="s">
        <v>214</v>
      </c>
      <c r="B6052" t="s">
        <v>215</v>
      </c>
      <c r="C6052" t="s">
        <v>434</v>
      </c>
      <c r="D6052" t="s">
        <v>436</v>
      </c>
      <c r="E6052">
        <v>1986</v>
      </c>
      <c r="F6052">
        <v>30.44</v>
      </c>
      <c r="G6052">
        <v>2.9420000000000002</v>
      </c>
      <c r="H6052">
        <v>8549.32</v>
      </c>
      <c r="I6052">
        <v>17903700000</v>
      </c>
      <c r="J6052">
        <v>9771.1</v>
      </c>
      <c r="L6052">
        <v>18.399999999999999</v>
      </c>
      <c r="M6052">
        <v>71.397999999999996</v>
      </c>
      <c r="N6052">
        <v>102.82299999999999</v>
      </c>
    </row>
    <row r="6053" spans="1:14" x14ac:dyDescent="0.3">
      <c r="A6053" t="s">
        <v>214</v>
      </c>
      <c r="B6053" t="s">
        <v>215</v>
      </c>
      <c r="C6053" t="s">
        <v>434</v>
      </c>
      <c r="D6053" t="s">
        <v>436</v>
      </c>
      <c r="E6053">
        <v>1985</v>
      </c>
      <c r="F6053">
        <v>32.161000000000001</v>
      </c>
      <c r="G6053">
        <v>3.081</v>
      </c>
      <c r="H6053">
        <v>8173.93</v>
      </c>
      <c r="I6053">
        <v>21442600000</v>
      </c>
      <c r="J6053">
        <v>12356.9</v>
      </c>
      <c r="L6053">
        <v>19.5</v>
      </c>
      <c r="M6053">
        <v>71.167000000000002</v>
      </c>
      <c r="N6053">
        <v>97.377899999999997</v>
      </c>
    </row>
    <row r="6054" spans="1:14" x14ac:dyDescent="0.3">
      <c r="A6054" t="s">
        <v>214</v>
      </c>
      <c r="B6054" t="s">
        <v>215</v>
      </c>
      <c r="C6054" t="s">
        <v>434</v>
      </c>
      <c r="D6054" t="s">
        <v>436</v>
      </c>
      <c r="E6054">
        <v>1984</v>
      </c>
      <c r="F6054">
        <v>33.637</v>
      </c>
      <c r="G6054">
        <v>3.2330000000000001</v>
      </c>
      <c r="H6054">
        <v>7736.59</v>
      </c>
      <c r="I6054">
        <v>21697300000</v>
      </c>
      <c r="J6054">
        <v>13132.8</v>
      </c>
      <c r="L6054">
        <v>21</v>
      </c>
      <c r="M6054">
        <v>70.914000000000001</v>
      </c>
      <c r="N6054">
        <v>92.713200000000001</v>
      </c>
    </row>
    <row r="6055" spans="1:14" x14ac:dyDescent="0.3">
      <c r="A6055" t="s">
        <v>214</v>
      </c>
      <c r="B6055" t="s">
        <v>215</v>
      </c>
      <c r="C6055" t="s">
        <v>434</v>
      </c>
      <c r="D6055" t="s">
        <v>436</v>
      </c>
      <c r="E6055">
        <v>1983</v>
      </c>
      <c r="F6055">
        <v>34.866</v>
      </c>
      <c r="G6055">
        <v>3.395</v>
      </c>
      <c r="H6055">
        <v>7291.84</v>
      </c>
      <c r="I6055">
        <v>20869400000</v>
      </c>
      <c r="J6055">
        <v>13233.9</v>
      </c>
      <c r="L6055">
        <v>22.8</v>
      </c>
      <c r="M6055">
        <v>70.64</v>
      </c>
      <c r="N6055">
        <v>88.494299999999996</v>
      </c>
    </row>
    <row r="6056" spans="1:14" x14ac:dyDescent="0.3">
      <c r="A6056" t="s">
        <v>214</v>
      </c>
      <c r="B6056" t="s">
        <v>215</v>
      </c>
      <c r="C6056" t="s">
        <v>434</v>
      </c>
      <c r="D6056" t="s">
        <v>436</v>
      </c>
      <c r="E6056">
        <v>1982</v>
      </c>
      <c r="F6056">
        <v>35.875</v>
      </c>
      <c r="G6056">
        <v>3.5659999999999998</v>
      </c>
      <c r="H6056">
        <v>7138.95</v>
      </c>
      <c r="I6056">
        <v>21578000000</v>
      </c>
      <c r="J6056">
        <v>14312.4</v>
      </c>
      <c r="L6056">
        <v>25</v>
      </c>
      <c r="M6056">
        <v>70.343999999999994</v>
      </c>
      <c r="N6056">
        <v>84.604100000000003</v>
      </c>
    </row>
    <row r="6057" spans="1:14" x14ac:dyDescent="0.3">
      <c r="A6057" t="s">
        <v>214</v>
      </c>
      <c r="B6057" t="s">
        <v>215</v>
      </c>
      <c r="C6057" t="s">
        <v>434</v>
      </c>
      <c r="D6057" t="s">
        <v>436</v>
      </c>
      <c r="E6057">
        <v>1981</v>
      </c>
      <c r="F6057">
        <v>36.692999999999998</v>
      </c>
      <c r="G6057">
        <v>3.7450000000000001</v>
      </c>
      <c r="H6057">
        <v>6401.59</v>
      </c>
      <c r="I6057">
        <v>25056700000</v>
      </c>
      <c r="J6057">
        <v>17408.599999999999</v>
      </c>
      <c r="L6057">
        <v>27.3</v>
      </c>
      <c r="M6057">
        <v>70.028000000000006</v>
      </c>
      <c r="N6057">
        <v>80.770499999999998</v>
      </c>
    </row>
    <row r="6058" spans="1:14" x14ac:dyDescent="0.3">
      <c r="A6058" t="s">
        <v>214</v>
      </c>
      <c r="B6058" t="s">
        <v>215</v>
      </c>
      <c r="C6058" t="s">
        <v>434</v>
      </c>
      <c r="D6058" t="s">
        <v>436</v>
      </c>
      <c r="E6058">
        <v>1980</v>
      </c>
      <c r="F6058">
        <v>37.415999999999997</v>
      </c>
      <c r="G6058">
        <v>3.9340000000000002</v>
      </c>
      <c r="H6058">
        <v>6064.98</v>
      </c>
      <c r="I6058">
        <v>28638600000</v>
      </c>
      <c r="J6058">
        <v>20924.3</v>
      </c>
      <c r="L6058">
        <v>29.5</v>
      </c>
      <c r="M6058">
        <v>69.692999999999998</v>
      </c>
      <c r="N6058">
        <v>76.805700000000002</v>
      </c>
    </row>
    <row r="6059" spans="1:14" x14ac:dyDescent="0.3">
      <c r="A6059" t="s">
        <v>214</v>
      </c>
      <c r="B6059" t="s">
        <v>215</v>
      </c>
      <c r="C6059" t="s">
        <v>434</v>
      </c>
      <c r="D6059" t="s">
        <v>436</v>
      </c>
      <c r="E6059">
        <v>1979</v>
      </c>
      <c r="F6059">
        <v>38.18</v>
      </c>
      <c r="G6059">
        <v>4.1340000000000003</v>
      </c>
      <c r="H6059">
        <v>6116.13</v>
      </c>
      <c r="I6059">
        <v>24746000000</v>
      </c>
      <c r="J6059">
        <v>19093</v>
      </c>
      <c r="L6059">
        <v>31.7</v>
      </c>
      <c r="M6059">
        <v>69.341999999999999</v>
      </c>
      <c r="N6059">
        <v>72.731800000000007</v>
      </c>
    </row>
    <row r="6060" spans="1:14" x14ac:dyDescent="0.3">
      <c r="A6060" t="s">
        <v>214</v>
      </c>
      <c r="B6060" t="s">
        <v>215</v>
      </c>
      <c r="C6060" t="s">
        <v>434</v>
      </c>
      <c r="D6060" t="s">
        <v>436</v>
      </c>
      <c r="E6060">
        <v>1978</v>
      </c>
      <c r="F6060">
        <v>39.094000000000001</v>
      </c>
      <c r="G6060">
        <v>4.3470000000000004</v>
      </c>
      <c r="H6060">
        <v>5248.08</v>
      </c>
      <c r="I6060">
        <v>15500900000</v>
      </c>
      <c r="J6060">
        <v>12663.4</v>
      </c>
      <c r="L6060">
        <v>33.799999999999997</v>
      </c>
      <c r="M6060">
        <v>68.977000000000004</v>
      </c>
      <c r="N6060">
        <v>68.690600000000003</v>
      </c>
    </row>
    <row r="6061" spans="1:14" x14ac:dyDescent="0.3">
      <c r="A6061" t="s">
        <v>214</v>
      </c>
      <c r="B6061" t="s">
        <v>215</v>
      </c>
      <c r="C6061" t="s">
        <v>434</v>
      </c>
      <c r="D6061" t="s">
        <v>436</v>
      </c>
      <c r="E6061">
        <v>1977</v>
      </c>
      <c r="F6061">
        <v>40.216000000000001</v>
      </c>
      <c r="G6061">
        <v>4.5720000000000001</v>
      </c>
      <c r="H6061">
        <v>4779.0200000000004</v>
      </c>
      <c r="I6061">
        <v>14135700000</v>
      </c>
      <c r="J6061">
        <v>12253.8</v>
      </c>
      <c r="L6061">
        <v>35.9</v>
      </c>
      <c r="M6061">
        <v>68.602000000000004</v>
      </c>
      <c r="N6061">
        <v>64.735299999999995</v>
      </c>
    </row>
    <row r="6062" spans="1:14" x14ac:dyDescent="0.3">
      <c r="A6062" t="s">
        <v>214</v>
      </c>
      <c r="B6062" t="s">
        <v>215</v>
      </c>
      <c r="C6062" t="s">
        <v>434</v>
      </c>
      <c r="D6062" t="s">
        <v>436</v>
      </c>
      <c r="E6062">
        <v>1976</v>
      </c>
      <c r="F6062">
        <v>41.534999999999997</v>
      </c>
      <c r="G6062">
        <v>4.8079999999999998</v>
      </c>
      <c r="H6062">
        <v>4390.0600000000004</v>
      </c>
      <c r="I6062">
        <v>13131700000</v>
      </c>
      <c r="J6062">
        <v>12093.3</v>
      </c>
      <c r="L6062">
        <v>38.1</v>
      </c>
      <c r="M6062">
        <v>68.216999999999999</v>
      </c>
      <c r="N6062">
        <v>60.935000000000002</v>
      </c>
    </row>
    <row r="6063" spans="1:14" x14ac:dyDescent="0.3">
      <c r="A6063" t="s">
        <v>214</v>
      </c>
      <c r="B6063" t="s">
        <v>215</v>
      </c>
      <c r="C6063" t="s">
        <v>434</v>
      </c>
      <c r="D6063" t="s">
        <v>436</v>
      </c>
      <c r="E6063">
        <v>1975</v>
      </c>
      <c r="F6063">
        <v>42.993000000000002</v>
      </c>
      <c r="G6063">
        <v>5.0490000000000004</v>
      </c>
      <c r="H6063">
        <v>4173.3500000000004</v>
      </c>
      <c r="I6063">
        <v>12024100000</v>
      </c>
      <c r="J6063">
        <v>11768.5</v>
      </c>
      <c r="L6063">
        <v>40.299999999999997</v>
      </c>
      <c r="M6063">
        <v>67.823999999999998</v>
      </c>
      <c r="N6063">
        <v>57.335599999999999</v>
      </c>
    </row>
    <row r="6064" spans="1:14" x14ac:dyDescent="0.3">
      <c r="A6064" t="s">
        <v>214</v>
      </c>
      <c r="B6064" t="s">
        <v>215</v>
      </c>
      <c r="C6064" t="s">
        <v>434</v>
      </c>
      <c r="D6064" t="s">
        <v>436</v>
      </c>
      <c r="E6064">
        <v>1974</v>
      </c>
      <c r="F6064">
        <v>44.485999999999997</v>
      </c>
      <c r="G6064">
        <v>5.2910000000000004</v>
      </c>
      <c r="H6064">
        <v>3898.02</v>
      </c>
      <c r="I6064">
        <v>13004800000</v>
      </c>
      <c r="J6064">
        <v>13521.7</v>
      </c>
      <c r="L6064">
        <v>42.6</v>
      </c>
      <c r="M6064">
        <v>67.426000000000002</v>
      </c>
      <c r="N6064">
        <v>53.971400000000003</v>
      </c>
    </row>
    <row r="6065" spans="1:15" x14ac:dyDescent="0.3">
      <c r="A6065" t="s">
        <v>214</v>
      </c>
      <c r="B6065" t="s">
        <v>215</v>
      </c>
      <c r="C6065" t="s">
        <v>434</v>
      </c>
      <c r="D6065" t="s">
        <v>436</v>
      </c>
      <c r="E6065">
        <v>1973</v>
      </c>
      <c r="F6065">
        <v>45.87</v>
      </c>
      <c r="G6065">
        <v>5.5289999999999999</v>
      </c>
      <c r="H6065">
        <v>3709</v>
      </c>
      <c r="I6065">
        <v>5408290000</v>
      </c>
      <c r="J6065">
        <v>5971.83</v>
      </c>
      <c r="L6065">
        <v>45</v>
      </c>
      <c r="M6065">
        <v>67.02</v>
      </c>
      <c r="N6065">
        <v>50.821300000000001</v>
      </c>
    </row>
    <row r="6066" spans="1:15" x14ac:dyDescent="0.3">
      <c r="A6066" t="s">
        <v>214</v>
      </c>
      <c r="B6066" t="s">
        <v>215</v>
      </c>
      <c r="C6066" t="s">
        <v>434</v>
      </c>
      <c r="D6066" t="s">
        <v>436</v>
      </c>
      <c r="E6066">
        <v>1972</v>
      </c>
      <c r="F6066">
        <v>47.024000000000001</v>
      </c>
      <c r="G6066">
        <v>5.7629999999999999</v>
      </c>
      <c r="H6066">
        <v>3543.78</v>
      </c>
      <c r="I6066">
        <v>4451200000</v>
      </c>
      <c r="J6066">
        <v>5224.93</v>
      </c>
      <c r="L6066">
        <v>47.5</v>
      </c>
      <c r="M6066">
        <v>66.602000000000004</v>
      </c>
      <c r="N6066">
        <v>47.806699999999999</v>
      </c>
    </row>
    <row r="6067" spans="1:15" x14ac:dyDescent="0.3">
      <c r="A6067" t="s">
        <v>214</v>
      </c>
      <c r="B6067" t="s">
        <v>215</v>
      </c>
      <c r="C6067" t="s">
        <v>434</v>
      </c>
      <c r="D6067" t="s">
        <v>436</v>
      </c>
      <c r="E6067">
        <v>1971</v>
      </c>
      <c r="F6067">
        <v>47.881</v>
      </c>
      <c r="G6067">
        <v>5.9930000000000003</v>
      </c>
      <c r="H6067">
        <v>3021.38</v>
      </c>
      <c r="I6067">
        <v>3880370000</v>
      </c>
      <c r="J6067">
        <v>4858.71</v>
      </c>
      <c r="L6067">
        <v>50.1</v>
      </c>
      <c r="M6067">
        <v>66.168999999999997</v>
      </c>
      <c r="N6067">
        <v>44.8172</v>
      </c>
    </row>
    <row r="6068" spans="1:15" x14ac:dyDescent="0.3">
      <c r="A6068" t="s">
        <v>214</v>
      </c>
      <c r="B6068" t="s">
        <v>215</v>
      </c>
      <c r="C6068" t="s">
        <v>434</v>
      </c>
      <c r="D6068" t="s">
        <v>436</v>
      </c>
      <c r="E6068">
        <v>1970</v>
      </c>
      <c r="F6068">
        <v>48.384999999999998</v>
      </c>
      <c r="G6068">
        <v>6.2210000000000001</v>
      </c>
      <c r="I6068">
        <v>2873980000</v>
      </c>
      <c r="J6068">
        <v>3860.55</v>
      </c>
      <c r="L6068">
        <v>52.8</v>
      </c>
      <c r="M6068">
        <v>65.715000000000003</v>
      </c>
      <c r="N6068">
        <v>41.7761</v>
      </c>
    </row>
    <row r="6069" spans="1:15" x14ac:dyDescent="0.3">
      <c r="A6069" t="s">
        <v>214</v>
      </c>
      <c r="B6069" t="s">
        <v>215</v>
      </c>
      <c r="C6069" t="s">
        <v>434</v>
      </c>
      <c r="D6069" t="s">
        <v>436</v>
      </c>
      <c r="E6069">
        <v>1969</v>
      </c>
      <c r="F6069">
        <v>48.512</v>
      </c>
      <c r="G6069">
        <v>6.4509999999999996</v>
      </c>
      <c r="I6069">
        <v>2769530000</v>
      </c>
      <c r="J6069">
        <v>4019.76</v>
      </c>
      <c r="L6069">
        <v>55.8</v>
      </c>
      <c r="M6069">
        <v>65.230999999999995</v>
      </c>
      <c r="N6069">
        <v>38.663200000000003</v>
      </c>
    </row>
    <row r="6070" spans="1:15" x14ac:dyDescent="0.3">
      <c r="A6070" t="s">
        <v>214</v>
      </c>
      <c r="B6070" t="s">
        <v>215</v>
      </c>
      <c r="C6070" t="s">
        <v>434</v>
      </c>
      <c r="D6070" t="s">
        <v>436</v>
      </c>
      <c r="E6070">
        <v>1968</v>
      </c>
      <c r="F6070">
        <v>48.317999999999998</v>
      </c>
      <c r="G6070">
        <v>6.6890000000000001</v>
      </c>
      <c r="I6070">
        <v>2663120000</v>
      </c>
      <c r="J6070">
        <v>4207.8100000000004</v>
      </c>
      <c r="L6070">
        <v>58.9</v>
      </c>
      <c r="M6070">
        <v>64.712999999999994</v>
      </c>
      <c r="N6070">
        <v>35.516199999999998</v>
      </c>
    </row>
    <row r="6071" spans="1:15" x14ac:dyDescent="0.3">
      <c r="A6071" t="s">
        <v>214</v>
      </c>
      <c r="B6071" t="s">
        <v>215</v>
      </c>
      <c r="C6071" t="s">
        <v>434</v>
      </c>
      <c r="D6071" t="s">
        <v>436</v>
      </c>
      <c r="E6071">
        <v>1967</v>
      </c>
      <c r="F6071">
        <v>47.875</v>
      </c>
      <c r="G6071">
        <v>6.9420000000000002</v>
      </c>
      <c r="I6071">
        <v>2441890000</v>
      </c>
      <c r="J6071">
        <v>4230.8500000000004</v>
      </c>
      <c r="L6071">
        <v>62.5</v>
      </c>
      <c r="M6071">
        <v>64.158000000000001</v>
      </c>
      <c r="N6071">
        <v>32.388599999999997</v>
      </c>
    </row>
    <row r="6072" spans="1:15" x14ac:dyDescent="0.3">
      <c r="A6072" t="s">
        <v>214</v>
      </c>
      <c r="B6072" t="s">
        <v>215</v>
      </c>
      <c r="C6072" t="s">
        <v>434</v>
      </c>
      <c r="D6072" t="s">
        <v>436</v>
      </c>
      <c r="E6072">
        <v>1966</v>
      </c>
      <c r="F6072">
        <v>47.231999999999999</v>
      </c>
      <c r="G6072">
        <v>7.2160000000000002</v>
      </c>
      <c r="I6072">
        <v>2391490000</v>
      </c>
      <c r="J6072">
        <v>4571.18</v>
      </c>
      <c r="L6072">
        <v>66.5</v>
      </c>
      <c r="M6072">
        <v>63.566000000000003</v>
      </c>
      <c r="N6072">
        <v>29.3584</v>
      </c>
    </row>
    <row r="6073" spans="1:15" x14ac:dyDescent="0.3">
      <c r="A6073" t="s">
        <v>214</v>
      </c>
      <c r="B6073" t="s">
        <v>215</v>
      </c>
      <c r="C6073" t="s">
        <v>434</v>
      </c>
      <c r="D6073" t="s">
        <v>436</v>
      </c>
      <c r="E6073">
        <v>1965</v>
      </c>
      <c r="F6073">
        <v>46.44</v>
      </c>
      <c r="G6073">
        <v>7.5190000000000001</v>
      </c>
      <c r="I6073">
        <v>2097450000</v>
      </c>
      <c r="J6073">
        <v>4443.41</v>
      </c>
      <c r="L6073">
        <v>70.900000000000006</v>
      </c>
      <c r="M6073">
        <v>62.933999999999997</v>
      </c>
      <c r="N6073">
        <v>26.4892</v>
      </c>
    </row>
    <row r="6074" spans="1:15" x14ac:dyDescent="0.3">
      <c r="A6074" t="s">
        <v>214</v>
      </c>
      <c r="B6074" t="s">
        <v>215</v>
      </c>
      <c r="C6074" t="s">
        <v>434</v>
      </c>
      <c r="D6074" t="s">
        <v>436</v>
      </c>
      <c r="E6074">
        <v>1964</v>
      </c>
      <c r="F6074">
        <v>45.548000000000002</v>
      </c>
      <c r="G6074">
        <v>7.8559999999999999</v>
      </c>
      <c r="L6074">
        <v>75.7</v>
      </c>
      <c r="M6074">
        <v>62.265000000000001</v>
      </c>
      <c r="N6074">
        <v>23.787800000000001</v>
      </c>
    </row>
    <row r="6075" spans="1:15" x14ac:dyDescent="0.3">
      <c r="A6075" t="s">
        <v>214</v>
      </c>
      <c r="B6075" t="s">
        <v>215</v>
      </c>
      <c r="C6075" t="s">
        <v>434</v>
      </c>
      <c r="D6075" t="s">
        <v>436</v>
      </c>
      <c r="E6075">
        <v>1963</v>
      </c>
      <c r="F6075">
        <v>44.616999999999997</v>
      </c>
      <c r="G6075">
        <v>8.2279999999999998</v>
      </c>
      <c r="L6075">
        <v>80.7</v>
      </c>
      <c r="M6075">
        <v>61.564999999999998</v>
      </c>
      <c r="N6075">
        <v>21.254000000000001</v>
      </c>
    </row>
    <row r="6076" spans="1:15" x14ac:dyDescent="0.3">
      <c r="A6076" t="s">
        <v>214</v>
      </c>
      <c r="B6076" t="s">
        <v>215</v>
      </c>
      <c r="C6076" t="s">
        <v>434</v>
      </c>
      <c r="D6076" t="s">
        <v>436</v>
      </c>
      <c r="E6076">
        <v>1962</v>
      </c>
      <c r="F6076">
        <v>43.713000000000001</v>
      </c>
      <c r="G6076">
        <v>8.6349999999999998</v>
      </c>
      <c r="L6076">
        <v>86.1</v>
      </c>
      <c r="M6076">
        <v>60.841000000000001</v>
      </c>
      <c r="N6076">
        <v>18.930900000000001</v>
      </c>
    </row>
    <row r="6077" spans="1:15" x14ac:dyDescent="0.3">
      <c r="A6077" t="s">
        <v>214</v>
      </c>
      <c r="B6077" t="s">
        <v>215</v>
      </c>
      <c r="C6077" t="s">
        <v>434</v>
      </c>
      <c r="D6077" t="s">
        <v>436</v>
      </c>
      <c r="E6077">
        <v>1961</v>
      </c>
      <c r="F6077">
        <v>42.9</v>
      </c>
      <c r="G6077">
        <v>9.0749999999999993</v>
      </c>
      <c r="L6077">
        <v>91.8</v>
      </c>
      <c r="M6077">
        <v>60.098999999999997</v>
      </c>
      <c r="N6077">
        <v>16.8673</v>
      </c>
    </row>
    <row r="6078" spans="1:15" x14ac:dyDescent="0.3">
      <c r="A6078" t="s">
        <v>214</v>
      </c>
      <c r="B6078" t="s">
        <v>215</v>
      </c>
      <c r="C6078" t="s">
        <v>434</v>
      </c>
      <c r="D6078" t="s">
        <v>436</v>
      </c>
      <c r="E6078">
        <v>1960</v>
      </c>
      <c r="F6078">
        <v>42.226999999999997</v>
      </c>
      <c r="G6078">
        <v>9.5440000000000005</v>
      </c>
      <c r="L6078">
        <v>97.7</v>
      </c>
      <c r="M6078">
        <v>59.343000000000004</v>
      </c>
    </row>
    <row r="6079" spans="1:15" x14ac:dyDescent="0.3">
      <c r="A6079" t="s">
        <v>216</v>
      </c>
      <c r="B6079" t="s">
        <v>217</v>
      </c>
      <c r="C6079" t="s">
        <v>438</v>
      </c>
      <c r="D6079" t="s">
        <v>432</v>
      </c>
      <c r="E6079">
        <v>2018</v>
      </c>
      <c r="I6079">
        <v>8092840000</v>
      </c>
      <c r="J6079">
        <v>1281.3599999999999</v>
      </c>
      <c r="L6079">
        <v>16.899999999999999</v>
      </c>
      <c r="N6079">
        <v>32.929099999999998</v>
      </c>
      <c r="O6079">
        <v>7.17</v>
      </c>
    </row>
    <row r="6080" spans="1:15" x14ac:dyDescent="0.3">
      <c r="A6080" t="s">
        <v>216</v>
      </c>
      <c r="B6080" t="s">
        <v>217</v>
      </c>
      <c r="C6080" t="s">
        <v>438</v>
      </c>
      <c r="D6080" t="s">
        <v>432</v>
      </c>
      <c r="E6080">
        <v>2017</v>
      </c>
      <c r="F6080">
        <v>24.8</v>
      </c>
      <c r="G6080">
        <v>5.4</v>
      </c>
      <c r="I6080">
        <v>7702930000</v>
      </c>
      <c r="J6080">
        <v>1242.77</v>
      </c>
      <c r="K6080">
        <v>38</v>
      </c>
      <c r="L6080">
        <v>17.899999999999999</v>
      </c>
      <c r="M6080">
        <v>71.2</v>
      </c>
      <c r="N6080">
        <v>32.316000000000003</v>
      </c>
      <c r="O6080">
        <v>6.89</v>
      </c>
    </row>
    <row r="6081" spans="1:15" x14ac:dyDescent="0.3">
      <c r="A6081" t="s">
        <v>216</v>
      </c>
      <c r="B6081" t="s">
        <v>217</v>
      </c>
      <c r="C6081" t="s">
        <v>438</v>
      </c>
      <c r="D6081" t="s">
        <v>432</v>
      </c>
      <c r="E6081">
        <v>2016</v>
      </c>
      <c r="F6081">
        <v>26</v>
      </c>
      <c r="G6081">
        <v>5.5</v>
      </c>
      <c r="I6081">
        <v>6813090000</v>
      </c>
      <c r="J6081">
        <v>1120.67</v>
      </c>
      <c r="K6081">
        <v>37</v>
      </c>
      <c r="L6081">
        <v>18.899999999999999</v>
      </c>
      <c r="M6081">
        <v>70.9512</v>
      </c>
      <c r="N6081">
        <v>31.697099999999999</v>
      </c>
      <c r="O6081">
        <v>7.21</v>
      </c>
    </row>
    <row r="6082" spans="1:15" x14ac:dyDescent="0.3">
      <c r="A6082" t="s">
        <v>216</v>
      </c>
      <c r="B6082" t="s">
        <v>217</v>
      </c>
      <c r="C6082" t="s">
        <v>438</v>
      </c>
      <c r="D6082" t="s">
        <v>432</v>
      </c>
      <c r="E6082">
        <v>2015</v>
      </c>
      <c r="F6082">
        <v>27.4</v>
      </c>
      <c r="G6082">
        <v>5.8</v>
      </c>
      <c r="I6082">
        <v>6678180000</v>
      </c>
      <c r="J6082">
        <v>1121.08</v>
      </c>
      <c r="K6082">
        <v>30.247</v>
      </c>
      <c r="L6082">
        <v>19.899999999999999</v>
      </c>
      <c r="M6082">
        <v>70.651200000000003</v>
      </c>
      <c r="N6082">
        <v>31.0579</v>
      </c>
      <c r="O6082">
        <v>7.56</v>
      </c>
    </row>
    <row r="6083" spans="1:15" x14ac:dyDescent="0.3">
      <c r="A6083" t="s">
        <v>216</v>
      </c>
      <c r="B6083" t="s">
        <v>217</v>
      </c>
      <c r="C6083" t="s">
        <v>438</v>
      </c>
      <c r="D6083" t="s">
        <v>432</v>
      </c>
      <c r="E6083">
        <v>2014</v>
      </c>
      <c r="F6083">
        <v>27.7</v>
      </c>
      <c r="G6083">
        <v>6.1</v>
      </c>
      <c r="H6083">
        <v>1941.22</v>
      </c>
      <c r="I6083">
        <v>7468100000</v>
      </c>
      <c r="J6083">
        <v>1279.77</v>
      </c>
      <c r="K6083">
        <v>28.3</v>
      </c>
      <c r="L6083">
        <v>20.9</v>
      </c>
      <c r="M6083">
        <v>70.4024</v>
      </c>
      <c r="N6083">
        <v>30.424900000000001</v>
      </c>
      <c r="O6083">
        <v>8.0500000000000007</v>
      </c>
    </row>
    <row r="6084" spans="1:15" x14ac:dyDescent="0.3">
      <c r="A6084" t="s">
        <v>216</v>
      </c>
      <c r="B6084" t="s">
        <v>217</v>
      </c>
      <c r="C6084" t="s">
        <v>438</v>
      </c>
      <c r="D6084" t="s">
        <v>432</v>
      </c>
      <c r="E6084">
        <v>2013</v>
      </c>
      <c r="F6084">
        <v>27.2</v>
      </c>
      <c r="G6084">
        <v>6.1</v>
      </c>
      <c r="H6084">
        <v>1887.02</v>
      </c>
      <c r="I6084">
        <v>7335030000</v>
      </c>
      <c r="J6084">
        <v>1282.44</v>
      </c>
      <c r="K6084">
        <v>23</v>
      </c>
      <c r="L6084">
        <v>22</v>
      </c>
      <c r="M6084">
        <v>70.202399999999997</v>
      </c>
      <c r="N6084">
        <v>29.820599999999999</v>
      </c>
      <c r="O6084">
        <v>8.33</v>
      </c>
    </row>
    <row r="6085" spans="1:15" x14ac:dyDescent="0.3">
      <c r="A6085" t="s">
        <v>216</v>
      </c>
      <c r="B6085" t="s">
        <v>217</v>
      </c>
      <c r="C6085" t="s">
        <v>438</v>
      </c>
      <c r="D6085" t="s">
        <v>432</v>
      </c>
      <c r="E6085">
        <v>2012</v>
      </c>
      <c r="F6085">
        <v>27.6</v>
      </c>
      <c r="G6085">
        <v>6.5</v>
      </c>
      <c r="H6085">
        <v>1809.1</v>
      </c>
      <c r="I6085">
        <v>6605140000</v>
      </c>
      <c r="J6085">
        <v>1177.97</v>
      </c>
      <c r="K6085">
        <v>19.8</v>
      </c>
      <c r="L6085">
        <v>23.1</v>
      </c>
      <c r="M6085">
        <v>70.002399999999994</v>
      </c>
      <c r="N6085">
        <v>29.2346</v>
      </c>
      <c r="O6085">
        <v>8.43</v>
      </c>
    </row>
    <row r="6086" spans="1:15" x14ac:dyDescent="0.3">
      <c r="A6086" t="s">
        <v>216</v>
      </c>
      <c r="B6086" t="s">
        <v>217</v>
      </c>
      <c r="C6086" t="s">
        <v>438</v>
      </c>
      <c r="D6086" t="s">
        <v>432</v>
      </c>
      <c r="E6086">
        <v>2011</v>
      </c>
      <c r="F6086">
        <v>27.1</v>
      </c>
      <c r="G6086">
        <v>6.5</v>
      </c>
      <c r="H6086">
        <v>1649.26</v>
      </c>
      <c r="I6086">
        <v>6197770000</v>
      </c>
      <c r="J6086">
        <v>1123.8800000000001</v>
      </c>
      <c r="K6086">
        <v>17.5</v>
      </c>
      <c r="L6086">
        <v>24.5</v>
      </c>
      <c r="M6086">
        <v>69.602400000000003</v>
      </c>
      <c r="N6086">
        <v>28.751799999999999</v>
      </c>
      <c r="O6086">
        <v>8.5299999999999994</v>
      </c>
    </row>
    <row r="6087" spans="1:15" x14ac:dyDescent="0.3">
      <c r="A6087" t="s">
        <v>216</v>
      </c>
      <c r="B6087" t="s">
        <v>217</v>
      </c>
      <c r="C6087" t="s">
        <v>438</v>
      </c>
      <c r="D6087" t="s">
        <v>432</v>
      </c>
      <c r="E6087">
        <v>2010</v>
      </c>
      <c r="F6087">
        <v>26.8</v>
      </c>
      <c r="G6087">
        <v>6.6</v>
      </c>
      <c r="H6087">
        <v>1371.72</v>
      </c>
      <c r="I6087">
        <v>4794360000</v>
      </c>
      <c r="J6087">
        <v>880.03800000000001</v>
      </c>
      <c r="K6087">
        <v>16.3</v>
      </c>
      <c r="L6087">
        <v>26.1</v>
      </c>
      <c r="M6087">
        <v>69.3</v>
      </c>
      <c r="N6087">
        <v>28.4041</v>
      </c>
      <c r="O6087">
        <v>8.64</v>
      </c>
    </row>
    <row r="6088" spans="1:15" x14ac:dyDescent="0.3">
      <c r="A6088" t="s">
        <v>216</v>
      </c>
      <c r="B6088" t="s">
        <v>217</v>
      </c>
      <c r="C6088" t="s">
        <v>438</v>
      </c>
      <c r="D6088" t="s">
        <v>432</v>
      </c>
      <c r="E6088">
        <v>2009</v>
      </c>
      <c r="F6088">
        <v>25.2</v>
      </c>
      <c r="G6088">
        <v>6.7</v>
      </c>
      <c r="H6088">
        <v>1323.72</v>
      </c>
      <c r="I6088">
        <v>4690060000</v>
      </c>
      <c r="J6088">
        <v>871.22400000000005</v>
      </c>
      <c r="K6088">
        <v>16</v>
      </c>
      <c r="L6088">
        <v>27.8</v>
      </c>
      <c r="M6088">
        <v>69.102400000000003</v>
      </c>
      <c r="N6088">
        <v>28.067299999999999</v>
      </c>
      <c r="O6088">
        <v>8.41</v>
      </c>
    </row>
    <row r="6089" spans="1:15" x14ac:dyDescent="0.3">
      <c r="A6089" t="s">
        <v>216</v>
      </c>
      <c r="B6089" t="s">
        <v>217</v>
      </c>
      <c r="C6089" t="s">
        <v>438</v>
      </c>
      <c r="D6089" t="s">
        <v>432</v>
      </c>
      <c r="E6089">
        <v>2008</v>
      </c>
      <c r="F6089">
        <v>23.9</v>
      </c>
      <c r="G6089">
        <v>7.1</v>
      </c>
      <c r="H6089">
        <v>1378.72</v>
      </c>
      <c r="I6089">
        <v>5139960000</v>
      </c>
      <c r="J6089">
        <v>966.39400000000001</v>
      </c>
      <c r="K6089">
        <v>15.7</v>
      </c>
      <c r="L6089">
        <v>29.6</v>
      </c>
      <c r="M6089">
        <v>68.4512</v>
      </c>
      <c r="N6089">
        <v>27.730399999999999</v>
      </c>
      <c r="O6089">
        <v>8.2200000000000006</v>
      </c>
    </row>
    <row r="6090" spans="1:15" x14ac:dyDescent="0.3">
      <c r="A6090" t="s">
        <v>216</v>
      </c>
      <c r="B6090" t="s">
        <v>217</v>
      </c>
      <c r="C6090" t="s">
        <v>438</v>
      </c>
      <c r="D6090" t="s">
        <v>432</v>
      </c>
      <c r="E6090">
        <v>2007</v>
      </c>
      <c r="F6090">
        <v>23.4</v>
      </c>
      <c r="G6090">
        <v>7.2</v>
      </c>
      <c r="H6090">
        <v>1456.23</v>
      </c>
      <c r="I6090">
        <v>3802570000</v>
      </c>
      <c r="J6090">
        <v>721.76900000000001</v>
      </c>
      <c r="K6090">
        <v>14.03</v>
      </c>
      <c r="L6090">
        <v>31.2</v>
      </c>
      <c r="M6090">
        <v>67.895099999999999</v>
      </c>
      <c r="N6090">
        <v>27.4682</v>
      </c>
      <c r="O6090">
        <v>8.1</v>
      </c>
    </row>
    <row r="6091" spans="1:15" x14ac:dyDescent="0.3">
      <c r="A6091" t="s">
        <v>216</v>
      </c>
      <c r="B6091" t="s">
        <v>217</v>
      </c>
      <c r="C6091" t="s">
        <v>438</v>
      </c>
      <c r="D6091" t="s">
        <v>432</v>
      </c>
      <c r="E6091">
        <v>2006</v>
      </c>
      <c r="F6091">
        <v>23.1</v>
      </c>
      <c r="G6091">
        <v>7.4</v>
      </c>
      <c r="H6091">
        <v>1377.43</v>
      </c>
      <c r="I6091">
        <v>2834170000</v>
      </c>
      <c r="J6091">
        <v>543.11099999999999</v>
      </c>
      <c r="K6091">
        <v>12.306900000000001</v>
      </c>
      <c r="L6091">
        <v>32.700000000000003</v>
      </c>
      <c r="M6091">
        <v>67.695099999999996</v>
      </c>
      <c r="N6091">
        <v>27.2075</v>
      </c>
      <c r="O6091">
        <v>8.27</v>
      </c>
    </row>
    <row r="6092" spans="1:15" x14ac:dyDescent="0.3">
      <c r="A6092" t="s">
        <v>216</v>
      </c>
      <c r="B6092" t="s">
        <v>217</v>
      </c>
      <c r="C6092" t="s">
        <v>438</v>
      </c>
      <c r="D6092" t="s">
        <v>432</v>
      </c>
      <c r="E6092">
        <v>2005</v>
      </c>
      <c r="F6092">
        <v>21.3</v>
      </c>
      <c r="G6092">
        <v>7.2</v>
      </c>
      <c r="H6092">
        <v>1374.31</v>
      </c>
      <c r="I6092">
        <v>2460250000</v>
      </c>
      <c r="J6092">
        <v>476.55200000000002</v>
      </c>
      <c r="K6092">
        <v>10.533799999999999</v>
      </c>
      <c r="L6092">
        <v>34.1</v>
      </c>
      <c r="M6092">
        <v>67.956100000000006</v>
      </c>
      <c r="N6092">
        <v>26.916599999999999</v>
      </c>
      <c r="O6092">
        <v>8.11</v>
      </c>
    </row>
    <row r="6093" spans="1:15" x14ac:dyDescent="0.3">
      <c r="A6093" t="s">
        <v>216</v>
      </c>
      <c r="B6093" t="s">
        <v>217</v>
      </c>
      <c r="C6093" t="s">
        <v>438</v>
      </c>
      <c r="D6093" t="s">
        <v>432</v>
      </c>
      <c r="E6093">
        <v>2004</v>
      </c>
      <c r="F6093">
        <v>21.5</v>
      </c>
      <c r="G6093">
        <v>6.9</v>
      </c>
      <c r="H6093">
        <v>1417.91</v>
      </c>
      <c r="I6093">
        <v>2211530000</v>
      </c>
      <c r="J6093">
        <v>433.23500000000001</v>
      </c>
      <c r="K6093">
        <v>5.0903900000000002</v>
      </c>
      <c r="L6093">
        <v>35.4</v>
      </c>
      <c r="M6093">
        <v>68.153700000000001</v>
      </c>
      <c r="N6093">
        <v>26.614699999999999</v>
      </c>
      <c r="O6093">
        <v>8.5299999999999994</v>
      </c>
    </row>
    <row r="6094" spans="1:15" x14ac:dyDescent="0.3">
      <c r="A6094" t="s">
        <v>216</v>
      </c>
      <c r="B6094" t="s">
        <v>217</v>
      </c>
      <c r="C6094" t="s">
        <v>438</v>
      </c>
      <c r="D6094" t="s">
        <v>432</v>
      </c>
      <c r="E6094">
        <v>2003</v>
      </c>
      <c r="F6094">
        <v>20.9</v>
      </c>
      <c r="G6094">
        <v>7.1</v>
      </c>
      <c r="H6094">
        <v>1644.36</v>
      </c>
      <c r="I6094">
        <v>1919010000</v>
      </c>
      <c r="J6094">
        <v>380.50700000000001</v>
      </c>
      <c r="K6094">
        <v>3.9087700000000001</v>
      </c>
      <c r="L6094">
        <v>37</v>
      </c>
      <c r="M6094">
        <v>68.256100000000004</v>
      </c>
      <c r="N6094">
        <v>26.294599999999999</v>
      </c>
      <c r="O6094">
        <v>9.92</v>
      </c>
    </row>
    <row r="6095" spans="1:15" x14ac:dyDescent="0.3">
      <c r="A6095" t="s">
        <v>216</v>
      </c>
      <c r="B6095" t="s">
        <v>217</v>
      </c>
      <c r="C6095" t="s">
        <v>438</v>
      </c>
      <c r="D6095" t="s">
        <v>432</v>
      </c>
      <c r="E6095">
        <v>2002</v>
      </c>
      <c r="F6095">
        <v>20.2</v>
      </c>
      <c r="G6095">
        <v>7.1</v>
      </c>
      <c r="H6095">
        <v>1365.94</v>
      </c>
      <c r="I6095">
        <v>1605640000</v>
      </c>
      <c r="J6095">
        <v>321.72699999999998</v>
      </c>
      <c r="K6095">
        <v>2.9992700000000001</v>
      </c>
      <c r="L6095">
        <v>38.6</v>
      </c>
      <c r="M6095">
        <v>68.156099999999995</v>
      </c>
      <c r="N6095">
        <v>26.020299999999999</v>
      </c>
      <c r="O6095">
        <v>12.55</v>
      </c>
    </row>
    <row r="6096" spans="1:15" x14ac:dyDescent="0.3">
      <c r="A6096" t="s">
        <v>216</v>
      </c>
      <c r="B6096" t="s">
        <v>217</v>
      </c>
      <c r="C6096" t="s">
        <v>438</v>
      </c>
      <c r="D6096" t="s">
        <v>432</v>
      </c>
      <c r="E6096">
        <v>2001</v>
      </c>
      <c r="F6096">
        <v>19.8</v>
      </c>
      <c r="G6096">
        <v>6.6</v>
      </c>
      <c r="H6096">
        <v>1445.88</v>
      </c>
      <c r="I6096">
        <v>1525110000</v>
      </c>
      <c r="J6096">
        <v>308.40899999999999</v>
      </c>
      <c r="K6096">
        <v>3.0029400000000002</v>
      </c>
      <c r="L6096">
        <v>40.299999999999997</v>
      </c>
      <c r="M6096">
        <v>68.707300000000004</v>
      </c>
      <c r="N6096">
        <v>25.782599999999999</v>
      </c>
      <c r="O6096">
        <v>7.84</v>
      </c>
    </row>
    <row r="6097" spans="1:15" x14ac:dyDescent="0.3">
      <c r="A6097" t="s">
        <v>216</v>
      </c>
      <c r="B6097" t="s">
        <v>217</v>
      </c>
      <c r="C6097" t="s">
        <v>438</v>
      </c>
      <c r="D6097" t="s">
        <v>432</v>
      </c>
      <c r="E6097">
        <v>2000</v>
      </c>
      <c r="F6097">
        <v>19.8</v>
      </c>
      <c r="G6097">
        <v>7</v>
      </c>
      <c r="H6097">
        <v>1696.06</v>
      </c>
      <c r="I6097">
        <v>1369690000</v>
      </c>
      <c r="J6097">
        <v>279.62</v>
      </c>
      <c r="K6097">
        <v>1.0414000000000001</v>
      </c>
      <c r="L6097">
        <v>42.2</v>
      </c>
      <c r="M6097">
        <v>68.558499999999995</v>
      </c>
      <c r="N6097">
        <v>25.539100000000001</v>
      </c>
      <c r="O6097">
        <v>7.54</v>
      </c>
    </row>
    <row r="6098" spans="1:15" x14ac:dyDescent="0.3">
      <c r="A6098" t="s">
        <v>216</v>
      </c>
      <c r="B6098" t="s">
        <v>217</v>
      </c>
      <c r="C6098" t="s">
        <v>438</v>
      </c>
      <c r="D6098" t="s">
        <v>432</v>
      </c>
      <c r="E6098">
        <v>1999</v>
      </c>
      <c r="F6098">
        <v>21.5</v>
      </c>
      <c r="G6098">
        <v>6.8</v>
      </c>
      <c r="H6098">
        <v>1795.31</v>
      </c>
      <c r="I6098">
        <v>1249060000</v>
      </c>
      <c r="J6098">
        <v>258.04899999999998</v>
      </c>
      <c r="K6098">
        <v>0.204711</v>
      </c>
      <c r="L6098">
        <v>44.3</v>
      </c>
      <c r="M6098">
        <v>68.656099999999995</v>
      </c>
      <c r="N6098">
        <v>25.236699999999999</v>
      </c>
      <c r="O6098">
        <v>8.4</v>
      </c>
    </row>
    <row r="6099" spans="1:15" x14ac:dyDescent="0.3">
      <c r="A6099" t="s">
        <v>216</v>
      </c>
      <c r="B6099" t="s">
        <v>217</v>
      </c>
      <c r="C6099" t="s">
        <v>438</v>
      </c>
      <c r="D6099" t="s">
        <v>432</v>
      </c>
      <c r="E6099">
        <v>1998</v>
      </c>
      <c r="F6099">
        <v>21.7</v>
      </c>
      <c r="G6099">
        <v>7.2</v>
      </c>
      <c r="H6099">
        <v>1684</v>
      </c>
      <c r="I6099">
        <v>1645960000</v>
      </c>
      <c r="J6099">
        <v>345.13799999999998</v>
      </c>
      <c r="K6099">
        <v>7.2808300000000006E-2</v>
      </c>
      <c r="L6099">
        <v>46.4</v>
      </c>
      <c r="M6099">
        <v>67.051199999999994</v>
      </c>
      <c r="N6099">
        <v>24.8644</v>
      </c>
      <c r="O6099">
        <v>8.9</v>
      </c>
    </row>
    <row r="6100" spans="1:15" x14ac:dyDescent="0.3">
      <c r="A6100" t="s">
        <v>216</v>
      </c>
      <c r="B6100" t="s">
        <v>217</v>
      </c>
      <c r="C6100" t="s">
        <v>438</v>
      </c>
      <c r="D6100" t="s">
        <v>432</v>
      </c>
      <c r="E6100">
        <v>1997</v>
      </c>
      <c r="F6100">
        <v>21.6</v>
      </c>
      <c r="G6100">
        <v>7.3</v>
      </c>
      <c r="H6100">
        <v>1802.87</v>
      </c>
      <c r="I6100">
        <v>1767860000</v>
      </c>
      <c r="J6100">
        <v>376.43</v>
      </c>
      <c r="L6100">
        <v>48.6</v>
      </c>
      <c r="M6100">
        <v>66.892700000000005</v>
      </c>
      <c r="N6100">
        <v>24.485900000000001</v>
      </c>
      <c r="O6100">
        <v>7.5</v>
      </c>
    </row>
    <row r="6101" spans="1:15" x14ac:dyDescent="0.3">
      <c r="A6101" t="s">
        <v>216</v>
      </c>
      <c r="B6101" t="s">
        <v>217</v>
      </c>
      <c r="C6101" t="s">
        <v>438</v>
      </c>
      <c r="D6101" t="s">
        <v>432</v>
      </c>
      <c r="E6101">
        <v>1996</v>
      </c>
      <c r="F6101">
        <v>23.2</v>
      </c>
      <c r="G6101">
        <v>7.4</v>
      </c>
      <c r="H6101">
        <v>1965.69</v>
      </c>
      <c r="I6101">
        <v>1827570000</v>
      </c>
      <c r="J6101">
        <v>394.86</v>
      </c>
      <c r="L6101">
        <v>50.6</v>
      </c>
      <c r="M6101">
        <v>66.543899999999994</v>
      </c>
      <c r="N6101">
        <v>24.131399999999999</v>
      </c>
      <c r="O6101">
        <v>7.3</v>
      </c>
    </row>
    <row r="6102" spans="1:15" x14ac:dyDescent="0.3">
      <c r="A6102" t="s">
        <v>216</v>
      </c>
      <c r="B6102" t="s">
        <v>217</v>
      </c>
      <c r="C6102" t="s">
        <v>438</v>
      </c>
      <c r="D6102" t="s">
        <v>432</v>
      </c>
      <c r="E6102">
        <v>1995</v>
      </c>
      <c r="F6102">
        <v>25.6</v>
      </c>
      <c r="G6102">
        <v>8</v>
      </c>
      <c r="H6102">
        <v>2074.38</v>
      </c>
      <c r="I6102">
        <v>1661020000</v>
      </c>
      <c r="J6102">
        <v>364.226</v>
      </c>
      <c r="L6102">
        <v>52.4</v>
      </c>
      <c r="M6102">
        <v>65.790199999999999</v>
      </c>
      <c r="N6102">
        <v>23.776900000000001</v>
      </c>
      <c r="O6102">
        <v>5.6</v>
      </c>
    </row>
    <row r="6103" spans="1:15" x14ac:dyDescent="0.3">
      <c r="A6103" t="s">
        <v>216</v>
      </c>
      <c r="B6103" t="s">
        <v>217</v>
      </c>
      <c r="C6103" t="s">
        <v>438</v>
      </c>
      <c r="D6103" t="s">
        <v>432</v>
      </c>
      <c r="E6103">
        <v>1994</v>
      </c>
      <c r="F6103">
        <v>24.3</v>
      </c>
      <c r="G6103">
        <v>8.1999999999999993</v>
      </c>
      <c r="H6103">
        <v>1896.3</v>
      </c>
      <c r="I6103">
        <v>1681010000</v>
      </c>
      <c r="J6103">
        <v>372.30799999999999</v>
      </c>
      <c r="L6103">
        <v>53.5</v>
      </c>
      <c r="M6103">
        <v>66.039000000000001</v>
      </c>
      <c r="N6103">
        <v>23.540700000000001</v>
      </c>
      <c r="O6103">
        <v>4.7</v>
      </c>
    </row>
    <row r="6104" spans="1:15" x14ac:dyDescent="0.3">
      <c r="A6104" t="s">
        <v>216</v>
      </c>
      <c r="B6104" t="s">
        <v>217</v>
      </c>
      <c r="C6104" t="s">
        <v>438</v>
      </c>
      <c r="D6104" t="s">
        <v>432</v>
      </c>
      <c r="E6104">
        <v>1993</v>
      </c>
      <c r="F6104">
        <v>25.7</v>
      </c>
      <c r="G6104">
        <v>7.6</v>
      </c>
      <c r="H6104">
        <v>1914.23</v>
      </c>
      <c r="I6104">
        <v>2028300000</v>
      </c>
      <c r="J6104">
        <v>449.06599999999997</v>
      </c>
      <c r="L6104">
        <v>53.8</v>
      </c>
      <c r="M6104">
        <v>67.192700000000002</v>
      </c>
      <c r="N6104">
        <v>23.548999999999999</v>
      </c>
      <c r="O6104">
        <v>3.4</v>
      </c>
    </row>
    <row r="6105" spans="1:15" x14ac:dyDescent="0.3">
      <c r="A6105" t="s">
        <v>216</v>
      </c>
      <c r="B6105" t="s">
        <v>217</v>
      </c>
      <c r="C6105" t="s">
        <v>438</v>
      </c>
      <c r="D6105" t="s">
        <v>432</v>
      </c>
      <c r="E6105">
        <v>1992</v>
      </c>
      <c r="F6105">
        <v>28.2</v>
      </c>
      <c r="G6105">
        <v>7.1</v>
      </c>
      <c r="H6105">
        <v>2328.25</v>
      </c>
      <c r="I6105">
        <v>2316560000</v>
      </c>
      <c r="J6105">
        <v>513.03599999999994</v>
      </c>
      <c r="L6105">
        <v>53.7</v>
      </c>
      <c r="M6105">
        <v>68.102400000000003</v>
      </c>
      <c r="N6105">
        <v>23.542200000000001</v>
      </c>
      <c r="O6105">
        <v>1.1000000000000001</v>
      </c>
    </row>
    <row r="6106" spans="1:15" x14ac:dyDescent="0.3">
      <c r="A6106" t="s">
        <v>216</v>
      </c>
      <c r="B6106" t="s">
        <v>217</v>
      </c>
      <c r="C6106" t="s">
        <v>438</v>
      </c>
      <c r="D6106" t="s">
        <v>432</v>
      </c>
      <c r="E6106">
        <v>1991</v>
      </c>
      <c r="F6106">
        <v>28.8</v>
      </c>
      <c r="G6106">
        <v>6.9</v>
      </c>
      <c r="H6106">
        <v>2322.34</v>
      </c>
      <c r="I6106">
        <v>2569440000</v>
      </c>
      <c r="J6106">
        <v>575.64400000000001</v>
      </c>
      <c r="L6106">
        <v>53.7</v>
      </c>
      <c r="M6106">
        <v>68.551199999999994</v>
      </c>
      <c r="N6106">
        <v>23.272200000000002</v>
      </c>
      <c r="O6106">
        <v>1</v>
      </c>
    </row>
    <row r="6107" spans="1:15" x14ac:dyDescent="0.3">
      <c r="A6107" t="s">
        <v>216</v>
      </c>
      <c r="B6107" t="s">
        <v>217</v>
      </c>
      <c r="C6107" t="s">
        <v>438</v>
      </c>
      <c r="D6107" t="s">
        <v>432</v>
      </c>
      <c r="E6107">
        <v>1990</v>
      </c>
      <c r="F6107">
        <v>29.1</v>
      </c>
      <c r="G6107">
        <v>6.9</v>
      </c>
      <c r="H6107">
        <v>2330.5700000000002</v>
      </c>
      <c r="I6107">
        <v>2675000000</v>
      </c>
      <c r="J6107">
        <v>609.173</v>
      </c>
      <c r="K6107">
        <v>0</v>
      </c>
      <c r="L6107">
        <v>53.9</v>
      </c>
      <c r="M6107">
        <v>68.297600000000003</v>
      </c>
      <c r="N6107">
        <v>22.8947</v>
      </c>
    </row>
    <row r="6108" spans="1:15" x14ac:dyDescent="0.3">
      <c r="A6108" t="s">
        <v>216</v>
      </c>
      <c r="B6108" t="s">
        <v>217</v>
      </c>
      <c r="C6108" t="s">
        <v>438</v>
      </c>
      <c r="D6108" t="s">
        <v>432</v>
      </c>
      <c r="E6108">
        <v>1989</v>
      </c>
      <c r="F6108">
        <v>30.4</v>
      </c>
      <c r="G6108">
        <v>7.2</v>
      </c>
      <c r="L6108">
        <v>54.8</v>
      </c>
      <c r="M6108">
        <v>67.907300000000006</v>
      </c>
      <c r="N6108">
        <v>22.458300000000001</v>
      </c>
    </row>
    <row r="6109" spans="1:15" x14ac:dyDescent="0.3">
      <c r="A6109" t="s">
        <v>216</v>
      </c>
      <c r="B6109" t="s">
        <v>217</v>
      </c>
      <c r="C6109" t="s">
        <v>438</v>
      </c>
      <c r="D6109" t="s">
        <v>432</v>
      </c>
      <c r="E6109">
        <v>1988</v>
      </c>
      <c r="F6109">
        <v>31.5</v>
      </c>
      <c r="G6109">
        <v>8.64</v>
      </c>
      <c r="L6109">
        <v>56.5</v>
      </c>
      <c r="M6109">
        <v>65.858599999999996</v>
      </c>
      <c r="N6109">
        <v>21.9937</v>
      </c>
    </row>
    <row r="6110" spans="1:15" x14ac:dyDescent="0.3">
      <c r="A6110" t="s">
        <v>216</v>
      </c>
      <c r="B6110" t="s">
        <v>217</v>
      </c>
      <c r="C6110" t="s">
        <v>438</v>
      </c>
      <c r="D6110" t="s">
        <v>432</v>
      </c>
      <c r="E6110">
        <v>1987</v>
      </c>
      <c r="F6110">
        <v>32.700000000000003</v>
      </c>
      <c r="G6110">
        <v>8.766</v>
      </c>
      <c r="L6110">
        <v>58.9</v>
      </c>
      <c r="M6110">
        <v>65.611199999999997</v>
      </c>
      <c r="N6110">
        <v>21.609000000000002</v>
      </c>
    </row>
    <row r="6111" spans="1:15" x14ac:dyDescent="0.3">
      <c r="A6111" t="s">
        <v>216</v>
      </c>
      <c r="B6111" t="s">
        <v>217</v>
      </c>
      <c r="C6111" t="s">
        <v>438</v>
      </c>
      <c r="D6111" t="s">
        <v>432</v>
      </c>
      <c r="E6111">
        <v>1986</v>
      </c>
      <c r="F6111">
        <v>32.700000000000003</v>
      </c>
      <c r="G6111">
        <v>8.9139999999999997</v>
      </c>
      <c r="L6111">
        <v>61.7</v>
      </c>
      <c r="M6111">
        <v>65.293800000000005</v>
      </c>
      <c r="N6111">
        <v>21.201799999999999</v>
      </c>
    </row>
    <row r="6112" spans="1:15" x14ac:dyDescent="0.3">
      <c r="A6112" t="s">
        <v>216</v>
      </c>
      <c r="B6112" t="s">
        <v>217</v>
      </c>
      <c r="C6112" t="s">
        <v>438</v>
      </c>
      <c r="D6112" t="s">
        <v>432</v>
      </c>
      <c r="E6112">
        <v>1985</v>
      </c>
      <c r="F6112">
        <v>32</v>
      </c>
      <c r="G6112">
        <v>9.077</v>
      </c>
      <c r="L6112">
        <v>64.7</v>
      </c>
      <c r="M6112">
        <v>64.918999999999997</v>
      </c>
      <c r="N6112">
        <v>20.804500000000001</v>
      </c>
    </row>
    <row r="6113" spans="1:14" x14ac:dyDescent="0.3">
      <c r="A6113" t="s">
        <v>216</v>
      </c>
      <c r="B6113" t="s">
        <v>217</v>
      </c>
      <c r="C6113" t="s">
        <v>438</v>
      </c>
      <c r="D6113" t="s">
        <v>432</v>
      </c>
      <c r="E6113">
        <v>1984</v>
      </c>
      <c r="F6113">
        <v>32</v>
      </c>
      <c r="G6113">
        <v>9.2479999999999993</v>
      </c>
      <c r="L6113">
        <v>67.7</v>
      </c>
      <c r="M6113">
        <v>64.504900000000006</v>
      </c>
      <c r="N6113">
        <v>20.4192</v>
      </c>
    </row>
    <row r="6114" spans="1:14" x14ac:dyDescent="0.3">
      <c r="A6114" t="s">
        <v>216</v>
      </c>
      <c r="B6114" t="s">
        <v>217</v>
      </c>
      <c r="C6114" t="s">
        <v>438</v>
      </c>
      <c r="D6114" t="s">
        <v>432</v>
      </c>
      <c r="E6114">
        <v>1983</v>
      </c>
      <c r="F6114">
        <v>31.3</v>
      </c>
      <c r="G6114">
        <v>9.4190000000000005</v>
      </c>
      <c r="L6114">
        <v>70.7</v>
      </c>
      <c r="M6114">
        <v>64.077500000000001</v>
      </c>
      <c r="N6114">
        <v>20.012</v>
      </c>
    </row>
    <row r="6115" spans="1:14" x14ac:dyDescent="0.3">
      <c r="A6115" t="s">
        <v>216</v>
      </c>
      <c r="B6115" t="s">
        <v>217</v>
      </c>
      <c r="C6115" t="s">
        <v>438</v>
      </c>
      <c r="D6115" t="s">
        <v>432</v>
      </c>
      <c r="E6115">
        <v>1982</v>
      </c>
      <c r="F6115">
        <v>31.1</v>
      </c>
      <c r="G6115">
        <v>9.5809999999999995</v>
      </c>
      <c r="L6115">
        <v>73.599999999999994</v>
      </c>
      <c r="M6115">
        <v>63.658900000000003</v>
      </c>
      <c r="N6115">
        <v>19.600100000000001</v>
      </c>
    </row>
    <row r="6116" spans="1:14" x14ac:dyDescent="0.3">
      <c r="A6116" t="s">
        <v>216</v>
      </c>
      <c r="B6116" t="s">
        <v>217</v>
      </c>
      <c r="C6116" t="s">
        <v>438</v>
      </c>
      <c r="D6116" t="s">
        <v>432</v>
      </c>
      <c r="E6116">
        <v>1981</v>
      </c>
      <c r="F6116">
        <v>30.7</v>
      </c>
      <c r="G6116">
        <v>9.7319999999999993</v>
      </c>
      <c r="L6116">
        <v>76.3</v>
      </c>
      <c r="M6116">
        <v>63.263599999999997</v>
      </c>
      <c r="N6116">
        <v>19.216899999999999</v>
      </c>
    </row>
    <row r="6117" spans="1:14" x14ac:dyDescent="0.3">
      <c r="A6117" t="s">
        <v>216</v>
      </c>
      <c r="B6117" t="s">
        <v>217</v>
      </c>
      <c r="C6117" t="s">
        <v>438</v>
      </c>
      <c r="D6117" t="s">
        <v>432</v>
      </c>
      <c r="E6117">
        <v>1980</v>
      </c>
      <c r="F6117">
        <v>29.6</v>
      </c>
      <c r="G6117">
        <v>9.8689999999999998</v>
      </c>
      <c r="L6117">
        <v>78.7</v>
      </c>
      <c r="M6117">
        <v>62.903799999999997</v>
      </c>
      <c r="N6117">
        <v>18.860299999999999</v>
      </c>
    </row>
    <row r="6118" spans="1:14" x14ac:dyDescent="0.3">
      <c r="A6118" t="s">
        <v>216</v>
      </c>
      <c r="B6118" t="s">
        <v>217</v>
      </c>
      <c r="C6118" t="s">
        <v>438</v>
      </c>
      <c r="D6118" t="s">
        <v>432</v>
      </c>
      <c r="E6118">
        <v>1979</v>
      </c>
      <c r="F6118">
        <v>31.648</v>
      </c>
      <c r="G6118">
        <v>9.9920000000000009</v>
      </c>
      <c r="L6118">
        <v>80.900000000000006</v>
      </c>
      <c r="M6118">
        <v>62.585799999999999</v>
      </c>
      <c r="N6118">
        <v>18.519300000000001</v>
      </c>
    </row>
    <row r="6119" spans="1:14" x14ac:dyDescent="0.3">
      <c r="A6119" t="s">
        <v>216</v>
      </c>
      <c r="B6119" t="s">
        <v>217</v>
      </c>
      <c r="C6119" t="s">
        <v>438</v>
      </c>
      <c r="D6119" t="s">
        <v>432</v>
      </c>
      <c r="E6119">
        <v>1978</v>
      </c>
      <c r="F6119">
        <v>31.510999999999999</v>
      </c>
      <c r="G6119">
        <v>10.103999999999999</v>
      </c>
      <c r="L6119">
        <v>82.8</v>
      </c>
      <c r="M6119">
        <v>62.300899999999999</v>
      </c>
      <c r="N6119">
        <v>18.180900000000001</v>
      </c>
    </row>
    <row r="6120" spans="1:14" x14ac:dyDescent="0.3">
      <c r="A6120" t="s">
        <v>216</v>
      </c>
      <c r="B6120" t="s">
        <v>217</v>
      </c>
      <c r="C6120" t="s">
        <v>438</v>
      </c>
      <c r="D6120" t="s">
        <v>432</v>
      </c>
      <c r="E6120">
        <v>1977</v>
      </c>
      <c r="F6120">
        <v>31.445</v>
      </c>
      <c r="G6120">
        <v>10.214</v>
      </c>
      <c r="L6120">
        <v>84.5</v>
      </c>
      <c r="M6120">
        <v>62.040100000000002</v>
      </c>
      <c r="N6120">
        <v>17.851400000000002</v>
      </c>
    </row>
    <row r="6121" spans="1:14" x14ac:dyDescent="0.3">
      <c r="A6121" t="s">
        <v>216</v>
      </c>
      <c r="B6121" t="s">
        <v>217</v>
      </c>
      <c r="C6121" t="s">
        <v>438</v>
      </c>
      <c r="D6121" t="s">
        <v>432</v>
      </c>
      <c r="E6121">
        <v>1976</v>
      </c>
      <c r="F6121">
        <v>31.457999999999998</v>
      </c>
      <c r="G6121">
        <v>10.324999999999999</v>
      </c>
      <c r="L6121">
        <v>86.2</v>
      </c>
      <c r="M6121">
        <v>61.797199999999997</v>
      </c>
      <c r="N6121">
        <v>17.511500000000002</v>
      </c>
    </row>
    <row r="6122" spans="1:14" x14ac:dyDescent="0.3">
      <c r="A6122" t="s">
        <v>216</v>
      </c>
      <c r="B6122" t="s">
        <v>217</v>
      </c>
      <c r="C6122" t="s">
        <v>438</v>
      </c>
      <c r="D6122" t="s">
        <v>432</v>
      </c>
      <c r="E6122">
        <v>1975</v>
      </c>
      <c r="F6122">
        <v>31.533999999999999</v>
      </c>
      <c r="G6122">
        <v>10.441000000000001</v>
      </c>
      <c r="L6122">
        <v>87.8</v>
      </c>
      <c r="M6122">
        <v>61.564900000000002</v>
      </c>
      <c r="N6122">
        <v>17.165800000000001</v>
      </c>
    </row>
    <row r="6123" spans="1:14" x14ac:dyDescent="0.3">
      <c r="A6123" t="s">
        <v>216</v>
      </c>
      <c r="B6123" t="s">
        <v>217</v>
      </c>
      <c r="C6123" t="s">
        <v>438</v>
      </c>
      <c r="D6123" t="s">
        <v>432</v>
      </c>
      <c r="E6123">
        <v>1974</v>
      </c>
      <c r="F6123">
        <v>31.643999999999998</v>
      </c>
      <c r="G6123">
        <v>10.563000000000001</v>
      </c>
      <c r="M6123">
        <v>61.332900000000002</v>
      </c>
      <c r="N6123">
        <v>16.808700000000002</v>
      </c>
    </row>
    <row r="6124" spans="1:14" x14ac:dyDescent="0.3">
      <c r="A6124" t="s">
        <v>216</v>
      </c>
      <c r="B6124" t="s">
        <v>217</v>
      </c>
      <c r="C6124" t="s">
        <v>438</v>
      </c>
      <c r="D6124" t="s">
        <v>432</v>
      </c>
      <c r="E6124">
        <v>1973</v>
      </c>
      <c r="F6124">
        <v>31.768000000000001</v>
      </c>
      <c r="G6124">
        <v>10.696</v>
      </c>
      <c r="M6124">
        <v>61.0929</v>
      </c>
      <c r="N6124">
        <v>16.443200000000001</v>
      </c>
    </row>
    <row r="6125" spans="1:14" x14ac:dyDescent="0.3">
      <c r="A6125" t="s">
        <v>216</v>
      </c>
      <c r="B6125" t="s">
        <v>217</v>
      </c>
      <c r="C6125" t="s">
        <v>438</v>
      </c>
      <c r="D6125" t="s">
        <v>432</v>
      </c>
      <c r="E6125">
        <v>1972</v>
      </c>
      <c r="F6125">
        <v>31.901</v>
      </c>
      <c r="G6125">
        <v>10.846</v>
      </c>
      <c r="M6125">
        <v>60.8354</v>
      </c>
      <c r="N6125">
        <v>16.101099999999999</v>
      </c>
    </row>
    <row r="6126" spans="1:14" x14ac:dyDescent="0.3">
      <c r="A6126" t="s">
        <v>216</v>
      </c>
      <c r="B6126" t="s">
        <v>217</v>
      </c>
      <c r="C6126" t="s">
        <v>438</v>
      </c>
      <c r="D6126" t="s">
        <v>432</v>
      </c>
      <c r="E6126">
        <v>1971</v>
      </c>
      <c r="F6126">
        <v>32.064</v>
      </c>
      <c r="G6126">
        <v>11.021000000000001</v>
      </c>
      <c r="M6126">
        <v>60.554400000000001</v>
      </c>
      <c r="N6126">
        <v>15.7576</v>
      </c>
    </row>
    <row r="6127" spans="1:14" x14ac:dyDescent="0.3">
      <c r="A6127" t="s">
        <v>216</v>
      </c>
      <c r="B6127" t="s">
        <v>217</v>
      </c>
      <c r="C6127" t="s">
        <v>438</v>
      </c>
      <c r="D6127" t="s">
        <v>432</v>
      </c>
      <c r="E6127">
        <v>1970</v>
      </c>
      <c r="F6127">
        <v>32.317999999999998</v>
      </c>
      <c r="G6127">
        <v>11.234999999999999</v>
      </c>
      <c r="M6127">
        <v>60.244900000000001</v>
      </c>
      <c r="N6127">
        <v>15.4322</v>
      </c>
    </row>
    <row r="6128" spans="1:14" x14ac:dyDescent="0.3">
      <c r="A6128" t="s">
        <v>216</v>
      </c>
      <c r="B6128" t="s">
        <v>217</v>
      </c>
      <c r="C6128" t="s">
        <v>438</v>
      </c>
      <c r="D6128" t="s">
        <v>432</v>
      </c>
      <c r="E6128">
        <v>1969</v>
      </c>
      <c r="F6128">
        <v>32.746000000000002</v>
      </c>
      <c r="G6128">
        <v>11.5</v>
      </c>
      <c r="M6128">
        <v>59.9039</v>
      </c>
      <c r="N6128">
        <v>15.0928</v>
      </c>
    </row>
    <row r="6129" spans="1:15" x14ac:dyDescent="0.3">
      <c r="A6129" t="s">
        <v>216</v>
      </c>
      <c r="B6129" t="s">
        <v>217</v>
      </c>
      <c r="C6129" t="s">
        <v>438</v>
      </c>
      <c r="D6129" t="s">
        <v>432</v>
      </c>
      <c r="E6129">
        <v>1968</v>
      </c>
      <c r="F6129">
        <v>33.387999999999998</v>
      </c>
      <c r="G6129">
        <v>11.82</v>
      </c>
      <c r="M6129">
        <v>59.535899999999998</v>
      </c>
      <c r="N6129">
        <v>14.694000000000001</v>
      </c>
    </row>
    <row r="6130" spans="1:15" x14ac:dyDescent="0.3">
      <c r="A6130" t="s">
        <v>216</v>
      </c>
      <c r="B6130" t="s">
        <v>217</v>
      </c>
      <c r="C6130" t="s">
        <v>438</v>
      </c>
      <c r="D6130" t="s">
        <v>432</v>
      </c>
      <c r="E6130">
        <v>1967</v>
      </c>
      <c r="F6130">
        <v>34.247999999999998</v>
      </c>
      <c r="G6130">
        <v>12.196</v>
      </c>
      <c r="M6130">
        <v>59.146299999999997</v>
      </c>
      <c r="N6130">
        <v>14.2675</v>
      </c>
    </row>
    <row r="6131" spans="1:15" x14ac:dyDescent="0.3">
      <c r="A6131" t="s">
        <v>216</v>
      </c>
      <c r="B6131" t="s">
        <v>217</v>
      </c>
      <c r="C6131" t="s">
        <v>438</v>
      </c>
      <c r="D6131" t="s">
        <v>432</v>
      </c>
      <c r="E6131">
        <v>1966</v>
      </c>
      <c r="F6131">
        <v>35.286000000000001</v>
      </c>
      <c r="G6131">
        <v>12.621</v>
      </c>
      <c r="M6131">
        <v>58.738300000000002</v>
      </c>
      <c r="N6131">
        <v>13.844099999999999</v>
      </c>
    </row>
    <row r="6132" spans="1:15" x14ac:dyDescent="0.3">
      <c r="A6132" t="s">
        <v>216</v>
      </c>
      <c r="B6132" t="s">
        <v>217</v>
      </c>
      <c r="C6132" t="s">
        <v>438</v>
      </c>
      <c r="D6132" t="s">
        <v>432</v>
      </c>
      <c r="E6132">
        <v>1965</v>
      </c>
      <c r="F6132">
        <v>36.44</v>
      </c>
      <c r="G6132">
        <v>13.090999999999999</v>
      </c>
      <c r="M6132">
        <v>58.315300000000001</v>
      </c>
      <c r="N6132">
        <v>13.416600000000001</v>
      </c>
    </row>
    <row r="6133" spans="1:15" x14ac:dyDescent="0.3">
      <c r="A6133" t="s">
        <v>216</v>
      </c>
      <c r="B6133" t="s">
        <v>217</v>
      </c>
      <c r="C6133" t="s">
        <v>438</v>
      </c>
      <c r="D6133" t="s">
        <v>432</v>
      </c>
      <c r="E6133">
        <v>1964</v>
      </c>
      <c r="F6133">
        <v>37.624000000000002</v>
      </c>
      <c r="G6133">
        <v>13.598000000000001</v>
      </c>
      <c r="M6133">
        <v>57.882199999999997</v>
      </c>
      <c r="N6133">
        <v>13.0099</v>
      </c>
    </row>
    <row r="6134" spans="1:15" x14ac:dyDescent="0.3">
      <c r="A6134" t="s">
        <v>216</v>
      </c>
      <c r="B6134" t="s">
        <v>217</v>
      </c>
      <c r="C6134" t="s">
        <v>438</v>
      </c>
      <c r="D6134" t="s">
        <v>432</v>
      </c>
      <c r="E6134">
        <v>1963</v>
      </c>
      <c r="F6134">
        <v>38.728999999999999</v>
      </c>
      <c r="G6134">
        <v>14.125</v>
      </c>
      <c r="M6134">
        <v>57.443199999999997</v>
      </c>
      <c r="N6134">
        <v>12.5845</v>
      </c>
    </row>
    <row r="6135" spans="1:15" x14ac:dyDescent="0.3">
      <c r="A6135" t="s">
        <v>216</v>
      </c>
      <c r="B6135" t="s">
        <v>217</v>
      </c>
      <c r="C6135" t="s">
        <v>438</v>
      </c>
      <c r="D6135" t="s">
        <v>432</v>
      </c>
      <c r="E6135">
        <v>1962</v>
      </c>
      <c r="F6135">
        <v>39.65</v>
      </c>
      <c r="G6135">
        <v>14.654</v>
      </c>
      <c r="M6135">
        <v>57.002699999999997</v>
      </c>
      <c r="N6135">
        <v>12.165800000000001</v>
      </c>
    </row>
    <row r="6136" spans="1:15" x14ac:dyDescent="0.3">
      <c r="A6136" t="s">
        <v>216</v>
      </c>
      <c r="B6136" t="s">
        <v>217</v>
      </c>
      <c r="C6136" t="s">
        <v>438</v>
      </c>
      <c r="D6136" t="s">
        <v>432</v>
      </c>
      <c r="E6136">
        <v>1961</v>
      </c>
      <c r="F6136">
        <v>40.314999999999998</v>
      </c>
      <c r="G6136">
        <v>15.17</v>
      </c>
      <c r="M6136">
        <v>56.564100000000003</v>
      </c>
      <c r="N6136">
        <v>11.761699999999999</v>
      </c>
    </row>
    <row r="6137" spans="1:15" x14ac:dyDescent="0.3">
      <c r="A6137" t="s">
        <v>216</v>
      </c>
      <c r="B6137" t="s">
        <v>217</v>
      </c>
      <c r="C6137" t="s">
        <v>438</v>
      </c>
      <c r="D6137" t="s">
        <v>432</v>
      </c>
      <c r="E6137">
        <v>1960</v>
      </c>
      <c r="F6137">
        <v>40.682000000000002</v>
      </c>
      <c r="G6137">
        <v>15.657999999999999</v>
      </c>
      <c r="M6137">
        <v>56.128100000000003</v>
      </c>
    </row>
    <row r="6138" spans="1:15" x14ac:dyDescent="0.3">
      <c r="A6138" t="s">
        <v>218</v>
      </c>
      <c r="B6138" t="s">
        <v>219</v>
      </c>
      <c r="C6138" t="s">
        <v>438</v>
      </c>
      <c r="D6138" t="s">
        <v>436</v>
      </c>
      <c r="E6138">
        <v>2018</v>
      </c>
      <c r="I6138">
        <v>34849100000</v>
      </c>
      <c r="J6138">
        <v>18088.900000000001</v>
      </c>
      <c r="K6138">
        <v>83.577200000000005</v>
      </c>
      <c r="L6138">
        <v>3.3</v>
      </c>
      <c r="N6138">
        <v>30.9833</v>
      </c>
      <c r="O6138">
        <v>7.8570000000000002</v>
      </c>
    </row>
    <row r="6139" spans="1:15" x14ac:dyDescent="0.3">
      <c r="A6139" t="s">
        <v>218</v>
      </c>
      <c r="B6139" t="s">
        <v>219</v>
      </c>
      <c r="C6139" t="s">
        <v>438</v>
      </c>
      <c r="D6139" t="s">
        <v>436</v>
      </c>
      <c r="E6139">
        <v>2017</v>
      </c>
      <c r="F6139">
        <v>10.7</v>
      </c>
      <c r="G6139">
        <v>14.8</v>
      </c>
      <c r="I6139">
        <v>30463300000</v>
      </c>
      <c r="J6139">
        <v>15684.6</v>
      </c>
      <c r="K6139">
        <v>80.114099999999993</v>
      </c>
      <c r="L6139">
        <v>3.6</v>
      </c>
      <c r="M6139">
        <v>74.680499999999995</v>
      </c>
      <c r="N6139">
        <v>31.235900000000001</v>
      </c>
      <c r="O6139">
        <v>8.7149999999999999</v>
      </c>
    </row>
    <row r="6140" spans="1:15" x14ac:dyDescent="0.3">
      <c r="A6140" t="s">
        <v>218</v>
      </c>
      <c r="B6140" t="s">
        <v>219</v>
      </c>
      <c r="C6140" t="s">
        <v>438</v>
      </c>
      <c r="D6140" t="s">
        <v>436</v>
      </c>
      <c r="E6140">
        <v>2016</v>
      </c>
      <c r="F6140">
        <v>11.2</v>
      </c>
      <c r="G6140">
        <v>14.6</v>
      </c>
      <c r="I6140">
        <v>27695500000</v>
      </c>
      <c r="J6140">
        <v>14133.7</v>
      </c>
      <c r="K6140">
        <v>79.842100000000002</v>
      </c>
      <c r="L6140">
        <v>3.9</v>
      </c>
      <c r="M6140">
        <v>74.580500000000001</v>
      </c>
      <c r="N6140">
        <v>31.5139</v>
      </c>
      <c r="O6140">
        <v>9.6430000000000007</v>
      </c>
    </row>
    <row r="6141" spans="1:15" x14ac:dyDescent="0.3">
      <c r="A6141" t="s">
        <v>218</v>
      </c>
      <c r="B6141" t="s">
        <v>219</v>
      </c>
      <c r="C6141" t="s">
        <v>438</v>
      </c>
      <c r="D6141" t="s">
        <v>436</v>
      </c>
      <c r="E6141">
        <v>2015</v>
      </c>
      <c r="F6141">
        <v>11.1</v>
      </c>
      <c r="G6141">
        <v>14.4</v>
      </c>
      <c r="I6141">
        <v>26972900000</v>
      </c>
      <c r="J6141">
        <v>13639.7</v>
      </c>
      <c r="K6141">
        <v>79.200599999999994</v>
      </c>
      <c r="L6141">
        <v>4.2</v>
      </c>
      <c r="M6141">
        <v>74.480500000000006</v>
      </c>
      <c r="N6141">
        <v>31.8033</v>
      </c>
      <c r="O6141">
        <v>9.8729999999999993</v>
      </c>
    </row>
    <row r="6142" spans="1:15" x14ac:dyDescent="0.3">
      <c r="A6142" t="s">
        <v>218</v>
      </c>
      <c r="B6142" t="s">
        <v>219</v>
      </c>
      <c r="C6142" t="s">
        <v>438</v>
      </c>
      <c r="D6142" t="s">
        <v>436</v>
      </c>
      <c r="E6142">
        <v>2014</v>
      </c>
      <c r="F6142">
        <v>10.9</v>
      </c>
      <c r="G6142">
        <v>14.3</v>
      </c>
      <c r="H6142">
        <v>3507.4</v>
      </c>
      <c r="I6142">
        <v>31335000000</v>
      </c>
      <c r="J6142">
        <v>15716.4</v>
      </c>
      <c r="K6142">
        <v>75.83</v>
      </c>
      <c r="L6142">
        <v>4.5999999999999996</v>
      </c>
      <c r="M6142">
        <v>74.124399999999994</v>
      </c>
      <c r="N6142">
        <v>32.064700000000002</v>
      </c>
      <c r="O6142">
        <v>10.846</v>
      </c>
    </row>
    <row r="6143" spans="1:15" x14ac:dyDescent="0.3">
      <c r="A6143" t="s">
        <v>218</v>
      </c>
      <c r="B6143" t="s">
        <v>219</v>
      </c>
      <c r="C6143" t="s">
        <v>438</v>
      </c>
      <c r="D6143" t="s">
        <v>436</v>
      </c>
      <c r="E6143">
        <v>2013</v>
      </c>
      <c r="F6143">
        <v>10.199999999999999</v>
      </c>
      <c r="G6143">
        <v>14.3</v>
      </c>
      <c r="H6143">
        <v>3472.54</v>
      </c>
      <c r="I6143">
        <v>30254700000</v>
      </c>
      <c r="J6143">
        <v>15032.3</v>
      </c>
      <c r="K6143">
        <v>75.234399999999994</v>
      </c>
      <c r="L6143">
        <v>5.0999999999999996</v>
      </c>
      <c r="M6143">
        <v>73.982900000000001</v>
      </c>
      <c r="N6143">
        <v>32.362900000000003</v>
      </c>
      <c r="O6143">
        <v>11.867000000000001</v>
      </c>
    </row>
    <row r="6144" spans="1:15" x14ac:dyDescent="0.3">
      <c r="A6144" t="s">
        <v>218</v>
      </c>
      <c r="B6144" t="s">
        <v>219</v>
      </c>
      <c r="C6144" t="s">
        <v>438</v>
      </c>
      <c r="D6144" t="s">
        <v>436</v>
      </c>
      <c r="E6144">
        <v>2012</v>
      </c>
      <c r="F6144">
        <v>9.8000000000000007</v>
      </c>
      <c r="G6144">
        <v>14.3</v>
      </c>
      <c r="H6144">
        <v>3587.93</v>
      </c>
      <c r="I6144">
        <v>28120000000</v>
      </c>
      <c r="J6144">
        <v>13822.8</v>
      </c>
      <c r="K6144">
        <v>73.119900000000001</v>
      </c>
      <c r="L6144">
        <v>5.6</v>
      </c>
      <c r="M6144">
        <v>73.778000000000006</v>
      </c>
      <c r="N6144">
        <v>32.7166</v>
      </c>
      <c r="O6144">
        <v>15.047000000000001</v>
      </c>
    </row>
    <row r="6145" spans="1:15" x14ac:dyDescent="0.3">
      <c r="A6145" t="s">
        <v>218</v>
      </c>
      <c r="B6145" t="s">
        <v>219</v>
      </c>
      <c r="C6145" t="s">
        <v>438</v>
      </c>
      <c r="D6145" t="s">
        <v>436</v>
      </c>
      <c r="E6145">
        <v>2011</v>
      </c>
      <c r="F6145">
        <v>9.1</v>
      </c>
      <c r="G6145">
        <v>13.9</v>
      </c>
      <c r="H6145">
        <v>3264.05</v>
      </c>
      <c r="I6145">
        <v>28223600000</v>
      </c>
      <c r="J6145">
        <v>13702.7</v>
      </c>
      <c r="K6145">
        <v>69.75</v>
      </c>
      <c r="L6145">
        <v>6.1</v>
      </c>
      <c r="M6145">
        <v>73.575599999999994</v>
      </c>
      <c r="N6145">
        <v>33.1143</v>
      </c>
      <c r="O6145">
        <v>16.206</v>
      </c>
    </row>
    <row r="6146" spans="1:15" x14ac:dyDescent="0.3">
      <c r="A6146" t="s">
        <v>218</v>
      </c>
      <c r="B6146" t="s">
        <v>219</v>
      </c>
      <c r="C6146" t="s">
        <v>438</v>
      </c>
      <c r="D6146" t="s">
        <v>436</v>
      </c>
      <c r="E6146">
        <v>2010</v>
      </c>
      <c r="F6146">
        <v>9.4</v>
      </c>
      <c r="G6146">
        <v>14.3</v>
      </c>
      <c r="H6146">
        <v>3229.95</v>
      </c>
      <c r="I6146">
        <v>23757400000</v>
      </c>
      <c r="J6146">
        <v>11326.2</v>
      </c>
      <c r="K6146">
        <v>68.42</v>
      </c>
      <c r="L6146">
        <v>6.5</v>
      </c>
      <c r="M6146">
        <v>73.482900000000001</v>
      </c>
      <c r="N6146">
        <v>33.701099999999997</v>
      </c>
      <c r="O6146">
        <v>19.481999999999999</v>
      </c>
    </row>
    <row r="6147" spans="1:15" x14ac:dyDescent="0.3">
      <c r="A6147" t="s">
        <v>218</v>
      </c>
      <c r="B6147" t="s">
        <v>219</v>
      </c>
      <c r="C6147" t="s">
        <v>438</v>
      </c>
      <c r="D6147" t="s">
        <v>436</v>
      </c>
      <c r="E6147">
        <v>2009</v>
      </c>
      <c r="F6147">
        <v>10.3</v>
      </c>
      <c r="G6147">
        <v>14</v>
      </c>
      <c r="H6147">
        <v>3026.61</v>
      </c>
      <c r="I6147">
        <v>26169900000</v>
      </c>
      <c r="J6147">
        <v>12219.4</v>
      </c>
      <c r="K6147">
        <v>66.84</v>
      </c>
      <c r="L6147">
        <v>6.9</v>
      </c>
      <c r="M6147">
        <v>73.080500000000001</v>
      </c>
      <c r="N6147">
        <v>34.443100000000001</v>
      </c>
      <c r="O6147">
        <v>17.515000000000001</v>
      </c>
    </row>
    <row r="6148" spans="1:15" x14ac:dyDescent="0.3">
      <c r="A6148" t="s">
        <v>218</v>
      </c>
      <c r="B6148" t="s">
        <v>219</v>
      </c>
      <c r="C6148" t="s">
        <v>438</v>
      </c>
      <c r="D6148" t="s">
        <v>436</v>
      </c>
      <c r="E6148">
        <v>2008</v>
      </c>
      <c r="F6148">
        <v>11.2</v>
      </c>
      <c r="G6148">
        <v>14.2</v>
      </c>
      <c r="H6148">
        <v>3213.12</v>
      </c>
      <c r="I6148">
        <v>35596000000</v>
      </c>
      <c r="J6148">
        <v>16348.5</v>
      </c>
      <c r="K6148">
        <v>63.41</v>
      </c>
      <c r="L6148">
        <v>7.3</v>
      </c>
      <c r="M6148">
        <v>72.419499999999999</v>
      </c>
      <c r="N6148">
        <v>35.007399999999997</v>
      </c>
      <c r="O6148">
        <v>7.7389999999999999</v>
      </c>
    </row>
    <row r="6149" spans="1:15" x14ac:dyDescent="0.3">
      <c r="A6149" t="s">
        <v>218</v>
      </c>
      <c r="B6149" t="s">
        <v>219</v>
      </c>
      <c r="C6149" t="s">
        <v>438</v>
      </c>
      <c r="D6149" t="s">
        <v>436</v>
      </c>
      <c r="E6149">
        <v>2007</v>
      </c>
      <c r="F6149">
        <v>10.9</v>
      </c>
      <c r="G6149">
        <v>15</v>
      </c>
      <c r="H6149">
        <v>3169.08</v>
      </c>
      <c r="I6149">
        <v>30901400000</v>
      </c>
      <c r="J6149">
        <v>14044</v>
      </c>
      <c r="K6149">
        <v>59.17</v>
      </c>
      <c r="L6149">
        <v>7.7</v>
      </c>
      <c r="M6149">
        <v>71.019499999999994</v>
      </c>
      <c r="N6149">
        <v>35.377299999999998</v>
      </c>
      <c r="O6149">
        <v>6.0519999999999996</v>
      </c>
    </row>
    <row r="6150" spans="1:15" x14ac:dyDescent="0.3">
      <c r="A6150" t="s">
        <v>218</v>
      </c>
      <c r="B6150" t="s">
        <v>219</v>
      </c>
      <c r="C6150" t="s">
        <v>438</v>
      </c>
      <c r="D6150" t="s">
        <v>436</v>
      </c>
      <c r="E6150">
        <v>2006</v>
      </c>
      <c r="F6150">
        <v>10.3</v>
      </c>
      <c r="G6150">
        <v>14.9</v>
      </c>
      <c r="H6150">
        <v>2966.61</v>
      </c>
      <c r="I6150">
        <v>21447000000</v>
      </c>
      <c r="J6150">
        <v>9667.98</v>
      </c>
      <c r="K6150">
        <v>53.63</v>
      </c>
      <c r="L6150">
        <v>8.1</v>
      </c>
      <c r="M6150">
        <v>70.865899999999996</v>
      </c>
      <c r="N6150">
        <v>35.667200000000001</v>
      </c>
      <c r="O6150">
        <v>7.03</v>
      </c>
    </row>
    <row r="6151" spans="1:15" x14ac:dyDescent="0.3">
      <c r="A6151" t="s">
        <v>218</v>
      </c>
      <c r="B6151" t="s">
        <v>219</v>
      </c>
      <c r="C6151" t="s">
        <v>438</v>
      </c>
      <c r="D6151" t="s">
        <v>436</v>
      </c>
      <c r="E6151">
        <v>2005</v>
      </c>
      <c r="F6151">
        <v>9.8000000000000007</v>
      </c>
      <c r="G6151">
        <v>14.6</v>
      </c>
      <c r="H6151">
        <v>2777.38</v>
      </c>
      <c r="I6151">
        <v>16922500000</v>
      </c>
      <c r="J6151">
        <v>7558.74</v>
      </c>
      <c r="K6151">
        <v>46</v>
      </c>
      <c r="L6151">
        <v>8.6</v>
      </c>
      <c r="M6151">
        <v>71.356099999999998</v>
      </c>
      <c r="N6151">
        <v>35.995899999999999</v>
      </c>
      <c r="O6151">
        <v>10.032999999999999</v>
      </c>
    </row>
    <row r="6152" spans="1:15" x14ac:dyDescent="0.3">
      <c r="A6152" t="s">
        <v>218</v>
      </c>
      <c r="B6152" t="s">
        <v>219</v>
      </c>
      <c r="C6152" t="s">
        <v>438</v>
      </c>
      <c r="D6152" t="s">
        <v>436</v>
      </c>
      <c r="E6152">
        <v>2004</v>
      </c>
      <c r="F6152">
        <v>9.1</v>
      </c>
      <c r="G6152">
        <v>14.2</v>
      </c>
      <c r="H6152">
        <v>2607.46</v>
      </c>
      <c r="I6152">
        <v>14373300000</v>
      </c>
      <c r="J6152">
        <v>6351.08</v>
      </c>
      <c r="K6152">
        <v>38.58</v>
      </c>
      <c r="L6152">
        <v>9.1999999999999993</v>
      </c>
      <c r="M6152">
        <v>72.026799999999994</v>
      </c>
      <c r="N6152">
        <v>36.386899999999997</v>
      </c>
      <c r="O6152">
        <v>11.708</v>
      </c>
    </row>
    <row r="6153" spans="1:15" x14ac:dyDescent="0.3">
      <c r="A6153" t="s">
        <v>218</v>
      </c>
      <c r="B6153" t="s">
        <v>219</v>
      </c>
      <c r="C6153" t="s">
        <v>438</v>
      </c>
      <c r="D6153" t="s">
        <v>436</v>
      </c>
      <c r="E6153">
        <v>2003</v>
      </c>
      <c r="F6153">
        <v>9.1999999999999993</v>
      </c>
      <c r="G6153">
        <v>14.2</v>
      </c>
      <c r="H6153">
        <v>2493.9299999999998</v>
      </c>
      <c r="I6153">
        <v>11748400000</v>
      </c>
      <c r="J6153">
        <v>5134.91</v>
      </c>
      <c r="K6153">
        <v>26.98</v>
      </c>
      <c r="L6153">
        <v>9.6999999999999993</v>
      </c>
      <c r="M6153">
        <v>71.265900000000002</v>
      </c>
      <c r="N6153">
        <v>36.786200000000001</v>
      </c>
      <c r="O6153">
        <v>12.061</v>
      </c>
    </row>
    <row r="6154" spans="1:15" x14ac:dyDescent="0.3">
      <c r="A6154" t="s">
        <v>218</v>
      </c>
      <c r="B6154" t="s">
        <v>219</v>
      </c>
      <c r="C6154" t="s">
        <v>438</v>
      </c>
      <c r="D6154" t="s">
        <v>436</v>
      </c>
      <c r="E6154">
        <v>2002</v>
      </c>
      <c r="F6154">
        <v>8.6999999999999993</v>
      </c>
      <c r="G6154">
        <v>14.1</v>
      </c>
      <c r="H6154">
        <v>2307.19</v>
      </c>
      <c r="I6154">
        <v>9546440000</v>
      </c>
      <c r="J6154">
        <v>4132.3500000000004</v>
      </c>
      <c r="K6154">
        <v>21.94</v>
      </c>
      <c r="L6154">
        <v>10.199999999999999</v>
      </c>
      <c r="M6154">
        <v>70.960999999999999</v>
      </c>
      <c r="N6154">
        <v>37.1434</v>
      </c>
      <c r="O6154">
        <v>13.829000000000001</v>
      </c>
    </row>
    <row r="6155" spans="1:15" x14ac:dyDescent="0.3">
      <c r="A6155" t="s">
        <v>218</v>
      </c>
      <c r="B6155" t="s">
        <v>219</v>
      </c>
      <c r="C6155" t="s">
        <v>438</v>
      </c>
      <c r="D6155" t="s">
        <v>436</v>
      </c>
      <c r="E6155">
        <v>2001</v>
      </c>
      <c r="F6155">
        <v>8.4</v>
      </c>
      <c r="G6155">
        <v>14.1</v>
      </c>
      <c r="H6155">
        <v>2213.36</v>
      </c>
      <c r="I6155">
        <v>8350250000</v>
      </c>
      <c r="J6155">
        <v>3572.81</v>
      </c>
      <c r="K6155">
        <v>7.2193500000000004</v>
      </c>
      <c r="L6155">
        <v>10.8</v>
      </c>
      <c r="M6155">
        <v>70.760999999999996</v>
      </c>
      <c r="N6155">
        <v>37.577500000000001</v>
      </c>
      <c r="O6155">
        <v>13.821</v>
      </c>
    </row>
    <row r="6156" spans="1:15" x14ac:dyDescent="0.3">
      <c r="A6156" t="s">
        <v>218</v>
      </c>
      <c r="B6156" t="s">
        <v>219</v>
      </c>
      <c r="C6156" t="s">
        <v>438</v>
      </c>
      <c r="D6156" t="s">
        <v>436</v>
      </c>
      <c r="E6156">
        <v>2000</v>
      </c>
      <c r="F6156">
        <v>8.6</v>
      </c>
      <c r="G6156">
        <v>13.6</v>
      </c>
      <c r="H6156">
        <v>2082.3200000000002</v>
      </c>
      <c r="I6156">
        <v>7937760000</v>
      </c>
      <c r="J6156">
        <v>3352.73</v>
      </c>
      <c r="K6156">
        <v>6.3190600000000003</v>
      </c>
      <c r="L6156">
        <v>11.5</v>
      </c>
      <c r="M6156">
        <v>70.314599999999999</v>
      </c>
      <c r="N6156">
        <v>38.066000000000003</v>
      </c>
      <c r="O6156">
        <v>14.211</v>
      </c>
    </row>
    <row r="6157" spans="1:15" x14ac:dyDescent="0.3">
      <c r="A6157" t="s">
        <v>218</v>
      </c>
      <c r="B6157" t="s">
        <v>219</v>
      </c>
      <c r="C6157" t="s">
        <v>438</v>
      </c>
      <c r="D6157" t="s">
        <v>436</v>
      </c>
      <c r="E6157">
        <v>1999</v>
      </c>
      <c r="F6157">
        <v>8.1</v>
      </c>
      <c r="G6157">
        <v>13.7</v>
      </c>
      <c r="H6157">
        <v>2072.8000000000002</v>
      </c>
      <c r="I6157">
        <v>7533190000</v>
      </c>
      <c r="J6157">
        <v>3151.33</v>
      </c>
      <c r="K6157">
        <v>4.38741</v>
      </c>
      <c r="L6157">
        <v>12.4</v>
      </c>
      <c r="M6157">
        <v>69.742900000000006</v>
      </c>
      <c r="N6157">
        <v>38.434699999999999</v>
      </c>
      <c r="O6157">
        <v>13.79</v>
      </c>
    </row>
    <row r="6158" spans="1:15" x14ac:dyDescent="0.3">
      <c r="A6158" t="s">
        <v>218</v>
      </c>
      <c r="B6158" t="s">
        <v>219</v>
      </c>
      <c r="C6158" t="s">
        <v>438</v>
      </c>
      <c r="D6158" t="s">
        <v>436</v>
      </c>
      <c r="E6158">
        <v>1998</v>
      </c>
      <c r="F6158">
        <v>7.6</v>
      </c>
      <c r="G6158">
        <v>14.2</v>
      </c>
      <c r="H6158">
        <v>2129.86</v>
      </c>
      <c r="I6158">
        <v>7174990000</v>
      </c>
      <c r="J6158">
        <v>2977.15</v>
      </c>
      <c r="K6158">
        <v>3.3152699999999999</v>
      </c>
      <c r="L6158">
        <v>13.4</v>
      </c>
      <c r="M6158">
        <v>69.012200000000007</v>
      </c>
      <c r="N6158">
        <v>38.748800000000003</v>
      </c>
      <c r="O6158">
        <v>14.464</v>
      </c>
    </row>
    <row r="6159" spans="1:15" x14ac:dyDescent="0.3">
      <c r="A6159" t="s">
        <v>218</v>
      </c>
      <c r="B6159" t="s">
        <v>219</v>
      </c>
      <c r="C6159" t="s">
        <v>438</v>
      </c>
      <c r="D6159" t="s">
        <v>436</v>
      </c>
      <c r="E6159">
        <v>1997</v>
      </c>
      <c r="F6159">
        <v>7.7</v>
      </c>
      <c r="G6159">
        <v>13.8</v>
      </c>
      <c r="H6159">
        <v>2056.44</v>
      </c>
      <c r="I6159">
        <v>6525680000</v>
      </c>
      <c r="J6159">
        <v>2682.32</v>
      </c>
      <c r="K6159">
        <v>2.0534500000000002</v>
      </c>
      <c r="L6159">
        <v>14.3</v>
      </c>
      <c r="M6159">
        <v>69.349299999999999</v>
      </c>
      <c r="N6159">
        <v>39.115900000000003</v>
      </c>
      <c r="O6159">
        <v>14.9</v>
      </c>
    </row>
    <row r="6160" spans="1:15" x14ac:dyDescent="0.3">
      <c r="A6160" t="s">
        <v>218</v>
      </c>
      <c r="B6160" t="s">
        <v>219</v>
      </c>
      <c r="C6160" t="s">
        <v>438</v>
      </c>
      <c r="D6160" t="s">
        <v>436</v>
      </c>
      <c r="E6160">
        <v>1996</v>
      </c>
      <c r="F6160">
        <v>8.1</v>
      </c>
      <c r="G6160">
        <v>14</v>
      </c>
      <c r="H6160">
        <v>1992.9</v>
      </c>
      <c r="I6160">
        <v>5970040000</v>
      </c>
      <c r="J6160">
        <v>2429.59</v>
      </c>
      <c r="K6160">
        <v>0.81271700000000002</v>
      </c>
      <c r="L6160">
        <v>15.2</v>
      </c>
      <c r="M6160">
        <v>68.776600000000002</v>
      </c>
      <c r="N6160">
        <v>39.5077</v>
      </c>
      <c r="O6160">
        <v>20.7</v>
      </c>
    </row>
    <row r="6161" spans="1:15" x14ac:dyDescent="0.3">
      <c r="A6161" t="s">
        <v>218</v>
      </c>
      <c r="B6161" t="s">
        <v>219</v>
      </c>
      <c r="C6161" t="s">
        <v>438</v>
      </c>
      <c r="D6161" t="s">
        <v>436</v>
      </c>
      <c r="E6161">
        <v>1995</v>
      </c>
      <c r="F6161">
        <v>8.6999999999999993</v>
      </c>
      <c r="G6161">
        <v>15.7</v>
      </c>
      <c r="H6161">
        <v>1997.14</v>
      </c>
      <c r="I6161">
        <v>5788370000</v>
      </c>
      <c r="J6161">
        <v>2329.27</v>
      </c>
      <c r="L6161">
        <v>15.7</v>
      </c>
      <c r="M6161">
        <v>66.391199999999998</v>
      </c>
      <c r="N6161">
        <v>39.955199999999998</v>
      </c>
      <c r="O6161">
        <v>19</v>
      </c>
    </row>
    <row r="6162" spans="1:15" x14ac:dyDescent="0.3">
      <c r="A6162" t="s">
        <v>218</v>
      </c>
      <c r="B6162" t="s">
        <v>219</v>
      </c>
      <c r="C6162" t="s">
        <v>438</v>
      </c>
      <c r="D6162" t="s">
        <v>436</v>
      </c>
      <c r="E6162">
        <v>1994</v>
      </c>
      <c r="F6162">
        <v>9.6</v>
      </c>
      <c r="G6162">
        <v>16.600000000000001</v>
      </c>
      <c r="H6162">
        <v>1973.23</v>
      </c>
      <c r="L6162">
        <v>15.8</v>
      </c>
      <c r="M6162">
        <v>65.664400000000001</v>
      </c>
      <c r="N6162">
        <v>40.529000000000003</v>
      </c>
      <c r="O6162">
        <v>18.7</v>
      </c>
    </row>
    <row r="6163" spans="1:15" x14ac:dyDescent="0.3">
      <c r="A6163" t="s">
        <v>218</v>
      </c>
      <c r="B6163" t="s">
        <v>219</v>
      </c>
      <c r="C6163" t="s">
        <v>438</v>
      </c>
      <c r="D6163" t="s">
        <v>436</v>
      </c>
      <c r="E6163">
        <v>1993</v>
      </c>
      <c r="F6163">
        <v>10.4</v>
      </c>
      <c r="G6163">
        <v>15.3</v>
      </c>
      <c r="H6163">
        <v>2048.15</v>
      </c>
      <c r="L6163">
        <v>15.7</v>
      </c>
      <c r="M6163">
        <v>66.722700000000003</v>
      </c>
      <c r="N6163">
        <v>41.213099999999997</v>
      </c>
      <c r="O6163">
        <v>16.7</v>
      </c>
    </row>
    <row r="6164" spans="1:15" x14ac:dyDescent="0.3">
      <c r="A6164" t="s">
        <v>218</v>
      </c>
      <c r="B6164" t="s">
        <v>219</v>
      </c>
      <c r="C6164" t="s">
        <v>438</v>
      </c>
      <c r="D6164" t="s">
        <v>436</v>
      </c>
      <c r="E6164">
        <v>1992</v>
      </c>
      <c r="F6164">
        <v>12.1</v>
      </c>
      <c r="G6164">
        <v>13.5</v>
      </c>
      <c r="H6164">
        <v>2638.91</v>
      </c>
      <c r="L6164">
        <v>15.1</v>
      </c>
      <c r="M6164">
        <v>68.396100000000004</v>
      </c>
      <c r="N6164">
        <v>42.033900000000003</v>
      </c>
      <c r="O6164">
        <v>6.6</v>
      </c>
    </row>
    <row r="6165" spans="1:15" x14ac:dyDescent="0.3">
      <c r="A6165" t="s">
        <v>218</v>
      </c>
      <c r="B6165" t="s">
        <v>219</v>
      </c>
      <c r="C6165" t="s">
        <v>438</v>
      </c>
      <c r="D6165" t="s">
        <v>436</v>
      </c>
      <c r="E6165">
        <v>1991</v>
      </c>
      <c r="F6165">
        <v>13.1</v>
      </c>
      <c r="G6165">
        <v>13.1</v>
      </c>
      <c r="H6165">
        <v>3285.32</v>
      </c>
      <c r="L6165">
        <v>14.3</v>
      </c>
      <c r="M6165">
        <v>69.032399999999996</v>
      </c>
      <c r="N6165">
        <v>42.616599999999998</v>
      </c>
      <c r="O6165">
        <v>2.7</v>
      </c>
    </row>
    <row r="6166" spans="1:15" x14ac:dyDescent="0.3">
      <c r="A6166" t="s">
        <v>218</v>
      </c>
      <c r="B6166" t="s">
        <v>219</v>
      </c>
      <c r="C6166" t="s">
        <v>438</v>
      </c>
      <c r="D6166" t="s">
        <v>436</v>
      </c>
      <c r="E6166">
        <v>1990</v>
      </c>
      <c r="F6166">
        <v>14.2</v>
      </c>
      <c r="G6166">
        <v>13.1</v>
      </c>
      <c r="H6166">
        <v>3396.73</v>
      </c>
      <c r="K6166">
        <v>0</v>
      </c>
      <c r="L6166">
        <v>13.2</v>
      </c>
      <c r="M6166">
        <v>69.273200000000003</v>
      </c>
      <c r="N6166">
        <v>42.8187</v>
      </c>
    </row>
    <row r="6167" spans="1:15" x14ac:dyDescent="0.3">
      <c r="A6167" t="s">
        <v>218</v>
      </c>
      <c r="B6167" t="s">
        <v>219</v>
      </c>
      <c r="C6167" t="s">
        <v>438</v>
      </c>
      <c r="D6167" t="s">
        <v>436</v>
      </c>
      <c r="E6167">
        <v>1989</v>
      </c>
      <c r="F6167">
        <v>14.6</v>
      </c>
      <c r="G6167">
        <v>12.2</v>
      </c>
      <c r="L6167">
        <v>12.2</v>
      </c>
      <c r="M6167">
        <v>70.1554</v>
      </c>
      <c r="N6167">
        <v>42.879800000000003</v>
      </c>
    </row>
    <row r="6168" spans="1:15" x14ac:dyDescent="0.3">
      <c r="A6168" t="s">
        <v>218</v>
      </c>
      <c r="B6168" t="s">
        <v>219</v>
      </c>
      <c r="C6168" t="s">
        <v>438</v>
      </c>
      <c r="D6168" t="s">
        <v>436</v>
      </c>
      <c r="E6168">
        <v>1988</v>
      </c>
      <c r="F6168">
        <v>15.6</v>
      </c>
      <c r="G6168">
        <v>12.2</v>
      </c>
      <c r="L6168">
        <v>11.7</v>
      </c>
      <c r="M6168">
        <v>70.615399999999994</v>
      </c>
      <c r="N6168">
        <v>42.662500000000001</v>
      </c>
    </row>
    <row r="6169" spans="1:15" x14ac:dyDescent="0.3">
      <c r="A6169" t="s">
        <v>218</v>
      </c>
      <c r="B6169" t="s">
        <v>219</v>
      </c>
      <c r="C6169" t="s">
        <v>438</v>
      </c>
      <c r="D6169" t="s">
        <v>436</v>
      </c>
      <c r="E6169">
        <v>1987</v>
      </c>
      <c r="F6169">
        <v>16</v>
      </c>
      <c r="G6169">
        <v>12.2</v>
      </c>
      <c r="L6169">
        <v>11.8</v>
      </c>
      <c r="M6169">
        <v>70.692899999999995</v>
      </c>
      <c r="N6169">
        <v>42.230699999999999</v>
      </c>
    </row>
    <row r="6170" spans="1:15" x14ac:dyDescent="0.3">
      <c r="A6170" t="s">
        <v>218</v>
      </c>
      <c r="B6170" t="s">
        <v>219</v>
      </c>
      <c r="C6170" t="s">
        <v>438</v>
      </c>
      <c r="D6170" t="s">
        <v>436</v>
      </c>
      <c r="E6170">
        <v>1986</v>
      </c>
      <c r="F6170">
        <v>16.100000000000001</v>
      </c>
      <c r="G6170">
        <v>12</v>
      </c>
      <c r="L6170">
        <v>12.4</v>
      </c>
      <c r="M6170">
        <v>70.622399999999999</v>
      </c>
      <c r="N6170">
        <v>41.801600000000001</v>
      </c>
    </row>
    <row r="6171" spans="1:15" x14ac:dyDescent="0.3">
      <c r="A6171" t="s">
        <v>218</v>
      </c>
      <c r="B6171" t="s">
        <v>219</v>
      </c>
      <c r="C6171" t="s">
        <v>438</v>
      </c>
      <c r="D6171" t="s">
        <v>436</v>
      </c>
      <c r="E6171">
        <v>1985</v>
      </c>
      <c r="F6171">
        <v>15.4</v>
      </c>
      <c r="G6171">
        <v>13.2</v>
      </c>
      <c r="L6171">
        <v>13.2</v>
      </c>
      <c r="M6171">
        <v>69.291499999999999</v>
      </c>
      <c r="N6171">
        <v>41.4636</v>
      </c>
    </row>
    <row r="6172" spans="1:15" x14ac:dyDescent="0.3">
      <c r="A6172" t="s">
        <v>218</v>
      </c>
      <c r="B6172" t="s">
        <v>219</v>
      </c>
      <c r="C6172" t="s">
        <v>438</v>
      </c>
      <c r="D6172" t="s">
        <v>436</v>
      </c>
      <c r="E6172">
        <v>1984</v>
      </c>
      <c r="F6172">
        <v>15.9</v>
      </c>
      <c r="G6172">
        <v>13</v>
      </c>
      <c r="L6172">
        <v>14.1</v>
      </c>
      <c r="M6172">
        <v>69.162899999999993</v>
      </c>
      <c r="N6172">
        <v>41.193100000000001</v>
      </c>
    </row>
    <row r="6173" spans="1:15" x14ac:dyDescent="0.3">
      <c r="A6173" t="s">
        <v>218</v>
      </c>
      <c r="B6173" t="s">
        <v>219</v>
      </c>
      <c r="C6173" t="s">
        <v>438</v>
      </c>
      <c r="D6173" t="s">
        <v>436</v>
      </c>
      <c r="E6173">
        <v>1983</v>
      </c>
      <c r="F6173">
        <v>15.9</v>
      </c>
      <c r="G6173">
        <v>12.7</v>
      </c>
      <c r="L6173">
        <v>14.7</v>
      </c>
      <c r="M6173">
        <v>69.119</v>
      </c>
      <c r="N6173">
        <v>40.935299999999998</v>
      </c>
    </row>
    <row r="6174" spans="1:15" x14ac:dyDescent="0.3">
      <c r="A6174" t="s">
        <v>218</v>
      </c>
      <c r="B6174" t="s">
        <v>219</v>
      </c>
      <c r="C6174" t="s">
        <v>438</v>
      </c>
      <c r="D6174" t="s">
        <v>436</v>
      </c>
      <c r="E6174">
        <v>1982</v>
      </c>
      <c r="F6174">
        <v>14.8</v>
      </c>
      <c r="G6174">
        <v>12.3</v>
      </c>
      <c r="L6174">
        <v>15.1</v>
      </c>
      <c r="M6174">
        <v>69.328299999999999</v>
      </c>
      <c r="N6174">
        <v>40.6952</v>
      </c>
    </row>
    <row r="6175" spans="1:15" x14ac:dyDescent="0.3">
      <c r="A6175" t="s">
        <v>218</v>
      </c>
      <c r="B6175" t="s">
        <v>219</v>
      </c>
      <c r="C6175" t="s">
        <v>438</v>
      </c>
      <c r="D6175" t="s">
        <v>436</v>
      </c>
      <c r="E6175">
        <v>1981</v>
      </c>
      <c r="F6175">
        <v>14.2</v>
      </c>
      <c r="G6175">
        <v>12.7</v>
      </c>
      <c r="L6175">
        <v>15.3</v>
      </c>
      <c r="M6175">
        <v>68.786299999999997</v>
      </c>
      <c r="N6175">
        <v>40.507800000000003</v>
      </c>
    </row>
    <row r="6176" spans="1:15" x14ac:dyDescent="0.3">
      <c r="A6176" t="s">
        <v>218</v>
      </c>
      <c r="B6176" t="s">
        <v>219</v>
      </c>
      <c r="C6176" t="s">
        <v>438</v>
      </c>
      <c r="D6176" t="s">
        <v>436</v>
      </c>
      <c r="E6176">
        <v>1980</v>
      </c>
      <c r="F6176">
        <v>14.1</v>
      </c>
      <c r="G6176">
        <v>12.8</v>
      </c>
      <c r="L6176">
        <v>15.3</v>
      </c>
      <c r="M6176">
        <v>68.808499999999995</v>
      </c>
      <c r="N6176">
        <v>40.383600000000001</v>
      </c>
    </row>
    <row r="6177" spans="1:14" x14ac:dyDescent="0.3">
      <c r="A6177" t="s">
        <v>218</v>
      </c>
      <c r="B6177" t="s">
        <v>219</v>
      </c>
      <c r="C6177" t="s">
        <v>438</v>
      </c>
      <c r="D6177" t="s">
        <v>436</v>
      </c>
      <c r="E6177">
        <v>1979</v>
      </c>
      <c r="F6177">
        <v>13.8</v>
      </c>
      <c r="G6177">
        <v>12.8</v>
      </c>
      <c r="L6177">
        <v>15.3</v>
      </c>
      <c r="M6177">
        <v>68.495599999999996</v>
      </c>
      <c r="N6177">
        <v>40.291200000000003</v>
      </c>
    </row>
    <row r="6178" spans="1:14" x14ac:dyDescent="0.3">
      <c r="A6178" t="s">
        <v>218</v>
      </c>
      <c r="B6178" t="s">
        <v>219</v>
      </c>
      <c r="C6178" t="s">
        <v>438</v>
      </c>
      <c r="D6178" t="s">
        <v>436</v>
      </c>
      <c r="E6178">
        <v>1978</v>
      </c>
      <c r="F6178">
        <v>13.7</v>
      </c>
      <c r="G6178">
        <v>12.5</v>
      </c>
      <c r="M6178">
        <v>68.987799999999993</v>
      </c>
      <c r="N6178">
        <v>40.162100000000002</v>
      </c>
    </row>
    <row r="6179" spans="1:14" x14ac:dyDescent="0.3">
      <c r="A6179" t="s">
        <v>218</v>
      </c>
      <c r="B6179" t="s">
        <v>219</v>
      </c>
      <c r="C6179" t="s">
        <v>438</v>
      </c>
      <c r="D6179" t="s">
        <v>436</v>
      </c>
      <c r="E6179">
        <v>1977</v>
      </c>
      <c r="F6179">
        <v>13.8</v>
      </c>
      <c r="G6179">
        <v>12.4</v>
      </c>
      <c r="M6179">
        <v>69.104600000000005</v>
      </c>
      <c r="N6179">
        <v>39.955500000000001</v>
      </c>
    </row>
    <row r="6180" spans="1:14" x14ac:dyDescent="0.3">
      <c r="A6180" t="s">
        <v>218</v>
      </c>
      <c r="B6180" t="s">
        <v>219</v>
      </c>
      <c r="C6180" t="s">
        <v>438</v>
      </c>
      <c r="D6180" t="s">
        <v>436</v>
      </c>
      <c r="E6180">
        <v>1976</v>
      </c>
      <c r="F6180">
        <v>14</v>
      </c>
      <c r="G6180">
        <v>12.3</v>
      </c>
      <c r="M6180">
        <v>69.047799999999995</v>
      </c>
      <c r="N6180">
        <v>39.729100000000003</v>
      </c>
    </row>
    <row r="6181" spans="1:14" x14ac:dyDescent="0.3">
      <c r="A6181" t="s">
        <v>218</v>
      </c>
      <c r="B6181" t="s">
        <v>219</v>
      </c>
      <c r="C6181" t="s">
        <v>438</v>
      </c>
      <c r="D6181" t="s">
        <v>436</v>
      </c>
      <c r="E6181">
        <v>1975</v>
      </c>
      <c r="F6181">
        <v>14.2</v>
      </c>
      <c r="G6181">
        <v>12.2</v>
      </c>
      <c r="M6181">
        <v>68.925399999999996</v>
      </c>
      <c r="N6181">
        <v>39.490200000000002</v>
      </c>
    </row>
    <row r="6182" spans="1:14" x14ac:dyDescent="0.3">
      <c r="A6182" t="s">
        <v>218</v>
      </c>
      <c r="B6182" t="s">
        <v>219</v>
      </c>
      <c r="C6182" t="s">
        <v>438</v>
      </c>
      <c r="D6182" t="s">
        <v>436</v>
      </c>
      <c r="E6182">
        <v>1974</v>
      </c>
      <c r="F6182">
        <v>14.3</v>
      </c>
      <c r="G6182">
        <v>11.5</v>
      </c>
      <c r="M6182">
        <v>69.741</v>
      </c>
      <c r="N6182">
        <v>39.185600000000001</v>
      </c>
    </row>
    <row r="6183" spans="1:14" x14ac:dyDescent="0.3">
      <c r="A6183" t="s">
        <v>218</v>
      </c>
      <c r="B6183" t="s">
        <v>219</v>
      </c>
      <c r="C6183" t="s">
        <v>438</v>
      </c>
      <c r="D6183" t="s">
        <v>436</v>
      </c>
      <c r="E6183">
        <v>1973</v>
      </c>
      <c r="F6183">
        <v>14.1</v>
      </c>
      <c r="G6183">
        <v>11.6</v>
      </c>
      <c r="M6183">
        <v>69.813400000000001</v>
      </c>
      <c r="N6183">
        <v>38.841999999999999</v>
      </c>
    </row>
    <row r="6184" spans="1:14" x14ac:dyDescent="0.3">
      <c r="A6184" t="s">
        <v>218</v>
      </c>
      <c r="B6184" t="s">
        <v>219</v>
      </c>
      <c r="C6184" t="s">
        <v>438</v>
      </c>
      <c r="D6184" t="s">
        <v>436</v>
      </c>
      <c r="E6184">
        <v>1972</v>
      </c>
      <c r="F6184">
        <v>14.6</v>
      </c>
      <c r="G6184">
        <v>11.4</v>
      </c>
      <c r="M6184">
        <v>69.878799999999998</v>
      </c>
      <c r="N6184">
        <v>38.518099999999997</v>
      </c>
    </row>
    <row r="6185" spans="1:14" x14ac:dyDescent="0.3">
      <c r="A6185" t="s">
        <v>218</v>
      </c>
      <c r="B6185" t="s">
        <v>219</v>
      </c>
      <c r="C6185" t="s">
        <v>438</v>
      </c>
      <c r="D6185" t="s">
        <v>436</v>
      </c>
      <c r="E6185">
        <v>1971</v>
      </c>
      <c r="F6185">
        <v>14.8</v>
      </c>
      <c r="G6185">
        <v>11.1</v>
      </c>
      <c r="M6185">
        <v>70.164599999999993</v>
      </c>
      <c r="N6185">
        <v>38.208100000000002</v>
      </c>
    </row>
    <row r="6186" spans="1:14" x14ac:dyDescent="0.3">
      <c r="A6186" t="s">
        <v>218</v>
      </c>
      <c r="B6186" t="s">
        <v>219</v>
      </c>
      <c r="C6186" t="s">
        <v>438</v>
      </c>
      <c r="D6186" t="s">
        <v>436</v>
      </c>
      <c r="E6186">
        <v>1970</v>
      </c>
      <c r="F6186">
        <v>14.6</v>
      </c>
      <c r="G6186">
        <v>11.3</v>
      </c>
      <c r="M6186">
        <v>69.835400000000007</v>
      </c>
      <c r="N6186">
        <v>37.931100000000001</v>
      </c>
    </row>
    <row r="6187" spans="1:14" x14ac:dyDescent="0.3">
      <c r="A6187" t="s">
        <v>218</v>
      </c>
      <c r="B6187" t="s">
        <v>219</v>
      </c>
      <c r="C6187" t="s">
        <v>438</v>
      </c>
      <c r="D6187" t="s">
        <v>436</v>
      </c>
      <c r="E6187">
        <v>1969</v>
      </c>
      <c r="F6187">
        <v>14</v>
      </c>
      <c r="G6187">
        <v>11.2</v>
      </c>
      <c r="M6187">
        <v>69.796800000000005</v>
      </c>
      <c r="N6187">
        <v>37.673999999999999</v>
      </c>
    </row>
    <row r="6188" spans="1:14" x14ac:dyDescent="0.3">
      <c r="A6188" t="s">
        <v>218</v>
      </c>
      <c r="B6188" t="s">
        <v>219</v>
      </c>
      <c r="C6188" t="s">
        <v>438</v>
      </c>
      <c r="D6188" t="s">
        <v>436</v>
      </c>
      <c r="E6188">
        <v>1968</v>
      </c>
      <c r="F6188">
        <v>14.1</v>
      </c>
      <c r="G6188">
        <v>10.8</v>
      </c>
      <c r="M6188">
        <v>70.042900000000003</v>
      </c>
      <c r="N6188">
        <v>37.3596</v>
      </c>
    </row>
    <row r="6189" spans="1:14" x14ac:dyDescent="0.3">
      <c r="A6189" t="s">
        <v>218</v>
      </c>
      <c r="B6189" t="s">
        <v>219</v>
      </c>
      <c r="C6189" t="s">
        <v>438</v>
      </c>
      <c r="D6189" t="s">
        <v>436</v>
      </c>
      <c r="E6189">
        <v>1967</v>
      </c>
      <c r="F6189">
        <v>14</v>
      </c>
      <c r="G6189">
        <v>10.6</v>
      </c>
      <c r="M6189">
        <v>70.393900000000002</v>
      </c>
      <c r="N6189">
        <v>36.999499999999998</v>
      </c>
    </row>
    <row r="6190" spans="1:14" x14ac:dyDescent="0.3">
      <c r="A6190" t="s">
        <v>218</v>
      </c>
      <c r="B6190" t="s">
        <v>219</v>
      </c>
      <c r="C6190" t="s">
        <v>438</v>
      </c>
      <c r="D6190" t="s">
        <v>436</v>
      </c>
      <c r="E6190">
        <v>1966</v>
      </c>
      <c r="F6190">
        <v>14</v>
      </c>
      <c r="G6190">
        <v>10.199999999999999</v>
      </c>
      <c r="M6190">
        <v>70.707300000000004</v>
      </c>
      <c r="N6190">
        <v>36.71</v>
      </c>
    </row>
    <row r="6191" spans="1:14" x14ac:dyDescent="0.3">
      <c r="A6191" t="s">
        <v>218</v>
      </c>
      <c r="B6191" t="s">
        <v>219</v>
      </c>
      <c r="C6191" t="s">
        <v>438</v>
      </c>
      <c r="D6191" t="s">
        <v>436</v>
      </c>
      <c r="E6191">
        <v>1965</v>
      </c>
      <c r="F6191">
        <v>13.8</v>
      </c>
      <c r="G6191">
        <v>10.1</v>
      </c>
      <c r="M6191">
        <v>70.726600000000005</v>
      </c>
      <c r="N6191">
        <v>36.431899999999999</v>
      </c>
    </row>
    <row r="6192" spans="1:14" x14ac:dyDescent="0.3">
      <c r="A6192" t="s">
        <v>218</v>
      </c>
      <c r="B6192" t="s">
        <v>219</v>
      </c>
      <c r="C6192" t="s">
        <v>438</v>
      </c>
      <c r="D6192" t="s">
        <v>436</v>
      </c>
      <c r="E6192">
        <v>1964</v>
      </c>
      <c r="F6192">
        <v>14.8</v>
      </c>
      <c r="G6192">
        <v>9.4</v>
      </c>
      <c r="M6192">
        <v>71.028000000000006</v>
      </c>
      <c r="N6192">
        <v>36.025199999999998</v>
      </c>
    </row>
    <row r="6193" spans="1:15" x14ac:dyDescent="0.3">
      <c r="A6193" t="s">
        <v>218</v>
      </c>
      <c r="B6193" t="s">
        <v>219</v>
      </c>
      <c r="C6193" t="s">
        <v>438</v>
      </c>
      <c r="D6193" t="s">
        <v>436</v>
      </c>
      <c r="E6193">
        <v>1963</v>
      </c>
      <c r="F6193">
        <v>15.3</v>
      </c>
      <c r="G6193">
        <v>10.3</v>
      </c>
      <c r="M6193">
        <v>69.828999999999994</v>
      </c>
      <c r="N6193">
        <v>35.547600000000003</v>
      </c>
    </row>
    <row r="6194" spans="1:15" x14ac:dyDescent="0.3">
      <c r="A6194" t="s">
        <v>218</v>
      </c>
      <c r="B6194" t="s">
        <v>219</v>
      </c>
      <c r="C6194" t="s">
        <v>438</v>
      </c>
      <c r="D6194" t="s">
        <v>436</v>
      </c>
      <c r="E6194">
        <v>1962</v>
      </c>
      <c r="F6194">
        <v>16.100000000000001</v>
      </c>
      <c r="G6194">
        <v>10.8</v>
      </c>
      <c r="M6194">
        <v>69.430499999999995</v>
      </c>
      <c r="N6194">
        <v>35.076000000000001</v>
      </c>
    </row>
    <row r="6195" spans="1:15" x14ac:dyDescent="0.3">
      <c r="A6195" t="s">
        <v>218</v>
      </c>
      <c r="B6195" t="s">
        <v>219</v>
      </c>
      <c r="C6195" t="s">
        <v>438</v>
      </c>
      <c r="D6195" t="s">
        <v>436</v>
      </c>
      <c r="E6195">
        <v>1961</v>
      </c>
      <c r="F6195">
        <v>16.7</v>
      </c>
      <c r="G6195">
        <v>10.1</v>
      </c>
      <c r="M6195">
        <v>70.032399999999996</v>
      </c>
      <c r="N6195">
        <v>34.611199999999997</v>
      </c>
    </row>
    <row r="6196" spans="1:15" x14ac:dyDescent="0.3">
      <c r="A6196" t="s">
        <v>218</v>
      </c>
      <c r="B6196" t="s">
        <v>219</v>
      </c>
      <c r="C6196" t="s">
        <v>438</v>
      </c>
      <c r="D6196" t="s">
        <v>436</v>
      </c>
      <c r="E6196">
        <v>1960</v>
      </c>
      <c r="F6196">
        <v>16.7</v>
      </c>
      <c r="G6196">
        <v>10</v>
      </c>
      <c r="M6196">
        <v>69.786799999999999</v>
      </c>
    </row>
    <row r="6197" spans="1:15" x14ac:dyDescent="0.3">
      <c r="A6197" t="s">
        <v>220</v>
      </c>
      <c r="B6197" t="s">
        <v>221</v>
      </c>
      <c r="C6197" t="s">
        <v>434</v>
      </c>
      <c r="D6197" t="s">
        <v>433</v>
      </c>
      <c r="E6197">
        <v>2018</v>
      </c>
      <c r="I6197">
        <v>56639200000</v>
      </c>
      <c r="J6197">
        <v>8269.7900000000009</v>
      </c>
      <c r="L6197">
        <v>6.4</v>
      </c>
      <c r="N6197">
        <v>669.49400000000003</v>
      </c>
      <c r="O6197">
        <v>6.1669999999999998</v>
      </c>
    </row>
    <row r="6198" spans="1:15" x14ac:dyDescent="0.3">
      <c r="A6198" t="s">
        <v>220</v>
      </c>
      <c r="B6198" t="s">
        <v>221</v>
      </c>
      <c r="C6198" t="s">
        <v>434</v>
      </c>
      <c r="D6198" t="s">
        <v>433</v>
      </c>
      <c r="E6198">
        <v>2017</v>
      </c>
      <c r="F6198">
        <v>17.670000000000002</v>
      </c>
      <c r="G6198">
        <v>4.2629999999999999</v>
      </c>
      <c r="I6198">
        <v>53393800000</v>
      </c>
      <c r="J6198">
        <v>7838.34</v>
      </c>
      <c r="K6198">
        <v>78.180800000000005</v>
      </c>
      <c r="L6198">
        <v>6.6</v>
      </c>
      <c r="M6198">
        <v>78.832999999999998</v>
      </c>
      <c r="N6198">
        <v>665.87199999999996</v>
      </c>
      <c r="O6198">
        <v>6.1139999999999999</v>
      </c>
    </row>
    <row r="6199" spans="1:15" x14ac:dyDescent="0.3">
      <c r="A6199" t="s">
        <v>220</v>
      </c>
      <c r="B6199" t="s">
        <v>221</v>
      </c>
      <c r="C6199" t="s">
        <v>434</v>
      </c>
      <c r="D6199" t="s">
        <v>433</v>
      </c>
      <c r="E6199">
        <v>2016</v>
      </c>
      <c r="F6199">
        <v>17.744</v>
      </c>
      <c r="G6199">
        <v>4.181</v>
      </c>
      <c r="I6199">
        <v>51239100000</v>
      </c>
      <c r="J6199">
        <v>7634.95</v>
      </c>
      <c r="K6199">
        <v>76.11</v>
      </c>
      <c r="L6199">
        <v>6.8</v>
      </c>
      <c r="M6199">
        <v>78.8</v>
      </c>
      <c r="N6199">
        <v>656.024</v>
      </c>
      <c r="O6199">
        <v>6.2629999999999999</v>
      </c>
    </row>
    <row r="6200" spans="1:15" x14ac:dyDescent="0.3">
      <c r="A6200" t="s">
        <v>220</v>
      </c>
      <c r="B6200" t="s">
        <v>221</v>
      </c>
      <c r="C6200" t="s">
        <v>434</v>
      </c>
      <c r="D6200" t="s">
        <v>433</v>
      </c>
      <c r="E6200">
        <v>2015</v>
      </c>
      <c r="F6200">
        <v>17.736999999999998</v>
      </c>
      <c r="G6200">
        <v>4.109</v>
      </c>
      <c r="I6200">
        <v>49973900000</v>
      </c>
      <c r="J6200">
        <v>7649.83</v>
      </c>
      <c r="K6200">
        <v>74</v>
      </c>
      <c r="L6200">
        <v>7.1</v>
      </c>
      <c r="M6200">
        <v>78.768000000000001</v>
      </c>
      <c r="N6200">
        <v>638.58000000000004</v>
      </c>
      <c r="O6200">
        <v>6.2329999999999997</v>
      </c>
    </row>
    <row r="6201" spans="1:15" x14ac:dyDescent="0.3">
      <c r="A6201" t="s">
        <v>220</v>
      </c>
      <c r="B6201" t="s">
        <v>221</v>
      </c>
      <c r="C6201" t="s">
        <v>434</v>
      </c>
      <c r="D6201" t="s">
        <v>433</v>
      </c>
      <c r="E6201">
        <v>2014</v>
      </c>
      <c r="F6201">
        <v>17.617000000000001</v>
      </c>
      <c r="G6201">
        <v>4.048</v>
      </c>
      <c r="H6201">
        <v>2588.3000000000002</v>
      </c>
      <c r="I6201">
        <v>48296100000</v>
      </c>
      <c r="J6201">
        <v>7712.06</v>
      </c>
      <c r="K6201">
        <v>73</v>
      </c>
      <c r="L6201">
        <v>7.4</v>
      </c>
      <c r="M6201">
        <v>78.731999999999999</v>
      </c>
      <c r="N6201">
        <v>612.16099999999994</v>
      </c>
      <c r="O6201">
        <v>6.28</v>
      </c>
    </row>
    <row r="6202" spans="1:15" x14ac:dyDescent="0.3">
      <c r="A6202" t="s">
        <v>220</v>
      </c>
      <c r="B6202" t="s">
        <v>221</v>
      </c>
      <c r="C6202" t="s">
        <v>434</v>
      </c>
      <c r="D6202" t="s">
        <v>433</v>
      </c>
      <c r="E6202">
        <v>2013</v>
      </c>
      <c r="F6202">
        <v>17.38</v>
      </c>
      <c r="G6202">
        <v>3.9950000000000001</v>
      </c>
      <c r="H6202">
        <v>2765.69</v>
      </c>
      <c r="I6202">
        <v>46866600000</v>
      </c>
      <c r="J6202">
        <v>7923.85</v>
      </c>
      <c r="K6202">
        <v>70.5</v>
      </c>
      <c r="L6202">
        <v>7.7</v>
      </c>
      <c r="M6202">
        <v>78.683000000000007</v>
      </c>
      <c r="N6202">
        <v>578.16399999999999</v>
      </c>
      <c r="O6202">
        <v>6.3819999999999997</v>
      </c>
    </row>
    <row r="6203" spans="1:15" x14ac:dyDescent="0.3">
      <c r="A6203" t="s">
        <v>220</v>
      </c>
      <c r="B6203" t="s">
        <v>221</v>
      </c>
      <c r="C6203" t="s">
        <v>434</v>
      </c>
      <c r="D6203" t="s">
        <v>433</v>
      </c>
      <c r="E6203">
        <v>2012</v>
      </c>
      <c r="F6203">
        <v>17.048999999999999</v>
      </c>
      <c r="G6203">
        <v>3.952</v>
      </c>
      <c r="H6203">
        <v>2487.44</v>
      </c>
      <c r="I6203">
        <v>44230700000</v>
      </c>
      <c r="J6203">
        <v>7985.85</v>
      </c>
      <c r="K6203">
        <v>61.2498</v>
      </c>
      <c r="L6203">
        <v>8</v>
      </c>
      <c r="M6203">
        <v>78.611000000000004</v>
      </c>
      <c r="N6203">
        <v>541.41099999999994</v>
      </c>
      <c r="O6203">
        <v>6.4089999999999998</v>
      </c>
    </row>
    <row r="6204" spans="1:15" x14ac:dyDescent="0.3">
      <c r="A6204" t="s">
        <v>220</v>
      </c>
      <c r="B6204" t="s">
        <v>221</v>
      </c>
      <c r="C6204" t="s">
        <v>434</v>
      </c>
      <c r="D6204" t="s">
        <v>433</v>
      </c>
      <c r="E6204">
        <v>2011</v>
      </c>
      <c r="F6204">
        <v>16.661999999999999</v>
      </c>
      <c r="G6204">
        <v>3.92</v>
      </c>
      <c r="H6204">
        <v>2948.09</v>
      </c>
      <c r="I6204">
        <v>40075700000</v>
      </c>
      <c r="J6204">
        <v>7703.39</v>
      </c>
      <c r="K6204">
        <v>52</v>
      </c>
      <c r="L6204">
        <v>8.4</v>
      </c>
      <c r="M6204">
        <v>78.507000000000005</v>
      </c>
      <c r="N6204">
        <v>508.53800000000001</v>
      </c>
      <c r="O6204">
        <v>6.4359999999999999</v>
      </c>
    </row>
    <row r="6205" spans="1:15" x14ac:dyDescent="0.3">
      <c r="A6205" t="s">
        <v>220</v>
      </c>
      <c r="B6205" t="s">
        <v>221</v>
      </c>
      <c r="C6205" t="s">
        <v>434</v>
      </c>
      <c r="D6205" t="s">
        <v>433</v>
      </c>
      <c r="E6205">
        <v>2010</v>
      </c>
      <c r="F6205">
        <v>16.280999999999999</v>
      </c>
      <c r="G6205">
        <v>3.9</v>
      </c>
      <c r="H6205">
        <v>3046.2</v>
      </c>
      <c r="I6205">
        <v>38419600000</v>
      </c>
      <c r="J6205">
        <v>7756.74</v>
      </c>
      <c r="K6205">
        <v>43.68</v>
      </c>
      <c r="L6205">
        <v>8.8000000000000007</v>
      </c>
      <c r="M6205">
        <v>78.36</v>
      </c>
      <c r="N6205">
        <v>484.17</v>
      </c>
      <c r="O6205">
        <v>6.4619999999999997</v>
      </c>
    </row>
    <row r="6206" spans="1:15" x14ac:dyDescent="0.3">
      <c r="A6206" t="s">
        <v>220</v>
      </c>
      <c r="B6206" t="s">
        <v>221</v>
      </c>
      <c r="C6206" t="s">
        <v>434</v>
      </c>
      <c r="D6206" t="s">
        <v>433</v>
      </c>
      <c r="E6206">
        <v>2009</v>
      </c>
      <c r="F6206">
        <v>15.981999999999999</v>
      </c>
      <c r="G6206">
        <v>3.895</v>
      </c>
      <c r="H6206">
        <v>2729.47</v>
      </c>
      <c r="I6206">
        <v>35477300000</v>
      </c>
      <c r="J6206">
        <v>7371.1</v>
      </c>
      <c r="K6206">
        <v>30.14</v>
      </c>
      <c r="L6206">
        <v>9.3000000000000007</v>
      </c>
      <c r="M6206">
        <v>78.161000000000001</v>
      </c>
      <c r="N6206">
        <v>470.48200000000003</v>
      </c>
      <c r="O6206">
        <v>6.3550000000000004</v>
      </c>
    </row>
    <row r="6207" spans="1:15" x14ac:dyDescent="0.3">
      <c r="A6207" t="s">
        <v>220</v>
      </c>
      <c r="B6207" t="s">
        <v>221</v>
      </c>
      <c r="C6207" t="s">
        <v>434</v>
      </c>
      <c r="D6207" t="s">
        <v>433</v>
      </c>
      <c r="E6207">
        <v>2008</v>
      </c>
      <c r="F6207">
        <v>15.824999999999999</v>
      </c>
      <c r="G6207">
        <v>3.907</v>
      </c>
      <c r="H6207">
        <v>2559.4299999999998</v>
      </c>
      <c r="I6207">
        <v>29227500000</v>
      </c>
      <c r="J6207">
        <v>6134.13</v>
      </c>
      <c r="K6207">
        <v>22.53</v>
      </c>
      <c r="L6207">
        <v>9.8000000000000007</v>
      </c>
      <c r="M6207">
        <v>77.911000000000001</v>
      </c>
      <c r="N6207">
        <v>465.762</v>
      </c>
      <c r="O6207">
        <v>7.2439999999999998</v>
      </c>
    </row>
    <row r="6208" spans="1:15" x14ac:dyDescent="0.3">
      <c r="A6208" t="s">
        <v>220</v>
      </c>
      <c r="B6208" t="s">
        <v>221</v>
      </c>
      <c r="C6208" t="s">
        <v>434</v>
      </c>
      <c r="D6208" t="s">
        <v>433</v>
      </c>
      <c r="E6208">
        <v>2007</v>
      </c>
      <c r="F6208">
        <v>15.858000000000001</v>
      </c>
      <c r="G6208">
        <v>3.9359999999999999</v>
      </c>
      <c r="H6208">
        <v>2396.7199999999998</v>
      </c>
      <c r="I6208">
        <v>24873500000</v>
      </c>
      <c r="J6208">
        <v>5217.47</v>
      </c>
      <c r="K6208">
        <v>18.739999999999998</v>
      </c>
      <c r="L6208">
        <v>10.5</v>
      </c>
      <c r="M6208">
        <v>77.608999999999995</v>
      </c>
      <c r="N6208">
        <v>466.01600000000002</v>
      </c>
      <c r="O6208">
        <v>8.98</v>
      </c>
    </row>
    <row r="6209" spans="1:15" x14ac:dyDescent="0.3">
      <c r="A6209" t="s">
        <v>220</v>
      </c>
      <c r="B6209" t="s">
        <v>221</v>
      </c>
      <c r="C6209" t="s">
        <v>434</v>
      </c>
      <c r="D6209" t="s">
        <v>433</v>
      </c>
      <c r="E6209">
        <v>2006</v>
      </c>
      <c r="F6209">
        <v>16.105</v>
      </c>
      <c r="G6209">
        <v>3.984</v>
      </c>
      <c r="H6209">
        <v>2296.9699999999998</v>
      </c>
      <c r="I6209">
        <v>22048700000</v>
      </c>
      <c r="J6209">
        <v>4632.3100000000004</v>
      </c>
      <c r="K6209">
        <v>15</v>
      </c>
      <c r="L6209">
        <v>11.3</v>
      </c>
      <c r="M6209">
        <v>77.260000000000005</v>
      </c>
      <c r="N6209">
        <v>465.274</v>
      </c>
      <c r="O6209">
        <v>8.7110000000000003</v>
      </c>
    </row>
    <row r="6210" spans="1:15" x14ac:dyDescent="0.3">
      <c r="A6210" t="s">
        <v>220</v>
      </c>
      <c r="B6210" t="s">
        <v>221</v>
      </c>
      <c r="C6210" t="s">
        <v>434</v>
      </c>
      <c r="D6210" t="s">
        <v>433</v>
      </c>
      <c r="E6210">
        <v>2005</v>
      </c>
      <c r="F6210">
        <v>16.579000000000001</v>
      </c>
      <c r="G6210">
        <v>4.0510000000000002</v>
      </c>
      <c r="H6210">
        <v>2384.88</v>
      </c>
      <c r="I6210">
        <v>21490000000</v>
      </c>
      <c r="J6210">
        <v>4573.54</v>
      </c>
      <c r="K6210">
        <v>10.14</v>
      </c>
      <c r="L6210">
        <v>12.2</v>
      </c>
      <c r="M6210">
        <v>76.864999999999995</v>
      </c>
      <c r="N6210">
        <v>459.31200000000001</v>
      </c>
      <c r="O6210">
        <v>8.3919999999999995</v>
      </c>
    </row>
    <row r="6211" spans="1:15" x14ac:dyDescent="0.3">
      <c r="A6211" t="s">
        <v>220</v>
      </c>
      <c r="B6211" t="s">
        <v>221</v>
      </c>
      <c r="C6211" t="s">
        <v>434</v>
      </c>
      <c r="D6211" t="s">
        <v>433</v>
      </c>
      <c r="E6211">
        <v>2004</v>
      </c>
      <c r="F6211">
        <v>17.268999999999998</v>
      </c>
      <c r="G6211">
        <v>4.1360000000000001</v>
      </c>
      <c r="H6211">
        <v>2407.77</v>
      </c>
      <c r="I6211">
        <v>21145500000</v>
      </c>
      <c r="J6211">
        <v>4627.66</v>
      </c>
      <c r="K6211">
        <v>9</v>
      </c>
      <c r="L6211">
        <v>13.1</v>
      </c>
      <c r="M6211">
        <v>76.432000000000002</v>
      </c>
      <c r="N6211">
        <v>446.66500000000002</v>
      </c>
      <c r="O6211">
        <v>7.85</v>
      </c>
    </row>
    <row r="6212" spans="1:15" x14ac:dyDescent="0.3">
      <c r="A6212" t="s">
        <v>220</v>
      </c>
      <c r="B6212" t="s">
        <v>221</v>
      </c>
      <c r="C6212" t="s">
        <v>434</v>
      </c>
      <c r="D6212" t="s">
        <v>433</v>
      </c>
      <c r="E6212">
        <v>2003</v>
      </c>
      <c r="F6212">
        <v>18.119</v>
      </c>
      <c r="G6212">
        <v>4.2370000000000001</v>
      </c>
      <c r="H6212">
        <v>2499.79</v>
      </c>
      <c r="I6212">
        <v>20082900000</v>
      </c>
      <c r="J6212">
        <v>4576.3900000000003</v>
      </c>
      <c r="K6212">
        <v>8</v>
      </c>
      <c r="L6212">
        <v>14.1</v>
      </c>
      <c r="M6212">
        <v>75.968999999999994</v>
      </c>
      <c r="N6212">
        <v>428.971</v>
      </c>
      <c r="O6212">
        <v>7.9989999999999997</v>
      </c>
    </row>
    <row r="6213" spans="1:15" x14ac:dyDescent="0.3">
      <c r="A6213" t="s">
        <v>220</v>
      </c>
      <c r="B6213" t="s">
        <v>221</v>
      </c>
      <c r="C6213" t="s">
        <v>434</v>
      </c>
      <c r="D6213" t="s">
        <v>433</v>
      </c>
      <c r="E6213">
        <v>2002</v>
      </c>
      <c r="F6213">
        <v>19.071000000000002</v>
      </c>
      <c r="G6213">
        <v>4.3520000000000003</v>
      </c>
      <c r="H6213">
        <v>2535.7399999999998</v>
      </c>
      <c r="I6213">
        <v>19152200000</v>
      </c>
      <c r="J6213">
        <v>4579.46</v>
      </c>
      <c r="K6213">
        <v>7</v>
      </c>
      <c r="L6213">
        <v>15.1</v>
      </c>
      <c r="M6213">
        <v>75.488</v>
      </c>
      <c r="N6213">
        <v>408.81799999999998</v>
      </c>
      <c r="O6213">
        <v>8.1110000000000007</v>
      </c>
    </row>
    <row r="6214" spans="1:15" x14ac:dyDescent="0.3">
      <c r="A6214" t="s">
        <v>220</v>
      </c>
      <c r="B6214" t="s">
        <v>221</v>
      </c>
      <c r="C6214" t="s">
        <v>434</v>
      </c>
      <c r="D6214" t="s">
        <v>433</v>
      </c>
      <c r="E6214">
        <v>2001</v>
      </c>
      <c r="F6214">
        <v>20.082999999999998</v>
      </c>
      <c r="G6214">
        <v>4.4800000000000004</v>
      </c>
      <c r="H6214">
        <v>2480.58</v>
      </c>
      <c r="I6214">
        <v>17649800000</v>
      </c>
      <c r="J6214">
        <v>4422.3900000000003</v>
      </c>
      <c r="K6214">
        <v>6.78322</v>
      </c>
      <c r="L6214">
        <v>16.100000000000001</v>
      </c>
      <c r="M6214">
        <v>74.998999999999995</v>
      </c>
      <c r="N6214">
        <v>390.12700000000001</v>
      </c>
      <c r="O6214">
        <v>8.1069999999999993</v>
      </c>
    </row>
    <row r="6215" spans="1:15" x14ac:dyDescent="0.3">
      <c r="A6215" t="s">
        <v>220</v>
      </c>
      <c r="B6215" t="s">
        <v>221</v>
      </c>
      <c r="C6215" t="s">
        <v>434</v>
      </c>
      <c r="D6215" t="s">
        <v>433</v>
      </c>
      <c r="E6215">
        <v>2000</v>
      </c>
      <c r="F6215">
        <v>21.119</v>
      </c>
      <c r="G6215">
        <v>4.6210000000000004</v>
      </c>
      <c r="H6215">
        <v>2513.5500000000002</v>
      </c>
      <c r="I6215">
        <v>17260400000</v>
      </c>
      <c r="J6215">
        <v>4491.6400000000003</v>
      </c>
      <c r="K6215">
        <v>7.9527400000000004</v>
      </c>
      <c r="L6215">
        <v>17</v>
      </c>
      <c r="M6215">
        <v>74.507000000000005</v>
      </c>
      <c r="N6215">
        <v>375.63799999999998</v>
      </c>
      <c r="O6215">
        <v>8.391</v>
      </c>
    </row>
    <row r="6216" spans="1:15" x14ac:dyDescent="0.3">
      <c r="A6216" t="s">
        <v>220</v>
      </c>
      <c r="B6216" t="s">
        <v>221</v>
      </c>
      <c r="C6216" t="s">
        <v>434</v>
      </c>
      <c r="D6216" t="s">
        <v>433</v>
      </c>
      <c r="E6216">
        <v>1999</v>
      </c>
      <c r="F6216">
        <v>22.155999999999999</v>
      </c>
      <c r="G6216">
        <v>4.7759999999999998</v>
      </c>
      <c r="H6216">
        <v>2524.17</v>
      </c>
      <c r="I6216">
        <v>17391100000</v>
      </c>
      <c r="J6216">
        <v>4640.38</v>
      </c>
      <c r="K6216">
        <v>5.3768099999999999</v>
      </c>
      <c r="L6216">
        <v>18</v>
      </c>
      <c r="M6216">
        <v>74.016999999999996</v>
      </c>
      <c r="N6216">
        <v>366.351</v>
      </c>
      <c r="O6216">
        <v>8.407</v>
      </c>
    </row>
    <row r="6217" spans="1:15" x14ac:dyDescent="0.3">
      <c r="A6217" t="s">
        <v>220</v>
      </c>
      <c r="B6217" t="s">
        <v>221</v>
      </c>
      <c r="C6217" t="s">
        <v>434</v>
      </c>
      <c r="D6217" t="s">
        <v>433</v>
      </c>
      <c r="E6217">
        <v>1998</v>
      </c>
      <c r="F6217">
        <v>23.172999999999998</v>
      </c>
      <c r="G6217">
        <v>4.9429999999999996</v>
      </c>
      <c r="H6217">
        <v>2555.56</v>
      </c>
      <c r="I6217">
        <v>17247200000</v>
      </c>
      <c r="J6217">
        <v>4669.58</v>
      </c>
      <c r="K6217">
        <v>2.72235</v>
      </c>
      <c r="L6217">
        <v>18.899999999999999</v>
      </c>
      <c r="M6217">
        <v>73.528000000000006</v>
      </c>
      <c r="N6217">
        <v>361.048</v>
      </c>
      <c r="O6217">
        <v>8.2520000000000007</v>
      </c>
    </row>
    <row r="6218" spans="1:15" x14ac:dyDescent="0.3">
      <c r="A6218" t="s">
        <v>220</v>
      </c>
      <c r="B6218" t="s">
        <v>221</v>
      </c>
      <c r="C6218" t="s">
        <v>434</v>
      </c>
      <c r="D6218" t="s">
        <v>433</v>
      </c>
      <c r="E6218">
        <v>1997</v>
      </c>
      <c r="F6218">
        <v>24.143000000000001</v>
      </c>
      <c r="G6218">
        <v>5.1219999999999999</v>
      </c>
      <c r="H6218">
        <v>2119.77</v>
      </c>
      <c r="I6218">
        <v>15751900000</v>
      </c>
      <c r="J6218">
        <v>4305.6400000000003</v>
      </c>
      <c r="K6218">
        <v>1.24108</v>
      </c>
      <c r="L6218">
        <v>19.8</v>
      </c>
      <c r="M6218">
        <v>73.046000000000006</v>
      </c>
      <c r="N6218">
        <v>357.61700000000002</v>
      </c>
      <c r="O6218">
        <v>8.6199999999999992</v>
      </c>
    </row>
    <row r="6219" spans="1:15" x14ac:dyDescent="0.3">
      <c r="A6219" t="s">
        <v>220</v>
      </c>
      <c r="B6219" t="s">
        <v>221</v>
      </c>
      <c r="C6219" t="s">
        <v>434</v>
      </c>
      <c r="D6219" t="s">
        <v>433</v>
      </c>
      <c r="E6219">
        <v>1996</v>
      </c>
      <c r="F6219">
        <v>25.032</v>
      </c>
      <c r="G6219">
        <v>5.3070000000000004</v>
      </c>
      <c r="H6219">
        <v>1800.5</v>
      </c>
      <c r="I6219">
        <v>13690200000</v>
      </c>
      <c r="J6219">
        <v>3791.61</v>
      </c>
      <c r="K6219">
        <v>0.14016700000000001</v>
      </c>
      <c r="L6219">
        <v>20.7</v>
      </c>
      <c r="M6219">
        <v>72.575999999999993</v>
      </c>
      <c r="N6219">
        <v>352.94900000000001</v>
      </c>
      <c r="O6219">
        <v>8.4990000000000006</v>
      </c>
    </row>
    <row r="6220" spans="1:15" x14ac:dyDescent="0.3">
      <c r="A6220" t="s">
        <v>220</v>
      </c>
      <c r="B6220" t="s">
        <v>221</v>
      </c>
      <c r="C6220" t="s">
        <v>434</v>
      </c>
      <c r="D6220" t="s">
        <v>433</v>
      </c>
      <c r="E6220">
        <v>1995</v>
      </c>
      <c r="F6220">
        <v>25.795000000000002</v>
      </c>
      <c r="G6220">
        <v>5.4950000000000001</v>
      </c>
      <c r="H6220">
        <v>1342.54</v>
      </c>
      <c r="I6220">
        <v>11718800000</v>
      </c>
      <c r="J6220">
        <v>3321.3</v>
      </c>
      <c r="K6220">
        <v>7.1618000000000001E-2</v>
      </c>
      <c r="L6220">
        <v>21.6</v>
      </c>
      <c r="M6220">
        <v>72.125</v>
      </c>
      <c r="N6220">
        <v>344.90499999999997</v>
      </c>
      <c r="O6220">
        <v>8.4649999999999999</v>
      </c>
    </row>
    <row r="6221" spans="1:15" x14ac:dyDescent="0.3">
      <c r="A6221" t="s">
        <v>220</v>
      </c>
      <c r="B6221" t="s">
        <v>221</v>
      </c>
      <c r="C6221" t="s">
        <v>434</v>
      </c>
      <c r="D6221" t="s">
        <v>433</v>
      </c>
      <c r="E6221">
        <v>1994</v>
      </c>
      <c r="F6221">
        <v>26.396999999999998</v>
      </c>
      <c r="G6221">
        <v>5.6840000000000002</v>
      </c>
      <c r="H6221">
        <v>1294.5999999999999</v>
      </c>
      <c r="I6221">
        <v>9599130000</v>
      </c>
      <c r="J6221">
        <v>2820.49</v>
      </c>
      <c r="L6221">
        <v>22.6</v>
      </c>
      <c r="M6221">
        <v>71.698999999999998</v>
      </c>
      <c r="N6221">
        <v>332.68400000000003</v>
      </c>
      <c r="O6221">
        <v>8.4689999999999994</v>
      </c>
    </row>
    <row r="6222" spans="1:15" x14ac:dyDescent="0.3">
      <c r="A6222" t="s">
        <v>220</v>
      </c>
      <c r="B6222" t="s">
        <v>221</v>
      </c>
      <c r="C6222" t="s">
        <v>434</v>
      </c>
      <c r="D6222" t="s">
        <v>433</v>
      </c>
      <c r="E6222">
        <v>1993</v>
      </c>
      <c r="F6222">
        <v>26.835000000000001</v>
      </c>
      <c r="G6222">
        <v>5.8689999999999998</v>
      </c>
      <c r="H6222">
        <v>1221.1500000000001</v>
      </c>
      <c r="I6222">
        <v>7941740000</v>
      </c>
      <c r="J6222">
        <v>2446.5300000000002</v>
      </c>
      <c r="L6222">
        <v>23.6</v>
      </c>
      <c r="M6222">
        <v>71.3</v>
      </c>
      <c r="N6222">
        <v>317.31400000000002</v>
      </c>
      <c r="O6222">
        <v>8.3810000000000002</v>
      </c>
    </row>
    <row r="6223" spans="1:15" x14ac:dyDescent="0.3">
      <c r="A6223" t="s">
        <v>220</v>
      </c>
      <c r="B6223" t="s">
        <v>221</v>
      </c>
      <c r="C6223" t="s">
        <v>434</v>
      </c>
      <c r="D6223" t="s">
        <v>433</v>
      </c>
      <c r="E6223">
        <v>1992</v>
      </c>
      <c r="F6223">
        <v>27.125</v>
      </c>
      <c r="G6223">
        <v>6.048</v>
      </c>
      <c r="H6223">
        <v>1095.8599999999999</v>
      </c>
      <c r="I6223">
        <v>5843580000</v>
      </c>
      <c r="J6223">
        <v>1899.65</v>
      </c>
      <c r="L6223">
        <v>24.6</v>
      </c>
      <c r="M6223">
        <v>70.929000000000002</v>
      </c>
      <c r="N6223">
        <v>300.697</v>
      </c>
      <c r="O6223">
        <v>8.0920000000000005</v>
      </c>
    </row>
    <row r="6224" spans="1:15" x14ac:dyDescent="0.3">
      <c r="A6224" t="s">
        <v>220</v>
      </c>
      <c r="B6224" t="s">
        <v>221</v>
      </c>
      <c r="C6224" t="s">
        <v>434</v>
      </c>
      <c r="D6224" t="s">
        <v>433</v>
      </c>
      <c r="E6224">
        <v>1991</v>
      </c>
      <c r="F6224">
        <v>27.282</v>
      </c>
      <c r="G6224">
        <v>6.2160000000000002</v>
      </c>
      <c r="H6224">
        <v>958.34400000000005</v>
      </c>
      <c r="I6224">
        <v>4690420000</v>
      </c>
      <c r="J6224">
        <v>1605.37</v>
      </c>
      <c r="L6224">
        <v>25.7</v>
      </c>
      <c r="M6224">
        <v>70.584000000000003</v>
      </c>
      <c r="N6224">
        <v>285.60199999999998</v>
      </c>
      <c r="O6224">
        <v>8.2210000000000001</v>
      </c>
    </row>
    <row r="6225" spans="1:14" x14ac:dyDescent="0.3">
      <c r="A6225" t="s">
        <v>220</v>
      </c>
      <c r="B6225" t="s">
        <v>221</v>
      </c>
      <c r="C6225" t="s">
        <v>434</v>
      </c>
      <c r="D6225" t="s">
        <v>433</v>
      </c>
      <c r="E6225">
        <v>1990</v>
      </c>
      <c r="F6225">
        <v>27.338000000000001</v>
      </c>
      <c r="G6225">
        <v>6.3710000000000004</v>
      </c>
      <c r="H6225">
        <v>499.45699999999999</v>
      </c>
      <c r="I6225">
        <v>2838490000</v>
      </c>
      <c r="J6225">
        <v>1012.64</v>
      </c>
      <c r="K6225">
        <v>0</v>
      </c>
      <c r="L6225">
        <v>26.8</v>
      </c>
      <c r="M6225">
        <v>70.266000000000005</v>
      </c>
      <c r="N6225">
        <v>274.00200000000001</v>
      </c>
    </row>
    <row r="6226" spans="1:14" x14ac:dyDescent="0.3">
      <c r="A6226" t="s">
        <v>220</v>
      </c>
      <c r="B6226" t="s">
        <v>221</v>
      </c>
      <c r="C6226" t="s">
        <v>434</v>
      </c>
      <c r="D6226" t="s">
        <v>433</v>
      </c>
      <c r="E6226">
        <v>1989</v>
      </c>
      <c r="F6226">
        <v>27.334</v>
      </c>
      <c r="G6226">
        <v>6.5129999999999999</v>
      </c>
      <c r="H6226">
        <v>825.25199999999995</v>
      </c>
      <c r="I6226">
        <v>2718000000</v>
      </c>
      <c r="J6226">
        <v>996.904</v>
      </c>
      <c r="L6226">
        <v>28</v>
      </c>
      <c r="M6226">
        <v>69.968999999999994</v>
      </c>
      <c r="N6226">
        <v>266.51400000000001</v>
      </c>
    </row>
    <row r="6227" spans="1:14" x14ac:dyDescent="0.3">
      <c r="A6227" t="s">
        <v>220</v>
      </c>
      <c r="B6227" t="s">
        <v>221</v>
      </c>
      <c r="C6227" t="s">
        <v>434</v>
      </c>
      <c r="D6227" t="s">
        <v>433</v>
      </c>
      <c r="E6227">
        <v>1988</v>
      </c>
      <c r="F6227">
        <v>27.318999999999999</v>
      </c>
      <c r="G6227">
        <v>6.641</v>
      </c>
      <c r="H6227">
        <v>1340.94</v>
      </c>
      <c r="I6227">
        <v>3313540000</v>
      </c>
      <c r="J6227">
        <v>1234.24</v>
      </c>
      <c r="L6227">
        <v>29.2</v>
      </c>
      <c r="M6227">
        <v>69.688999999999993</v>
      </c>
      <c r="N6227">
        <v>262.43200000000002</v>
      </c>
    </row>
    <row r="6228" spans="1:14" x14ac:dyDescent="0.3">
      <c r="A6228" t="s">
        <v>220</v>
      </c>
      <c r="B6228" t="s">
        <v>221</v>
      </c>
      <c r="C6228" t="s">
        <v>434</v>
      </c>
      <c r="D6228" t="s">
        <v>433</v>
      </c>
      <c r="E6228">
        <v>1987</v>
      </c>
      <c r="F6228">
        <v>27.338000000000001</v>
      </c>
      <c r="G6228">
        <v>6.7560000000000002</v>
      </c>
      <c r="H6228">
        <v>1565.24</v>
      </c>
      <c r="L6228">
        <v>30.5</v>
      </c>
      <c r="M6228">
        <v>69.42</v>
      </c>
      <c r="N6228">
        <v>260.798</v>
      </c>
    </row>
    <row r="6229" spans="1:14" x14ac:dyDescent="0.3">
      <c r="A6229" t="s">
        <v>220</v>
      </c>
      <c r="B6229" t="s">
        <v>221</v>
      </c>
      <c r="C6229" t="s">
        <v>434</v>
      </c>
      <c r="D6229" t="s">
        <v>433</v>
      </c>
      <c r="E6229">
        <v>1986</v>
      </c>
      <c r="F6229">
        <v>27.417000000000002</v>
      </c>
      <c r="G6229">
        <v>6.859</v>
      </c>
      <c r="H6229">
        <v>1420.59</v>
      </c>
      <c r="L6229">
        <v>31.8</v>
      </c>
      <c r="M6229">
        <v>69.162999999999997</v>
      </c>
      <c r="N6229">
        <v>260.10500000000002</v>
      </c>
    </row>
    <row r="6230" spans="1:14" x14ac:dyDescent="0.3">
      <c r="A6230" t="s">
        <v>220</v>
      </c>
      <c r="B6230" t="s">
        <v>221</v>
      </c>
      <c r="C6230" t="s">
        <v>434</v>
      </c>
      <c r="D6230" t="s">
        <v>433</v>
      </c>
      <c r="E6230">
        <v>1985</v>
      </c>
      <c r="F6230">
        <v>27.579000000000001</v>
      </c>
      <c r="G6230">
        <v>6.9489999999999998</v>
      </c>
      <c r="H6230">
        <v>1323.91</v>
      </c>
      <c r="L6230">
        <v>33.1</v>
      </c>
      <c r="M6230">
        <v>68.918000000000006</v>
      </c>
      <c r="N6230">
        <v>259.23700000000002</v>
      </c>
    </row>
    <row r="6231" spans="1:14" x14ac:dyDescent="0.3">
      <c r="A6231" t="s">
        <v>220</v>
      </c>
      <c r="B6231" t="s">
        <v>221</v>
      </c>
      <c r="C6231" t="s">
        <v>434</v>
      </c>
      <c r="D6231" t="s">
        <v>433</v>
      </c>
      <c r="E6231">
        <v>1984</v>
      </c>
      <c r="F6231">
        <v>27.835000000000001</v>
      </c>
      <c r="G6231">
        <v>7.024</v>
      </c>
      <c r="H6231">
        <v>1306.6400000000001</v>
      </c>
      <c r="L6231">
        <v>34.5</v>
      </c>
      <c r="M6231">
        <v>68.688999999999993</v>
      </c>
      <c r="N6231">
        <v>257.87400000000002</v>
      </c>
    </row>
    <row r="6232" spans="1:14" x14ac:dyDescent="0.3">
      <c r="A6232" t="s">
        <v>220</v>
      </c>
      <c r="B6232" t="s">
        <v>221</v>
      </c>
      <c r="C6232" t="s">
        <v>434</v>
      </c>
      <c r="D6232" t="s">
        <v>433</v>
      </c>
      <c r="E6232">
        <v>1983</v>
      </c>
      <c r="F6232">
        <v>28.163</v>
      </c>
      <c r="G6232">
        <v>7.085</v>
      </c>
      <c r="H6232">
        <v>1249.3900000000001</v>
      </c>
      <c r="L6232">
        <v>35.799999999999997</v>
      </c>
      <c r="M6232">
        <v>68.477999999999994</v>
      </c>
      <c r="N6232">
        <v>256.31200000000001</v>
      </c>
    </row>
    <row r="6233" spans="1:14" x14ac:dyDescent="0.3">
      <c r="A6233" t="s">
        <v>220</v>
      </c>
      <c r="B6233" t="s">
        <v>221</v>
      </c>
      <c r="C6233" t="s">
        <v>434</v>
      </c>
      <c r="D6233" t="s">
        <v>433</v>
      </c>
      <c r="E6233">
        <v>1982</v>
      </c>
      <c r="F6233">
        <v>28.539000000000001</v>
      </c>
      <c r="G6233">
        <v>7.1360000000000001</v>
      </c>
      <c r="H6233">
        <v>1149.98</v>
      </c>
      <c r="L6233">
        <v>37.1</v>
      </c>
      <c r="M6233">
        <v>68.287000000000006</v>
      </c>
      <c r="N6233">
        <v>254.755</v>
      </c>
    </row>
    <row r="6234" spans="1:14" x14ac:dyDescent="0.3">
      <c r="A6234" t="s">
        <v>220</v>
      </c>
      <c r="B6234" t="s">
        <v>221</v>
      </c>
      <c r="C6234" t="s">
        <v>434</v>
      </c>
      <c r="D6234" t="s">
        <v>433</v>
      </c>
      <c r="E6234">
        <v>1981</v>
      </c>
      <c r="F6234">
        <v>28.948</v>
      </c>
      <c r="G6234">
        <v>7.18</v>
      </c>
      <c r="H6234">
        <v>1056.55</v>
      </c>
      <c r="L6234">
        <v>38.299999999999997</v>
      </c>
      <c r="M6234">
        <v>68.113</v>
      </c>
      <c r="N6234">
        <v>253.59700000000001</v>
      </c>
    </row>
    <row r="6235" spans="1:14" x14ac:dyDescent="0.3">
      <c r="A6235" t="s">
        <v>220</v>
      </c>
      <c r="B6235" t="s">
        <v>221</v>
      </c>
      <c r="C6235" t="s">
        <v>434</v>
      </c>
      <c r="D6235" t="s">
        <v>433</v>
      </c>
      <c r="E6235">
        <v>1980</v>
      </c>
      <c r="F6235">
        <v>29.364000000000001</v>
      </c>
      <c r="G6235">
        <v>7.218</v>
      </c>
      <c r="H6235">
        <v>979.94200000000001</v>
      </c>
      <c r="L6235">
        <v>39.4</v>
      </c>
      <c r="M6235">
        <v>67.951999999999998</v>
      </c>
      <c r="N6235">
        <v>253.072</v>
      </c>
    </row>
    <row r="6236" spans="1:14" x14ac:dyDescent="0.3">
      <c r="A6236" t="s">
        <v>220</v>
      </c>
      <c r="B6236" t="s">
        <v>221</v>
      </c>
      <c r="C6236" t="s">
        <v>434</v>
      </c>
      <c r="D6236" t="s">
        <v>433</v>
      </c>
      <c r="E6236">
        <v>1979</v>
      </c>
      <c r="F6236">
        <v>29.754999999999999</v>
      </c>
      <c r="G6236">
        <v>7.2530000000000001</v>
      </c>
      <c r="H6236">
        <v>919.75699999999995</v>
      </c>
      <c r="L6236">
        <v>40.6</v>
      </c>
      <c r="M6236">
        <v>67.802000000000007</v>
      </c>
      <c r="N6236">
        <v>253.26499999999999</v>
      </c>
    </row>
    <row r="6237" spans="1:14" x14ac:dyDescent="0.3">
      <c r="A6237" t="s">
        <v>220</v>
      </c>
      <c r="B6237" t="s">
        <v>221</v>
      </c>
      <c r="C6237" t="s">
        <v>434</v>
      </c>
      <c r="D6237" t="s">
        <v>433</v>
      </c>
      <c r="E6237">
        <v>1978</v>
      </c>
      <c r="F6237">
        <v>30.103999999999999</v>
      </c>
      <c r="G6237">
        <v>7.2880000000000003</v>
      </c>
      <c r="H6237">
        <v>814.33699999999999</v>
      </c>
      <c r="L6237">
        <v>41.6</v>
      </c>
      <c r="M6237">
        <v>67.656000000000006</v>
      </c>
      <c r="N6237">
        <v>253.881</v>
      </c>
    </row>
    <row r="6238" spans="1:14" x14ac:dyDescent="0.3">
      <c r="A6238" t="s">
        <v>220</v>
      </c>
      <c r="B6238" t="s">
        <v>221</v>
      </c>
      <c r="C6238" t="s">
        <v>434</v>
      </c>
      <c r="D6238" t="s">
        <v>433</v>
      </c>
      <c r="E6238">
        <v>1977</v>
      </c>
      <c r="F6238">
        <v>30.401</v>
      </c>
      <c r="G6238">
        <v>7.3280000000000003</v>
      </c>
      <c r="H6238">
        <v>743.73299999999995</v>
      </c>
      <c r="L6238">
        <v>42.6</v>
      </c>
      <c r="M6238">
        <v>67.507000000000005</v>
      </c>
      <c r="N6238">
        <v>254.32499999999999</v>
      </c>
    </row>
    <row r="6239" spans="1:14" x14ac:dyDescent="0.3">
      <c r="A6239" t="s">
        <v>220</v>
      </c>
      <c r="B6239" t="s">
        <v>221</v>
      </c>
      <c r="C6239" t="s">
        <v>434</v>
      </c>
      <c r="D6239" t="s">
        <v>433</v>
      </c>
      <c r="E6239">
        <v>1976</v>
      </c>
      <c r="F6239">
        <v>30.65</v>
      </c>
      <c r="G6239">
        <v>7.3780000000000001</v>
      </c>
      <c r="H6239">
        <v>693.26599999999996</v>
      </c>
      <c r="L6239">
        <v>43.5</v>
      </c>
      <c r="M6239">
        <v>67.352000000000004</v>
      </c>
      <c r="N6239">
        <v>253.803</v>
      </c>
    </row>
    <row r="6240" spans="1:14" x14ac:dyDescent="0.3">
      <c r="A6240" t="s">
        <v>220</v>
      </c>
      <c r="B6240" t="s">
        <v>221</v>
      </c>
      <c r="C6240" t="s">
        <v>434</v>
      </c>
      <c r="D6240" t="s">
        <v>433</v>
      </c>
      <c r="E6240">
        <v>1975</v>
      </c>
      <c r="F6240">
        <v>30.864999999999998</v>
      </c>
      <c r="G6240">
        <v>7.444</v>
      </c>
      <c r="H6240">
        <v>646.41399999999999</v>
      </c>
      <c r="L6240">
        <v>44.3</v>
      </c>
      <c r="M6240">
        <v>67.183000000000007</v>
      </c>
      <c r="N6240">
        <v>251.78399999999999</v>
      </c>
    </row>
    <row r="6241" spans="1:15" x14ac:dyDescent="0.3">
      <c r="A6241" t="s">
        <v>220</v>
      </c>
      <c r="B6241" t="s">
        <v>221</v>
      </c>
      <c r="C6241" t="s">
        <v>434</v>
      </c>
      <c r="D6241" t="s">
        <v>433</v>
      </c>
      <c r="E6241">
        <v>1974</v>
      </c>
      <c r="F6241">
        <v>31.068000000000001</v>
      </c>
      <c r="G6241">
        <v>7.53</v>
      </c>
      <c r="H6241">
        <v>700.495</v>
      </c>
      <c r="L6241">
        <v>45</v>
      </c>
      <c r="M6241">
        <v>66.995000000000005</v>
      </c>
      <c r="N6241">
        <v>247.97399999999999</v>
      </c>
    </row>
    <row r="6242" spans="1:15" x14ac:dyDescent="0.3">
      <c r="A6242" t="s">
        <v>220</v>
      </c>
      <c r="B6242" t="s">
        <v>221</v>
      </c>
      <c r="C6242" t="s">
        <v>434</v>
      </c>
      <c r="D6242" t="s">
        <v>433</v>
      </c>
      <c r="E6242">
        <v>1973</v>
      </c>
      <c r="F6242">
        <v>31.292999999999999</v>
      </c>
      <c r="G6242">
        <v>7.6369999999999996</v>
      </c>
      <c r="H6242">
        <v>649.49099999999999</v>
      </c>
      <c r="L6242">
        <v>45.6</v>
      </c>
      <c r="M6242">
        <v>66.789000000000001</v>
      </c>
      <c r="N6242">
        <v>242.614</v>
      </c>
    </row>
    <row r="6243" spans="1:15" x14ac:dyDescent="0.3">
      <c r="A6243" t="s">
        <v>220</v>
      </c>
      <c r="B6243" t="s">
        <v>221</v>
      </c>
      <c r="C6243" t="s">
        <v>434</v>
      </c>
      <c r="D6243" t="s">
        <v>433</v>
      </c>
      <c r="E6243">
        <v>1972</v>
      </c>
      <c r="F6243">
        <v>31.567</v>
      </c>
      <c r="G6243">
        <v>7.766</v>
      </c>
      <c r="H6243">
        <v>574.89400000000001</v>
      </c>
      <c r="L6243">
        <v>46.1</v>
      </c>
      <c r="M6243">
        <v>66.564999999999998</v>
      </c>
      <c r="N6243">
        <v>236.34800000000001</v>
      </c>
    </row>
    <row r="6244" spans="1:15" x14ac:dyDescent="0.3">
      <c r="A6244" t="s">
        <v>220</v>
      </c>
      <c r="B6244" t="s">
        <v>221</v>
      </c>
      <c r="C6244" t="s">
        <v>434</v>
      </c>
      <c r="D6244" t="s">
        <v>433</v>
      </c>
      <c r="E6244">
        <v>1971</v>
      </c>
      <c r="F6244">
        <v>31.905000000000001</v>
      </c>
      <c r="G6244">
        <v>7.9180000000000001</v>
      </c>
      <c r="H6244">
        <v>525.47799999999995</v>
      </c>
      <c r="L6244">
        <v>46.6</v>
      </c>
      <c r="M6244">
        <v>66.322999999999993</v>
      </c>
      <c r="N6244">
        <v>230.11199999999999</v>
      </c>
    </row>
    <row r="6245" spans="1:15" x14ac:dyDescent="0.3">
      <c r="A6245" t="s">
        <v>220</v>
      </c>
      <c r="B6245" t="s">
        <v>221</v>
      </c>
      <c r="C6245" t="s">
        <v>434</v>
      </c>
      <c r="D6245" t="s">
        <v>433</v>
      </c>
      <c r="E6245">
        <v>1970</v>
      </c>
      <c r="F6245">
        <v>32.326000000000001</v>
      </c>
      <c r="G6245">
        <v>8.0909999999999993</v>
      </c>
      <c r="L6245">
        <v>47.1</v>
      </c>
      <c r="M6245">
        <v>66.066999999999993</v>
      </c>
      <c r="N6245">
        <v>224.578</v>
      </c>
    </row>
    <row r="6246" spans="1:15" x14ac:dyDescent="0.3">
      <c r="A6246" t="s">
        <v>220</v>
      </c>
      <c r="B6246" t="s">
        <v>221</v>
      </c>
      <c r="C6246" t="s">
        <v>434</v>
      </c>
      <c r="D6246" t="s">
        <v>433</v>
      </c>
      <c r="E6246">
        <v>1969</v>
      </c>
      <c r="F6246">
        <v>32.841000000000001</v>
      </c>
      <c r="G6246">
        <v>8.2829999999999995</v>
      </c>
      <c r="L6246">
        <v>47.7</v>
      </c>
      <c r="M6246">
        <v>65.8</v>
      </c>
      <c r="N6246">
        <v>219.98500000000001</v>
      </c>
    </row>
    <row r="6247" spans="1:15" x14ac:dyDescent="0.3">
      <c r="A6247" t="s">
        <v>220</v>
      </c>
      <c r="B6247" t="s">
        <v>221</v>
      </c>
      <c r="C6247" t="s">
        <v>434</v>
      </c>
      <c r="D6247" t="s">
        <v>433</v>
      </c>
      <c r="E6247">
        <v>1968</v>
      </c>
      <c r="F6247">
        <v>33.436</v>
      </c>
      <c r="G6247">
        <v>8.49</v>
      </c>
      <c r="L6247">
        <v>48.3</v>
      </c>
      <c r="M6247">
        <v>65.528000000000006</v>
      </c>
      <c r="N6247">
        <v>216.107</v>
      </c>
    </row>
    <row r="6248" spans="1:15" x14ac:dyDescent="0.3">
      <c r="A6248" t="s">
        <v>220</v>
      </c>
      <c r="B6248" t="s">
        <v>221</v>
      </c>
      <c r="C6248" t="s">
        <v>434</v>
      </c>
      <c r="D6248" t="s">
        <v>433</v>
      </c>
      <c r="E6248">
        <v>1967</v>
      </c>
      <c r="F6248">
        <v>34.091000000000001</v>
      </c>
      <c r="G6248">
        <v>8.7070000000000007</v>
      </c>
      <c r="L6248">
        <v>48.9</v>
      </c>
      <c r="M6248">
        <v>65.254999999999995</v>
      </c>
      <c r="N6248">
        <v>212.584</v>
      </c>
    </row>
    <row r="6249" spans="1:15" x14ac:dyDescent="0.3">
      <c r="A6249" t="s">
        <v>220</v>
      </c>
      <c r="B6249" t="s">
        <v>221</v>
      </c>
      <c r="C6249" t="s">
        <v>434</v>
      </c>
      <c r="D6249" t="s">
        <v>433</v>
      </c>
      <c r="E6249">
        <v>1966</v>
      </c>
      <c r="F6249">
        <v>34.786999999999999</v>
      </c>
      <c r="G6249">
        <v>8.9329999999999998</v>
      </c>
      <c r="L6249">
        <v>49.7</v>
      </c>
      <c r="M6249">
        <v>64.981999999999999</v>
      </c>
      <c r="N6249">
        <v>208.858</v>
      </c>
    </row>
    <row r="6250" spans="1:15" x14ac:dyDescent="0.3">
      <c r="A6250" t="s">
        <v>220</v>
      </c>
      <c r="B6250" t="s">
        <v>221</v>
      </c>
      <c r="C6250" t="s">
        <v>434</v>
      </c>
      <c r="D6250" t="s">
        <v>433</v>
      </c>
      <c r="E6250">
        <v>1965</v>
      </c>
      <c r="F6250">
        <v>35.496000000000002</v>
      </c>
      <c r="G6250">
        <v>9.1669999999999998</v>
      </c>
      <c r="L6250">
        <v>50.6</v>
      </c>
      <c r="M6250">
        <v>64.709000000000003</v>
      </c>
      <c r="N6250">
        <v>204.53299999999999</v>
      </c>
    </row>
    <row r="6251" spans="1:15" x14ac:dyDescent="0.3">
      <c r="A6251" t="s">
        <v>220</v>
      </c>
      <c r="B6251" t="s">
        <v>221</v>
      </c>
      <c r="C6251" t="s">
        <v>434</v>
      </c>
      <c r="D6251" t="s">
        <v>433</v>
      </c>
      <c r="E6251">
        <v>1964</v>
      </c>
      <c r="F6251">
        <v>36.188000000000002</v>
      </c>
      <c r="G6251">
        <v>9.4079999999999995</v>
      </c>
      <c r="L6251">
        <v>51.6</v>
      </c>
      <c r="M6251">
        <v>64.435000000000002</v>
      </c>
      <c r="N6251">
        <v>199.53399999999999</v>
      </c>
    </row>
    <row r="6252" spans="1:15" x14ac:dyDescent="0.3">
      <c r="A6252" t="s">
        <v>220</v>
      </c>
      <c r="B6252" t="s">
        <v>221</v>
      </c>
      <c r="C6252" t="s">
        <v>434</v>
      </c>
      <c r="D6252" t="s">
        <v>433</v>
      </c>
      <c r="E6252">
        <v>1963</v>
      </c>
      <c r="F6252">
        <v>36.838000000000001</v>
      </c>
      <c r="G6252">
        <v>9.6590000000000007</v>
      </c>
      <c r="L6252">
        <v>52.7</v>
      </c>
      <c r="M6252">
        <v>64.156999999999996</v>
      </c>
      <c r="N6252">
        <v>194.03700000000001</v>
      </c>
    </row>
    <row r="6253" spans="1:15" x14ac:dyDescent="0.3">
      <c r="A6253" t="s">
        <v>220</v>
      </c>
      <c r="B6253" t="s">
        <v>221</v>
      </c>
      <c r="C6253" t="s">
        <v>434</v>
      </c>
      <c r="D6253" t="s">
        <v>433</v>
      </c>
      <c r="E6253">
        <v>1962</v>
      </c>
      <c r="F6253">
        <v>37.426000000000002</v>
      </c>
      <c r="G6253">
        <v>9.9190000000000005</v>
      </c>
      <c r="L6253">
        <v>53.9</v>
      </c>
      <c r="M6253">
        <v>63.871000000000002</v>
      </c>
      <c r="N6253">
        <v>188.20099999999999</v>
      </c>
    </row>
    <row r="6254" spans="1:15" x14ac:dyDescent="0.3">
      <c r="A6254" t="s">
        <v>220</v>
      </c>
      <c r="B6254" t="s">
        <v>221</v>
      </c>
      <c r="C6254" t="s">
        <v>434</v>
      </c>
      <c r="D6254" t="s">
        <v>433</v>
      </c>
      <c r="E6254">
        <v>1961</v>
      </c>
      <c r="F6254">
        <v>37.938000000000002</v>
      </c>
      <c r="G6254">
        <v>10.188000000000001</v>
      </c>
      <c r="L6254">
        <v>55.2</v>
      </c>
      <c r="M6254">
        <v>63.575000000000003</v>
      </c>
      <c r="N6254">
        <v>182.27</v>
      </c>
    </row>
    <row r="6255" spans="1:15" x14ac:dyDescent="0.3">
      <c r="A6255" t="s">
        <v>220</v>
      </c>
      <c r="B6255" t="s">
        <v>221</v>
      </c>
      <c r="C6255" t="s">
        <v>434</v>
      </c>
      <c r="D6255" t="s">
        <v>433</v>
      </c>
      <c r="E6255">
        <v>1960</v>
      </c>
      <c r="F6255">
        <v>38.374000000000002</v>
      </c>
      <c r="G6255">
        <v>10.467000000000001</v>
      </c>
      <c r="L6255">
        <v>56.6</v>
      </c>
      <c r="M6255">
        <v>63.267000000000003</v>
      </c>
    </row>
    <row r="6256" spans="1:15" x14ac:dyDescent="0.3">
      <c r="A6256" t="s">
        <v>222</v>
      </c>
      <c r="B6256" t="s">
        <v>223</v>
      </c>
      <c r="C6256" t="s">
        <v>431</v>
      </c>
      <c r="D6256" t="s">
        <v>432</v>
      </c>
      <c r="E6256">
        <v>2018</v>
      </c>
      <c r="I6256">
        <v>2791760000</v>
      </c>
      <c r="J6256">
        <v>1324.28</v>
      </c>
      <c r="L6256">
        <v>65.7</v>
      </c>
      <c r="N6256">
        <v>69.437799999999996</v>
      </c>
      <c r="O6256">
        <v>23.596</v>
      </c>
    </row>
    <row r="6257" spans="1:15" x14ac:dyDescent="0.3">
      <c r="A6257" t="s">
        <v>222</v>
      </c>
      <c r="B6257" t="s">
        <v>223</v>
      </c>
      <c r="C6257" t="s">
        <v>431</v>
      </c>
      <c r="D6257" t="s">
        <v>432</v>
      </c>
      <c r="E6257">
        <v>2017</v>
      </c>
      <c r="F6257">
        <v>27.17</v>
      </c>
      <c r="G6257">
        <v>14.656000000000001</v>
      </c>
      <c r="I6257">
        <v>2578270000</v>
      </c>
      <c r="J6257">
        <v>1232.79</v>
      </c>
      <c r="K6257">
        <v>29</v>
      </c>
      <c r="L6257">
        <v>68.8</v>
      </c>
      <c r="M6257">
        <v>52.947000000000003</v>
      </c>
      <c r="N6257">
        <v>68.887100000000004</v>
      </c>
      <c r="O6257">
        <v>23.613</v>
      </c>
    </row>
    <row r="6258" spans="1:15" x14ac:dyDescent="0.3">
      <c r="A6258" t="s">
        <v>222</v>
      </c>
      <c r="B6258" t="s">
        <v>223</v>
      </c>
      <c r="C6258" t="s">
        <v>431</v>
      </c>
      <c r="D6258" t="s">
        <v>432</v>
      </c>
      <c r="E6258">
        <v>2016</v>
      </c>
      <c r="F6258">
        <v>27.501000000000001</v>
      </c>
      <c r="G6258">
        <v>15.157</v>
      </c>
      <c r="I6258">
        <v>2323420000</v>
      </c>
      <c r="J6258">
        <v>1119.72</v>
      </c>
      <c r="K6258">
        <v>27.36</v>
      </c>
      <c r="L6258">
        <v>70.3</v>
      </c>
      <c r="M6258">
        <v>52.058999999999997</v>
      </c>
      <c r="N6258">
        <v>68.346500000000006</v>
      </c>
      <c r="O6258">
        <v>24.164999999999999</v>
      </c>
    </row>
    <row r="6259" spans="1:15" x14ac:dyDescent="0.3">
      <c r="A6259" t="s">
        <v>222</v>
      </c>
      <c r="B6259" t="s">
        <v>223</v>
      </c>
      <c r="C6259" t="s">
        <v>431</v>
      </c>
      <c r="D6259" t="s">
        <v>432</v>
      </c>
      <c r="E6259">
        <v>2015</v>
      </c>
      <c r="F6259">
        <v>27.798999999999999</v>
      </c>
      <c r="G6259">
        <v>15.75</v>
      </c>
      <c r="I6259">
        <v>2510310000</v>
      </c>
      <c r="J6259">
        <v>1219.18</v>
      </c>
      <c r="K6259">
        <v>25</v>
      </c>
      <c r="L6259">
        <v>71.2</v>
      </c>
      <c r="M6259">
        <v>51.037999999999997</v>
      </c>
      <c r="N6259">
        <v>67.8202</v>
      </c>
      <c r="O6259">
        <v>24.297999999999998</v>
      </c>
    </row>
    <row r="6260" spans="1:15" x14ac:dyDescent="0.3">
      <c r="A6260" t="s">
        <v>222</v>
      </c>
      <c r="B6260" t="s">
        <v>223</v>
      </c>
      <c r="C6260" t="s">
        <v>431</v>
      </c>
      <c r="D6260" t="s">
        <v>432</v>
      </c>
      <c r="E6260">
        <v>2014</v>
      </c>
      <c r="F6260">
        <v>28.068000000000001</v>
      </c>
      <c r="G6260">
        <v>16.433</v>
      </c>
      <c r="I6260">
        <v>2614570000</v>
      </c>
      <c r="J6260">
        <v>1279.49</v>
      </c>
      <c r="K6260">
        <v>22</v>
      </c>
      <c r="L6260">
        <v>71.3</v>
      </c>
      <c r="M6260">
        <v>49.890999999999998</v>
      </c>
      <c r="N6260">
        <v>67.306899999999999</v>
      </c>
      <c r="O6260">
        <v>24.332000000000001</v>
      </c>
    </row>
    <row r="6261" spans="1:15" x14ac:dyDescent="0.3">
      <c r="A6261" t="s">
        <v>222</v>
      </c>
      <c r="B6261" t="s">
        <v>223</v>
      </c>
      <c r="C6261" t="s">
        <v>431</v>
      </c>
      <c r="D6261" t="s">
        <v>432</v>
      </c>
      <c r="E6261">
        <v>2013</v>
      </c>
      <c r="F6261">
        <v>28.318000000000001</v>
      </c>
      <c r="G6261">
        <v>17.177</v>
      </c>
      <c r="I6261">
        <v>2526010000</v>
      </c>
      <c r="J6261">
        <v>1245.25</v>
      </c>
      <c r="K6261">
        <v>15</v>
      </c>
      <c r="L6261">
        <v>73</v>
      </c>
      <c r="M6261">
        <v>48.662999999999997</v>
      </c>
      <c r="N6261">
        <v>66.8155</v>
      </c>
      <c r="O6261">
        <v>24.58</v>
      </c>
    </row>
    <row r="6262" spans="1:15" x14ac:dyDescent="0.3">
      <c r="A6262" t="s">
        <v>222</v>
      </c>
      <c r="B6262" t="s">
        <v>223</v>
      </c>
      <c r="C6262" t="s">
        <v>431</v>
      </c>
      <c r="D6262" t="s">
        <v>432</v>
      </c>
      <c r="E6262">
        <v>2012</v>
      </c>
      <c r="F6262">
        <v>28.559000000000001</v>
      </c>
      <c r="G6262">
        <v>17.936</v>
      </c>
      <c r="I6262">
        <v>2678480000</v>
      </c>
      <c r="J6262">
        <v>1329.27</v>
      </c>
      <c r="K6262">
        <v>10</v>
      </c>
      <c r="L6262">
        <v>74</v>
      </c>
      <c r="M6262">
        <v>47.415999999999997</v>
      </c>
      <c r="N6262">
        <v>66.369900000000001</v>
      </c>
      <c r="O6262">
        <v>25.303000000000001</v>
      </c>
    </row>
    <row r="6263" spans="1:15" x14ac:dyDescent="0.3">
      <c r="A6263" t="s">
        <v>222</v>
      </c>
      <c r="B6263" t="s">
        <v>223</v>
      </c>
      <c r="C6263" t="s">
        <v>431</v>
      </c>
      <c r="D6263" t="s">
        <v>432</v>
      </c>
      <c r="E6263">
        <v>2011</v>
      </c>
      <c r="F6263">
        <v>28.797000000000001</v>
      </c>
      <c r="G6263">
        <v>18.669</v>
      </c>
      <c r="I6263">
        <v>2787950000</v>
      </c>
      <c r="J6263">
        <v>1391.34</v>
      </c>
      <c r="K6263">
        <v>7</v>
      </c>
      <c r="L6263">
        <v>74.599999999999994</v>
      </c>
      <c r="M6263">
        <v>46.207000000000001</v>
      </c>
      <c r="N6263">
        <v>66.000900000000001</v>
      </c>
      <c r="O6263">
        <v>26.439</v>
      </c>
    </row>
    <row r="6264" spans="1:15" x14ac:dyDescent="0.3">
      <c r="A6264" t="s">
        <v>222</v>
      </c>
      <c r="B6264" t="s">
        <v>223</v>
      </c>
      <c r="C6264" t="s">
        <v>431</v>
      </c>
      <c r="D6264" t="s">
        <v>432</v>
      </c>
      <c r="E6264">
        <v>2010</v>
      </c>
      <c r="F6264">
        <v>29.042000000000002</v>
      </c>
      <c r="G6264">
        <v>19.324999999999999</v>
      </c>
      <c r="I6264">
        <v>2361610000</v>
      </c>
      <c r="J6264">
        <v>1183.42</v>
      </c>
      <c r="K6264">
        <v>3.86</v>
      </c>
      <c r="L6264">
        <v>77.400000000000006</v>
      </c>
      <c r="M6264">
        <v>45.1</v>
      </c>
      <c r="N6264">
        <v>65.730599999999995</v>
      </c>
      <c r="O6264">
        <v>27.193999999999999</v>
      </c>
    </row>
    <row r="6265" spans="1:15" x14ac:dyDescent="0.3">
      <c r="A6265" t="s">
        <v>222</v>
      </c>
      <c r="B6265" t="s">
        <v>223</v>
      </c>
      <c r="C6265" t="s">
        <v>431</v>
      </c>
      <c r="D6265" t="s">
        <v>432</v>
      </c>
      <c r="E6265">
        <v>2009</v>
      </c>
      <c r="F6265">
        <v>29.306000000000001</v>
      </c>
      <c r="G6265">
        <v>19.858000000000001</v>
      </c>
      <c r="I6265">
        <v>1773200000</v>
      </c>
      <c r="J6265">
        <v>890.99599999999998</v>
      </c>
      <c r="K6265">
        <v>3.72</v>
      </c>
      <c r="L6265">
        <v>80.400000000000006</v>
      </c>
      <c r="M6265">
        <v>44.146000000000001</v>
      </c>
      <c r="N6265">
        <v>65.551100000000005</v>
      </c>
      <c r="O6265">
        <v>27.657</v>
      </c>
    </row>
    <row r="6266" spans="1:15" x14ac:dyDescent="0.3">
      <c r="A6266" t="s">
        <v>222</v>
      </c>
      <c r="B6266" t="s">
        <v>223</v>
      </c>
      <c r="C6266" t="s">
        <v>431</v>
      </c>
      <c r="D6266" t="s">
        <v>432</v>
      </c>
      <c r="E6266">
        <v>2008</v>
      </c>
      <c r="F6266">
        <v>29.59</v>
      </c>
      <c r="G6266">
        <v>20.236000000000001</v>
      </c>
      <c r="I6266">
        <v>1758530000</v>
      </c>
      <c r="J6266">
        <v>884.96299999999997</v>
      </c>
      <c r="K6266">
        <v>3.58</v>
      </c>
      <c r="L6266">
        <v>84.3</v>
      </c>
      <c r="M6266">
        <v>43.384</v>
      </c>
      <c r="N6266">
        <v>65.452200000000005</v>
      </c>
      <c r="O6266">
        <v>27.43</v>
      </c>
    </row>
    <row r="6267" spans="1:15" x14ac:dyDescent="0.3">
      <c r="A6267" t="s">
        <v>222</v>
      </c>
      <c r="B6267" t="s">
        <v>223</v>
      </c>
      <c r="C6267" t="s">
        <v>431</v>
      </c>
      <c r="D6267" t="s">
        <v>432</v>
      </c>
      <c r="E6267">
        <v>2007</v>
      </c>
      <c r="F6267">
        <v>29.887</v>
      </c>
      <c r="G6267">
        <v>20.434000000000001</v>
      </c>
      <c r="I6267">
        <v>1716260000</v>
      </c>
      <c r="J6267">
        <v>863.78</v>
      </c>
      <c r="K6267">
        <v>3.44543</v>
      </c>
      <c r="L6267">
        <v>83</v>
      </c>
      <c r="M6267">
        <v>42.853999999999999</v>
      </c>
      <c r="N6267">
        <v>65.445400000000006</v>
      </c>
      <c r="O6267">
        <v>28.681999999999999</v>
      </c>
    </row>
    <row r="6268" spans="1:15" x14ac:dyDescent="0.3">
      <c r="A6268" t="s">
        <v>222</v>
      </c>
      <c r="B6268" t="s">
        <v>223</v>
      </c>
      <c r="C6268" t="s">
        <v>431</v>
      </c>
      <c r="D6268" t="s">
        <v>432</v>
      </c>
      <c r="E6268">
        <v>2006</v>
      </c>
      <c r="F6268">
        <v>30.187999999999999</v>
      </c>
      <c r="G6268">
        <v>20.433</v>
      </c>
      <c r="I6268">
        <v>1800110000</v>
      </c>
      <c r="J6268">
        <v>904.60299999999995</v>
      </c>
      <c r="K6268">
        <v>2.9797099999999999</v>
      </c>
      <c r="L6268">
        <v>85</v>
      </c>
      <c r="M6268">
        <v>42.594999999999999</v>
      </c>
      <c r="N6268">
        <v>65.544799999999995</v>
      </c>
      <c r="O6268">
        <v>30.271000000000001</v>
      </c>
    </row>
    <row r="6269" spans="1:15" x14ac:dyDescent="0.3">
      <c r="A6269" t="s">
        <v>222</v>
      </c>
      <c r="B6269" t="s">
        <v>223</v>
      </c>
      <c r="C6269" t="s">
        <v>431</v>
      </c>
      <c r="D6269" t="s">
        <v>432</v>
      </c>
      <c r="E6269">
        <v>2005</v>
      </c>
      <c r="F6269">
        <v>30.469000000000001</v>
      </c>
      <c r="G6269">
        <v>20.204000000000001</v>
      </c>
      <c r="I6269">
        <v>1682350000</v>
      </c>
      <c r="J6269">
        <v>842.81299999999999</v>
      </c>
      <c r="K6269">
        <v>2.5802499999999999</v>
      </c>
      <c r="L6269">
        <v>85.4</v>
      </c>
      <c r="M6269">
        <v>42.658000000000001</v>
      </c>
      <c r="N6269">
        <v>65.748199999999997</v>
      </c>
      <c r="O6269">
        <v>31.920999999999999</v>
      </c>
    </row>
    <row r="6270" spans="1:15" x14ac:dyDescent="0.3">
      <c r="A6270" t="s">
        <v>222</v>
      </c>
      <c r="B6270" t="s">
        <v>223</v>
      </c>
      <c r="C6270" t="s">
        <v>431</v>
      </c>
      <c r="D6270" t="s">
        <v>432</v>
      </c>
      <c r="E6270">
        <v>2004</v>
      </c>
      <c r="F6270">
        <v>30.695</v>
      </c>
      <c r="G6270">
        <v>19.734000000000002</v>
      </c>
      <c r="I6270">
        <v>1511240000</v>
      </c>
      <c r="J6270">
        <v>753.38099999999997</v>
      </c>
      <c r="K6270">
        <v>2.1755200000000001</v>
      </c>
      <c r="L6270">
        <v>86</v>
      </c>
      <c r="M6270">
        <v>43.082999999999998</v>
      </c>
      <c r="N6270">
        <v>66.071799999999996</v>
      </c>
      <c r="O6270">
        <v>32.972999999999999</v>
      </c>
    </row>
    <row r="6271" spans="1:15" x14ac:dyDescent="0.3">
      <c r="A6271" t="s">
        <v>222</v>
      </c>
      <c r="B6271" t="s">
        <v>223</v>
      </c>
      <c r="C6271" t="s">
        <v>431</v>
      </c>
      <c r="D6271" t="s">
        <v>432</v>
      </c>
      <c r="E6271">
        <v>2003</v>
      </c>
      <c r="F6271">
        <v>30.850999999999999</v>
      </c>
      <c r="G6271">
        <v>19.053999999999998</v>
      </c>
      <c r="I6271">
        <v>1157830000</v>
      </c>
      <c r="J6271">
        <v>573.654</v>
      </c>
      <c r="K6271">
        <v>1.5325</v>
      </c>
      <c r="L6271">
        <v>86.5</v>
      </c>
      <c r="M6271">
        <v>43.844999999999999</v>
      </c>
      <c r="N6271">
        <v>66.480500000000006</v>
      </c>
      <c r="O6271">
        <v>34.073999999999998</v>
      </c>
    </row>
    <row r="6272" spans="1:15" x14ac:dyDescent="0.3">
      <c r="A6272" t="s">
        <v>222</v>
      </c>
      <c r="B6272" t="s">
        <v>223</v>
      </c>
      <c r="C6272" t="s">
        <v>431</v>
      </c>
      <c r="D6272" t="s">
        <v>432</v>
      </c>
      <c r="E6272">
        <v>2002</v>
      </c>
      <c r="F6272">
        <v>30.934999999999999</v>
      </c>
      <c r="G6272">
        <v>18.209</v>
      </c>
      <c r="I6272">
        <v>775781000</v>
      </c>
      <c r="J6272">
        <v>382.19</v>
      </c>
      <c r="K6272">
        <v>1.0839399999999999</v>
      </c>
      <c r="L6272">
        <v>86.5</v>
      </c>
      <c r="M6272">
        <v>44.898000000000003</v>
      </c>
      <c r="N6272">
        <v>66.858699999999999</v>
      </c>
      <c r="O6272">
        <v>34.844000000000001</v>
      </c>
    </row>
    <row r="6273" spans="1:15" x14ac:dyDescent="0.3">
      <c r="A6273" t="s">
        <v>222</v>
      </c>
      <c r="B6273" t="s">
        <v>223</v>
      </c>
      <c r="C6273" t="s">
        <v>431</v>
      </c>
      <c r="D6273" t="s">
        <v>432</v>
      </c>
      <c r="E6273">
        <v>2001</v>
      </c>
      <c r="F6273">
        <v>30.96</v>
      </c>
      <c r="G6273">
        <v>17.244</v>
      </c>
      <c r="I6273">
        <v>825707000</v>
      </c>
      <c r="J6273">
        <v>405.60500000000002</v>
      </c>
      <c r="K6273">
        <v>0.26114999999999999</v>
      </c>
      <c r="L6273">
        <v>86.5</v>
      </c>
      <c r="M6273">
        <v>46.197000000000003</v>
      </c>
      <c r="N6273">
        <v>67.053399999999996</v>
      </c>
      <c r="O6273">
        <v>35.305999999999997</v>
      </c>
    </row>
    <row r="6274" spans="1:15" x14ac:dyDescent="0.3">
      <c r="A6274" t="s">
        <v>222</v>
      </c>
      <c r="B6274" t="s">
        <v>223</v>
      </c>
      <c r="C6274" t="s">
        <v>431</v>
      </c>
      <c r="D6274" t="s">
        <v>432</v>
      </c>
      <c r="E6274">
        <v>2000</v>
      </c>
      <c r="F6274">
        <v>30.952000000000002</v>
      </c>
      <c r="G6274">
        <v>16.21</v>
      </c>
      <c r="I6274">
        <v>887295000</v>
      </c>
      <c r="J6274">
        <v>436.488</v>
      </c>
      <c r="K6274">
        <v>0.21180599999999999</v>
      </c>
      <c r="L6274">
        <v>85.4</v>
      </c>
      <c r="M6274">
        <v>47.691000000000003</v>
      </c>
      <c r="N6274">
        <v>66.956699999999998</v>
      </c>
      <c r="O6274">
        <v>36.146999999999998</v>
      </c>
    </row>
    <row r="6275" spans="1:15" x14ac:dyDescent="0.3">
      <c r="A6275" t="s">
        <v>222</v>
      </c>
      <c r="B6275" t="s">
        <v>223</v>
      </c>
      <c r="C6275" t="s">
        <v>431</v>
      </c>
      <c r="D6275" t="s">
        <v>432</v>
      </c>
      <c r="E6275">
        <v>1999</v>
      </c>
      <c r="F6275">
        <v>30.946999999999999</v>
      </c>
      <c r="G6275">
        <v>15.157999999999999</v>
      </c>
      <c r="I6275">
        <v>912771000</v>
      </c>
      <c r="J6275">
        <v>451.92700000000002</v>
      </c>
      <c r="K6275">
        <v>5.3804499999999998E-2</v>
      </c>
      <c r="L6275">
        <v>83.8</v>
      </c>
      <c r="M6275">
        <v>49.328000000000003</v>
      </c>
      <c r="N6275">
        <v>66.5261</v>
      </c>
      <c r="O6275">
        <v>36.811999999999998</v>
      </c>
    </row>
    <row r="6276" spans="1:15" x14ac:dyDescent="0.3">
      <c r="A6276" t="s">
        <v>222</v>
      </c>
      <c r="B6276" t="s">
        <v>223</v>
      </c>
      <c r="C6276" t="s">
        <v>431</v>
      </c>
      <c r="D6276" t="s">
        <v>432</v>
      </c>
      <c r="E6276">
        <v>1998</v>
      </c>
      <c r="F6276">
        <v>30.986000000000001</v>
      </c>
      <c r="G6276">
        <v>14.135999999999999</v>
      </c>
      <c r="I6276">
        <v>928458000</v>
      </c>
      <c r="J6276">
        <v>464.80599999999998</v>
      </c>
      <c r="K6276">
        <v>1.0956499999999999E-2</v>
      </c>
      <c r="L6276">
        <v>82.3</v>
      </c>
      <c r="M6276">
        <v>51.033999999999999</v>
      </c>
      <c r="N6276">
        <v>65.794300000000007</v>
      </c>
      <c r="O6276">
        <v>37.167000000000002</v>
      </c>
    </row>
    <row r="6277" spans="1:15" x14ac:dyDescent="0.3">
      <c r="A6277" t="s">
        <v>222</v>
      </c>
      <c r="B6277" t="s">
        <v>223</v>
      </c>
      <c r="C6277" t="s">
        <v>431</v>
      </c>
      <c r="D6277" t="s">
        <v>432</v>
      </c>
      <c r="E6277">
        <v>1997</v>
      </c>
      <c r="F6277">
        <v>31.106999999999999</v>
      </c>
      <c r="G6277">
        <v>13.189</v>
      </c>
      <c r="I6277">
        <v>997996000</v>
      </c>
      <c r="J6277">
        <v>507.1</v>
      </c>
      <c r="K6277">
        <v>5.5844299999999996E-3</v>
      </c>
      <c r="L6277">
        <v>80.7</v>
      </c>
      <c r="M6277">
        <v>52.728000000000002</v>
      </c>
      <c r="N6277">
        <v>64.823599999999999</v>
      </c>
      <c r="O6277">
        <v>37.94</v>
      </c>
    </row>
    <row r="6278" spans="1:15" x14ac:dyDescent="0.3">
      <c r="A6278" t="s">
        <v>222</v>
      </c>
      <c r="B6278" t="s">
        <v>223</v>
      </c>
      <c r="C6278" t="s">
        <v>431</v>
      </c>
      <c r="D6278" t="s">
        <v>432</v>
      </c>
      <c r="E6278">
        <v>1996</v>
      </c>
      <c r="F6278">
        <v>31.332000000000001</v>
      </c>
      <c r="G6278">
        <v>12.353999999999999</v>
      </c>
      <c r="I6278">
        <v>946123000</v>
      </c>
      <c r="J6278">
        <v>489.13200000000001</v>
      </c>
      <c r="K6278">
        <v>2.8459399999999999E-3</v>
      </c>
      <c r="L6278">
        <v>78.900000000000006</v>
      </c>
      <c r="M6278">
        <v>54.334000000000003</v>
      </c>
      <c r="N6278">
        <v>63.711799999999997</v>
      </c>
      <c r="O6278">
        <v>37.127000000000002</v>
      </c>
    </row>
    <row r="6279" spans="1:15" x14ac:dyDescent="0.3">
      <c r="A6279" t="s">
        <v>222</v>
      </c>
      <c r="B6279" t="s">
        <v>223</v>
      </c>
      <c r="C6279" t="s">
        <v>431</v>
      </c>
      <c r="D6279" t="s">
        <v>432</v>
      </c>
      <c r="E6279">
        <v>1995</v>
      </c>
      <c r="F6279">
        <v>31.681999999999999</v>
      </c>
      <c r="G6279">
        <v>11.661</v>
      </c>
      <c r="I6279">
        <v>1001890000</v>
      </c>
      <c r="J6279">
        <v>527.70000000000005</v>
      </c>
      <c r="L6279">
        <v>77.5</v>
      </c>
      <c r="M6279">
        <v>55.781999999999996</v>
      </c>
      <c r="N6279">
        <v>62.536200000000001</v>
      </c>
      <c r="O6279">
        <v>37.075000000000003</v>
      </c>
    </row>
    <row r="6280" spans="1:15" x14ac:dyDescent="0.3">
      <c r="A6280" t="s">
        <v>222</v>
      </c>
      <c r="B6280" t="s">
        <v>223</v>
      </c>
      <c r="C6280" t="s">
        <v>431</v>
      </c>
      <c r="D6280" t="s">
        <v>432</v>
      </c>
      <c r="E6280">
        <v>1994</v>
      </c>
      <c r="F6280">
        <v>32.162999999999997</v>
      </c>
      <c r="G6280">
        <v>11.117000000000001</v>
      </c>
      <c r="I6280">
        <v>878250000</v>
      </c>
      <c r="J6280">
        <v>471.84199999999998</v>
      </c>
      <c r="L6280">
        <v>75.8</v>
      </c>
      <c r="M6280">
        <v>57.021999999999998</v>
      </c>
      <c r="N6280">
        <v>61.308399999999999</v>
      </c>
      <c r="O6280">
        <v>37.265999999999998</v>
      </c>
    </row>
    <row r="6281" spans="1:15" x14ac:dyDescent="0.3">
      <c r="A6281" t="s">
        <v>222</v>
      </c>
      <c r="B6281" t="s">
        <v>223</v>
      </c>
      <c r="C6281" t="s">
        <v>431</v>
      </c>
      <c r="D6281" t="s">
        <v>432</v>
      </c>
      <c r="E6281">
        <v>1993</v>
      </c>
      <c r="F6281">
        <v>32.759</v>
      </c>
      <c r="G6281">
        <v>10.7</v>
      </c>
      <c r="I6281">
        <v>835593000</v>
      </c>
      <c r="J6281">
        <v>458.55399999999997</v>
      </c>
      <c r="L6281">
        <v>74.3</v>
      </c>
      <c r="M6281">
        <v>58.05</v>
      </c>
      <c r="N6281">
        <v>60.020899999999997</v>
      </c>
      <c r="O6281">
        <v>36.637</v>
      </c>
    </row>
    <row r="6282" spans="1:15" x14ac:dyDescent="0.3">
      <c r="A6282" t="s">
        <v>222</v>
      </c>
      <c r="B6282" t="s">
        <v>223</v>
      </c>
      <c r="C6282" t="s">
        <v>431</v>
      </c>
      <c r="D6282" t="s">
        <v>432</v>
      </c>
      <c r="E6282">
        <v>1992</v>
      </c>
      <c r="F6282">
        <v>33.442999999999998</v>
      </c>
      <c r="G6282">
        <v>10.391</v>
      </c>
      <c r="I6282">
        <v>831034000</v>
      </c>
      <c r="J6282">
        <v>466.274</v>
      </c>
      <c r="L6282">
        <v>73.099999999999994</v>
      </c>
      <c r="M6282">
        <v>58.868000000000002</v>
      </c>
      <c r="N6282">
        <v>58.704999999999998</v>
      </c>
      <c r="O6282">
        <v>36.238999999999997</v>
      </c>
    </row>
    <row r="6283" spans="1:15" x14ac:dyDescent="0.3">
      <c r="A6283" t="s">
        <v>222</v>
      </c>
      <c r="B6283" t="s">
        <v>223</v>
      </c>
      <c r="C6283" t="s">
        <v>431</v>
      </c>
      <c r="D6283" t="s">
        <v>432</v>
      </c>
      <c r="E6283">
        <v>1991</v>
      </c>
      <c r="F6283">
        <v>34.200000000000003</v>
      </c>
      <c r="G6283">
        <v>10.183</v>
      </c>
      <c r="I6283">
        <v>704329000</v>
      </c>
      <c r="J6283">
        <v>404.197</v>
      </c>
      <c r="L6283">
        <v>72.2</v>
      </c>
      <c r="M6283">
        <v>59.463999999999999</v>
      </c>
      <c r="N6283">
        <v>57.395899999999997</v>
      </c>
      <c r="O6283">
        <v>36.127000000000002</v>
      </c>
    </row>
    <row r="6284" spans="1:15" x14ac:dyDescent="0.3">
      <c r="A6284" t="s">
        <v>222</v>
      </c>
      <c r="B6284" t="s">
        <v>223</v>
      </c>
      <c r="C6284" t="s">
        <v>431</v>
      </c>
      <c r="D6284" t="s">
        <v>432</v>
      </c>
      <c r="E6284">
        <v>1990</v>
      </c>
      <c r="F6284">
        <v>35.012999999999998</v>
      </c>
      <c r="G6284">
        <v>10.073</v>
      </c>
      <c r="I6284">
        <v>596415000</v>
      </c>
      <c r="J6284">
        <v>350.06099999999998</v>
      </c>
      <c r="K6284">
        <v>0</v>
      </c>
      <c r="L6284">
        <v>72</v>
      </c>
      <c r="M6284">
        <v>59.837000000000003</v>
      </c>
      <c r="N6284">
        <v>56.118099999999998</v>
      </c>
    </row>
    <row r="6285" spans="1:15" x14ac:dyDescent="0.3">
      <c r="A6285" t="s">
        <v>222</v>
      </c>
      <c r="B6285" t="s">
        <v>223</v>
      </c>
      <c r="C6285" t="s">
        <v>431</v>
      </c>
      <c r="D6285" t="s">
        <v>432</v>
      </c>
      <c r="E6285">
        <v>1989</v>
      </c>
      <c r="F6285">
        <v>35.863999999999997</v>
      </c>
      <c r="G6285">
        <v>10.051</v>
      </c>
      <c r="I6285">
        <v>495405000</v>
      </c>
      <c r="J6285">
        <v>297.26100000000002</v>
      </c>
      <c r="L6285">
        <v>72.3</v>
      </c>
      <c r="M6285">
        <v>60.003</v>
      </c>
      <c r="N6285">
        <v>54.8934</v>
      </c>
    </row>
    <row r="6286" spans="1:15" x14ac:dyDescent="0.3">
      <c r="A6286" t="s">
        <v>222</v>
      </c>
      <c r="B6286" t="s">
        <v>223</v>
      </c>
      <c r="C6286" t="s">
        <v>431</v>
      </c>
      <c r="D6286" t="s">
        <v>432</v>
      </c>
      <c r="E6286">
        <v>1988</v>
      </c>
      <c r="F6286">
        <v>36.731999999999999</v>
      </c>
      <c r="G6286">
        <v>10.108000000000001</v>
      </c>
      <c r="I6286">
        <v>470389000</v>
      </c>
      <c r="J6286">
        <v>288.40600000000001</v>
      </c>
      <c r="L6286">
        <v>73</v>
      </c>
      <c r="M6286">
        <v>60</v>
      </c>
      <c r="N6286">
        <v>53.721899999999998</v>
      </c>
    </row>
    <row r="6287" spans="1:15" x14ac:dyDescent="0.3">
      <c r="A6287" t="s">
        <v>222</v>
      </c>
      <c r="B6287" t="s">
        <v>223</v>
      </c>
      <c r="C6287" t="s">
        <v>431</v>
      </c>
      <c r="D6287" t="s">
        <v>432</v>
      </c>
      <c r="E6287">
        <v>1987</v>
      </c>
      <c r="F6287">
        <v>37.595999999999997</v>
      </c>
      <c r="G6287">
        <v>10.231</v>
      </c>
      <c r="I6287">
        <v>402775000</v>
      </c>
      <c r="J6287">
        <v>252.303</v>
      </c>
      <c r="L6287">
        <v>74.3</v>
      </c>
      <c r="M6287">
        <v>59.868000000000002</v>
      </c>
      <c r="N6287">
        <v>52.582099999999997</v>
      </c>
    </row>
    <row r="6288" spans="1:15" x14ac:dyDescent="0.3">
      <c r="A6288" t="s">
        <v>222</v>
      </c>
      <c r="B6288" t="s">
        <v>223</v>
      </c>
      <c r="C6288" t="s">
        <v>431</v>
      </c>
      <c r="D6288" t="s">
        <v>432</v>
      </c>
      <c r="E6288">
        <v>1986</v>
      </c>
      <c r="F6288">
        <v>38.433</v>
      </c>
      <c r="G6288">
        <v>10.41</v>
      </c>
      <c r="I6288">
        <v>318863000</v>
      </c>
      <c r="J6288">
        <v>204.178</v>
      </c>
      <c r="L6288">
        <v>76.099999999999994</v>
      </c>
      <c r="M6288">
        <v>59.631999999999998</v>
      </c>
      <c r="N6288">
        <v>51.439100000000003</v>
      </c>
    </row>
    <row r="6289" spans="1:14" x14ac:dyDescent="0.3">
      <c r="A6289" t="s">
        <v>222</v>
      </c>
      <c r="B6289" t="s">
        <v>223</v>
      </c>
      <c r="C6289" t="s">
        <v>431</v>
      </c>
      <c r="D6289" t="s">
        <v>432</v>
      </c>
      <c r="E6289">
        <v>1985</v>
      </c>
      <c r="F6289">
        <v>39.228000000000002</v>
      </c>
      <c r="G6289">
        <v>10.64</v>
      </c>
      <c r="I6289">
        <v>268627000</v>
      </c>
      <c r="J6289">
        <v>176.018</v>
      </c>
      <c r="L6289">
        <v>78.2</v>
      </c>
      <c r="M6289">
        <v>59.308999999999997</v>
      </c>
      <c r="N6289">
        <v>50.267800000000001</v>
      </c>
    </row>
    <row r="6290" spans="1:14" x14ac:dyDescent="0.3">
      <c r="A6290" t="s">
        <v>222</v>
      </c>
      <c r="B6290" t="s">
        <v>223</v>
      </c>
      <c r="C6290" t="s">
        <v>431</v>
      </c>
      <c r="D6290" t="s">
        <v>432</v>
      </c>
      <c r="E6290">
        <v>1984</v>
      </c>
      <c r="F6290">
        <v>39.97</v>
      </c>
      <c r="G6290">
        <v>10.919</v>
      </c>
      <c r="I6290">
        <v>333158000</v>
      </c>
      <c r="J6290">
        <v>223.643</v>
      </c>
      <c r="L6290">
        <v>80.900000000000006</v>
      </c>
      <c r="M6290">
        <v>58.91</v>
      </c>
      <c r="N6290">
        <v>49.067599999999999</v>
      </c>
    </row>
    <row r="6291" spans="1:14" x14ac:dyDescent="0.3">
      <c r="A6291" t="s">
        <v>222</v>
      </c>
      <c r="B6291" t="s">
        <v>223</v>
      </c>
      <c r="C6291" t="s">
        <v>431</v>
      </c>
      <c r="D6291" t="s">
        <v>432</v>
      </c>
      <c r="E6291">
        <v>1983</v>
      </c>
      <c r="F6291">
        <v>40.661000000000001</v>
      </c>
      <c r="G6291">
        <v>11.246</v>
      </c>
      <c r="I6291">
        <v>386699000</v>
      </c>
      <c r="J6291">
        <v>266.18799999999999</v>
      </c>
      <c r="L6291">
        <v>84</v>
      </c>
      <c r="M6291">
        <v>58.436999999999998</v>
      </c>
      <c r="N6291">
        <v>47.850099999999998</v>
      </c>
    </row>
    <row r="6292" spans="1:14" x14ac:dyDescent="0.3">
      <c r="A6292" t="s">
        <v>222</v>
      </c>
      <c r="B6292" t="s">
        <v>223</v>
      </c>
      <c r="C6292" t="s">
        <v>431</v>
      </c>
      <c r="D6292" t="s">
        <v>432</v>
      </c>
      <c r="E6292">
        <v>1982</v>
      </c>
      <c r="F6292">
        <v>41.298999999999999</v>
      </c>
      <c r="G6292">
        <v>11.617000000000001</v>
      </c>
      <c r="I6292">
        <v>348747000</v>
      </c>
      <c r="J6292">
        <v>246.4</v>
      </c>
      <c r="L6292">
        <v>87.5</v>
      </c>
      <c r="M6292">
        <v>57.901000000000003</v>
      </c>
      <c r="N6292">
        <v>46.619500000000002</v>
      </c>
    </row>
    <row r="6293" spans="1:14" x14ac:dyDescent="0.3">
      <c r="A6293" t="s">
        <v>222</v>
      </c>
      <c r="B6293" t="s">
        <v>223</v>
      </c>
      <c r="C6293" t="s">
        <v>431</v>
      </c>
      <c r="D6293" t="s">
        <v>432</v>
      </c>
      <c r="E6293">
        <v>1981</v>
      </c>
      <c r="F6293">
        <v>41.88</v>
      </c>
      <c r="G6293">
        <v>12.022</v>
      </c>
      <c r="I6293">
        <v>434188000</v>
      </c>
      <c r="J6293">
        <v>315.13200000000001</v>
      </c>
      <c r="L6293">
        <v>91.4</v>
      </c>
      <c r="M6293">
        <v>57.319000000000003</v>
      </c>
      <c r="N6293">
        <v>45.381999999999998</v>
      </c>
    </row>
    <row r="6294" spans="1:14" x14ac:dyDescent="0.3">
      <c r="A6294" t="s">
        <v>222</v>
      </c>
      <c r="B6294" t="s">
        <v>223</v>
      </c>
      <c r="C6294" t="s">
        <v>431</v>
      </c>
      <c r="D6294" t="s">
        <v>432</v>
      </c>
      <c r="E6294">
        <v>1980</v>
      </c>
      <c r="F6294">
        <v>42.398000000000003</v>
      </c>
      <c r="G6294">
        <v>12.455</v>
      </c>
      <c r="I6294">
        <v>431561000</v>
      </c>
      <c r="J6294">
        <v>321.99900000000002</v>
      </c>
      <c r="L6294">
        <v>95.6</v>
      </c>
      <c r="M6294">
        <v>56.701999999999998</v>
      </c>
      <c r="N6294">
        <v>44.145400000000002</v>
      </c>
    </row>
    <row r="6295" spans="1:14" x14ac:dyDescent="0.3">
      <c r="A6295" t="s">
        <v>222</v>
      </c>
      <c r="B6295" t="s">
        <v>223</v>
      </c>
      <c r="C6295" t="s">
        <v>431</v>
      </c>
      <c r="D6295" t="s">
        <v>432</v>
      </c>
      <c r="E6295">
        <v>1979</v>
      </c>
      <c r="F6295">
        <v>42.854999999999997</v>
      </c>
      <c r="G6295">
        <v>12.912000000000001</v>
      </c>
      <c r="I6295">
        <v>290143000</v>
      </c>
      <c r="J6295">
        <v>222.73</v>
      </c>
      <c r="L6295">
        <v>99.9</v>
      </c>
      <c r="M6295">
        <v>56.058</v>
      </c>
      <c r="N6295">
        <v>42.907299999999999</v>
      </c>
    </row>
    <row r="6296" spans="1:14" x14ac:dyDescent="0.3">
      <c r="A6296" t="s">
        <v>222</v>
      </c>
      <c r="B6296" t="s">
        <v>223</v>
      </c>
      <c r="C6296" t="s">
        <v>431</v>
      </c>
      <c r="D6296" t="s">
        <v>432</v>
      </c>
      <c r="E6296">
        <v>1978</v>
      </c>
      <c r="F6296">
        <v>43.253</v>
      </c>
      <c r="G6296">
        <v>13.385</v>
      </c>
      <c r="I6296">
        <v>266559000</v>
      </c>
      <c r="J6296">
        <v>210.685</v>
      </c>
      <c r="L6296">
        <v>104.4</v>
      </c>
      <c r="M6296">
        <v>55.39</v>
      </c>
      <c r="N6296">
        <v>41.673299999999998</v>
      </c>
    </row>
    <row r="6297" spans="1:14" x14ac:dyDescent="0.3">
      <c r="A6297" t="s">
        <v>222</v>
      </c>
      <c r="B6297" t="s">
        <v>223</v>
      </c>
      <c r="C6297" t="s">
        <v>431</v>
      </c>
      <c r="D6297" t="s">
        <v>432</v>
      </c>
      <c r="E6297">
        <v>1977</v>
      </c>
      <c r="F6297">
        <v>43.594999999999999</v>
      </c>
      <c r="G6297">
        <v>13.867000000000001</v>
      </c>
      <c r="I6297">
        <v>193307000</v>
      </c>
      <c r="J6297">
        <v>157.34800000000001</v>
      </c>
      <c r="L6297">
        <v>109</v>
      </c>
      <c r="M6297">
        <v>54.709000000000003</v>
      </c>
      <c r="N6297">
        <v>40.465600000000002</v>
      </c>
    </row>
    <row r="6298" spans="1:14" x14ac:dyDescent="0.3">
      <c r="A6298" t="s">
        <v>222</v>
      </c>
      <c r="B6298" t="s">
        <v>223</v>
      </c>
      <c r="C6298" t="s">
        <v>431</v>
      </c>
      <c r="D6298" t="s">
        <v>432</v>
      </c>
      <c r="E6298">
        <v>1976</v>
      </c>
      <c r="F6298">
        <v>43.881</v>
      </c>
      <c r="G6298">
        <v>14.347</v>
      </c>
      <c r="I6298">
        <v>147654000</v>
      </c>
      <c r="J6298">
        <v>123.71299999999999</v>
      </c>
      <c r="L6298">
        <v>113.4</v>
      </c>
      <c r="M6298">
        <v>54.03</v>
      </c>
      <c r="N6298">
        <v>39.3123</v>
      </c>
    </row>
    <row r="6299" spans="1:14" x14ac:dyDescent="0.3">
      <c r="A6299" t="s">
        <v>222</v>
      </c>
      <c r="B6299" t="s">
        <v>223</v>
      </c>
      <c r="C6299" t="s">
        <v>431</v>
      </c>
      <c r="D6299" t="s">
        <v>432</v>
      </c>
      <c r="E6299">
        <v>1975</v>
      </c>
      <c r="F6299">
        <v>44.104999999999997</v>
      </c>
      <c r="G6299">
        <v>14.813000000000001</v>
      </c>
      <c r="I6299">
        <v>149561000</v>
      </c>
      <c r="J6299">
        <v>128.84399999999999</v>
      </c>
      <c r="L6299">
        <v>117.5</v>
      </c>
      <c r="M6299">
        <v>53.366999999999997</v>
      </c>
      <c r="N6299">
        <v>38.234299999999998</v>
      </c>
    </row>
    <row r="6300" spans="1:14" x14ac:dyDescent="0.3">
      <c r="A6300" t="s">
        <v>222</v>
      </c>
      <c r="B6300" t="s">
        <v>223</v>
      </c>
      <c r="C6300" t="s">
        <v>431</v>
      </c>
      <c r="D6300" t="s">
        <v>432</v>
      </c>
      <c r="E6300">
        <v>1974</v>
      </c>
      <c r="F6300">
        <v>44.259</v>
      </c>
      <c r="G6300">
        <v>15.259</v>
      </c>
      <c r="I6300">
        <v>150846000</v>
      </c>
      <c r="J6300">
        <v>133.417</v>
      </c>
      <c r="L6300">
        <v>121.4</v>
      </c>
      <c r="M6300">
        <v>52.731000000000002</v>
      </c>
      <c r="N6300">
        <v>37.240900000000003</v>
      </c>
    </row>
    <row r="6301" spans="1:14" x14ac:dyDescent="0.3">
      <c r="A6301" t="s">
        <v>222</v>
      </c>
      <c r="B6301" t="s">
        <v>223</v>
      </c>
      <c r="C6301" t="s">
        <v>431</v>
      </c>
      <c r="D6301" t="s">
        <v>432</v>
      </c>
      <c r="E6301">
        <v>1973</v>
      </c>
      <c r="F6301">
        <v>44.343000000000004</v>
      </c>
      <c r="G6301">
        <v>15.68</v>
      </c>
      <c r="I6301">
        <v>121182000</v>
      </c>
      <c r="J6301">
        <v>109.878</v>
      </c>
      <c r="L6301">
        <v>124.9</v>
      </c>
      <c r="M6301">
        <v>52.128999999999998</v>
      </c>
      <c r="N6301">
        <v>36.326700000000002</v>
      </c>
    </row>
    <row r="6302" spans="1:14" x14ac:dyDescent="0.3">
      <c r="A6302" t="s">
        <v>222</v>
      </c>
      <c r="B6302" t="s">
        <v>223</v>
      </c>
      <c r="C6302" t="s">
        <v>431</v>
      </c>
      <c r="D6302" t="s">
        <v>432</v>
      </c>
      <c r="E6302">
        <v>1972</v>
      </c>
      <c r="F6302">
        <v>44.360999999999997</v>
      </c>
      <c r="G6302">
        <v>16.073</v>
      </c>
      <c r="I6302">
        <v>80915800</v>
      </c>
      <c r="J6302">
        <v>75.124099999999999</v>
      </c>
      <c r="L6302">
        <v>128</v>
      </c>
      <c r="M6302">
        <v>51.564999999999998</v>
      </c>
      <c r="N6302">
        <v>35.477400000000003</v>
      </c>
    </row>
    <row r="6303" spans="1:14" x14ac:dyDescent="0.3">
      <c r="A6303" t="s">
        <v>222</v>
      </c>
      <c r="B6303" t="s">
        <v>223</v>
      </c>
      <c r="C6303" t="s">
        <v>431</v>
      </c>
      <c r="D6303" t="s">
        <v>432</v>
      </c>
      <c r="E6303">
        <v>1971</v>
      </c>
      <c r="F6303">
        <v>44.320999999999998</v>
      </c>
      <c r="G6303">
        <v>16.431999999999999</v>
      </c>
      <c r="I6303">
        <v>76482100</v>
      </c>
      <c r="J6303">
        <v>72.659199999999998</v>
      </c>
      <c r="L6303">
        <v>130.9</v>
      </c>
      <c r="M6303">
        <v>51.048000000000002</v>
      </c>
      <c r="N6303">
        <v>34.671100000000003</v>
      </c>
    </row>
    <row r="6304" spans="1:14" x14ac:dyDescent="0.3">
      <c r="A6304" t="s">
        <v>222</v>
      </c>
      <c r="B6304" t="s">
        <v>223</v>
      </c>
      <c r="C6304" t="s">
        <v>431</v>
      </c>
      <c r="D6304" t="s">
        <v>432</v>
      </c>
      <c r="E6304">
        <v>1970</v>
      </c>
      <c r="F6304">
        <v>44.231999999999999</v>
      </c>
      <c r="G6304">
        <v>16.751000000000001</v>
      </c>
      <c r="I6304">
        <v>68738600</v>
      </c>
      <c r="J6304">
        <v>66.806200000000004</v>
      </c>
      <c r="L6304">
        <v>133.6</v>
      </c>
      <c r="M6304">
        <v>50.584000000000003</v>
      </c>
      <c r="N6304">
        <v>33.890799999999999</v>
      </c>
    </row>
    <row r="6305" spans="1:15" x14ac:dyDescent="0.3">
      <c r="A6305" t="s">
        <v>222</v>
      </c>
      <c r="B6305" t="s">
        <v>223</v>
      </c>
      <c r="C6305" t="s">
        <v>431</v>
      </c>
      <c r="D6305" t="s">
        <v>432</v>
      </c>
      <c r="E6305">
        <v>1969</v>
      </c>
      <c r="F6305">
        <v>44.103000000000002</v>
      </c>
      <c r="G6305">
        <v>17.027999999999999</v>
      </c>
      <c r="I6305">
        <v>65966700</v>
      </c>
      <c r="J6305">
        <v>65.5792</v>
      </c>
      <c r="L6305">
        <v>136.1</v>
      </c>
      <c r="M6305">
        <v>50.18</v>
      </c>
      <c r="N6305">
        <v>33.1327</v>
      </c>
    </row>
    <row r="6306" spans="1:15" x14ac:dyDescent="0.3">
      <c r="A6306" t="s">
        <v>222</v>
      </c>
      <c r="B6306" t="s">
        <v>223</v>
      </c>
      <c r="C6306" t="s">
        <v>431</v>
      </c>
      <c r="D6306" t="s">
        <v>432</v>
      </c>
      <c r="E6306">
        <v>1968</v>
      </c>
      <c r="F6306">
        <v>43.945999999999998</v>
      </c>
      <c r="G6306">
        <v>17.265000000000001</v>
      </c>
      <c r="I6306">
        <v>61444800</v>
      </c>
      <c r="J6306">
        <v>62.463900000000002</v>
      </c>
      <c r="L6306">
        <v>138.30000000000001</v>
      </c>
      <c r="M6306">
        <v>49.829000000000001</v>
      </c>
      <c r="N6306">
        <v>32.400700000000001</v>
      </c>
    </row>
    <row r="6307" spans="1:15" x14ac:dyDescent="0.3">
      <c r="A6307" t="s">
        <v>222</v>
      </c>
      <c r="B6307" t="s">
        <v>223</v>
      </c>
      <c r="C6307" t="s">
        <v>431</v>
      </c>
      <c r="D6307" t="s">
        <v>432</v>
      </c>
      <c r="E6307">
        <v>1967</v>
      </c>
      <c r="F6307">
        <v>43.777999999999999</v>
      </c>
      <c r="G6307">
        <v>17.471</v>
      </c>
      <c r="I6307">
        <v>59260800</v>
      </c>
      <c r="J6307">
        <v>61.584200000000003</v>
      </c>
      <c r="L6307">
        <v>139.69999999999999</v>
      </c>
      <c r="M6307">
        <v>49.523000000000003</v>
      </c>
      <c r="N6307">
        <v>31.695399999999999</v>
      </c>
    </row>
    <row r="6308" spans="1:15" x14ac:dyDescent="0.3">
      <c r="A6308" t="s">
        <v>222</v>
      </c>
      <c r="B6308" t="s">
        <v>223</v>
      </c>
      <c r="C6308" t="s">
        <v>431</v>
      </c>
      <c r="D6308" t="s">
        <v>432</v>
      </c>
      <c r="E6308">
        <v>1966</v>
      </c>
      <c r="F6308">
        <v>43.610999999999997</v>
      </c>
      <c r="G6308">
        <v>17.649000000000001</v>
      </c>
      <c r="I6308">
        <v>56698900</v>
      </c>
      <c r="J6308">
        <v>60.203000000000003</v>
      </c>
      <c r="L6308">
        <v>140.69999999999999</v>
      </c>
      <c r="M6308">
        <v>49.253999999999998</v>
      </c>
      <c r="N6308">
        <v>31.020900000000001</v>
      </c>
    </row>
    <row r="6309" spans="1:15" x14ac:dyDescent="0.3">
      <c r="A6309" t="s">
        <v>222</v>
      </c>
      <c r="B6309" t="s">
        <v>223</v>
      </c>
      <c r="C6309" t="s">
        <v>431</v>
      </c>
      <c r="D6309" t="s">
        <v>432</v>
      </c>
      <c r="E6309">
        <v>1965</v>
      </c>
      <c r="F6309">
        <v>43.46</v>
      </c>
      <c r="G6309">
        <v>17.806999999999999</v>
      </c>
      <c r="I6309">
        <v>54878900</v>
      </c>
      <c r="J6309">
        <v>59.501800000000003</v>
      </c>
      <c r="L6309">
        <v>141</v>
      </c>
      <c r="M6309">
        <v>49.015000000000001</v>
      </c>
      <c r="N6309">
        <v>30.379000000000001</v>
      </c>
    </row>
    <row r="6310" spans="1:15" x14ac:dyDescent="0.3">
      <c r="A6310" t="s">
        <v>222</v>
      </c>
      <c r="B6310" t="s">
        <v>223</v>
      </c>
      <c r="C6310" t="s">
        <v>431</v>
      </c>
      <c r="D6310" t="s">
        <v>432</v>
      </c>
      <c r="E6310">
        <v>1964</v>
      </c>
      <c r="F6310">
        <v>43.337000000000003</v>
      </c>
      <c r="G6310">
        <v>17.95</v>
      </c>
      <c r="I6310">
        <v>51939000</v>
      </c>
      <c r="J6310">
        <v>57.469700000000003</v>
      </c>
      <c r="L6310">
        <v>141</v>
      </c>
      <c r="M6310">
        <v>48.796999999999997</v>
      </c>
      <c r="N6310">
        <v>29.7682</v>
      </c>
    </row>
    <row r="6311" spans="1:15" x14ac:dyDescent="0.3">
      <c r="A6311" t="s">
        <v>222</v>
      </c>
      <c r="B6311" t="s">
        <v>223</v>
      </c>
      <c r="C6311" t="s">
        <v>431</v>
      </c>
      <c r="D6311" t="s">
        <v>432</v>
      </c>
      <c r="E6311">
        <v>1963</v>
      </c>
      <c r="F6311">
        <v>43.241999999999997</v>
      </c>
      <c r="G6311">
        <v>18.088000000000001</v>
      </c>
      <c r="I6311">
        <v>47039100</v>
      </c>
      <c r="J6311">
        <v>53.088099999999997</v>
      </c>
      <c r="L6311">
        <v>140.69999999999999</v>
      </c>
      <c r="M6311">
        <v>48.59</v>
      </c>
      <c r="N6311">
        <v>29.184999999999999</v>
      </c>
    </row>
    <row r="6312" spans="1:15" x14ac:dyDescent="0.3">
      <c r="A6312" t="s">
        <v>222</v>
      </c>
      <c r="B6312" t="s">
        <v>223</v>
      </c>
      <c r="C6312" t="s">
        <v>431</v>
      </c>
      <c r="D6312" t="s">
        <v>432</v>
      </c>
      <c r="E6312">
        <v>1962</v>
      </c>
      <c r="F6312">
        <v>43.173999999999999</v>
      </c>
      <c r="G6312">
        <v>18.228000000000002</v>
      </c>
      <c r="I6312">
        <v>41859200</v>
      </c>
      <c r="J6312">
        <v>48.161799999999999</v>
      </c>
      <c r="L6312">
        <v>140.4</v>
      </c>
      <c r="M6312">
        <v>48.383000000000003</v>
      </c>
      <c r="N6312">
        <v>28.627700000000001</v>
      </c>
    </row>
    <row r="6313" spans="1:15" x14ac:dyDescent="0.3">
      <c r="A6313" t="s">
        <v>222</v>
      </c>
      <c r="B6313" t="s">
        <v>223</v>
      </c>
      <c r="C6313" t="s">
        <v>431</v>
      </c>
      <c r="D6313" t="s">
        <v>432</v>
      </c>
      <c r="E6313">
        <v>1961</v>
      </c>
      <c r="F6313">
        <v>43.131999999999998</v>
      </c>
      <c r="G6313">
        <v>18.379000000000001</v>
      </c>
      <c r="I6313">
        <v>35699300</v>
      </c>
      <c r="J6313">
        <v>41.8568</v>
      </c>
      <c r="L6313">
        <v>140.5</v>
      </c>
      <c r="M6313">
        <v>48.161999999999999</v>
      </c>
      <c r="N6313">
        <v>28.092600000000001</v>
      </c>
    </row>
    <row r="6314" spans="1:15" x14ac:dyDescent="0.3">
      <c r="A6314" t="s">
        <v>222</v>
      </c>
      <c r="B6314" t="s">
        <v>223</v>
      </c>
      <c r="C6314" t="s">
        <v>431</v>
      </c>
      <c r="D6314" t="s">
        <v>432</v>
      </c>
      <c r="E6314">
        <v>1960</v>
      </c>
      <c r="F6314">
        <v>43.113</v>
      </c>
      <c r="G6314">
        <v>18.547999999999998</v>
      </c>
      <c r="I6314">
        <v>34579300</v>
      </c>
      <c r="J6314">
        <v>41.3001</v>
      </c>
      <c r="L6314">
        <v>141.1</v>
      </c>
      <c r="M6314">
        <v>47.918999999999997</v>
      </c>
    </row>
    <row r="6315" spans="1:15" x14ac:dyDescent="0.3">
      <c r="A6315" t="s">
        <v>224</v>
      </c>
      <c r="B6315" t="s">
        <v>225</v>
      </c>
      <c r="C6315" t="s">
        <v>431</v>
      </c>
      <c r="D6315" t="s">
        <v>430</v>
      </c>
      <c r="E6315">
        <v>2018</v>
      </c>
      <c r="I6315">
        <v>3249000000</v>
      </c>
      <c r="J6315">
        <v>674.20899999999995</v>
      </c>
      <c r="L6315">
        <v>53.5</v>
      </c>
      <c r="N6315">
        <v>50.030900000000003</v>
      </c>
      <c r="O6315">
        <v>2.0329999999999999</v>
      </c>
    </row>
    <row r="6316" spans="1:15" x14ac:dyDescent="0.3">
      <c r="A6316" t="s">
        <v>224</v>
      </c>
      <c r="B6316" t="s">
        <v>225</v>
      </c>
      <c r="C6316" t="s">
        <v>431</v>
      </c>
      <c r="D6316" t="s">
        <v>430</v>
      </c>
      <c r="E6316">
        <v>2017</v>
      </c>
      <c r="F6316">
        <v>33.426000000000002</v>
      </c>
      <c r="G6316">
        <v>7.7290000000000001</v>
      </c>
      <c r="I6316">
        <v>3285460000</v>
      </c>
      <c r="J6316">
        <v>698.702</v>
      </c>
      <c r="K6316">
        <v>7.9844799999999996</v>
      </c>
      <c r="L6316">
        <v>55</v>
      </c>
      <c r="M6316">
        <v>63.295000000000002</v>
      </c>
      <c r="N6316">
        <v>48.818800000000003</v>
      </c>
      <c r="O6316">
        <v>2.028</v>
      </c>
    </row>
    <row r="6317" spans="1:15" x14ac:dyDescent="0.3">
      <c r="A6317" t="s">
        <v>224</v>
      </c>
      <c r="B6317" t="s">
        <v>225</v>
      </c>
      <c r="C6317" t="s">
        <v>431</v>
      </c>
      <c r="D6317" t="s">
        <v>430</v>
      </c>
      <c r="E6317">
        <v>2016</v>
      </c>
      <c r="F6317">
        <v>33.843000000000004</v>
      </c>
      <c r="G6317">
        <v>7.9569999999999999</v>
      </c>
      <c r="I6317">
        <v>3277830000</v>
      </c>
      <c r="J6317">
        <v>714.62300000000005</v>
      </c>
      <c r="K6317">
        <v>7.3191100000000002</v>
      </c>
      <c r="L6317">
        <v>56.7</v>
      </c>
      <c r="M6317">
        <v>62.802</v>
      </c>
      <c r="N6317">
        <v>47.6203</v>
      </c>
      <c r="O6317">
        <v>2.15</v>
      </c>
    </row>
    <row r="6318" spans="1:15" x14ac:dyDescent="0.3">
      <c r="A6318" t="s">
        <v>224</v>
      </c>
      <c r="B6318" t="s">
        <v>225</v>
      </c>
      <c r="C6318" t="s">
        <v>431</v>
      </c>
      <c r="D6318" t="s">
        <v>430</v>
      </c>
      <c r="E6318">
        <v>2015</v>
      </c>
      <c r="F6318">
        <v>34.296999999999997</v>
      </c>
      <c r="G6318">
        <v>8.2129999999999992</v>
      </c>
      <c r="I6318">
        <v>3177000000</v>
      </c>
      <c r="J6318">
        <v>710.38400000000001</v>
      </c>
      <c r="K6318">
        <v>33</v>
      </c>
      <c r="L6318">
        <v>58.5</v>
      </c>
      <c r="M6318">
        <v>62.268999999999998</v>
      </c>
      <c r="N6318">
        <v>46.430999999999997</v>
      </c>
      <c r="O6318">
        <v>2.1840000000000002</v>
      </c>
    </row>
    <row r="6319" spans="1:15" x14ac:dyDescent="0.3">
      <c r="A6319" t="s">
        <v>224</v>
      </c>
      <c r="B6319" t="s">
        <v>225</v>
      </c>
      <c r="C6319" t="s">
        <v>431</v>
      </c>
      <c r="D6319" t="s">
        <v>430</v>
      </c>
      <c r="E6319">
        <v>2014</v>
      </c>
      <c r="F6319">
        <v>34.789000000000001</v>
      </c>
      <c r="G6319">
        <v>8.4849999999999994</v>
      </c>
      <c r="I6319">
        <v>3144000000</v>
      </c>
      <c r="J6319">
        <v>721.18299999999999</v>
      </c>
      <c r="K6319">
        <v>5.41</v>
      </c>
      <c r="L6319">
        <v>60.5</v>
      </c>
      <c r="M6319">
        <v>61.722999999999999</v>
      </c>
      <c r="N6319">
        <v>45.260599999999997</v>
      </c>
      <c r="O6319">
        <v>2.2069999999999999</v>
      </c>
    </row>
    <row r="6320" spans="1:15" x14ac:dyDescent="0.3">
      <c r="A6320" t="s">
        <v>224</v>
      </c>
      <c r="B6320" t="s">
        <v>225</v>
      </c>
      <c r="C6320" t="s">
        <v>431</v>
      </c>
      <c r="D6320" t="s">
        <v>430</v>
      </c>
      <c r="E6320">
        <v>2013</v>
      </c>
      <c r="F6320">
        <v>35.316000000000003</v>
      </c>
      <c r="G6320">
        <v>8.7629999999999999</v>
      </c>
      <c r="I6320">
        <v>3067000000</v>
      </c>
      <c r="J6320">
        <v>721.93</v>
      </c>
      <c r="K6320">
        <v>3.2</v>
      </c>
      <c r="L6320">
        <v>62.5</v>
      </c>
      <c r="M6320">
        <v>61.186</v>
      </c>
      <c r="N6320">
        <v>44.106499999999997</v>
      </c>
      <c r="O6320">
        <v>2.2879999999999998</v>
      </c>
    </row>
    <row r="6321" spans="1:15" x14ac:dyDescent="0.3">
      <c r="A6321" t="s">
        <v>224</v>
      </c>
      <c r="B6321" t="s">
        <v>225</v>
      </c>
      <c r="C6321" t="s">
        <v>431</v>
      </c>
      <c r="D6321" t="s">
        <v>430</v>
      </c>
      <c r="E6321">
        <v>2012</v>
      </c>
      <c r="F6321">
        <v>35.872</v>
      </c>
      <c r="G6321">
        <v>9.0459999999999994</v>
      </c>
      <c r="I6321">
        <v>2721000000</v>
      </c>
      <c r="J6321">
        <v>657.93600000000004</v>
      </c>
      <c r="K6321">
        <v>2.6</v>
      </c>
      <c r="L6321">
        <v>64.8</v>
      </c>
      <c r="M6321">
        <v>60.662999999999997</v>
      </c>
      <c r="N6321">
        <v>42.936700000000002</v>
      </c>
      <c r="O6321">
        <v>2.2629999999999999</v>
      </c>
    </row>
    <row r="6322" spans="1:15" x14ac:dyDescent="0.3">
      <c r="A6322" t="s">
        <v>224</v>
      </c>
      <c r="B6322" t="s">
        <v>225</v>
      </c>
      <c r="C6322" t="s">
        <v>431</v>
      </c>
      <c r="D6322" t="s">
        <v>430</v>
      </c>
      <c r="E6322">
        <v>2011</v>
      </c>
      <c r="F6322">
        <v>36.451000000000001</v>
      </c>
      <c r="G6322">
        <v>9.3379999999999992</v>
      </c>
      <c r="I6322">
        <v>2398000000</v>
      </c>
      <c r="J6322">
        <v>596.89700000000005</v>
      </c>
      <c r="K6322">
        <v>2.5</v>
      </c>
      <c r="L6322">
        <v>67.2</v>
      </c>
      <c r="M6322">
        <v>60.146000000000001</v>
      </c>
      <c r="N6322">
        <v>41.709299999999999</v>
      </c>
      <c r="O6322">
        <v>2.2770000000000001</v>
      </c>
    </row>
    <row r="6323" spans="1:15" x14ac:dyDescent="0.3">
      <c r="A6323" t="s">
        <v>224</v>
      </c>
      <c r="B6323" t="s">
        <v>225</v>
      </c>
      <c r="C6323" t="s">
        <v>431</v>
      </c>
      <c r="D6323" t="s">
        <v>430</v>
      </c>
      <c r="E6323">
        <v>2010</v>
      </c>
      <c r="F6323">
        <v>37.052999999999997</v>
      </c>
      <c r="G6323">
        <v>9.6620000000000008</v>
      </c>
      <c r="I6323">
        <v>1997999999</v>
      </c>
      <c r="J6323">
        <v>513.44600000000003</v>
      </c>
      <c r="K6323">
        <v>2.2999999999999998</v>
      </c>
      <c r="L6323">
        <v>69.8</v>
      </c>
      <c r="M6323">
        <v>59.6</v>
      </c>
      <c r="N6323">
        <v>40.400300000000001</v>
      </c>
      <c r="O6323">
        <v>2.266</v>
      </c>
    </row>
    <row r="6324" spans="1:15" x14ac:dyDescent="0.3">
      <c r="A6324" t="s">
        <v>224</v>
      </c>
      <c r="B6324" t="s">
        <v>225</v>
      </c>
      <c r="C6324" t="s">
        <v>431</v>
      </c>
      <c r="D6324" t="s">
        <v>430</v>
      </c>
      <c r="E6324">
        <v>2009</v>
      </c>
      <c r="F6324">
        <v>37.673999999999999</v>
      </c>
      <c r="G6324">
        <v>10.044</v>
      </c>
      <c r="I6324">
        <v>1767999999</v>
      </c>
      <c r="J6324">
        <v>470.94799999999998</v>
      </c>
      <c r="K6324">
        <v>2</v>
      </c>
      <c r="L6324">
        <v>72.7</v>
      </c>
      <c r="M6324">
        <v>58.970999999999997</v>
      </c>
      <c r="N6324">
        <v>38.9756</v>
      </c>
      <c r="O6324">
        <v>2.246</v>
      </c>
    </row>
    <row r="6325" spans="1:15" x14ac:dyDescent="0.3">
      <c r="A6325" t="s">
        <v>224</v>
      </c>
      <c r="B6325" t="s">
        <v>225</v>
      </c>
      <c r="C6325" t="s">
        <v>431</v>
      </c>
      <c r="D6325" t="s">
        <v>430</v>
      </c>
      <c r="E6325">
        <v>2008</v>
      </c>
      <c r="F6325">
        <v>38.308999999999997</v>
      </c>
      <c r="G6325">
        <v>10.500999999999999</v>
      </c>
      <c r="I6325">
        <v>1726000000</v>
      </c>
      <c r="J6325">
        <v>478.4</v>
      </c>
      <c r="K6325">
        <v>0.53</v>
      </c>
      <c r="L6325">
        <v>76</v>
      </c>
      <c r="M6325">
        <v>58.228999999999999</v>
      </c>
      <c r="N6325">
        <v>37.457000000000001</v>
      </c>
      <c r="O6325">
        <v>1.964</v>
      </c>
    </row>
    <row r="6326" spans="1:15" x14ac:dyDescent="0.3">
      <c r="A6326" t="s">
        <v>224</v>
      </c>
      <c r="B6326" t="s">
        <v>225</v>
      </c>
      <c r="C6326" t="s">
        <v>431</v>
      </c>
      <c r="D6326" t="s">
        <v>430</v>
      </c>
      <c r="E6326">
        <v>2007</v>
      </c>
      <c r="F6326">
        <v>38.950000000000003</v>
      </c>
      <c r="G6326">
        <v>11.036</v>
      </c>
      <c r="I6326">
        <v>1373000000</v>
      </c>
      <c r="J6326">
        <v>396.60199999999998</v>
      </c>
      <c r="K6326">
        <v>0.55137700000000001</v>
      </c>
      <c r="L6326">
        <v>79.900000000000006</v>
      </c>
      <c r="M6326">
        <v>57.365000000000002</v>
      </c>
      <c r="N6326">
        <v>35.941800000000001</v>
      </c>
      <c r="O6326">
        <v>2.032</v>
      </c>
    </row>
    <row r="6327" spans="1:15" x14ac:dyDescent="0.3">
      <c r="A6327" t="s">
        <v>224</v>
      </c>
      <c r="B6327" t="s">
        <v>225</v>
      </c>
      <c r="C6327" t="s">
        <v>431</v>
      </c>
      <c r="D6327" t="s">
        <v>430</v>
      </c>
      <c r="E6327">
        <v>2006</v>
      </c>
      <c r="F6327">
        <v>39.588000000000001</v>
      </c>
      <c r="G6327">
        <v>11.637</v>
      </c>
      <c r="I6327">
        <v>1119000000</v>
      </c>
      <c r="J6327">
        <v>336.11599999999999</v>
      </c>
      <c r="L6327">
        <v>84.3</v>
      </c>
      <c r="M6327">
        <v>56.4</v>
      </c>
      <c r="N6327">
        <v>34.564100000000003</v>
      </c>
      <c r="O6327">
        <v>2.226</v>
      </c>
    </row>
    <row r="6328" spans="1:15" x14ac:dyDescent="0.3">
      <c r="A6328" t="s">
        <v>224</v>
      </c>
      <c r="B6328" t="s">
        <v>225</v>
      </c>
      <c r="C6328" t="s">
        <v>431</v>
      </c>
      <c r="D6328" t="s">
        <v>430</v>
      </c>
      <c r="E6328">
        <v>2005</v>
      </c>
      <c r="F6328">
        <v>40.213000000000001</v>
      </c>
      <c r="G6328">
        <v>12.276</v>
      </c>
      <c r="I6328">
        <v>949000000</v>
      </c>
      <c r="J6328">
        <v>294.89299999999997</v>
      </c>
      <c r="L6328">
        <v>89.7</v>
      </c>
      <c r="M6328">
        <v>55.393000000000001</v>
      </c>
      <c r="N6328">
        <v>33.410699999999999</v>
      </c>
      <c r="O6328">
        <v>2.4220000000000002</v>
      </c>
    </row>
    <row r="6329" spans="1:15" x14ac:dyDescent="0.3">
      <c r="A6329" t="s">
        <v>224</v>
      </c>
      <c r="B6329" t="s">
        <v>225</v>
      </c>
      <c r="C6329" t="s">
        <v>431</v>
      </c>
      <c r="D6329" t="s">
        <v>430</v>
      </c>
      <c r="E6329">
        <v>2004</v>
      </c>
      <c r="F6329">
        <v>40.820999999999998</v>
      </c>
      <c r="G6329">
        <v>12.913</v>
      </c>
      <c r="I6329">
        <v>897000000</v>
      </c>
      <c r="J6329">
        <v>286.065</v>
      </c>
      <c r="K6329">
        <v>3.1011199999999999E-2</v>
      </c>
      <c r="L6329">
        <v>96</v>
      </c>
      <c r="M6329">
        <v>54.421999999999997</v>
      </c>
      <c r="N6329">
        <v>32.554499999999997</v>
      </c>
      <c r="O6329">
        <v>2.5259999999999998</v>
      </c>
    </row>
    <row r="6330" spans="1:15" x14ac:dyDescent="0.3">
      <c r="A6330" t="s">
        <v>224</v>
      </c>
      <c r="B6330" t="s">
        <v>225</v>
      </c>
      <c r="C6330" t="s">
        <v>431</v>
      </c>
      <c r="D6330" t="s">
        <v>430</v>
      </c>
      <c r="E6330">
        <v>2003</v>
      </c>
      <c r="F6330">
        <v>41.405999999999999</v>
      </c>
      <c r="G6330">
        <v>13.512</v>
      </c>
      <c r="I6330">
        <v>748000000</v>
      </c>
      <c r="J6330">
        <v>243.089</v>
      </c>
      <c r="K6330">
        <v>3.1868899999999999E-2</v>
      </c>
      <c r="L6330">
        <v>103</v>
      </c>
      <c r="M6330">
        <v>53.554000000000002</v>
      </c>
      <c r="N6330">
        <v>31.946200000000001</v>
      </c>
      <c r="O6330">
        <v>2.6059999999999999</v>
      </c>
    </row>
    <row r="6331" spans="1:15" x14ac:dyDescent="0.3">
      <c r="A6331" t="s">
        <v>224</v>
      </c>
      <c r="B6331" t="s">
        <v>225</v>
      </c>
      <c r="C6331" t="s">
        <v>431</v>
      </c>
      <c r="D6331" t="s">
        <v>430</v>
      </c>
      <c r="E6331">
        <v>2002</v>
      </c>
      <c r="F6331">
        <v>41.957999999999998</v>
      </c>
      <c r="G6331">
        <v>14.053000000000001</v>
      </c>
      <c r="I6331">
        <v>927000000</v>
      </c>
      <c r="J6331">
        <v>306.47399999999999</v>
      </c>
      <c r="K6331">
        <v>3.2713300000000001E-2</v>
      </c>
      <c r="L6331">
        <v>110.4</v>
      </c>
      <c r="M6331">
        <v>52.826000000000001</v>
      </c>
      <c r="N6331">
        <v>31.402899999999999</v>
      </c>
      <c r="O6331">
        <v>2.6549999999999998</v>
      </c>
    </row>
    <row r="6332" spans="1:15" x14ac:dyDescent="0.3">
      <c r="A6332" t="s">
        <v>224</v>
      </c>
      <c r="B6332" t="s">
        <v>225</v>
      </c>
      <c r="C6332" t="s">
        <v>431</v>
      </c>
      <c r="D6332" t="s">
        <v>430</v>
      </c>
      <c r="E6332">
        <v>2001</v>
      </c>
      <c r="F6332">
        <v>42.468000000000004</v>
      </c>
      <c r="G6332">
        <v>14.532</v>
      </c>
      <c r="I6332">
        <v>906000000</v>
      </c>
      <c r="J6332">
        <v>306.70999999999998</v>
      </c>
      <c r="K6332">
        <v>3.3812200000000001E-2</v>
      </c>
      <c r="L6332">
        <v>118</v>
      </c>
      <c r="M6332">
        <v>52.235999999999997</v>
      </c>
      <c r="N6332">
        <v>30.6678</v>
      </c>
      <c r="O6332">
        <v>2.6059999999999999</v>
      </c>
    </row>
    <row r="6333" spans="1:15" x14ac:dyDescent="0.3">
      <c r="A6333" t="s">
        <v>224</v>
      </c>
      <c r="B6333" t="s">
        <v>225</v>
      </c>
      <c r="C6333" t="s">
        <v>431</v>
      </c>
      <c r="D6333" t="s">
        <v>430</v>
      </c>
      <c r="E6333">
        <v>2000</v>
      </c>
      <c r="F6333">
        <v>42.914000000000001</v>
      </c>
      <c r="G6333">
        <v>14.973000000000001</v>
      </c>
      <c r="I6333">
        <v>874000000</v>
      </c>
      <c r="J6333">
        <v>306.83300000000003</v>
      </c>
      <c r="K6333">
        <v>1.7702699999999998E-2</v>
      </c>
      <c r="L6333">
        <v>126</v>
      </c>
      <c r="M6333">
        <v>51.734000000000002</v>
      </c>
      <c r="N6333">
        <v>29.572800000000001</v>
      </c>
      <c r="O6333">
        <v>2.7719999999999998</v>
      </c>
    </row>
    <row r="6334" spans="1:15" x14ac:dyDescent="0.3">
      <c r="A6334" t="s">
        <v>224</v>
      </c>
      <c r="B6334" t="s">
        <v>225</v>
      </c>
      <c r="C6334" t="s">
        <v>431</v>
      </c>
      <c r="D6334" t="s">
        <v>430</v>
      </c>
      <c r="E6334">
        <v>1999</v>
      </c>
      <c r="F6334">
        <v>43.273000000000003</v>
      </c>
      <c r="G6334">
        <v>15.419</v>
      </c>
      <c r="K6334">
        <v>1.1328700000000001E-2</v>
      </c>
      <c r="L6334">
        <v>134</v>
      </c>
      <c r="M6334">
        <v>51.234000000000002</v>
      </c>
      <c r="N6334">
        <v>28.028600000000001</v>
      </c>
      <c r="O6334">
        <v>2.782</v>
      </c>
    </row>
    <row r="6335" spans="1:15" x14ac:dyDescent="0.3">
      <c r="A6335" t="s">
        <v>224</v>
      </c>
      <c r="B6335" t="s">
        <v>225</v>
      </c>
      <c r="C6335" t="s">
        <v>431</v>
      </c>
      <c r="D6335" t="s">
        <v>430</v>
      </c>
      <c r="E6335">
        <v>1998</v>
      </c>
      <c r="F6335">
        <v>43.543999999999997</v>
      </c>
      <c r="G6335">
        <v>15.907</v>
      </c>
      <c r="K6335">
        <v>4.0993899999999996E-3</v>
      </c>
      <c r="L6335">
        <v>141.80000000000001</v>
      </c>
      <c r="M6335">
        <v>50.656999999999996</v>
      </c>
      <c r="N6335">
        <v>26.136600000000001</v>
      </c>
      <c r="O6335">
        <v>2.6720000000000002</v>
      </c>
    </row>
    <row r="6336" spans="1:15" x14ac:dyDescent="0.3">
      <c r="A6336" t="s">
        <v>224</v>
      </c>
      <c r="B6336" t="s">
        <v>225</v>
      </c>
      <c r="C6336" t="s">
        <v>431</v>
      </c>
      <c r="D6336" t="s">
        <v>430</v>
      </c>
      <c r="E6336">
        <v>1997</v>
      </c>
      <c r="F6336">
        <v>43.737000000000002</v>
      </c>
      <c r="G6336">
        <v>16.454000000000001</v>
      </c>
      <c r="K6336">
        <v>4.4894399999999999E-3</v>
      </c>
      <c r="L6336">
        <v>149.19999999999999</v>
      </c>
      <c r="M6336">
        <v>49.963000000000001</v>
      </c>
      <c r="N6336">
        <v>24.1508</v>
      </c>
      <c r="O6336">
        <v>2.6709999999999998</v>
      </c>
    </row>
    <row r="6337" spans="1:15" x14ac:dyDescent="0.3">
      <c r="A6337" t="s">
        <v>224</v>
      </c>
      <c r="B6337" t="s">
        <v>225</v>
      </c>
      <c r="C6337" t="s">
        <v>431</v>
      </c>
      <c r="D6337" t="s">
        <v>430</v>
      </c>
      <c r="E6337">
        <v>1996</v>
      </c>
      <c r="F6337">
        <v>43.871000000000002</v>
      </c>
      <c r="G6337">
        <v>17.048999999999999</v>
      </c>
      <c r="L6337">
        <v>156.4</v>
      </c>
      <c r="M6337">
        <v>49.162999999999997</v>
      </c>
      <c r="N6337">
        <v>22.430199999999999</v>
      </c>
      <c r="O6337">
        <v>2.629</v>
      </c>
    </row>
    <row r="6338" spans="1:15" x14ac:dyDescent="0.3">
      <c r="A6338" t="s">
        <v>224</v>
      </c>
      <c r="B6338" t="s">
        <v>225</v>
      </c>
      <c r="C6338" t="s">
        <v>431</v>
      </c>
      <c r="D6338" t="s">
        <v>430</v>
      </c>
      <c r="E6338">
        <v>1995</v>
      </c>
      <c r="F6338">
        <v>43.981999999999999</v>
      </c>
      <c r="G6338">
        <v>17.658000000000001</v>
      </c>
      <c r="L6338">
        <v>162.9</v>
      </c>
      <c r="M6338">
        <v>48.314</v>
      </c>
      <c r="N6338">
        <v>21.227799999999998</v>
      </c>
      <c r="O6338">
        <v>2.6040000000000001</v>
      </c>
    </row>
    <row r="6339" spans="1:15" x14ac:dyDescent="0.3">
      <c r="A6339" t="s">
        <v>224</v>
      </c>
      <c r="B6339" t="s">
        <v>225</v>
      </c>
      <c r="C6339" t="s">
        <v>431</v>
      </c>
      <c r="D6339" t="s">
        <v>430</v>
      </c>
      <c r="E6339">
        <v>1994</v>
      </c>
      <c r="F6339">
        <v>44.115000000000002</v>
      </c>
      <c r="G6339">
        <v>18.228999999999999</v>
      </c>
      <c r="L6339">
        <v>168.5</v>
      </c>
      <c r="M6339">
        <v>47.506</v>
      </c>
      <c r="N6339">
        <v>20.623899999999999</v>
      </c>
      <c r="O6339">
        <v>2.4940000000000002</v>
      </c>
    </row>
    <row r="6340" spans="1:15" x14ac:dyDescent="0.3">
      <c r="A6340" t="s">
        <v>224</v>
      </c>
      <c r="B6340" t="s">
        <v>225</v>
      </c>
      <c r="C6340" t="s">
        <v>431</v>
      </c>
      <c r="D6340" t="s">
        <v>430</v>
      </c>
      <c r="E6340">
        <v>1993</v>
      </c>
      <c r="F6340">
        <v>44.305999999999997</v>
      </c>
      <c r="G6340">
        <v>18.712</v>
      </c>
      <c r="L6340">
        <v>172.7</v>
      </c>
      <c r="M6340">
        <v>46.832000000000001</v>
      </c>
      <c r="N6340">
        <v>20.522200000000002</v>
      </c>
      <c r="O6340">
        <v>2.472</v>
      </c>
    </row>
    <row r="6341" spans="1:15" x14ac:dyDescent="0.3">
      <c r="A6341" t="s">
        <v>224</v>
      </c>
      <c r="B6341" t="s">
        <v>225</v>
      </c>
      <c r="C6341" t="s">
        <v>431</v>
      </c>
      <c r="D6341" t="s">
        <v>430</v>
      </c>
      <c r="E6341">
        <v>1992</v>
      </c>
      <c r="F6341">
        <v>44.576000000000001</v>
      </c>
      <c r="G6341">
        <v>19.074000000000002</v>
      </c>
      <c r="L6341">
        <v>175.2</v>
      </c>
      <c r="M6341">
        <v>46.356999999999999</v>
      </c>
      <c r="N6341">
        <v>20.780999999999999</v>
      </c>
      <c r="O6341">
        <v>2.3279999999999998</v>
      </c>
    </row>
    <row r="6342" spans="1:15" x14ac:dyDescent="0.3">
      <c r="A6342" t="s">
        <v>224</v>
      </c>
      <c r="B6342" t="s">
        <v>225</v>
      </c>
      <c r="C6342" t="s">
        <v>431</v>
      </c>
      <c r="D6342" t="s">
        <v>430</v>
      </c>
      <c r="E6342">
        <v>1991</v>
      </c>
      <c r="F6342">
        <v>44.930999999999997</v>
      </c>
      <c r="G6342">
        <v>19.303999999999998</v>
      </c>
      <c r="L6342">
        <v>176</v>
      </c>
      <c r="M6342">
        <v>46.097000000000001</v>
      </c>
      <c r="N6342">
        <v>21.180800000000001</v>
      </c>
      <c r="O6342">
        <v>2.3170000000000002</v>
      </c>
    </row>
    <row r="6343" spans="1:15" x14ac:dyDescent="0.3">
      <c r="A6343" t="s">
        <v>224</v>
      </c>
      <c r="B6343" t="s">
        <v>225</v>
      </c>
      <c r="C6343" t="s">
        <v>431</v>
      </c>
      <c r="D6343" t="s">
        <v>430</v>
      </c>
      <c r="E6343">
        <v>1990</v>
      </c>
      <c r="F6343">
        <v>45.363999999999997</v>
      </c>
      <c r="G6343">
        <v>19.402999999999999</v>
      </c>
      <c r="K6343">
        <v>0</v>
      </c>
      <c r="L6343">
        <v>174.7</v>
      </c>
      <c r="M6343">
        <v>46.045999999999999</v>
      </c>
      <c r="N6343">
        <v>21.552199999999999</v>
      </c>
    </row>
    <row r="6344" spans="1:15" x14ac:dyDescent="0.3">
      <c r="A6344" t="s">
        <v>224</v>
      </c>
      <c r="B6344" t="s">
        <v>225</v>
      </c>
      <c r="C6344" t="s">
        <v>431</v>
      </c>
      <c r="D6344" t="s">
        <v>430</v>
      </c>
      <c r="E6344">
        <v>1989</v>
      </c>
      <c r="F6344">
        <v>45.853000000000002</v>
      </c>
      <c r="G6344">
        <v>19.387</v>
      </c>
      <c r="L6344">
        <v>172</v>
      </c>
      <c r="M6344">
        <v>46.173999999999999</v>
      </c>
      <c r="N6344">
        <v>21.8691</v>
      </c>
    </row>
    <row r="6345" spans="1:15" x14ac:dyDescent="0.3">
      <c r="A6345" t="s">
        <v>224</v>
      </c>
      <c r="B6345" t="s">
        <v>225</v>
      </c>
      <c r="C6345" t="s">
        <v>431</v>
      </c>
      <c r="D6345" t="s">
        <v>430</v>
      </c>
      <c r="E6345">
        <v>1988</v>
      </c>
      <c r="F6345">
        <v>46.356999999999999</v>
      </c>
      <c r="G6345">
        <v>19.297999999999998</v>
      </c>
      <c r="L6345">
        <v>168.4</v>
      </c>
      <c r="M6345">
        <v>46.399000000000001</v>
      </c>
      <c r="N6345">
        <v>22.156300000000002</v>
      </c>
    </row>
    <row r="6346" spans="1:15" x14ac:dyDescent="0.3">
      <c r="A6346" t="s">
        <v>224</v>
      </c>
      <c r="B6346" t="s">
        <v>225</v>
      </c>
      <c r="C6346" t="s">
        <v>431</v>
      </c>
      <c r="D6346" t="s">
        <v>430</v>
      </c>
      <c r="E6346">
        <v>1987</v>
      </c>
      <c r="F6346">
        <v>46.838999999999999</v>
      </c>
      <c r="G6346">
        <v>19.184999999999999</v>
      </c>
      <c r="L6346">
        <v>164.7</v>
      </c>
      <c r="M6346">
        <v>46.645000000000003</v>
      </c>
      <c r="N6346">
        <v>22.355899999999998</v>
      </c>
    </row>
    <row r="6347" spans="1:15" x14ac:dyDescent="0.3">
      <c r="A6347" t="s">
        <v>224</v>
      </c>
      <c r="B6347" t="s">
        <v>225</v>
      </c>
      <c r="C6347" t="s">
        <v>431</v>
      </c>
      <c r="D6347" t="s">
        <v>430</v>
      </c>
      <c r="E6347">
        <v>1986</v>
      </c>
      <c r="F6347">
        <v>47.279000000000003</v>
      </c>
      <c r="G6347">
        <v>19.077000000000002</v>
      </c>
      <c r="L6347">
        <v>161.30000000000001</v>
      </c>
      <c r="M6347">
        <v>46.862000000000002</v>
      </c>
      <c r="N6347">
        <v>22.408899999999999</v>
      </c>
    </row>
    <row r="6348" spans="1:15" x14ac:dyDescent="0.3">
      <c r="A6348" t="s">
        <v>224</v>
      </c>
      <c r="B6348" t="s">
        <v>225</v>
      </c>
      <c r="C6348" t="s">
        <v>431</v>
      </c>
      <c r="D6348" t="s">
        <v>430</v>
      </c>
      <c r="E6348">
        <v>1985</v>
      </c>
      <c r="F6348">
        <v>47.658999999999999</v>
      </c>
      <c r="G6348">
        <v>19.007999999999999</v>
      </c>
      <c r="L6348">
        <v>158.9</v>
      </c>
      <c r="M6348">
        <v>47.003999999999998</v>
      </c>
      <c r="N6348">
        <v>22.2773</v>
      </c>
    </row>
    <row r="6349" spans="1:15" x14ac:dyDescent="0.3">
      <c r="A6349" t="s">
        <v>224</v>
      </c>
      <c r="B6349" t="s">
        <v>225</v>
      </c>
      <c r="C6349" t="s">
        <v>431</v>
      </c>
      <c r="D6349" t="s">
        <v>430</v>
      </c>
      <c r="E6349">
        <v>1984</v>
      </c>
      <c r="F6349">
        <v>47.97</v>
      </c>
      <c r="G6349">
        <v>19</v>
      </c>
      <c r="L6349">
        <v>157.6</v>
      </c>
      <c r="M6349">
        <v>47.037999999999997</v>
      </c>
      <c r="N6349">
        <v>21.923500000000001</v>
      </c>
    </row>
    <row r="6350" spans="1:15" x14ac:dyDescent="0.3">
      <c r="A6350" t="s">
        <v>224</v>
      </c>
      <c r="B6350" t="s">
        <v>225</v>
      </c>
      <c r="C6350" t="s">
        <v>431</v>
      </c>
      <c r="D6350" t="s">
        <v>430</v>
      </c>
      <c r="E6350">
        <v>1983</v>
      </c>
      <c r="F6350">
        <v>48.218000000000004</v>
      </c>
      <c r="G6350">
        <v>19.062999999999999</v>
      </c>
      <c r="L6350">
        <v>157.5</v>
      </c>
      <c r="M6350">
        <v>46.962000000000003</v>
      </c>
      <c r="N6350">
        <v>21.3583</v>
      </c>
    </row>
    <row r="6351" spans="1:15" x14ac:dyDescent="0.3">
      <c r="A6351" t="s">
        <v>224</v>
      </c>
      <c r="B6351" t="s">
        <v>225</v>
      </c>
      <c r="C6351" t="s">
        <v>431</v>
      </c>
      <c r="D6351" t="s">
        <v>430</v>
      </c>
      <c r="E6351">
        <v>1982</v>
      </c>
      <c r="F6351">
        <v>48.411999999999999</v>
      </c>
      <c r="G6351">
        <v>19.2</v>
      </c>
      <c r="L6351">
        <v>158.4</v>
      </c>
      <c r="M6351">
        <v>46.776000000000003</v>
      </c>
      <c r="N6351">
        <v>20.654900000000001</v>
      </c>
    </row>
    <row r="6352" spans="1:15" x14ac:dyDescent="0.3">
      <c r="A6352" t="s">
        <v>224</v>
      </c>
      <c r="B6352" t="s">
        <v>225</v>
      </c>
      <c r="C6352" t="s">
        <v>431</v>
      </c>
      <c r="D6352" t="s">
        <v>430</v>
      </c>
      <c r="E6352">
        <v>1981</v>
      </c>
      <c r="F6352">
        <v>48.555</v>
      </c>
      <c r="G6352">
        <v>19.420000000000002</v>
      </c>
      <c r="L6352">
        <v>159.9</v>
      </c>
      <c r="M6352">
        <v>46.473999999999997</v>
      </c>
      <c r="N6352">
        <v>19.921399999999998</v>
      </c>
    </row>
    <row r="6353" spans="1:14" x14ac:dyDescent="0.3">
      <c r="A6353" t="s">
        <v>224</v>
      </c>
      <c r="B6353" t="s">
        <v>225</v>
      </c>
      <c r="C6353" t="s">
        <v>431</v>
      </c>
      <c r="D6353" t="s">
        <v>430</v>
      </c>
      <c r="E6353">
        <v>1980</v>
      </c>
      <c r="F6353">
        <v>48.652000000000001</v>
      </c>
      <c r="G6353">
        <v>19.725000000000001</v>
      </c>
      <c r="L6353">
        <v>161.80000000000001</v>
      </c>
      <c r="M6353">
        <v>46.052999999999997</v>
      </c>
      <c r="N6353">
        <v>19.238</v>
      </c>
    </row>
    <row r="6354" spans="1:14" x14ac:dyDescent="0.3">
      <c r="A6354" t="s">
        <v>224</v>
      </c>
      <c r="B6354" t="s">
        <v>225</v>
      </c>
      <c r="C6354" t="s">
        <v>431</v>
      </c>
      <c r="D6354" t="s">
        <v>430</v>
      </c>
      <c r="E6354">
        <v>1979</v>
      </c>
      <c r="F6354">
        <v>48.710999999999999</v>
      </c>
      <c r="G6354">
        <v>20.113</v>
      </c>
      <c r="L6354">
        <v>164</v>
      </c>
      <c r="M6354">
        <v>45.52</v>
      </c>
      <c r="N6354">
        <v>18.628</v>
      </c>
    </row>
    <row r="6355" spans="1:14" x14ac:dyDescent="0.3">
      <c r="A6355" t="s">
        <v>224</v>
      </c>
      <c r="B6355" t="s">
        <v>225</v>
      </c>
      <c r="C6355" t="s">
        <v>431</v>
      </c>
      <c r="D6355" t="s">
        <v>430</v>
      </c>
      <c r="E6355">
        <v>1978</v>
      </c>
      <c r="F6355">
        <v>48.744</v>
      </c>
      <c r="G6355">
        <v>20.564</v>
      </c>
      <c r="L6355">
        <v>166.5</v>
      </c>
      <c r="M6355">
        <v>44.902000000000001</v>
      </c>
      <c r="N6355">
        <v>18.074300000000001</v>
      </c>
    </row>
    <row r="6356" spans="1:14" x14ac:dyDescent="0.3">
      <c r="A6356" t="s">
        <v>224</v>
      </c>
      <c r="B6356" t="s">
        <v>225</v>
      </c>
      <c r="C6356" t="s">
        <v>431</v>
      </c>
      <c r="D6356" t="s">
        <v>430</v>
      </c>
      <c r="E6356">
        <v>1977</v>
      </c>
      <c r="F6356">
        <v>48.76</v>
      </c>
      <c r="G6356">
        <v>21.06</v>
      </c>
      <c r="L6356">
        <v>169.3</v>
      </c>
      <c r="M6356">
        <v>44.225999999999999</v>
      </c>
      <c r="N6356">
        <v>17.567900000000002</v>
      </c>
    </row>
    <row r="6357" spans="1:14" x14ac:dyDescent="0.3">
      <c r="A6357" t="s">
        <v>224</v>
      </c>
      <c r="B6357" t="s">
        <v>225</v>
      </c>
      <c r="C6357" t="s">
        <v>431</v>
      </c>
      <c r="D6357" t="s">
        <v>430</v>
      </c>
      <c r="E6357">
        <v>1976</v>
      </c>
      <c r="F6357">
        <v>48.765000000000001</v>
      </c>
      <c r="G6357">
        <v>21.588000000000001</v>
      </c>
      <c r="L6357">
        <v>172.1</v>
      </c>
      <c r="M6357">
        <v>43.514000000000003</v>
      </c>
      <c r="N6357">
        <v>17.087199999999999</v>
      </c>
    </row>
    <row r="6358" spans="1:14" x14ac:dyDescent="0.3">
      <c r="A6358" t="s">
        <v>224</v>
      </c>
      <c r="B6358" t="s">
        <v>225</v>
      </c>
      <c r="C6358" t="s">
        <v>431</v>
      </c>
      <c r="D6358" t="s">
        <v>430</v>
      </c>
      <c r="E6358">
        <v>1975</v>
      </c>
      <c r="F6358">
        <v>48.761000000000003</v>
      </c>
      <c r="G6358">
        <v>22.132999999999999</v>
      </c>
      <c r="L6358">
        <v>175.2</v>
      </c>
      <c r="M6358">
        <v>42.786000000000001</v>
      </c>
      <c r="N6358">
        <v>16.616</v>
      </c>
    </row>
    <row r="6359" spans="1:14" x14ac:dyDescent="0.3">
      <c r="A6359" t="s">
        <v>224</v>
      </c>
      <c r="B6359" t="s">
        <v>225</v>
      </c>
      <c r="C6359" t="s">
        <v>431</v>
      </c>
      <c r="D6359" t="s">
        <v>430</v>
      </c>
      <c r="E6359">
        <v>1974</v>
      </c>
      <c r="F6359">
        <v>48.746000000000002</v>
      </c>
      <c r="G6359">
        <v>22.686</v>
      </c>
      <c r="L6359">
        <v>178.5</v>
      </c>
      <c r="M6359">
        <v>42.061</v>
      </c>
      <c r="N6359">
        <v>16.157499999999999</v>
      </c>
    </row>
    <row r="6360" spans="1:14" x14ac:dyDescent="0.3">
      <c r="A6360" t="s">
        <v>224</v>
      </c>
      <c r="B6360" t="s">
        <v>225</v>
      </c>
      <c r="C6360" t="s">
        <v>431</v>
      </c>
      <c r="D6360" t="s">
        <v>430</v>
      </c>
      <c r="E6360">
        <v>1973</v>
      </c>
      <c r="F6360">
        <v>48.715000000000003</v>
      </c>
      <c r="G6360">
        <v>23.24</v>
      </c>
      <c r="L6360">
        <v>181.7</v>
      </c>
      <c r="M6360">
        <v>41.345999999999997</v>
      </c>
      <c r="N6360">
        <v>15.722200000000001</v>
      </c>
    </row>
    <row r="6361" spans="1:14" x14ac:dyDescent="0.3">
      <c r="A6361" t="s">
        <v>224</v>
      </c>
      <c r="B6361" t="s">
        <v>225</v>
      </c>
      <c r="C6361" t="s">
        <v>431</v>
      </c>
      <c r="D6361" t="s">
        <v>430</v>
      </c>
      <c r="E6361">
        <v>1972</v>
      </c>
      <c r="F6361">
        <v>48.670999999999999</v>
      </c>
      <c r="G6361">
        <v>23.79</v>
      </c>
      <c r="L6361">
        <v>184.9</v>
      </c>
      <c r="M6361">
        <v>40.65</v>
      </c>
      <c r="N6361">
        <v>15.308999999999999</v>
      </c>
    </row>
    <row r="6362" spans="1:14" x14ac:dyDescent="0.3">
      <c r="A6362" t="s">
        <v>224</v>
      </c>
      <c r="B6362" t="s">
        <v>225</v>
      </c>
      <c r="C6362" t="s">
        <v>431</v>
      </c>
      <c r="D6362" t="s">
        <v>430</v>
      </c>
      <c r="E6362">
        <v>1971</v>
      </c>
      <c r="F6362">
        <v>48.618000000000002</v>
      </c>
      <c r="G6362">
        <v>24.332000000000001</v>
      </c>
      <c r="L6362">
        <v>188.4</v>
      </c>
      <c r="M6362">
        <v>39.979999999999997</v>
      </c>
      <c r="N6362">
        <v>14.9163</v>
      </c>
    </row>
    <row r="6363" spans="1:14" x14ac:dyDescent="0.3">
      <c r="A6363" t="s">
        <v>224</v>
      </c>
      <c r="B6363" t="s">
        <v>225</v>
      </c>
      <c r="C6363" t="s">
        <v>431</v>
      </c>
      <c r="D6363" t="s">
        <v>430</v>
      </c>
      <c r="E6363">
        <v>1970</v>
      </c>
      <c r="F6363">
        <v>48.57</v>
      </c>
      <c r="G6363">
        <v>24.867000000000001</v>
      </c>
      <c r="L6363">
        <v>191.9</v>
      </c>
      <c r="M6363">
        <v>39.338000000000001</v>
      </c>
      <c r="N6363">
        <v>14.5425</v>
      </c>
    </row>
    <row r="6364" spans="1:14" x14ac:dyDescent="0.3">
      <c r="A6364" t="s">
        <v>224</v>
      </c>
      <c r="B6364" t="s">
        <v>225</v>
      </c>
      <c r="C6364" t="s">
        <v>431</v>
      </c>
      <c r="D6364" t="s">
        <v>430</v>
      </c>
      <c r="E6364">
        <v>1969</v>
      </c>
      <c r="F6364">
        <v>48.54</v>
      </c>
      <c r="G6364">
        <v>25.405000000000001</v>
      </c>
      <c r="L6364">
        <v>195.6</v>
      </c>
      <c r="M6364">
        <v>38.713999999999999</v>
      </c>
      <c r="N6364">
        <v>14.187099999999999</v>
      </c>
    </row>
    <row r="6365" spans="1:14" x14ac:dyDescent="0.3">
      <c r="A6365" t="s">
        <v>224</v>
      </c>
      <c r="B6365" t="s">
        <v>225</v>
      </c>
      <c r="C6365" t="s">
        <v>431</v>
      </c>
      <c r="D6365" t="s">
        <v>430</v>
      </c>
      <c r="E6365">
        <v>1968</v>
      </c>
      <c r="F6365">
        <v>48.534999999999997</v>
      </c>
      <c r="G6365">
        <v>25.952000000000002</v>
      </c>
      <c r="L6365">
        <v>199.2</v>
      </c>
      <c r="M6365">
        <v>38.098999999999997</v>
      </c>
      <c r="N6365">
        <v>13.849399999999999</v>
      </c>
    </row>
    <row r="6366" spans="1:14" x14ac:dyDescent="0.3">
      <c r="A6366" t="s">
        <v>224</v>
      </c>
      <c r="B6366" t="s">
        <v>225</v>
      </c>
      <c r="C6366" t="s">
        <v>431</v>
      </c>
      <c r="D6366" t="s">
        <v>430</v>
      </c>
      <c r="E6366">
        <v>1967</v>
      </c>
      <c r="F6366">
        <v>48.557000000000002</v>
      </c>
      <c r="G6366">
        <v>26.507000000000001</v>
      </c>
      <c r="L6366">
        <v>202.3</v>
      </c>
      <c r="M6366">
        <v>37.491</v>
      </c>
      <c r="N6366">
        <v>13.5282</v>
      </c>
    </row>
    <row r="6367" spans="1:14" x14ac:dyDescent="0.3">
      <c r="A6367" t="s">
        <v>224</v>
      </c>
      <c r="B6367" t="s">
        <v>225</v>
      </c>
      <c r="C6367" t="s">
        <v>431</v>
      </c>
      <c r="D6367" t="s">
        <v>430</v>
      </c>
      <c r="E6367">
        <v>1966</v>
      </c>
      <c r="F6367">
        <v>48.603000000000002</v>
      </c>
      <c r="G6367">
        <v>27.059000000000001</v>
      </c>
      <c r="L6367">
        <v>205</v>
      </c>
      <c r="M6367">
        <v>36.895000000000003</v>
      </c>
      <c r="N6367">
        <v>13.2212</v>
      </c>
    </row>
    <row r="6368" spans="1:14" x14ac:dyDescent="0.3">
      <c r="A6368" t="s">
        <v>224</v>
      </c>
      <c r="B6368" t="s">
        <v>225</v>
      </c>
      <c r="C6368" t="s">
        <v>431</v>
      </c>
      <c r="D6368" t="s">
        <v>430</v>
      </c>
      <c r="E6368">
        <v>1965</v>
      </c>
      <c r="F6368">
        <v>48.665999999999997</v>
      </c>
      <c r="G6368">
        <v>27.593</v>
      </c>
      <c r="L6368">
        <v>207.1</v>
      </c>
      <c r="M6368">
        <v>36.323999999999998</v>
      </c>
      <c r="N6368">
        <v>12.9267</v>
      </c>
    </row>
    <row r="6369" spans="1:15" x14ac:dyDescent="0.3">
      <c r="A6369" t="s">
        <v>224</v>
      </c>
      <c r="B6369" t="s">
        <v>225</v>
      </c>
      <c r="C6369" t="s">
        <v>431</v>
      </c>
      <c r="D6369" t="s">
        <v>430</v>
      </c>
      <c r="E6369">
        <v>1964</v>
      </c>
      <c r="F6369">
        <v>48.732999999999997</v>
      </c>
      <c r="G6369">
        <v>28.088000000000001</v>
      </c>
      <c r="L6369">
        <v>208.9</v>
      </c>
      <c r="M6369">
        <v>35.795999999999999</v>
      </c>
      <c r="N6369">
        <v>12.644299999999999</v>
      </c>
    </row>
    <row r="6370" spans="1:15" x14ac:dyDescent="0.3">
      <c r="A6370" t="s">
        <v>224</v>
      </c>
      <c r="B6370" t="s">
        <v>225</v>
      </c>
      <c r="C6370" t="s">
        <v>431</v>
      </c>
      <c r="D6370" t="s">
        <v>430</v>
      </c>
      <c r="E6370">
        <v>1963</v>
      </c>
      <c r="F6370">
        <v>48.789000000000001</v>
      </c>
      <c r="G6370">
        <v>28.527000000000001</v>
      </c>
      <c r="L6370">
        <v>210.2</v>
      </c>
      <c r="M6370">
        <v>35.322000000000003</v>
      </c>
      <c r="N6370">
        <v>12.3734</v>
      </c>
    </row>
    <row r="6371" spans="1:15" x14ac:dyDescent="0.3">
      <c r="A6371" t="s">
        <v>224</v>
      </c>
      <c r="B6371" t="s">
        <v>225</v>
      </c>
      <c r="C6371" t="s">
        <v>431</v>
      </c>
      <c r="D6371" t="s">
        <v>430</v>
      </c>
      <c r="E6371">
        <v>1962</v>
      </c>
      <c r="F6371">
        <v>48.819000000000003</v>
      </c>
      <c r="G6371">
        <v>28.901</v>
      </c>
      <c r="L6371">
        <v>211</v>
      </c>
      <c r="M6371">
        <v>34.911000000000001</v>
      </c>
      <c r="N6371">
        <v>12.1122</v>
      </c>
    </row>
    <row r="6372" spans="1:15" x14ac:dyDescent="0.3">
      <c r="A6372" t="s">
        <v>224</v>
      </c>
      <c r="B6372" t="s">
        <v>225</v>
      </c>
      <c r="C6372" t="s">
        <v>431</v>
      </c>
      <c r="D6372" t="s">
        <v>430</v>
      </c>
      <c r="E6372">
        <v>1961</v>
      </c>
      <c r="F6372">
        <v>48.811</v>
      </c>
      <c r="G6372">
        <v>29.204999999999998</v>
      </c>
      <c r="L6372">
        <v>211.1</v>
      </c>
      <c r="M6372">
        <v>34.56</v>
      </c>
      <c r="N6372">
        <v>11.859400000000001</v>
      </c>
    </row>
    <row r="6373" spans="1:15" x14ac:dyDescent="0.3">
      <c r="A6373" t="s">
        <v>224</v>
      </c>
      <c r="B6373" t="s">
        <v>225</v>
      </c>
      <c r="C6373" t="s">
        <v>431</v>
      </c>
      <c r="D6373" t="s">
        <v>430</v>
      </c>
      <c r="E6373">
        <v>1960</v>
      </c>
      <c r="F6373">
        <v>48.761000000000003</v>
      </c>
      <c r="G6373">
        <v>29.443999999999999</v>
      </c>
      <c r="L6373">
        <v>210.7</v>
      </c>
      <c r="M6373">
        <v>34.264000000000003</v>
      </c>
    </row>
    <row r="6374" spans="1:15" x14ac:dyDescent="0.3">
      <c r="A6374" t="s">
        <v>226</v>
      </c>
      <c r="B6374" t="s">
        <v>227</v>
      </c>
      <c r="C6374" t="s">
        <v>434</v>
      </c>
      <c r="D6374" t="s">
        <v>433</v>
      </c>
      <c r="E6374">
        <v>2018</v>
      </c>
      <c r="I6374">
        <v>48319600000</v>
      </c>
      <c r="J6374">
        <v>7235.03</v>
      </c>
      <c r="L6374">
        <v>10.199999999999999</v>
      </c>
      <c r="N6374">
        <v>3.7956300000000001</v>
      </c>
      <c r="O6374">
        <v>17.286999999999999</v>
      </c>
    </row>
    <row r="6375" spans="1:15" x14ac:dyDescent="0.3">
      <c r="A6375" t="s">
        <v>226</v>
      </c>
      <c r="B6375" t="s">
        <v>227</v>
      </c>
      <c r="C6375" t="s">
        <v>434</v>
      </c>
      <c r="D6375" t="s">
        <v>433</v>
      </c>
      <c r="E6375">
        <v>2017</v>
      </c>
      <c r="F6375">
        <v>19.38</v>
      </c>
      <c r="G6375">
        <v>5.0990000000000002</v>
      </c>
      <c r="I6375">
        <v>38116000000</v>
      </c>
      <c r="J6375">
        <v>5792.07</v>
      </c>
      <c r="K6375">
        <v>21.758900000000001</v>
      </c>
      <c r="L6375">
        <v>10.6</v>
      </c>
      <c r="M6375">
        <v>72.52</v>
      </c>
      <c r="N6375">
        <v>3.74003</v>
      </c>
      <c r="O6375">
        <v>17.122</v>
      </c>
    </row>
    <row r="6376" spans="1:15" x14ac:dyDescent="0.3">
      <c r="A6376" t="s">
        <v>226</v>
      </c>
      <c r="B6376" t="s">
        <v>227</v>
      </c>
      <c r="C6376" t="s">
        <v>434</v>
      </c>
      <c r="D6376" t="s">
        <v>433</v>
      </c>
      <c r="E6376">
        <v>2016</v>
      </c>
      <c r="F6376">
        <v>19.934999999999999</v>
      </c>
      <c r="G6376">
        <v>5.1079999999999997</v>
      </c>
      <c r="I6376">
        <v>26221700000</v>
      </c>
      <c r="J6376">
        <v>4038.97</v>
      </c>
      <c r="K6376">
        <v>20.272200000000002</v>
      </c>
      <c r="L6376">
        <v>11</v>
      </c>
      <c r="M6376">
        <v>72.311000000000007</v>
      </c>
      <c r="N6376">
        <v>3.6896900000000001</v>
      </c>
      <c r="O6376">
        <v>16.239000000000001</v>
      </c>
    </row>
    <row r="6377" spans="1:15" x14ac:dyDescent="0.3">
      <c r="A6377" t="s">
        <v>226</v>
      </c>
      <c r="B6377" t="s">
        <v>227</v>
      </c>
      <c r="C6377" t="s">
        <v>434</v>
      </c>
      <c r="D6377" t="s">
        <v>433</v>
      </c>
      <c r="E6377">
        <v>2015</v>
      </c>
      <c r="F6377">
        <v>20.465</v>
      </c>
      <c r="G6377">
        <v>5.1109999999999998</v>
      </c>
      <c r="I6377">
        <v>27842100000</v>
      </c>
      <c r="J6377">
        <v>4337.92</v>
      </c>
      <c r="K6377">
        <v>19.016100000000002</v>
      </c>
      <c r="L6377">
        <v>11.4</v>
      </c>
      <c r="M6377">
        <v>72.120999999999995</v>
      </c>
      <c r="N6377">
        <v>3.6477200000000001</v>
      </c>
      <c r="O6377">
        <v>16.094999999999999</v>
      </c>
    </row>
    <row r="6378" spans="1:15" x14ac:dyDescent="0.3">
      <c r="A6378" t="s">
        <v>226</v>
      </c>
      <c r="B6378" t="s">
        <v>227</v>
      </c>
      <c r="C6378" t="s">
        <v>434</v>
      </c>
      <c r="D6378" t="s">
        <v>433</v>
      </c>
      <c r="E6378">
        <v>2014</v>
      </c>
      <c r="F6378">
        <v>20.94</v>
      </c>
      <c r="G6378">
        <v>5.0949999999999998</v>
      </c>
      <c r="H6378">
        <v>1811.06</v>
      </c>
      <c r="I6378">
        <v>41142700000</v>
      </c>
      <c r="J6378">
        <v>6466.91</v>
      </c>
      <c r="K6378">
        <v>17.760000000000002</v>
      </c>
      <c r="L6378">
        <v>11.9</v>
      </c>
      <c r="M6378">
        <v>71.980999999999995</v>
      </c>
      <c r="N6378">
        <v>3.6157400000000002</v>
      </c>
      <c r="O6378">
        <v>17.131</v>
      </c>
    </row>
    <row r="6379" spans="1:15" x14ac:dyDescent="0.3">
      <c r="A6379" t="s">
        <v>226</v>
      </c>
      <c r="B6379" t="s">
        <v>227</v>
      </c>
      <c r="C6379" t="s">
        <v>434</v>
      </c>
      <c r="D6379" t="s">
        <v>433</v>
      </c>
      <c r="E6379">
        <v>2013</v>
      </c>
      <c r="F6379">
        <v>21.335999999999999</v>
      </c>
      <c r="G6379">
        <v>5.056</v>
      </c>
      <c r="H6379">
        <v>2320.6</v>
      </c>
      <c r="I6379">
        <v>65502900000</v>
      </c>
      <c r="J6379">
        <v>10363.799999999999</v>
      </c>
      <c r="K6379">
        <v>16.5</v>
      </c>
      <c r="L6379">
        <v>12.4</v>
      </c>
      <c r="M6379">
        <v>71.906999999999996</v>
      </c>
      <c r="N6379">
        <v>3.59205</v>
      </c>
      <c r="O6379">
        <v>18.308</v>
      </c>
    </row>
    <row r="6380" spans="1:15" x14ac:dyDescent="0.3">
      <c r="A6380" t="s">
        <v>226</v>
      </c>
      <c r="B6380" t="s">
        <v>227</v>
      </c>
      <c r="C6380" t="s">
        <v>434</v>
      </c>
      <c r="D6380" t="s">
        <v>433</v>
      </c>
      <c r="E6380">
        <v>2012</v>
      </c>
      <c r="F6380">
        <v>21.638000000000002</v>
      </c>
      <c r="G6380">
        <v>4.99</v>
      </c>
      <c r="H6380">
        <v>2241.2600000000002</v>
      </c>
      <c r="I6380">
        <v>81873700000</v>
      </c>
      <c r="J6380">
        <v>13025.3</v>
      </c>
      <c r="L6380">
        <v>12.9</v>
      </c>
      <c r="M6380">
        <v>71.900999999999996</v>
      </c>
      <c r="N6380">
        <v>3.5723799999999999</v>
      </c>
      <c r="O6380">
        <v>19.03</v>
      </c>
    </row>
    <row r="6381" spans="1:15" x14ac:dyDescent="0.3">
      <c r="A6381" t="s">
        <v>226</v>
      </c>
      <c r="B6381" t="s">
        <v>227</v>
      </c>
      <c r="C6381" t="s">
        <v>434</v>
      </c>
      <c r="D6381" t="s">
        <v>433</v>
      </c>
      <c r="E6381">
        <v>2011</v>
      </c>
      <c r="F6381">
        <v>21.837</v>
      </c>
      <c r="G6381">
        <v>4.9009999999999998</v>
      </c>
      <c r="H6381">
        <v>2839.08</v>
      </c>
      <c r="I6381">
        <v>34699400000</v>
      </c>
      <c r="J6381">
        <v>5554.18</v>
      </c>
      <c r="K6381">
        <v>14</v>
      </c>
      <c r="L6381">
        <v>13.9</v>
      </c>
      <c r="M6381">
        <v>71.956000000000003</v>
      </c>
      <c r="N6381">
        <v>3.5506099999999998</v>
      </c>
      <c r="O6381">
        <v>19.568000000000001</v>
      </c>
    </row>
    <row r="6382" spans="1:15" x14ac:dyDescent="0.3">
      <c r="A6382" t="s">
        <v>226</v>
      </c>
      <c r="B6382" t="s">
        <v>227</v>
      </c>
      <c r="C6382" t="s">
        <v>434</v>
      </c>
      <c r="D6382" t="s">
        <v>433</v>
      </c>
      <c r="E6382">
        <v>2010</v>
      </c>
      <c r="F6382">
        <v>21.928000000000001</v>
      </c>
      <c r="G6382">
        <v>4.8</v>
      </c>
      <c r="H6382">
        <v>3361.75</v>
      </c>
      <c r="I6382">
        <v>74773400000</v>
      </c>
      <c r="J6382">
        <v>12064.8</v>
      </c>
      <c r="K6382">
        <v>14</v>
      </c>
      <c r="L6382">
        <v>14.3</v>
      </c>
      <c r="M6382">
        <v>72.043999999999997</v>
      </c>
      <c r="N6382">
        <v>3.5223200000000001</v>
      </c>
      <c r="O6382">
        <v>17.617000000000001</v>
      </c>
    </row>
    <row r="6383" spans="1:15" x14ac:dyDescent="0.3">
      <c r="A6383" t="s">
        <v>226</v>
      </c>
      <c r="B6383" t="s">
        <v>227</v>
      </c>
      <c r="C6383" t="s">
        <v>434</v>
      </c>
      <c r="D6383" t="s">
        <v>433</v>
      </c>
      <c r="E6383">
        <v>2009</v>
      </c>
      <c r="F6383">
        <v>21.911999999999999</v>
      </c>
      <c r="G6383">
        <v>4.7</v>
      </c>
      <c r="H6383">
        <v>3142.33</v>
      </c>
      <c r="I6383">
        <v>63028300000</v>
      </c>
      <c r="J6383">
        <v>10275.299999999999</v>
      </c>
      <c r="K6383">
        <v>10.8</v>
      </c>
      <c r="L6383">
        <v>15.1</v>
      </c>
      <c r="M6383">
        <v>72.129000000000005</v>
      </c>
      <c r="N6383">
        <v>3.4861300000000002</v>
      </c>
      <c r="O6383">
        <v>17.193000000000001</v>
      </c>
    </row>
    <row r="6384" spans="1:15" x14ac:dyDescent="0.3">
      <c r="A6384" t="s">
        <v>226</v>
      </c>
      <c r="B6384" t="s">
        <v>227</v>
      </c>
      <c r="C6384" t="s">
        <v>434</v>
      </c>
      <c r="D6384" t="s">
        <v>433</v>
      </c>
      <c r="E6384">
        <v>2008</v>
      </c>
      <c r="F6384">
        <v>21.815999999999999</v>
      </c>
      <c r="G6384">
        <v>4.6150000000000002</v>
      </c>
      <c r="H6384">
        <v>3156.43</v>
      </c>
      <c r="I6384">
        <v>87140400000</v>
      </c>
      <c r="J6384">
        <v>14382.6</v>
      </c>
      <c r="K6384">
        <v>9</v>
      </c>
      <c r="L6384">
        <v>16.100000000000001</v>
      </c>
      <c r="M6384">
        <v>72.174000000000007</v>
      </c>
      <c r="N6384">
        <v>3.4433699999999998</v>
      </c>
      <c r="O6384">
        <v>16.545999999999999</v>
      </c>
    </row>
    <row r="6385" spans="1:15" x14ac:dyDescent="0.3">
      <c r="A6385" t="s">
        <v>226</v>
      </c>
      <c r="B6385" t="s">
        <v>227</v>
      </c>
      <c r="C6385" t="s">
        <v>434</v>
      </c>
      <c r="D6385" t="s">
        <v>433</v>
      </c>
      <c r="E6385">
        <v>2007</v>
      </c>
      <c r="F6385">
        <v>21.672000000000001</v>
      </c>
      <c r="G6385">
        <v>4.5570000000000004</v>
      </c>
      <c r="H6385">
        <v>3792.77</v>
      </c>
      <c r="I6385">
        <v>67516200000</v>
      </c>
      <c r="J6385">
        <v>11300.2</v>
      </c>
      <c r="K6385">
        <v>4.7220000000000004</v>
      </c>
      <c r="L6385">
        <v>17.3</v>
      </c>
      <c r="M6385">
        <v>72.155000000000001</v>
      </c>
      <c r="N6385">
        <v>3.3956499999999998</v>
      </c>
      <c r="O6385">
        <v>17.387</v>
      </c>
    </row>
    <row r="6386" spans="1:15" x14ac:dyDescent="0.3">
      <c r="A6386" t="s">
        <v>226</v>
      </c>
      <c r="B6386" t="s">
        <v>227</v>
      </c>
      <c r="C6386" t="s">
        <v>434</v>
      </c>
      <c r="D6386" t="s">
        <v>433</v>
      </c>
      <c r="E6386">
        <v>2006</v>
      </c>
      <c r="F6386">
        <v>21.510999999999999</v>
      </c>
      <c r="G6386">
        <v>4.5279999999999996</v>
      </c>
      <c r="H6386">
        <v>3792.34</v>
      </c>
      <c r="I6386">
        <v>54961900000</v>
      </c>
      <c r="J6386">
        <v>9336.36</v>
      </c>
      <c r="K6386">
        <v>4.30105</v>
      </c>
      <c r="L6386">
        <v>18.600000000000001</v>
      </c>
      <c r="M6386">
        <v>72.063000000000002</v>
      </c>
      <c r="N6386">
        <v>3.3456899999999998</v>
      </c>
      <c r="O6386">
        <v>18.117000000000001</v>
      </c>
    </row>
    <row r="6387" spans="1:15" x14ac:dyDescent="0.3">
      <c r="A6387" t="s">
        <v>226</v>
      </c>
      <c r="B6387" t="s">
        <v>227</v>
      </c>
      <c r="C6387" t="s">
        <v>434</v>
      </c>
      <c r="D6387" t="s">
        <v>433</v>
      </c>
      <c r="E6387">
        <v>2005</v>
      </c>
      <c r="F6387">
        <v>21.363</v>
      </c>
      <c r="G6387">
        <v>4.5270000000000001</v>
      </c>
      <c r="H6387">
        <v>3427.89</v>
      </c>
      <c r="I6387">
        <v>47334100000</v>
      </c>
      <c r="J6387">
        <v>8163.01</v>
      </c>
      <c r="K6387">
        <v>3.9177900000000001</v>
      </c>
      <c r="L6387">
        <v>19.8</v>
      </c>
      <c r="M6387">
        <v>71.902000000000001</v>
      </c>
      <c r="N6387">
        <v>3.2955299999999998</v>
      </c>
      <c r="O6387">
        <v>18.459</v>
      </c>
    </row>
    <row r="6388" spans="1:15" x14ac:dyDescent="0.3">
      <c r="A6388" t="s">
        <v>226</v>
      </c>
      <c r="B6388" t="s">
        <v>227</v>
      </c>
      <c r="C6388" t="s">
        <v>434</v>
      </c>
      <c r="D6388" t="s">
        <v>433</v>
      </c>
      <c r="E6388">
        <v>2004</v>
      </c>
      <c r="F6388">
        <v>21.256</v>
      </c>
      <c r="G6388">
        <v>4.5449999999999999</v>
      </c>
      <c r="H6388">
        <v>3106.22</v>
      </c>
      <c r="I6388">
        <v>33122300000</v>
      </c>
      <c r="J6388">
        <v>5800.6</v>
      </c>
      <c r="K6388">
        <v>3.5328400000000002</v>
      </c>
      <c r="L6388">
        <v>20.9</v>
      </c>
      <c r="M6388">
        <v>71.692999999999998</v>
      </c>
      <c r="N6388">
        <v>3.24525</v>
      </c>
      <c r="O6388">
        <v>18.715</v>
      </c>
    </row>
    <row r="6389" spans="1:15" x14ac:dyDescent="0.3">
      <c r="A6389" t="s">
        <v>226</v>
      </c>
      <c r="B6389" t="s">
        <v>227</v>
      </c>
      <c r="C6389" t="s">
        <v>434</v>
      </c>
      <c r="D6389" t="s">
        <v>433</v>
      </c>
      <c r="E6389">
        <v>2003</v>
      </c>
      <c r="F6389">
        <v>21.210999999999999</v>
      </c>
      <c r="G6389">
        <v>4.5720000000000001</v>
      </c>
      <c r="H6389">
        <v>2947.76</v>
      </c>
      <c r="I6389">
        <v>26265600000</v>
      </c>
      <c r="J6389">
        <v>4673.1400000000003</v>
      </c>
      <c r="K6389">
        <v>2.8145199999999999</v>
      </c>
      <c r="L6389">
        <v>21.9</v>
      </c>
      <c r="M6389">
        <v>71.465999999999994</v>
      </c>
      <c r="N6389">
        <v>3.1943299999999999</v>
      </c>
      <c r="O6389">
        <v>18.538</v>
      </c>
    </row>
    <row r="6390" spans="1:15" x14ac:dyDescent="0.3">
      <c r="A6390" t="s">
        <v>226</v>
      </c>
      <c r="B6390" t="s">
        <v>227</v>
      </c>
      <c r="C6390" t="s">
        <v>434</v>
      </c>
      <c r="D6390" t="s">
        <v>433</v>
      </c>
      <c r="E6390">
        <v>2002</v>
      </c>
      <c r="F6390">
        <v>21.245999999999999</v>
      </c>
      <c r="G6390">
        <v>4.5970000000000004</v>
      </c>
      <c r="H6390">
        <v>2772.15</v>
      </c>
      <c r="I6390">
        <v>20481900000</v>
      </c>
      <c r="J6390">
        <v>3703.05</v>
      </c>
      <c r="K6390">
        <v>2.2444199999999999</v>
      </c>
      <c r="L6390">
        <v>22.7</v>
      </c>
      <c r="M6390">
        <v>71.244</v>
      </c>
      <c r="N6390">
        <v>3.1434899999999999</v>
      </c>
      <c r="O6390">
        <v>18.305</v>
      </c>
    </row>
    <row r="6391" spans="1:15" x14ac:dyDescent="0.3">
      <c r="A6391" t="s">
        <v>226</v>
      </c>
      <c r="B6391" t="s">
        <v>227</v>
      </c>
      <c r="C6391" t="s">
        <v>434</v>
      </c>
      <c r="D6391" t="s">
        <v>433</v>
      </c>
      <c r="E6391">
        <v>2001</v>
      </c>
      <c r="F6391">
        <v>21.381</v>
      </c>
      <c r="G6391">
        <v>4.6180000000000003</v>
      </c>
      <c r="H6391">
        <v>2255.64</v>
      </c>
      <c r="I6391">
        <v>34110100000</v>
      </c>
      <c r="J6391">
        <v>6266.49</v>
      </c>
      <c r="K6391">
        <v>0.366533</v>
      </c>
      <c r="L6391">
        <v>23.4</v>
      </c>
      <c r="M6391">
        <v>71.037999999999997</v>
      </c>
      <c r="N6391">
        <v>3.0935600000000001</v>
      </c>
      <c r="O6391">
        <v>18.771999999999998</v>
      </c>
    </row>
    <row r="6392" spans="1:15" x14ac:dyDescent="0.3">
      <c r="A6392" t="s">
        <v>226</v>
      </c>
      <c r="B6392" t="s">
        <v>227</v>
      </c>
      <c r="C6392" t="s">
        <v>434</v>
      </c>
      <c r="D6392" t="s">
        <v>433</v>
      </c>
      <c r="E6392">
        <v>2000</v>
      </c>
      <c r="F6392">
        <v>21.626000000000001</v>
      </c>
      <c r="G6392">
        <v>4.633</v>
      </c>
      <c r="H6392">
        <v>2221.77</v>
      </c>
      <c r="I6392">
        <v>38270200000</v>
      </c>
      <c r="J6392">
        <v>7142.77</v>
      </c>
      <c r="K6392">
        <v>0.18704299999999999</v>
      </c>
      <c r="L6392">
        <v>24.2</v>
      </c>
      <c r="M6392">
        <v>70.852000000000004</v>
      </c>
      <c r="N6392">
        <v>3.0450499999999998</v>
      </c>
      <c r="O6392">
        <v>20.661000000000001</v>
      </c>
    </row>
    <row r="6393" spans="1:15" x14ac:dyDescent="0.3">
      <c r="A6393" t="s">
        <v>226</v>
      </c>
      <c r="B6393" t="s">
        <v>227</v>
      </c>
      <c r="C6393" t="s">
        <v>434</v>
      </c>
      <c r="D6393" t="s">
        <v>433</v>
      </c>
      <c r="E6393">
        <v>1999</v>
      </c>
      <c r="F6393">
        <v>21.981999999999999</v>
      </c>
      <c r="G6393">
        <v>4.6420000000000003</v>
      </c>
      <c r="H6393">
        <v>2176.6799999999998</v>
      </c>
      <c r="I6393">
        <v>35976700000</v>
      </c>
      <c r="J6393">
        <v>6819.03</v>
      </c>
      <c r="K6393">
        <v>0.13361700000000001</v>
      </c>
      <c r="L6393">
        <v>24.9</v>
      </c>
      <c r="M6393">
        <v>70.683999999999997</v>
      </c>
      <c r="N6393">
        <v>2.9984700000000002</v>
      </c>
      <c r="O6393">
        <v>21.138000000000002</v>
      </c>
    </row>
    <row r="6394" spans="1:15" x14ac:dyDescent="0.3">
      <c r="A6394" t="s">
        <v>226</v>
      </c>
      <c r="B6394" t="s">
        <v>227</v>
      </c>
      <c r="C6394" t="s">
        <v>434</v>
      </c>
      <c r="D6394" t="s">
        <v>433</v>
      </c>
      <c r="E6394">
        <v>1998</v>
      </c>
      <c r="F6394">
        <v>22.434999999999999</v>
      </c>
      <c r="G6394">
        <v>4.6509999999999998</v>
      </c>
      <c r="H6394">
        <v>2097.0700000000002</v>
      </c>
      <c r="I6394">
        <v>27249800000</v>
      </c>
      <c r="J6394">
        <v>5243.59</v>
      </c>
      <c r="L6394">
        <v>25.7</v>
      </c>
      <c r="M6394">
        <v>70.522000000000006</v>
      </c>
      <c r="N6394">
        <v>2.9534899999999999</v>
      </c>
      <c r="O6394">
        <v>21.036000000000001</v>
      </c>
    </row>
    <row r="6395" spans="1:15" x14ac:dyDescent="0.3">
      <c r="A6395" t="s">
        <v>226</v>
      </c>
      <c r="B6395" t="s">
        <v>227</v>
      </c>
      <c r="C6395" t="s">
        <v>434</v>
      </c>
      <c r="D6395" t="s">
        <v>433</v>
      </c>
      <c r="E6395">
        <v>1997</v>
      </c>
      <c r="F6395">
        <v>22.975000000000001</v>
      </c>
      <c r="G6395">
        <v>4.665</v>
      </c>
      <c r="H6395">
        <v>1802.85</v>
      </c>
      <c r="I6395">
        <v>30698600000</v>
      </c>
      <c r="J6395">
        <v>5998.16</v>
      </c>
      <c r="L6395">
        <v>26.5</v>
      </c>
      <c r="M6395">
        <v>70.352000000000004</v>
      </c>
      <c r="N6395">
        <v>2.9087200000000002</v>
      </c>
      <c r="O6395">
        <v>20.75</v>
      </c>
    </row>
    <row r="6396" spans="1:15" x14ac:dyDescent="0.3">
      <c r="A6396" t="s">
        <v>226</v>
      </c>
      <c r="B6396" t="s">
        <v>227</v>
      </c>
      <c r="C6396" t="s">
        <v>434</v>
      </c>
      <c r="D6396" t="s">
        <v>433</v>
      </c>
      <c r="E6396">
        <v>1996</v>
      </c>
      <c r="F6396">
        <v>23.600999999999999</v>
      </c>
      <c r="G6396">
        <v>4.6870000000000003</v>
      </c>
      <c r="H6396">
        <v>1787.67</v>
      </c>
      <c r="I6396">
        <v>27884600000</v>
      </c>
      <c r="J6396">
        <v>5536.87</v>
      </c>
      <c r="L6396">
        <v>27.4</v>
      </c>
      <c r="M6396">
        <v>70.168999999999997</v>
      </c>
      <c r="N6396">
        <v>2.8622100000000001</v>
      </c>
      <c r="O6396">
        <v>20.577000000000002</v>
      </c>
    </row>
    <row r="6397" spans="1:15" x14ac:dyDescent="0.3">
      <c r="A6397" t="s">
        <v>226</v>
      </c>
      <c r="B6397" t="s">
        <v>227</v>
      </c>
      <c r="C6397" t="s">
        <v>434</v>
      </c>
      <c r="D6397" t="s">
        <v>433</v>
      </c>
      <c r="E6397">
        <v>1995</v>
      </c>
      <c r="F6397">
        <v>24.321999999999999</v>
      </c>
      <c r="G6397">
        <v>4.7210000000000001</v>
      </c>
      <c r="H6397">
        <v>1770.53</v>
      </c>
      <c r="I6397">
        <v>25544100000</v>
      </c>
      <c r="J6397">
        <v>5161.68</v>
      </c>
      <c r="L6397">
        <v>28.4</v>
      </c>
      <c r="M6397">
        <v>69.965000000000003</v>
      </c>
      <c r="N6397">
        <v>2.8125499999999999</v>
      </c>
      <c r="O6397">
        <v>20.702000000000002</v>
      </c>
    </row>
    <row r="6398" spans="1:15" x14ac:dyDescent="0.3">
      <c r="A6398" t="s">
        <v>226</v>
      </c>
      <c r="B6398" t="s">
        <v>227</v>
      </c>
      <c r="C6398" t="s">
        <v>434</v>
      </c>
      <c r="D6398" t="s">
        <v>433</v>
      </c>
      <c r="E6398">
        <v>1994</v>
      </c>
      <c r="F6398">
        <v>25.152999999999999</v>
      </c>
      <c r="G6398">
        <v>4.7720000000000002</v>
      </c>
      <c r="H6398">
        <v>1820.44</v>
      </c>
      <c r="I6398">
        <v>28607900000</v>
      </c>
      <c r="J6398">
        <v>5892.62</v>
      </c>
      <c r="L6398">
        <v>29.6</v>
      </c>
      <c r="M6398">
        <v>69.731999999999999</v>
      </c>
      <c r="N6398">
        <v>2.7591700000000001</v>
      </c>
      <c r="O6398">
        <v>20.096</v>
      </c>
    </row>
    <row r="6399" spans="1:15" x14ac:dyDescent="0.3">
      <c r="A6399" t="s">
        <v>226</v>
      </c>
      <c r="B6399" t="s">
        <v>227</v>
      </c>
      <c r="C6399" t="s">
        <v>434</v>
      </c>
      <c r="D6399" t="s">
        <v>433</v>
      </c>
      <c r="E6399">
        <v>1993</v>
      </c>
      <c r="F6399">
        <v>26.091999999999999</v>
      </c>
      <c r="G6399">
        <v>4.84</v>
      </c>
      <c r="H6399">
        <v>1808.57</v>
      </c>
      <c r="I6399">
        <v>30657000000</v>
      </c>
      <c r="J6399">
        <v>6447.14</v>
      </c>
      <c r="L6399">
        <v>30.8</v>
      </c>
      <c r="M6399">
        <v>69.468999999999994</v>
      </c>
      <c r="N6399">
        <v>2.7024900000000001</v>
      </c>
      <c r="O6399">
        <v>19.89</v>
      </c>
    </row>
    <row r="6400" spans="1:15" x14ac:dyDescent="0.3">
      <c r="A6400" t="s">
        <v>226</v>
      </c>
      <c r="B6400" t="s">
        <v>227</v>
      </c>
      <c r="C6400" t="s">
        <v>434</v>
      </c>
      <c r="D6400" t="s">
        <v>433</v>
      </c>
      <c r="E6400">
        <v>1992</v>
      </c>
      <c r="F6400">
        <v>27.126999999999999</v>
      </c>
      <c r="G6400">
        <v>4.9269999999999996</v>
      </c>
      <c r="H6400">
        <v>1753</v>
      </c>
      <c r="I6400">
        <v>33881400000</v>
      </c>
      <c r="J6400">
        <v>7284.93</v>
      </c>
      <c r="L6400">
        <v>32.200000000000003</v>
      </c>
      <c r="M6400">
        <v>69.174999999999997</v>
      </c>
      <c r="N6400">
        <v>2.64324</v>
      </c>
      <c r="O6400">
        <v>19.576000000000001</v>
      </c>
    </row>
    <row r="6401" spans="1:15" x14ac:dyDescent="0.3">
      <c r="A6401" t="s">
        <v>226</v>
      </c>
      <c r="B6401" t="s">
        <v>227</v>
      </c>
      <c r="C6401" t="s">
        <v>434</v>
      </c>
      <c r="D6401" t="s">
        <v>433</v>
      </c>
      <c r="E6401">
        <v>1991</v>
      </c>
      <c r="F6401">
        <v>28.236000000000001</v>
      </c>
      <c r="G6401">
        <v>5.0339999999999998</v>
      </c>
      <c r="H6401">
        <v>1657.7</v>
      </c>
      <c r="I6401">
        <v>31995000000</v>
      </c>
      <c r="J6401">
        <v>7040.78</v>
      </c>
      <c r="L6401">
        <v>33.799999999999997</v>
      </c>
      <c r="M6401">
        <v>68.849999999999994</v>
      </c>
      <c r="N6401">
        <v>2.58263</v>
      </c>
      <c r="O6401">
        <v>19.419</v>
      </c>
    </row>
    <row r="6402" spans="1:15" x14ac:dyDescent="0.3">
      <c r="A6402" t="s">
        <v>226</v>
      </c>
      <c r="B6402" t="s">
        <v>227</v>
      </c>
      <c r="C6402" t="s">
        <v>434</v>
      </c>
      <c r="D6402" t="s">
        <v>433</v>
      </c>
      <c r="E6402">
        <v>1990</v>
      </c>
      <c r="F6402">
        <v>29.381</v>
      </c>
      <c r="G6402">
        <v>5.157</v>
      </c>
      <c r="H6402">
        <v>1576.86</v>
      </c>
      <c r="I6402">
        <v>28901800000</v>
      </c>
      <c r="J6402">
        <v>6514.32</v>
      </c>
      <c r="K6402">
        <v>0</v>
      </c>
      <c r="L6402">
        <v>35.5</v>
      </c>
      <c r="M6402">
        <v>68.503</v>
      </c>
      <c r="N6402">
        <v>2.52149</v>
      </c>
    </row>
    <row r="6403" spans="1:15" x14ac:dyDescent="0.3">
      <c r="A6403" t="s">
        <v>226</v>
      </c>
      <c r="B6403" t="s">
        <v>227</v>
      </c>
      <c r="C6403" t="s">
        <v>434</v>
      </c>
      <c r="D6403" t="s">
        <v>433</v>
      </c>
      <c r="E6403">
        <v>1989</v>
      </c>
      <c r="F6403">
        <v>30.516999999999999</v>
      </c>
      <c r="G6403">
        <v>5.2919999999999998</v>
      </c>
      <c r="H6403">
        <v>1497.13</v>
      </c>
      <c r="L6403">
        <v>37.4</v>
      </c>
      <c r="M6403">
        <v>68.141000000000005</v>
      </c>
      <c r="N6403">
        <v>2.46027</v>
      </c>
    </row>
    <row r="6404" spans="1:15" x14ac:dyDescent="0.3">
      <c r="A6404" t="s">
        <v>226</v>
      </c>
      <c r="B6404" t="s">
        <v>227</v>
      </c>
      <c r="C6404" t="s">
        <v>434</v>
      </c>
      <c r="D6404" t="s">
        <v>433</v>
      </c>
      <c r="E6404">
        <v>1988</v>
      </c>
      <c r="F6404">
        <v>31.617000000000001</v>
      </c>
      <c r="G6404">
        <v>5.4349999999999996</v>
      </c>
      <c r="H6404">
        <v>1534.43</v>
      </c>
      <c r="L6404">
        <v>39.299999999999997</v>
      </c>
      <c r="M6404">
        <v>67.775000000000006</v>
      </c>
      <c r="N6404">
        <v>2.3986100000000001</v>
      </c>
    </row>
    <row r="6405" spans="1:15" x14ac:dyDescent="0.3">
      <c r="A6405" t="s">
        <v>226</v>
      </c>
      <c r="B6405" t="s">
        <v>227</v>
      </c>
      <c r="C6405" t="s">
        <v>434</v>
      </c>
      <c r="D6405" t="s">
        <v>433</v>
      </c>
      <c r="E6405">
        <v>1987</v>
      </c>
      <c r="F6405">
        <v>32.665999999999997</v>
      </c>
      <c r="G6405">
        <v>5.5869999999999997</v>
      </c>
      <c r="H6405">
        <v>1429.29</v>
      </c>
      <c r="L6405">
        <v>41.3</v>
      </c>
      <c r="M6405">
        <v>67.405000000000001</v>
      </c>
      <c r="N6405">
        <v>2.33568</v>
      </c>
    </row>
    <row r="6406" spans="1:15" x14ac:dyDescent="0.3">
      <c r="A6406" t="s">
        <v>226</v>
      </c>
      <c r="B6406" t="s">
        <v>227</v>
      </c>
      <c r="C6406" t="s">
        <v>434</v>
      </c>
      <c r="D6406" t="s">
        <v>433</v>
      </c>
      <c r="E6406">
        <v>1986</v>
      </c>
      <c r="F6406">
        <v>33.661999999999999</v>
      </c>
      <c r="G6406">
        <v>5.75</v>
      </c>
      <c r="H6406">
        <v>1048.92</v>
      </c>
      <c r="L6406">
        <v>43.4</v>
      </c>
      <c r="M6406">
        <v>67.03</v>
      </c>
      <c r="N6406">
        <v>2.2702499999999999</v>
      </c>
    </row>
    <row r="6407" spans="1:15" x14ac:dyDescent="0.3">
      <c r="A6407" t="s">
        <v>226</v>
      </c>
      <c r="B6407" t="s">
        <v>227</v>
      </c>
      <c r="C6407" t="s">
        <v>434</v>
      </c>
      <c r="D6407" t="s">
        <v>433</v>
      </c>
      <c r="E6407">
        <v>1985</v>
      </c>
      <c r="F6407">
        <v>34.633000000000003</v>
      </c>
      <c r="G6407">
        <v>5.9320000000000004</v>
      </c>
      <c r="H6407">
        <v>998.50800000000004</v>
      </c>
      <c r="L6407">
        <v>45.5</v>
      </c>
      <c r="M6407">
        <v>66.644000000000005</v>
      </c>
      <c r="N6407">
        <v>2.2015899999999999</v>
      </c>
    </row>
    <row r="6408" spans="1:15" x14ac:dyDescent="0.3">
      <c r="A6408" t="s">
        <v>226</v>
      </c>
      <c r="B6408" t="s">
        <v>227</v>
      </c>
      <c r="C6408" t="s">
        <v>434</v>
      </c>
      <c r="D6408" t="s">
        <v>433</v>
      </c>
      <c r="E6408">
        <v>1984</v>
      </c>
      <c r="F6408">
        <v>35.619</v>
      </c>
      <c r="G6408">
        <v>6.1369999999999996</v>
      </c>
      <c r="H6408">
        <v>1011.29</v>
      </c>
      <c r="L6408">
        <v>47.6</v>
      </c>
      <c r="M6408">
        <v>66.234999999999999</v>
      </c>
      <c r="N6408">
        <v>2.1293700000000002</v>
      </c>
    </row>
    <row r="6409" spans="1:15" x14ac:dyDescent="0.3">
      <c r="A6409" t="s">
        <v>226</v>
      </c>
      <c r="B6409" t="s">
        <v>227</v>
      </c>
      <c r="C6409" t="s">
        <v>434</v>
      </c>
      <c r="D6409" t="s">
        <v>433</v>
      </c>
      <c r="E6409">
        <v>1983</v>
      </c>
      <c r="F6409">
        <v>36.664000000000001</v>
      </c>
      <c r="G6409">
        <v>6.375</v>
      </c>
      <c r="H6409">
        <v>1030.24</v>
      </c>
      <c r="L6409">
        <v>49.8</v>
      </c>
      <c r="M6409">
        <v>65.793000000000006</v>
      </c>
      <c r="N6409">
        <v>2.0543399999999998</v>
      </c>
    </row>
    <row r="6410" spans="1:15" x14ac:dyDescent="0.3">
      <c r="A6410" t="s">
        <v>226</v>
      </c>
      <c r="B6410" t="s">
        <v>227</v>
      </c>
      <c r="C6410" t="s">
        <v>434</v>
      </c>
      <c r="D6410" t="s">
        <v>433</v>
      </c>
      <c r="E6410">
        <v>1982</v>
      </c>
      <c r="F6410">
        <v>37.793999999999997</v>
      </c>
      <c r="G6410">
        <v>6.65</v>
      </c>
      <c r="H6410">
        <v>1055.03</v>
      </c>
      <c r="L6410">
        <v>52.1</v>
      </c>
      <c r="M6410">
        <v>65.305999999999997</v>
      </c>
      <c r="N6410">
        <v>1.9780500000000001</v>
      </c>
    </row>
    <row r="6411" spans="1:15" x14ac:dyDescent="0.3">
      <c r="A6411" t="s">
        <v>226</v>
      </c>
      <c r="B6411" t="s">
        <v>227</v>
      </c>
      <c r="C6411" t="s">
        <v>434</v>
      </c>
      <c r="D6411" t="s">
        <v>433</v>
      </c>
      <c r="E6411">
        <v>1981</v>
      </c>
      <c r="F6411">
        <v>39.009</v>
      </c>
      <c r="G6411">
        <v>6.9690000000000003</v>
      </c>
      <c r="H6411">
        <v>1085.2</v>
      </c>
      <c r="L6411">
        <v>54.5</v>
      </c>
      <c r="M6411">
        <v>64.771000000000001</v>
      </c>
      <c r="N6411">
        <v>1.90265</v>
      </c>
    </row>
    <row r="6412" spans="1:15" x14ac:dyDescent="0.3">
      <c r="A6412" t="s">
        <v>226</v>
      </c>
      <c r="B6412" t="s">
        <v>227</v>
      </c>
      <c r="C6412" t="s">
        <v>434</v>
      </c>
      <c r="D6412" t="s">
        <v>433</v>
      </c>
      <c r="E6412">
        <v>1980</v>
      </c>
      <c r="F6412">
        <v>40.304000000000002</v>
      </c>
      <c r="G6412">
        <v>7.3319999999999999</v>
      </c>
      <c r="H6412">
        <v>1120.06</v>
      </c>
      <c r="L6412">
        <v>56.9</v>
      </c>
      <c r="M6412">
        <v>64.185000000000002</v>
      </c>
      <c r="N6412">
        <v>1.82972</v>
      </c>
    </row>
    <row r="6413" spans="1:15" x14ac:dyDescent="0.3">
      <c r="A6413" t="s">
        <v>226</v>
      </c>
      <c r="B6413" t="s">
        <v>227</v>
      </c>
      <c r="C6413" t="s">
        <v>434</v>
      </c>
      <c r="D6413" t="s">
        <v>433</v>
      </c>
      <c r="E6413">
        <v>1979</v>
      </c>
      <c r="F6413">
        <v>41.658000000000001</v>
      </c>
      <c r="G6413">
        <v>7.7409999999999997</v>
      </c>
      <c r="H6413">
        <v>1051.1099999999999</v>
      </c>
      <c r="L6413">
        <v>59.5</v>
      </c>
      <c r="M6413">
        <v>63.548000000000002</v>
      </c>
      <c r="N6413">
        <v>1.75997</v>
      </c>
    </row>
    <row r="6414" spans="1:15" x14ac:dyDescent="0.3">
      <c r="A6414" t="s">
        <v>226</v>
      </c>
      <c r="B6414" t="s">
        <v>227</v>
      </c>
      <c r="C6414" t="s">
        <v>434</v>
      </c>
      <c r="D6414" t="s">
        <v>433</v>
      </c>
      <c r="E6414">
        <v>1978</v>
      </c>
      <c r="F6414">
        <v>43.029000000000003</v>
      </c>
      <c r="G6414">
        <v>8.1920000000000002</v>
      </c>
      <c r="H6414">
        <v>885.84</v>
      </c>
      <c r="L6414">
        <v>62.3</v>
      </c>
      <c r="M6414">
        <v>62.869</v>
      </c>
      <c r="N6414">
        <v>1.6931099999999999</v>
      </c>
    </row>
    <row r="6415" spans="1:15" x14ac:dyDescent="0.3">
      <c r="A6415" t="s">
        <v>226</v>
      </c>
      <c r="B6415" t="s">
        <v>227</v>
      </c>
      <c r="C6415" t="s">
        <v>434</v>
      </c>
      <c r="D6415" t="s">
        <v>433</v>
      </c>
      <c r="E6415">
        <v>1977</v>
      </c>
      <c r="F6415">
        <v>44.372</v>
      </c>
      <c r="G6415">
        <v>8.6809999999999992</v>
      </c>
      <c r="H6415">
        <v>775.74400000000003</v>
      </c>
      <c r="L6415">
        <v>65.3</v>
      </c>
      <c r="M6415">
        <v>62.15</v>
      </c>
      <c r="N6415">
        <v>1.62863</v>
      </c>
    </row>
    <row r="6416" spans="1:15" x14ac:dyDescent="0.3">
      <c r="A6416" t="s">
        <v>226</v>
      </c>
      <c r="B6416" t="s">
        <v>227</v>
      </c>
      <c r="C6416" t="s">
        <v>434</v>
      </c>
      <c r="D6416" t="s">
        <v>433</v>
      </c>
      <c r="E6416">
        <v>1976</v>
      </c>
      <c r="F6416">
        <v>45.652000000000001</v>
      </c>
      <c r="G6416">
        <v>9.2080000000000002</v>
      </c>
      <c r="H6416">
        <v>647.98400000000004</v>
      </c>
      <c r="L6416">
        <v>68.7</v>
      </c>
      <c r="M6416">
        <v>61.393000000000001</v>
      </c>
      <c r="N6416">
        <v>1.56558</v>
      </c>
    </row>
    <row r="6417" spans="1:14" x14ac:dyDescent="0.3">
      <c r="A6417" t="s">
        <v>226</v>
      </c>
      <c r="B6417" t="s">
        <v>227</v>
      </c>
      <c r="C6417" t="s">
        <v>434</v>
      </c>
      <c r="D6417" t="s">
        <v>433</v>
      </c>
      <c r="E6417">
        <v>1975</v>
      </c>
      <c r="F6417">
        <v>46.843000000000004</v>
      </c>
      <c r="G6417">
        <v>9.7720000000000002</v>
      </c>
      <c r="H6417">
        <v>539.85799999999995</v>
      </c>
      <c r="L6417">
        <v>72.3</v>
      </c>
      <c r="M6417">
        <v>60.6</v>
      </c>
      <c r="N6417">
        <v>1.5033099999999999</v>
      </c>
    </row>
    <row r="6418" spans="1:14" x14ac:dyDescent="0.3">
      <c r="A6418" t="s">
        <v>226</v>
      </c>
      <c r="B6418" t="s">
        <v>227</v>
      </c>
      <c r="C6418" t="s">
        <v>434</v>
      </c>
      <c r="D6418" t="s">
        <v>433</v>
      </c>
      <c r="E6418">
        <v>1974</v>
      </c>
      <c r="F6418">
        <v>47.927</v>
      </c>
      <c r="G6418">
        <v>10.371</v>
      </c>
      <c r="H6418">
        <v>426.90100000000001</v>
      </c>
      <c r="L6418">
        <v>76.3</v>
      </c>
      <c r="M6418">
        <v>59.77</v>
      </c>
      <c r="N6418">
        <v>1.4417899999999999</v>
      </c>
    </row>
    <row r="6419" spans="1:14" x14ac:dyDescent="0.3">
      <c r="A6419" t="s">
        <v>226</v>
      </c>
      <c r="B6419" t="s">
        <v>227</v>
      </c>
      <c r="C6419" t="s">
        <v>434</v>
      </c>
      <c r="D6419" t="s">
        <v>433</v>
      </c>
      <c r="E6419">
        <v>1973</v>
      </c>
      <c r="F6419">
        <v>48.898000000000003</v>
      </c>
      <c r="G6419">
        <v>11.005000000000001</v>
      </c>
      <c r="H6419">
        <v>370.255</v>
      </c>
      <c r="L6419">
        <v>80.7</v>
      </c>
      <c r="M6419">
        <v>58.902000000000001</v>
      </c>
      <c r="N6419">
        <v>1.38147</v>
      </c>
    </row>
    <row r="6420" spans="1:14" x14ac:dyDescent="0.3">
      <c r="A6420" t="s">
        <v>226</v>
      </c>
      <c r="B6420" t="s">
        <v>227</v>
      </c>
      <c r="C6420" t="s">
        <v>434</v>
      </c>
      <c r="D6420" t="s">
        <v>433</v>
      </c>
      <c r="E6420">
        <v>1972</v>
      </c>
      <c r="F6420">
        <v>49.747</v>
      </c>
      <c r="G6420">
        <v>11.673999999999999</v>
      </c>
      <c r="H6420">
        <v>191.19300000000001</v>
      </c>
      <c r="L6420">
        <v>85.2</v>
      </c>
      <c r="M6420">
        <v>57.994999999999997</v>
      </c>
      <c r="N6420">
        <v>1.3227800000000001</v>
      </c>
    </row>
    <row r="6421" spans="1:14" x14ac:dyDescent="0.3">
      <c r="A6421" t="s">
        <v>226</v>
      </c>
      <c r="B6421" t="s">
        <v>227</v>
      </c>
      <c r="C6421" t="s">
        <v>434</v>
      </c>
      <c r="D6421" t="s">
        <v>433</v>
      </c>
      <c r="E6421">
        <v>1971</v>
      </c>
      <c r="F6421">
        <v>50.456000000000003</v>
      </c>
      <c r="G6421">
        <v>12.379</v>
      </c>
      <c r="H6421">
        <v>178.624</v>
      </c>
      <c r="L6421">
        <v>90</v>
      </c>
      <c r="M6421">
        <v>57.045999999999999</v>
      </c>
      <c r="N6421">
        <v>1.2663199999999999</v>
      </c>
    </row>
    <row r="6422" spans="1:14" x14ac:dyDescent="0.3">
      <c r="A6422" t="s">
        <v>226</v>
      </c>
      <c r="B6422" t="s">
        <v>227</v>
      </c>
      <c r="C6422" t="s">
        <v>434</v>
      </c>
      <c r="D6422" t="s">
        <v>433</v>
      </c>
      <c r="E6422">
        <v>1970</v>
      </c>
      <c r="F6422">
        <v>50.993000000000002</v>
      </c>
      <c r="G6422">
        <v>13.115</v>
      </c>
      <c r="L6422">
        <v>95.1</v>
      </c>
      <c r="M6422">
        <v>56.052</v>
      </c>
      <c r="N6422">
        <v>1.21255</v>
      </c>
    </row>
    <row r="6423" spans="1:14" x14ac:dyDescent="0.3">
      <c r="A6423" t="s">
        <v>226</v>
      </c>
      <c r="B6423" t="s">
        <v>227</v>
      </c>
      <c r="C6423" t="s">
        <v>434</v>
      </c>
      <c r="D6423" t="s">
        <v>433</v>
      </c>
      <c r="E6423">
        <v>1969</v>
      </c>
      <c r="F6423">
        <v>51.325000000000003</v>
      </c>
      <c r="G6423">
        <v>13.878</v>
      </c>
      <c r="L6423">
        <v>100.4</v>
      </c>
      <c r="M6423">
        <v>55.011000000000003</v>
      </c>
      <c r="N6423">
        <v>1.1615599999999999</v>
      </c>
    </row>
    <row r="6424" spans="1:14" x14ac:dyDescent="0.3">
      <c r="A6424" t="s">
        <v>226</v>
      </c>
      <c r="B6424" t="s">
        <v>227</v>
      </c>
      <c r="C6424" t="s">
        <v>434</v>
      </c>
      <c r="D6424" t="s">
        <v>433</v>
      </c>
      <c r="E6424">
        <v>1968</v>
      </c>
      <c r="F6424">
        <v>51.459000000000003</v>
      </c>
      <c r="G6424">
        <v>14.67</v>
      </c>
      <c r="L6424">
        <v>106.1</v>
      </c>
      <c r="M6424">
        <v>53.920999999999999</v>
      </c>
      <c r="N6424">
        <v>1.11331</v>
      </c>
    </row>
    <row r="6425" spans="1:14" x14ac:dyDescent="0.3">
      <c r="A6425" t="s">
        <v>226</v>
      </c>
      <c r="B6425" t="s">
        <v>227</v>
      </c>
      <c r="C6425" t="s">
        <v>434</v>
      </c>
      <c r="D6425" t="s">
        <v>433</v>
      </c>
      <c r="E6425">
        <v>1967</v>
      </c>
      <c r="F6425">
        <v>51.417999999999999</v>
      </c>
      <c r="G6425">
        <v>15.497999999999999</v>
      </c>
      <c r="L6425">
        <v>112.1</v>
      </c>
      <c r="M6425">
        <v>52.777999999999999</v>
      </c>
      <c r="N6425">
        <v>1.06782</v>
      </c>
    </row>
    <row r="6426" spans="1:14" x14ac:dyDescent="0.3">
      <c r="A6426" t="s">
        <v>226</v>
      </c>
      <c r="B6426" t="s">
        <v>227</v>
      </c>
      <c r="C6426" t="s">
        <v>434</v>
      </c>
      <c r="D6426" t="s">
        <v>433</v>
      </c>
      <c r="E6426">
        <v>1966</v>
      </c>
      <c r="F6426">
        <v>51.238</v>
      </c>
      <c r="G6426">
        <v>16.373000000000001</v>
      </c>
      <c r="L6426">
        <v>118.5</v>
      </c>
      <c r="M6426">
        <v>51.581000000000003</v>
      </c>
      <c r="N6426">
        <v>1.0250900000000001</v>
      </c>
    </row>
    <row r="6427" spans="1:14" x14ac:dyDescent="0.3">
      <c r="A6427" t="s">
        <v>226</v>
      </c>
      <c r="B6427" t="s">
        <v>227</v>
      </c>
      <c r="C6427" t="s">
        <v>434</v>
      </c>
      <c r="D6427" t="s">
        <v>433</v>
      </c>
      <c r="E6427">
        <v>1965</v>
      </c>
      <c r="F6427">
        <v>50.978000000000002</v>
      </c>
      <c r="G6427">
        <v>17.334</v>
      </c>
      <c r="L6427">
        <v>125.2</v>
      </c>
      <c r="M6427">
        <v>50.302999999999997</v>
      </c>
      <c r="N6427">
        <v>0.98509000000000002</v>
      </c>
    </row>
    <row r="6428" spans="1:14" x14ac:dyDescent="0.3">
      <c r="A6428" t="s">
        <v>226</v>
      </c>
      <c r="B6428" t="s">
        <v>227</v>
      </c>
      <c r="C6428" t="s">
        <v>434</v>
      </c>
      <c r="D6428" t="s">
        <v>433</v>
      </c>
      <c r="E6428">
        <v>1964</v>
      </c>
      <c r="F6428">
        <v>50.707999999999998</v>
      </c>
      <c r="G6428">
        <v>18.425000000000001</v>
      </c>
      <c r="L6428">
        <v>132.19999999999999</v>
      </c>
      <c r="M6428">
        <v>48.914000000000001</v>
      </c>
      <c r="N6428">
        <v>0.94787600000000005</v>
      </c>
    </row>
    <row r="6429" spans="1:14" x14ac:dyDescent="0.3">
      <c r="A6429" t="s">
        <v>226</v>
      </c>
      <c r="B6429" t="s">
        <v>227</v>
      </c>
      <c r="C6429" t="s">
        <v>434</v>
      </c>
      <c r="D6429" t="s">
        <v>433</v>
      </c>
      <c r="E6429">
        <v>1963</v>
      </c>
      <c r="F6429">
        <v>50.484999999999999</v>
      </c>
      <c r="G6429">
        <v>19.66</v>
      </c>
      <c r="L6429">
        <v>139.6</v>
      </c>
      <c r="M6429">
        <v>47.414999999999999</v>
      </c>
      <c r="N6429">
        <v>0.91340399999999999</v>
      </c>
    </row>
    <row r="6430" spans="1:14" x14ac:dyDescent="0.3">
      <c r="A6430" t="s">
        <v>226</v>
      </c>
      <c r="B6430" t="s">
        <v>227</v>
      </c>
      <c r="C6430" t="s">
        <v>434</v>
      </c>
      <c r="D6430" t="s">
        <v>433</v>
      </c>
      <c r="E6430">
        <v>1962</v>
      </c>
      <c r="F6430">
        <v>50.348999999999997</v>
      </c>
      <c r="G6430">
        <v>21.023</v>
      </c>
      <c r="L6430">
        <v>147.30000000000001</v>
      </c>
      <c r="M6430">
        <v>45.832999999999998</v>
      </c>
      <c r="N6430">
        <v>0.88137399999999999</v>
      </c>
    </row>
    <row r="6431" spans="1:14" x14ac:dyDescent="0.3">
      <c r="A6431" t="s">
        <v>226</v>
      </c>
      <c r="B6431" t="s">
        <v>227</v>
      </c>
      <c r="C6431" t="s">
        <v>434</v>
      </c>
      <c r="D6431" t="s">
        <v>433</v>
      </c>
      <c r="E6431">
        <v>1961</v>
      </c>
      <c r="F6431">
        <v>50.320999999999998</v>
      </c>
      <c r="G6431">
        <v>22.48</v>
      </c>
      <c r="L6431">
        <v>155.19999999999999</v>
      </c>
      <c r="M6431">
        <v>44.210999999999999</v>
      </c>
      <c r="N6431">
        <v>0.85139900000000002</v>
      </c>
    </row>
    <row r="6432" spans="1:14" x14ac:dyDescent="0.3">
      <c r="A6432" t="s">
        <v>226</v>
      </c>
      <c r="B6432" t="s">
        <v>227</v>
      </c>
      <c r="C6432" t="s">
        <v>434</v>
      </c>
      <c r="D6432" t="s">
        <v>433</v>
      </c>
      <c r="E6432">
        <v>1960</v>
      </c>
      <c r="F6432">
        <v>50.392000000000003</v>
      </c>
      <c r="G6432">
        <v>23.974</v>
      </c>
      <c r="L6432">
        <v>163.4</v>
      </c>
      <c r="M6432">
        <v>42.609000000000002</v>
      </c>
    </row>
    <row r="6433" spans="1:14" x14ac:dyDescent="0.3">
      <c r="A6433" t="s">
        <v>228</v>
      </c>
      <c r="B6433" t="s">
        <v>229</v>
      </c>
      <c r="C6433" t="s">
        <v>438</v>
      </c>
      <c r="D6433" t="s">
        <v>436</v>
      </c>
      <c r="E6433">
        <v>2018</v>
      </c>
      <c r="N6433">
        <v>236.93799999999999</v>
      </c>
    </row>
    <row r="6434" spans="1:14" x14ac:dyDescent="0.3">
      <c r="A6434" t="s">
        <v>228</v>
      </c>
      <c r="B6434" t="s">
        <v>229</v>
      </c>
      <c r="C6434" t="s">
        <v>438</v>
      </c>
      <c r="D6434" t="s">
        <v>436</v>
      </c>
      <c r="E6434">
        <v>2017</v>
      </c>
      <c r="F6434">
        <v>8.9</v>
      </c>
      <c r="G6434">
        <v>6.6</v>
      </c>
      <c r="K6434">
        <v>98.1</v>
      </c>
      <c r="M6434">
        <v>82.258499999999998</v>
      </c>
      <c r="N6434">
        <v>236.25</v>
      </c>
    </row>
    <row r="6435" spans="1:14" x14ac:dyDescent="0.3">
      <c r="A6435" t="s">
        <v>228</v>
      </c>
      <c r="B6435" t="s">
        <v>229</v>
      </c>
      <c r="C6435" t="s">
        <v>438</v>
      </c>
      <c r="D6435" t="s">
        <v>436</v>
      </c>
      <c r="E6435">
        <v>2016</v>
      </c>
      <c r="F6435">
        <v>10</v>
      </c>
      <c r="G6435">
        <v>7.2</v>
      </c>
      <c r="I6435">
        <v>6214630000</v>
      </c>
      <c r="J6435">
        <v>165028</v>
      </c>
      <c r="K6435">
        <v>98.093900000000005</v>
      </c>
      <c r="M6435">
        <v>82.258499999999998</v>
      </c>
      <c r="N6435">
        <v>235.363</v>
      </c>
    </row>
    <row r="6436" spans="1:14" x14ac:dyDescent="0.3">
      <c r="A6436" t="s">
        <v>228</v>
      </c>
      <c r="B6436" t="s">
        <v>229</v>
      </c>
      <c r="C6436" t="s">
        <v>438</v>
      </c>
      <c r="D6436" t="s">
        <v>436</v>
      </c>
      <c r="E6436">
        <v>2015</v>
      </c>
      <c r="F6436">
        <v>8.6999999999999993</v>
      </c>
      <c r="G6436">
        <v>6.7</v>
      </c>
      <c r="I6436">
        <v>6268390000</v>
      </c>
      <c r="J6436">
        <v>167291</v>
      </c>
      <c r="K6436">
        <v>96.641199999999998</v>
      </c>
      <c r="M6436">
        <v>82.656099999999995</v>
      </c>
      <c r="N6436">
        <v>234.18799999999999</v>
      </c>
    </row>
    <row r="6437" spans="1:14" x14ac:dyDescent="0.3">
      <c r="A6437" t="s">
        <v>228</v>
      </c>
      <c r="B6437" t="s">
        <v>229</v>
      </c>
      <c r="C6437" t="s">
        <v>438</v>
      </c>
      <c r="D6437" t="s">
        <v>436</v>
      </c>
      <c r="E6437">
        <v>2014</v>
      </c>
      <c r="F6437">
        <v>10</v>
      </c>
      <c r="G6437">
        <v>7.2</v>
      </c>
      <c r="I6437">
        <v>6657170000</v>
      </c>
      <c r="J6437">
        <v>178846</v>
      </c>
      <c r="K6437">
        <v>95.21</v>
      </c>
      <c r="M6437">
        <v>82.0732</v>
      </c>
      <c r="N6437">
        <v>232.64400000000001</v>
      </c>
    </row>
    <row r="6438" spans="1:14" x14ac:dyDescent="0.3">
      <c r="A6438" t="s">
        <v>228</v>
      </c>
      <c r="B6438" t="s">
        <v>229</v>
      </c>
      <c r="C6438" t="s">
        <v>438</v>
      </c>
      <c r="D6438" t="s">
        <v>436</v>
      </c>
      <c r="E6438">
        <v>2013</v>
      </c>
      <c r="F6438">
        <v>9.1999999999999993</v>
      </c>
      <c r="G6438">
        <v>6.7</v>
      </c>
      <c r="I6438">
        <v>6391740000</v>
      </c>
      <c r="J6438">
        <v>173058</v>
      </c>
      <c r="K6438">
        <v>93.8</v>
      </c>
      <c r="M6438">
        <v>82.260999999999996</v>
      </c>
      <c r="N6438">
        <v>230.83799999999999</v>
      </c>
    </row>
    <row r="6439" spans="1:14" x14ac:dyDescent="0.3">
      <c r="A6439" t="s">
        <v>228</v>
      </c>
      <c r="B6439" t="s">
        <v>229</v>
      </c>
      <c r="C6439" t="s">
        <v>438</v>
      </c>
      <c r="D6439" t="s">
        <v>436</v>
      </c>
      <c r="E6439">
        <v>2012</v>
      </c>
      <c r="F6439">
        <v>9.6999999999999993</v>
      </c>
      <c r="G6439">
        <v>6.1</v>
      </c>
      <c r="I6439">
        <v>5456010000</v>
      </c>
      <c r="J6439">
        <v>149010</v>
      </c>
      <c r="K6439">
        <v>89.407700000000006</v>
      </c>
      <c r="M6439">
        <v>82.382900000000006</v>
      </c>
      <c r="N6439">
        <v>228.84399999999999</v>
      </c>
    </row>
    <row r="6440" spans="1:14" x14ac:dyDescent="0.3">
      <c r="A6440" t="s">
        <v>228</v>
      </c>
      <c r="B6440" t="s">
        <v>229</v>
      </c>
      <c r="C6440" t="s">
        <v>438</v>
      </c>
      <c r="D6440" t="s">
        <v>436</v>
      </c>
      <c r="E6440">
        <v>2011</v>
      </c>
      <c r="F6440">
        <v>10.9</v>
      </c>
      <c r="G6440">
        <v>6.8</v>
      </c>
      <c r="I6440">
        <v>5739980000</v>
      </c>
      <c r="J6440">
        <v>158157</v>
      </c>
      <c r="K6440">
        <v>85</v>
      </c>
      <c r="M6440">
        <v>81.792699999999996</v>
      </c>
      <c r="N6440">
        <v>226.83099999999999</v>
      </c>
    </row>
    <row r="6441" spans="1:14" x14ac:dyDescent="0.3">
      <c r="A6441" t="s">
        <v>228</v>
      </c>
      <c r="B6441" t="s">
        <v>229</v>
      </c>
      <c r="C6441" t="s">
        <v>438</v>
      </c>
      <c r="D6441" t="s">
        <v>436</v>
      </c>
      <c r="E6441">
        <v>2010</v>
      </c>
      <c r="F6441">
        <v>9.1</v>
      </c>
      <c r="G6441">
        <v>6.6</v>
      </c>
      <c r="I6441">
        <v>5082370000</v>
      </c>
      <c r="J6441">
        <v>141200</v>
      </c>
      <c r="K6441">
        <v>80</v>
      </c>
      <c r="M6441">
        <v>81.841499999999996</v>
      </c>
      <c r="N6441">
        <v>224.96299999999999</v>
      </c>
    </row>
    <row r="6442" spans="1:14" x14ac:dyDescent="0.3">
      <c r="A6442" t="s">
        <v>228</v>
      </c>
      <c r="B6442" t="s">
        <v>229</v>
      </c>
      <c r="C6442" t="s">
        <v>438</v>
      </c>
      <c r="D6442" t="s">
        <v>436</v>
      </c>
      <c r="E6442">
        <v>2009</v>
      </c>
      <c r="F6442">
        <v>11.4</v>
      </c>
      <c r="G6442">
        <v>6.4</v>
      </c>
      <c r="I6442">
        <v>4504550000</v>
      </c>
      <c r="J6442">
        <v>126082</v>
      </c>
      <c r="K6442">
        <v>75</v>
      </c>
      <c r="M6442">
        <v>81.5</v>
      </c>
      <c r="N6442">
        <v>223.29400000000001</v>
      </c>
    </row>
    <row r="6443" spans="1:14" x14ac:dyDescent="0.3">
      <c r="A6443" t="s">
        <v>228</v>
      </c>
      <c r="B6443" t="s">
        <v>229</v>
      </c>
      <c r="C6443" t="s">
        <v>438</v>
      </c>
      <c r="D6443" t="s">
        <v>436</v>
      </c>
      <c r="E6443">
        <v>2008</v>
      </c>
      <c r="F6443">
        <v>9.9</v>
      </c>
      <c r="G6443">
        <v>5.8</v>
      </c>
      <c r="I6443">
        <v>5081430000</v>
      </c>
      <c r="J6443">
        <v>143256</v>
      </c>
      <c r="K6443">
        <v>70</v>
      </c>
      <c r="M6443">
        <v>82.682900000000004</v>
      </c>
      <c r="N6443">
        <v>221.69399999999999</v>
      </c>
    </row>
    <row r="6444" spans="1:14" x14ac:dyDescent="0.3">
      <c r="A6444" t="s">
        <v>228</v>
      </c>
      <c r="B6444" t="s">
        <v>229</v>
      </c>
      <c r="C6444" t="s">
        <v>438</v>
      </c>
      <c r="D6444" t="s">
        <v>436</v>
      </c>
      <c r="E6444">
        <v>2007</v>
      </c>
      <c r="F6444">
        <v>10</v>
      </c>
      <c r="G6444">
        <v>6.4</v>
      </c>
      <c r="I6444">
        <v>4601300000</v>
      </c>
      <c r="J6444">
        <v>130656</v>
      </c>
      <c r="K6444">
        <v>65.080200000000005</v>
      </c>
      <c r="M6444">
        <v>81.295100000000005</v>
      </c>
      <c r="N6444">
        <v>220.10599999999999</v>
      </c>
    </row>
    <row r="6445" spans="1:14" x14ac:dyDescent="0.3">
      <c r="A6445" t="s">
        <v>228</v>
      </c>
      <c r="B6445" t="s">
        <v>229</v>
      </c>
      <c r="C6445" t="s">
        <v>438</v>
      </c>
      <c r="D6445" t="s">
        <v>436</v>
      </c>
      <c r="E6445">
        <v>2006</v>
      </c>
      <c r="F6445">
        <v>10.3</v>
      </c>
      <c r="G6445">
        <v>6.3</v>
      </c>
      <c r="I6445">
        <v>4000240000</v>
      </c>
      <c r="J6445">
        <v>114391</v>
      </c>
      <c r="K6445">
        <v>64.214200000000005</v>
      </c>
      <c r="M6445">
        <v>80.948800000000006</v>
      </c>
      <c r="N6445">
        <v>218.56200000000001</v>
      </c>
    </row>
    <row r="6446" spans="1:14" x14ac:dyDescent="0.3">
      <c r="A6446" t="s">
        <v>228</v>
      </c>
      <c r="B6446" t="s">
        <v>229</v>
      </c>
      <c r="C6446" t="s">
        <v>438</v>
      </c>
      <c r="D6446" t="s">
        <v>436</v>
      </c>
      <c r="E6446">
        <v>2005</v>
      </c>
      <c r="F6446">
        <v>11</v>
      </c>
      <c r="G6446">
        <v>6.2</v>
      </c>
      <c r="I6446">
        <v>3659250000</v>
      </c>
      <c r="J6446">
        <v>105414</v>
      </c>
      <c r="K6446">
        <v>63.371400000000001</v>
      </c>
      <c r="M6446">
        <v>80.668300000000002</v>
      </c>
      <c r="N6446">
        <v>216.95599999999999</v>
      </c>
    </row>
    <row r="6447" spans="1:14" x14ac:dyDescent="0.3">
      <c r="A6447" t="s">
        <v>228</v>
      </c>
      <c r="B6447" t="s">
        <v>229</v>
      </c>
      <c r="C6447" t="s">
        <v>438</v>
      </c>
      <c r="D6447" t="s">
        <v>436</v>
      </c>
      <c r="E6447">
        <v>2004</v>
      </c>
      <c r="F6447">
        <v>10.8</v>
      </c>
      <c r="G6447">
        <v>5.7</v>
      </c>
      <c r="I6447">
        <v>3454360000</v>
      </c>
      <c r="J6447">
        <v>100266</v>
      </c>
      <c r="K6447">
        <v>64.007400000000004</v>
      </c>
      <c r="M6447">
        <v>81.770700000000005</v>
      </c>
      <c r="N6447">
        <v>215.32499999999999</v>
      </c>
    </row>
    <row r="6448" spans="1:14" x14ac:dyDescent="0.3">
      <c r="A6448" t="s">
        <v>228</v>
      </c>
      <c r="B6448" t="s">
        <v>229</v>
      </c>
      <c r="C6448" t="s">
        <v>438</v>
      </c>
      <c r="D6448" t="s">
        <v>436</v>
      </c>
      <c r="E6448">
        <v>2003</v>
      </c>
      <c r="F6448">
        <v>10.199999999999999</v>
      </c>
      <c r="G6448">
        <v>6.4</v>
      </c>
      <c r="I6448">
        <v>3070690000</v>
      </c>
      <c r="J6448">
        <v>89852</v>
      </c>
      <c r="K6448">
        <v>58.809699999999999</v>
      </c>
      <c r="M6448">
        <v>79.960999999999999</v>
      </c>
      <c r="N6448">
        <v>213.59399999999999</v>
      </c>
    </row>
    <row r="6449" spans="1:14" x14ac:dyDescent="0.3">
      <c r="A6449" t="s">
        <v>228</v>
      </c>
      <c r="B6449" t="s">
        <v>229</v>
      </c>
      <c r="C6449" t="s">
        <v>438</v>
      </c>
      <c r="D6449" t="s">
        <v>436</v>
      </c>
      <c r="E6449">
        <v>2002</v>
      </c>
      <c r="F6449">
        <v>11.7</v>
      </c>
      <c r="G6449">
        <v>6.4</v>
      </c>
      <c r="I6449">
        <v>2688630000</v>
      </c>
      <c r="J6449">
        <v>79359.8</v>
      </c>
      <c r="K6449">
        <v>59.470700000000001</v>
      </c>
      <c r="M6449">
        <v>79.636600000000001</v>
      </c>
      <c r="N6449">
        <v>211.744</v>
      </c>
    </row>
    <row r="6450" spans="1:14" x14ac:dyDescent="0.3">
      <c r="A6450" t="s">
        <v>228</v>
      </c>
      <c r="B6450" t="s">
        <v>229</v>
      </c>
      <c r="C6450" t="s">
        <v>438</v>
      </c>
      <c r="D6450" t="s">
        <v>436</v>
      </c>
      <c r="E6450">
        <v>2001</v>
      </c>
      <c r="F6450">
        <v>12.1</v>
      </c>
      <c r="G6450">
        <v>6.6</v>
      </c>
      <c r="I6450">
        <v>2491820000</v>
      </c>
      <c r="J6450">
        <v>74267.5</v>
      </c>
      <c r="K6450">
        <v>45.116900000000001</v>
      </c>
      <c r="M6450">
        <v>79.275599999999997</v>
      </c>
      <c r="N6450">
        <v>209.7</v>
      </c>
    </row>
    <row r="6451" spans="1:14" x14ac:dyDescent="0.3">
      <c r="A6451" t="s">
        <v>228</v>
      </c>
      <c r="B6451" t="s">
        <v>229</v>
      </c>
      <c r="C6451" t="s">
        <v>438</v>
      </c>
      <c r="D6451" t="s">
        <v>436</v>
      </c>
      <c r="E6451">
        <v>2000</v>
      </c>
      <c r="F6451">
        <v>12.9</v>
      </c>
      <c r="G6451">
        <v>7.3</v>
      </c>
      <c r="I6451">
        <v>2483950000</v>
      </c>
      <c r="J6451">
        <v>74853.899999999994</v>
      </c>
      <c r="K6451">
        <v>36.5152</v>
      </c>
      <c r="M6451">
        <v>76.826800000000006</v>
      </c>
      <c r="N6451">
        <v>207.4</v>
      </c>
    </row>
    <row r="6452" spans="1:14" x14ac:dyDescent="0.3">
      <c r="A6452" t="s">
        <v>228</v>
      </c>
      <c r="B6452" t="s">
        <v>229</v>
      </c>
      <c r="C6452" t="s">
        <v>438</v>
      </c>
      <c r="D6452" t="s">
        <v>436</v>
      </c>
      <c r="E6452">
        <v>1999</v>
      </c>
      <c r="F6452">
        <v>12.4</v>
      </c>
      <c r="G6452">
        <v>6.4</v>
      </c>
      <c r="I6452">
        <v>2664030000</v>
      </c>
      <c r="J6452">
        <v>81297.100000000006</v>
      </c>
      <c r="M6452">
        <v>79.109800000000007</v>
      </c>
      <c r="N6452">
        <v>204.80600000000001</v>
      </c>
    </row>
    <row r="6453" spans="1:14" x14ac:dyDescent="0.3">
      <c r="A6453" t="s">
        <v>228</v>
      </c>
      <c r="B6453" t="s">
        <v>229</v>
      </c>
      <c r="C6453" t="s">
        <v>438</v>
      </c>
      <c r="D6453" t="s">
        <v>436</v>
      </c>
      <c r="E6453">
        <v>1998</v>
      </c>
      <c r="F6453">
        <v>12.6</v>
      </c>
      <c r="G6453">
        <v>6.6</v>
      </c>
      <c r="I6453">
        <v>2479720000</v>
      </c>
      <c r="J6453">
        <v>76745.399999999994</v>
      </c>
      <c r="M6453">
        <v>77.746300000000005</v>
      </c>
      <c r="N6453">
        <v>201.94399999999999</v>
      </c>
    </row>
    <row r="6454" spans="1:14" x14ac:dyDescent="0.3">
      <c r="A6454" t="s">
        <v>228</v>
      </c>
      <c r="B6454" t="s">
        <v>229</v>
      </c>
      <c r="C6454" t="s">
        <v>438</v>
      </c>
      <c r="D6454" t="s">
        <v>436</v>
      </c>
      <c r="E6454">
        <v>1997</v>
      </c>
      <c r="F6454">
        <v>13.9</v>
      </c>
      <c r="G6454">
        <v>7.4</v>
      </c>
      <c r="I6454">
        <v>2298410000</v>
      </c>
      <c r="J6454">
        <v>72208.899999999994</v>
      </c>
      <c r="M6454">
        <v>76.046300000000002</v>
      </c>
      <c r="N6454">
        <v>198.93799999999999</v>
      </c>
    </row>
    <row r="6455" spans="1:14" x14ac:dyDescent="0.3">
      <c r="A6455" t="s">
        <v>228</v>
      </c>
      <c r="B6455" t="s">
        <v>229</v>
      </c>
      <c r="C6455" t="s">
        <v>438</v>
      </c>
      <c r="D6455" t="s">
        <v>436</v>
      </c>
      <c r="E6455">
        <v>1996</v>
      </c>
      <c r="F6455">
        <v>13.1</v>
      </c>
      <c r="G6455">
        <v>7.4</v>
      </c>
      <c r="I6455">
        <v>2504030000</v>
      </c>
      <c r="J6455">
        <v>79878.600000000006</v>
      </c>
      <c r="M6455">
        <v>76.836600000000004</v>
      </c>
      <c r="N6455">
        <v>195.92500000000001</v>
      </c>
    </row>
    <row r="6456" spans="1:14" x14ac:dyDescent="0.3">
      <c r="A6456" t="s">
        <v>228</v>
      </c>
      <c r="B6456" t="s">
        <v>229</v>
      </c>
      <c r="C6456" t="s">
        <v>438</v>
      </c>
      <c r="D6456" t="s">
        <v>436</v>
      </c>
      <c r="E6456">
        <v>1995</v>
      </c>
      <c r="F6456">
        <v>13.8</v>
      </c>
      <c r="G6456">
        <v>7.3</v>
      </c>
      <c r="I6456">
        <v>2428460000</v>
      </c>
      <c r="J6456">
        <v>78641.899999999994</v>
      </c>
      <c r="M6456">
        <v>77.390199999999993</v>
      </c>
      <c r="N6456">
        <v>193</v>
      </c>
    </row>
    <row r="6457" spans="1:14" x14ac:dyDescent="0.3">
      <c r="A6457" t="s">
        <v>228</v>
      </c>
      <c r="B6457" t="s">
        <v>229</v>
      </c>
      <c r="C6457" t="s">
        <v>438</v>
      </c>
      <c r="D6457" t="s">
        <v>436</v>
      </c>
      <c r="E6457">
        <v>1994</v>
      </c>
      <c r="F6457">
        <v>11.7</v>
      </c>
      <c r="G6457">
        <v>6.8</v>
      </c>
      <c r="I6457">
        <v>1948120000</v>
      </c>
      <c r="J6457">
        <v>64028.1</v>
      </c>
      <c r="M6457">
        <v>78.421999999999997</v>
      </c>
      <c r="N6457">
        <v>190.16200000000001</v>
      </c>
    </row>
    <row r="6458" spans="1:14" x14ac:dyDescent="0.3">
      <c r="A6458" t="s">
        <v>228</v>
      </c>
      <c r="B6458" t="s">
        <v>229</v>
      </c>
      <c r="C6458" t="s">
        <v>438</v>
      </c>
      <c r="D6458" t="s">
        <v>436</v>
      </c>
      <c r="E6458">
        <v>1993</v>
      </c>
      <c r="F6458">
        <v>13.8</v>
      </c>
      <c r="G6458">
        <v>5.9</v>
      </c>
      <c r="I6458">
        <v>1673100000</v>
      </c>
      <c r="J6458">
        <v>55816.7</v>
      </c>
      <c r="N6458">
        <v>187.34399999999999</v>
      </c>
    </row>
    <row r="6459" spans="1:14" x14ac:dyDescent="0.3">
      <c r="A6459" t="s">
        <v>228</v>
      </c>
      <c r="B6459" t="s">
        <v>229</v>
      </c>
      <c r="C6459" t="s">
        <v>438</v>
      </c>
      <c r="D6459" t="s">
        <v>436</v>
      </c>
      <c r="E6459">
        <v>1992</v>
      </c>
      <c r="F6459">
        <v>12.7</v>
      </c>
      <c r="G6459">
        <v>6.1</v>
      </c>
      <c r="I6459">
        <v>1631200000</v>
      </c>
      <c r="J6459">
        <v>55195.7</v>
      </c>
      <c r="N6459">
        <v>184.70599999999999</v>
      </c>
    </row>
    <row r="6460" spans="1:14" x14ac:dyDescent="0.3">
      <c r="A6460" t="s">
        <v>228</v>
      </c>
      <c r="B6460" t="s">
        <v>229</v>
      </c>
      <c r="C6460" t="s">
        <v>438</v>
      </c>
      <c r="D6460" t="s">
        <v>436</v>
      </c>
      <c r="E6460">
        <v>1991</v>
      </c>
      <c r="F6460">
        <v>14.2</v>
      </c>
      <c r="G6460">
        <v>6.4</v>
      </c>
      <c r="I6460">
        <v>1484150000</v>
      </c>
      <c r="J6460">
        <v>50898.6</v>
      </c>
      <c r="N6460">
        <v>182.244</v>
      </c>
    </row>
    <row r="6461" spans="1:14" x14ac:dyDescent="0.3">
      <c r="A6461" t="s">
        <v>228</v>
      </c>
      <c r="B6461" t="s">
        <v>229</v>
      </c>
      <c r="C6461" t="s">
        <v>438</v>
      </c>
      <c r="D6461" t="s">
        <v>436</v>
      </c>
      <c r="E6461">
        <v>1990</v>
      </c>
      <c r="F6461">
        <v>13.2</v>
      </c>
      <c r="G6461">
        <v>6.8</v>
      </c>
      <c r="I6461">
        <v>1421470000</v>
      </c>
      <c r="J6461">
        <v>49375.3</v>
      </c>
      <c r="K6461">
        <v>0</v>
      </c>
      <c r="N6461">
        <v>179.93100000000001</v>
      </c>
    </row>
    <row r="6462" spans="1:14" x14ac:dyDescent="0.3">
      <c r="A6462" t="s">
        <v>228</v>
      </c>
      <c r="B6462" t="s">
        <v>229</v>
      </c>
      <c r="C6462" t="s">
        <v>438</v>
      </c>
      <c r="D6462" t="s">
        <v>436</v>
      </c>
      <c r="E6462">
        <v>1989</v>
      </c>
      <c r="F6462">
        <v>13.2</v>
      </c>
      <c r="G6462">
        <v>6.1</v>
      </c>
      <c r="I6462">
        <v>1120000000</v>
      </c>
      <c r="J6462">
        <v>39368.699999999997</v>
      </c>
      <c r="N6462">
        <v>177.80600000000001</v>
      </c>
    </row>
    <row r="6463" spans="1:14" x14ac:dyDescent="0.3">
      <c r="A6463" t="s">
        <v>228</v>
      </c>
      <c r="B6463" t="s">
        <v>229</v>
      </c>
      <c r="C6463" t="s">
        <v>438</v>
      </c>
      <c r="D6463" t="s">
        <v>436</v>
      </c>
      <c r="E6463">
        <v>1988</v>
      </c>
      <c r="F6463">
        <v>14.9</v>
      </c>
      <c r="G6463">
        <v>7</v>
      </c>
      <c r="I6463">
        <v>1161760000</v>
      </c>
      <c r="J6463">
        <v>41301.1</v>
      </c>
      <c r="N6463">
        <v>175.80600000000001</v>
      </c>
    </row>
    <row r="6464" spans="1:14" x14ac:dyDescent="0.3">
      <c r="A6464" t="s">
        <v>228</v>
      </c>
      <c r="B6464" t="s">
        <v>229</v>
      </c>
      <c r="C6464" t="s">
        <v>438</v>
      </c>
      <c r="D6464" t="s">
        <v>436</v>
      </c>
      <c r="E6464">
        <v>1987</v>
      </c>
      <c r="F6464">
        <v>13.2</v>
      </c>
      <c r="G6464">
        <v>6.5</v>
      </c>
      <c r="I6464">
        <v>1052840000</v>
      </c>
      <c r="J6464">
        <v>37821.699999999997</v>
      </c>
      <c r="N6464">
        <v>173.98099999999999</v>
      </c>
    </row>
    <row r="6465" spans="1:14" x14ac:dyDescent="0.3">
      <c r="A6465" t="s">
        <v>228</v>
      </c>
      <c r="B6465" t="s">
        <v>229</v>
      </c>
      <c r="C6465" t="s">
        <v>438</v>
      </c>
      <c r="D6465" t="s">
        <v>436</v>
      </c>
      <c r="E6465">
        <v>1986</v>
      </c>
      <c r="F6465">
        <v>12.9</v>
      </c>
      <c r="G6465">
        <v>6.9</v>
      </c>
      <c r="I6465">
        <v>779365000</v>
      </c>
      <c r="J6465">
        <v>28279.9</v>
      </c>
      <c r="N6465">
        <v>172.244</v>
      </c>
    </row>
    <row r="6466" spans="1:14" x14ac:dyDescent="0.3">
      <c r="A6466" t="s">
        <v>228</v>
      </c>
      <c r="B6466" t="s">
        <v>229</v>
      </c>
      <c r="C6466" t="s">
        <v>438</v>
      </c>
      <c r="D6466" t="s">
        <v>436</v>
      </c>
      <c r="E6466">
        <v>1985</v>
      </c>
      <c r="F6466">
        <v>13.9</v>
      </c>
      <c r="G6466">
        <v>6.4</v>
      </c>
      <c r="I6466">
        <v>529079000</v>
      </c>
      <c r="J6466">
        <v>19388.7</v>
      </c>
      <c r="N6466">
        <v>170.55</v>
      </c>
    </row>
    <row r="6467" spans="1:14" x14ac:dyDescent="0.3">
      <c r="A6467" t="s">
        <v>228</v>
      </c>
      <c r="B6467" t="s">
        <v>229</v>
      </c>
      <c r="C6467" t="s">
        <v>438</v>
      </c>
      <c r="D6467" t="s">
        <v>436</v>
      </c>
      <c r="E6467">
        <v>1984</v>
      </c>
      <c r="F6467">
        <v>15.2</v>
      </c>
      <c r="G6467">
        <v>6.7</v>
      </c>
      <c r="I6467">
        <v>502617000</v>
      </c>
      <c r="J6467">
        <v>18590.7</v>
      </c>
      <c r="N6467">
        <v>168.97499999999999</v>
      </c>
    </row>
    <row r="6468" spans="1:14" x14ac:dyDescent="0.3">
      <c r="A6468" t="s">
        <v>228</v>
      </c>
      <c r="B6468" t="s">
        <v>229</v>
      </c>
      <c r="C6468" t="s">
        <v>438</v>
      </c>
      <c r="D6468" t="s">
        <v>436</v>
      </c>
      <c r="E6468">
        <v>1983</v>
      </c>
      <c r="F6468">
        <v>13.2</v>
      </c>
      <c r="G6468">
        <v>5.7</v>
      </c>
      <c r="I6468">
        <v>524034000</v>
      </c>
      <c r="J6468">
        <v>19561.5</v>
      </c>
      <c r="N6468">
        <v>167.43100000000001</v>
      </c>
    </row>
    <row r="6469" spans="1:14" x14ac:dyDescent="0.3">
      <c r="A6469" t="s">
        <v>228</v>
      </c>
      <c r="B6469" t="s">
        <v>229</v>
      </c>
      <c r="C6469" t="s">
        <v>438</v>
      </c>
      <c r="D6469" t="s">
        <v>436</v>
      </c>
      <c r="E6469">
        <v>1982</v>
      </c>
      <c r="F6469">
        <v>14.6</v>
      </c>
      <c r="G6469">
        <v>6.4</v>
      </c>
      <c r="I6469">
        <v>522090000</v>
      </c>
      <c r="J6469">
        <v>19674.8</v>
      </c>
      <c r="N6469">
        <v>165.85</v>
      </c>
    </row>
    <row r="6470" spans="1:14" x14ac:dyDescent="0.3">
      <c r="A6470" t="s">
        <v>228</v>
      </c>
      <c r="B6470" t="s">
        <v>229</v>
      </c>
      <c r="C6470" t="s">
        <v>438</v>
      </c>
      <c r="D6470" t="s">
        <v>436</v>
      </c>
      <c r="E6470">
        <v>1981</v>
      </c>
      <c r="F6470">
        <v>14.4</v>
      </c>
      <c r="G6470">
        <v>6.3</v>
      </c>
      <c r="I6470">
        <v>511659000</v>
      </c>
      <c r="J6470">
        <v>19500.7</v>
      </c>
      <c r="N6470">
        <v>163.988</v>
      </c>
    </row>
    <row r="6471" spans="1:14" x14ac:dyDescent="0.3">
      <c r="A6471" t="s">
        <v>228</v>
      </c>
      <c r="B6471" t="s">
        <v>229</v>
      </c>
      <c r="C6471" t="s">
        <v>438</v>
      </c>
      <c r="D6471" t="s">
        <v>436</v>
      </c>
      <c r="E6471">
        <v>1980</v>
      </c>
      <c r="F6471">
        <v>15.4</v>
      </c>
      <c r="G6471">
        <v>6.9</v>
      </c>
      <c r="I6471">
        <v>534702000</v>
      </c>
      <c r="J6471">
        <v>20661.599999999999</v>
      </c>
      <c r="N6471">
        <v>161.744</v>
      </c>
    </row>
    <row r="6472" spans="1:14" x14ac:dyDescent="0.3">
      <c r="A6472" t="s">
        <v>228</v>
      </c>
      <c r="B6472" t="s">
        <v>229</v>
      </c>
      <c r="C6472" t="s">
        <v>438</v>
      </c>
      <c r="D6472" t="s">
        <v>436</v>
      </c>
      <c r="E6472">
        <v>1979</v>
      </c>
      <c r="F6472">
        <v>14.5</v>
      </c>
      <c r="G6472">
        <v>6.8</v>
      </c>
      <c r="I6472">
        <v>503181000</v>
      </c>
      <c r="J6472">
        <v>19764.400000000001</v>
      </c>
      <c r="N6472">
        <v>159.119</v>
      </c>
    </row>
    <row r="6473" spans="1:14" x14ac:dyDescent="0.3">
      <c r="A6473" t="s">
        <v>228</v>
      </c>
      <c r="B6473" t="s">
        <v>229</v>
      </c>
      <c r="C6473" t="s">
        <v>438</v>
      </c>
      <c r="D6473" t="s">
        <v>436</v>
      </c>
      <c r="E6473">
        <v>1978</v>
      </c>
      <c r="F6473">
        <v>12.5</v>
      </c>
      <c r="G6473">
        <v>6.5</v>
      </c>
      <c r="I6473">
        <v>436918000</v>
      </c>
      <c r="J6473">
        <v>17494.2</v>
      </c>
      <c r="N6473">
        <v>156.09399999999999</v>
      </c>
    </row>
    <row r="6474" spans="1:14" x14ac:dyDescent="0.3">
      <c r="A6474" t="s">
        <v>228</v>
      </c>
      <c r="B6474" t="s">
        <v>229</v>
      </c>
      <c r="C6474" t="s">
        <v>438</v>
      </c>
      <c r="D6474" t="s">
        <v>436</v>
      </c>
      <c r="E6474">
        <v>1977</v>
      </c>
      <c r="F6474">
        <v>12.6</v>
      </c>
      <c r="G6474">
        <v>6.1</v>
      </c>
      <c r="I6474">
        <v>303496000</v>
      </c>
      <c r="J6474">
        <v>12414</v>
      </c>
      <c r="N6474">
        <v>152.80000000000001</v>
      </c>
    </row>
    <row r="6475" spans="1:14" x14ac:dyDescent="0.3">
      <c r="A6475" t="s">
        <v>228</v>
      </c>
      <c r="B6475" t="s">
        <v>229</v>
      </c>
      <c r="C6475" t="s">
        <v>438</v>
      </c>
      <c r="D6475" t="s">
        <v>436</v>
      </c>
      <c r="E6475">
        <v>1976</v>
      </c>
      <c r="F6475">
        <v>14.4</v>
      </c>
      <c r="G6475">
        <v>7.4</v>
      </c>
      <c r="I6475">
        <v>272494000</v>
      </c>
      <c r="J6475">
        <v>11386.6</v>
      </c>
      <c r="N6475">
        <v>149.56899999999999</v>
      </c>
    </row>
    <row r="6476" spans="1:14" x14ac:dyDescent="0.3">
      <c r="A6476" t="s">
        <v>228</v>
      </c>
      <c r="B6476" t="s">
        <v>229</v>
      </c>
      <c r="C6476" t="s">
        <v>438</v>
      </c>
      <c r="D6476" t="s">
        <v>436</v>
      </c>
      <c r="E6476">
        <v>1975</v>
      </c>
      <c r="F6476">
        <v>12.8</v>
      </c>
      <c r="G6476">
        <v>7.5</v>
      </c>
      <c r="I6476">
        <v>246387000</v>
      </c>
      <c r="J6476">
        <v>10512.3</v>
      </c>
      <c r="N6476">
        <v>146.488</v>
      </c>
    </row>
    <row r="6477" spans="1:14" x14ac:dyDescent="0.3">
      <c r="A6477" t="s">
        <v>228</v>
      </c>
      <c r="B6477" t="s">
        <v>229</v>
      </c>
      <c r="C6477" t="s">
        <v>438</v>
      </c>
      <c r="D6477" t="s">
        <v>436</v>
      </c>
      <c r="E6477">
        <v>1974</v>
      </c>
      <c r="F6477">
        <v>13.9</v>
      </c>
      <c r="G6477">
        <v>6.3</v>
      </c>
      <c r="I6477">
        <v>193984000</v>
      </c>
      <c r="J6477">
        <v>8440.31</v>
      </c>
      <c r="N6477">
        <v>143.64400000000001</v>
      </c>
    </row>
    <row r="6478" spans="1:14" x14ac:dyDescent="0.3">
      <c r="A6478" t="s">
        <v>228</v>
      </c>
      <c r="B6478" t="s">
        <v>229</v>
      </c>
      <c r="C6478" t="s">
        <v>438</v>
      </c>
      <c r="D6478" t="s">
        <v>436</v>
      </c>
      <c r="E6478">
        <v>1973</v>
      </c>
      <c r="F6478">
        <v>17.7</v>
      </c>
      <c r="G6478">
        <v>7.8</v>
      </c>
      <c r="I6478">
        <v>165931000</v>
      </c>
      <c r="J6478">
        <v>7354.1</v>
      </c>
      <c r="N6478">
        <v>141.01900000000001</v>
      </c>
    </row>
    <row r="6479" spans="1:14" x14ac:dyDescent="0.3">
      <c r="A6479" t="s">
        <v>228</v>
      </c>
      <c r="B6479" t="s">
        <v>229</v>
      </c>
      <c r="C6479" t="s">
        <v>438</v>
      </c>
      <c r="D6479" t="s">
        <v>436</v>
      </c>
      <c r="E6479">
        <v>1972</v>
      </c>
      <c r="F6479">
        <v>16.2</v>
      </c>
      <c r="G6479">
        <v>6.7</v>
      </c>
      <c r="I6479">
        <v>124942000</v>
      </c>
      <c r="J6479">
        <v>5640.46</v>
      </c>
      <c r="N6479">
        <v>138.44399999999999</v>
      </c>
    </row>
    <row r="6480" spans="1:14" x14ac:dyDescent="0.3">
      <c r="A6480" t="s">
        <v>228</v>
      </c>
      <c r="B6480" t="s">
        <v>229</v>
      </c>
      <c r="C6480" t="s">
        <v>438</v>
      </c>
      <c r="D6480" t="s">
        <v>436</v>
      </c>
      <c r="E6480">
        <v>1971</v>
      </c>
      <c r="F6480">
        <v>16.2</v>
      </c>
      <c r="G6480">
        <v>8.6</v>
      </c>
      <c r="I6480">
        <v>104889000</v>
      </c>
      <c r="J6480">
        <v>4827.3500000000004</v>
      </c>
      <c r="N6480">
        <v>135.80000000000001</v>
      </c>
    </row>
    <row r="6481" spans="1:15" x14ac:dyDescent="0.3">
      <c r="A6481" t="s">
        <v>228</v>
      </c>
      <c r="B6481" t="s">
        <v>229</v>
      </c>
      <c r="C6481" t="s">
        <v>438</v>
      </c>
      <c r="D6481" t="s">
        <v>436</v>
      </c>
      <c r="E6481">
        <v>1970</v>
      </c>
      <c r="F6481">
        <v>20</v>
      </c>
      <c r="G6481">
        <v>7.7</v>
      </c>
      <c r="I6481">
        <v>90098300</v>
      </c>
      <c r="J6481">
        <v>4236.7299999999996</v>
      </c>
      <c r="N6481">
        <v>132.91200000000001</v>
      </c>
    </row>
    <row r="6482" spans="1:15" x14ac:dyDescent="0.3">
      <c r="A6482" t="s">
        <v>228</v>
      </c>
      <c r="B6482" t="s">
        <v>229</v>
      </c>
      <c r="C6482" t="s">
        <v>438</v>
      </c>
      <c r="D6482" t="s">
        <v>436</v>
      </c>
      <c r="E6482">
        <v>1969</v>
      </c>
      <c r="F6482">
        <v>19.899999999999999</v>
      </c>
      <c r="G6482">
        <v>8</v>
      </c>
      <c r="N6482">
        <v>129.78700000000001</v>
      </c>
    </row>
    <row r="6483" spans="1:15" x14ac:dyDescent="0.3">
      <c r="A6483" t="s">
        <v>228</v>
      </c>
      <c r="B6483" t="s">
        <v>229</v>
      </c>
      <c r="C6483" t="s">
        <v>438</v>
      </c>
      <c r="D6483" t="s">
        <v>436</v>
      </c>
      <c r="E6483">
        <v>1968</v>
      </c>
      <c r="F6483">
        <v>20.7</v>
      </c>
      <c r="G6483">
        <v>7.1</v>
      </c>
      <c r="N6483">
        <v>126.46899999999999</v>
      </c>
    </row>
    <row r="6484" spans="1:15" x14ac:dyDescent="0.3">
      <c r="A6484" t="s">
        <v>228</v>
      </c>
      <c r="B6484" t="s">
        <v>229</v>
      </c>
      <c r="C6484" t="s">
        <v>438</v>
      </c>
      <c r="D6484" t="s">
        <v>436</v>
      </c>
      <c r="E6484">
        <v>1967</v>
      </c>
      <c r="F6484">
        <v>20.399999999999999</v>
      </c>
      <c r="G6484">
        <v>7.8</v>
      </c>
      <c r="N6484">
        <v>123.069</v>
      </c>
    </row>
    <row r="6485" spans="1:15" x14ac:dyDescent="0.3">
      <c r="A6485" t="s">
        <v>228</v>
      </c>
      <c r="B6485" t="s">
        <v>229</v>
      </c>
      <c r="C6485" t="s">
        <v>438</v>
      </c>
      <c r="D6485" t="s">
        <v>436</v>
      </c>
      <c r="E6485">
        <v>1966</v>
      </c>
      <c r="F6485">
        <v>18.899999999999999</v>
      </c>
      <c r="G6485">
        <v>7.8</v>
      </c>
      <c r="N6485">
        <v>119.7</v>
      </c>
    </row>
    <row r="6486" spans="1:15" x14ac:dyDescent="0.3">
      <c r="A6486" t="s">
        <v>228</v>
      </c>
      <c r="B6486" t="s">
        <v>229</v>
      </c>
      <c r="C6486" t="s">
        <v>438</v>
      </c>
      <c r="D6486" t="s">
        <v>436</v>
      </c>
      <c r="E6486">
        <v>1965</v>
      </c>
      <c r="F6486">
        <v>20.6</v>
      </c>
      <c r="G6486">
        <v>8.1</v>
      </c>
      <c r="N6486">
        <v>116.556</v>
      </c>
    </row>
    <row r="6487" spans="1:15" x14ac:dyDescent="0.3">
      <c r="A6487" t="s">
        <v>228</v>
      </c>
      <c r="B6487" t="s">
        <v>229</v>
      </c>
      <c r="C6487" t="s">
        <v>438</v>
      </c>
      <c r="D6487" t="s">
        <v>436</v>
      </c>
      <c r="E6487">
        <v>1964</v>
      </c>
      <c r="F6487">
        <v>20.6</v>
      </c>
      <c r="G6487">
        <v>7.9</v>
      </c>
      <c r="N6487">
        <v>113.55</v>
      </c>
    </row>
    <row r="6488" spans="1:15" x14ac:dyDescent="0.3">
      <c r="A6488" t="s">
        <v>228</v>
      </c>
      <c r="B6488" t="s">
        <v>229</v>
      </c>
      <c r="C6488" t="s">
        <v>438</v>
      </c>
      <c r="D6488" t="s">
        <v>436</v>
      </c>
      <c r="E6488">
        <v>1963</v>
      </c>
      <c r="F6488">
        <v>22</v>
      </c>
      <c r="G6488">
        <v>8.1</v>
      </c>
      <c r="N6488">
        <v>110.744</v>
      </c>
    </row>
    <row r="6489" spans="1:15" x14ac:dyDescent="0.3">
      <c r="A6489" t="s">
        <v>228</v>
      </c>
      <c r="B6489" t="s">
        <v>229</v>
      </c>
      <c r="C6489" t="s">
        <v>438</v>
      </c>
      <c r="D6489" t="s">
        <v>436</v>
      </c>
      <c r="E6489">
        <v>1962</v>
      </c>
      <c r="F6489">
        <v>20.6</v>
      </c>
      <c r="G6489">
        <v>9.5</v>
      </c>
      <c r="N6489">
        <v>108.056</v>
      </c>
    </row>
    <row r="6490" spans="1:15" x14ac:dyDescent="0.3">
      <c r="A6490" t="s">
        <v>228</v>
      </c>
      <c r="B6490" t="s">
        <v>229</v>
      </c>
      <c r="C6490" t="s">
        <v>438</v>
      </c>
      <c r="D6490" t="s">
        <v>436</v>
      </c>
      <c r="E6490">
        <v>1961</v>
      </c>
      <c r="F6490">
        <v>21.3</v>
      </c>
      <c r="G6490">
        <v>7.8</v>
      </c>
      <c r="N6490">
        <v>105.581</v>
      </c>
    </row>
    <row r="6491" spans="1:15" x14ac:dyDescent="0.3">
      <c r="A6491" t="s">
        <v>228</v>
      </c>
      <c r="B6491" t="s">
        <v>229</v>
      </c>
      <c r="C6491" t="s">
        <v>438</v>
      </c>
      <c r="D6491" t="s">
        <v>436</v>
      </c>
      <c r="E6491">
        <v>1960</v>
      </c>
      <c r="F6491">
        <v>23.1</v>
      </c>
      <c r="G6491">
        <v>7.5</v>
      </c>
    </row>
    <row r="6492" spans="1:15" x14ac:dyDescent="0.3">
      <c r="A6492" t="s">
        <v>230</v>
      </c>
      <c r="B6492" t="s">
        <v>231</v>
      </c>
      <c r="C6492" t="s">
        <v>438</v>
      </c>
      <c r="D6492" t="s">
        <v>436</v>
      </c>
      <c r="E6492">
        <v>2018</v>
      </c>
      <c r="I6492">
        <v>53251400000</v>
      </c>
      <c r="J6492">
        <v>19089.7</v>
      </c>
      <c r="K6492">
        <v>79.7226</v>
      </c>
      <c r="L6492">
        <v>3.3</v>
      </c>
      <c r="N6492">
        <v>44.531399999999998</v>
      </c>
      <c r="O6492">
        <v>6.0069999999999997</v>
      </c>
    </row>
    <row r="6493" spans="1:15" x14ac:dyDescent="0.3">
      <c r="A6493" t="s">
        <v>230</v>
      </c>
      <c r="B6493" t="s">
        <v>231</v>
      </c>
      <c r="C6493" t="s">
        <v>438</v>
      </c>
      <c r="D6493" t="s">
        <v>436</v>
      </c>
      <c r="E6493">
        <v>2017</v>
      </c>
      <c r="F6493">
        <v>10.1</v>
      </c>
      <c r="G6493">
        <v>14.2</v>
      </c>
      <c r="I6493">
        <v>47544500000</v>
      </c>
      <c r="J6493">
        <v>16809.599999999999</v>
      </c>
      <c r="K6493">
        <v>77.615300000000005</v>
      </c>
      <c r="L6493">
        <v>3.6</v>
      </c>
      <c r="M6493">
        <v>74.670699999999997</v>
      </c>
      <c r="N6493">
        <v>45.151899999999998</v>
      </c>
      <c r="O6493">
        <v>7.0730000000000004</v>
      </c>
    </row>
    <row r="6494" spans="1:15" x14ac:dyDescent="0.3">
      <c r="A6494" t="s">
        <v>230</v>
      </c>
      <c r="B6494" t="s">
        <v>231</v>
      </c>
      <c r="C6494" t="s">
        <v>438</v>
      </c>
      <c r="D6494" t="s">
        <v>436</v>
      </c>
      <c r="E6494">
        <v>2016</v>
      </c>
      <c r="F6494">
        <v>10.7</v>
      </c>
      <c r="G6494">
        <v>14.3</v>
      </c>
      <c r="I6494">
        <v>42973400000</v>
      </c>
      <c r="J6494">
        <v>14982.5</v>
      </c>
      <c r="K6494">
        <v>74.376599999999996</v>
      </c>
      <c r="L6494">
        <v>3.8</v>
      </c>
      <c r="M6494">
        <v>74.670699999999997</v>
      </c>
      <c r="N6494">
        <v>45.787700000000001</v>
      </c>
      <c r="O6494">
        <v>7.8620000000000001</v>
      </c>
    </row>
    <row r="6495" spans="1:15" x14ac:dyDescent="0.3">
      <c r="A6495" t="s">
        <v>230</v>
      </c>
      <c r="B6495" t="s">
        <v>231</v>
      </c>
      <c r="C6495" t="s">
        <v>438</v>
      </c>
      <c r="D6495" t="s">
        <v>436</v>
      </c>
      <c r="E6495">
        <v>2015</v>
      </c>
      <c r="F6495">
        <v>10.8</v>
      </c>
      <c r="G6495">
        <v>14.4</v>
      </c>
      <c r="I6495">
        <v>41516700000</v>
      </c>
      <c r="J6495">
        <v>14291.9</v>
      </c>
      <c r="K6495">
        <v>71.378</v>
      </c>
      <c r="L6495">
        <v>4</v>
      </c>
      <c r="M6495">
        <v>74.322000000000003</v>
      </c>
      <c r="N6495">
        <v>46.3673</v>
      </c>
      <c r="O6495">
        <v>9.1199999999999992</v>
      </c>
    </row>
    <row r="6496" spans="1:15" x14ac:dyDescent="0.3">
      <c r="A6496" t="s">
        <v>230</v>
      </c>
      <c r="B6496" t="s">
        <v>231</v>
      </c>
      <c r="C6496" t="s">
        <v>438</v>
      </c>
      <c r="D6496" t="s">
        <v>436</v>
      </c>
      <c r="E6496">
        <v>2014</v>
      </c>
      <c r="F6496">
        <v>10.4</v>
      </c>
      <c r="G6496">
        <v>13.7</v>
      </c>
      <c r="H6496">
        <v>3821.15</v>
      </c>
      <c r="I6496">
        <v>48516400000</v>
      </c>
      <c r="J6496">
        <v>16545.099999999999</v>
      </c>
      <c r="K6496">
        <v>72.13</v>
      </c>
      <c r="L6496">
        <v>4</v>
      </c>
      <c r="M6496">
        <v>74.517099999999999</v>
      </c>
      <c r="N6496">
        <v>46.805500000000002</v>
      </c>
      <c r="O6496">
        <v>10.698</v>
      </c>
    </row>
    <row r="6497" spans="1:15" x14ac:dyDescent="0.3">
      <c r="A6497" t="s">
        <v>230</v>
      </c>
      <c r="B6497" t="s">
        <v>231</v>
      </c>
      <c r="C6497" t="s">
        <v>438</v>
      </c>
      <c r="D6497" t="s">
        <v>436</v>
      </c>
      <c r="E6497">
        <v>2013</v>
      </c>
      <c r="F6497">
        <v>10.1</v>
      </c>
      <c r="G6497">
        <v>14</v>
      </c>
      <c r="H6497">
        <v>3663.67</v>
      </c>
      <c r="I6497">
        <v>46417300000</v>
      </c>
      <c r="J6497">
        <v>15693.8</v>
      </c>
      <c r="K6497">
        <v>68.4529</v>
      </c>
      <c r="L6497">
        <v>4.0999999999999996</v>
      </c>
      <c r="M6497">
        <v>73.914599999999993</v>
      </c>
      <c r="N6497">
        <v>47.190899999999999</v>
      </c>
      <c r="O6497">
        <v>11.77</v>
      </c>
    </row>
    <row r="6498" spans="1:15" x14ac:dyDescent="0.3">
      <c r="A6498" t="s">
        <v>230</v>
      </c>
      <c r="B6498" t="s">
        <v>231</v>
      </c>
      <c r="C6498" t="s">
        <v>438</v>
      </c>
      <c r="D6498" t="s">
        <v>436</v>
      </c>
      <c r="E6498">
        <v>2012</v>
      </c>
      <c r="F6498">
        <v>10.199999999999999</v>
      </c>
      <c r="G6498">
        <v>13.7</v>
      </c>
      <c r="H6498">
        <v>3607.7</v>
      </c>
      <c r="I6498">
        <v>42848200000</v>
      </c>
      <c r="J6498">
        <v>14341.2</v>
      </c>
      <c r="K6498">
        <v>67.23</v>
      </c>
      <c r="L6498">
        <v>4.2</v>
      </c>
      <c r="M6498">
        <v>73.863399999999999</v>
      </c>
      <c r="N6498">
        <v>47.671700000000001</v>
      </c>
      <c r="O6498">
        <v>13.365</v>
      </c>
    </row>
    <row r="6499" spans="1:15" x14ac:dyDescent="0.3">
      <c r="A6499" t="s">
        <v>230</v>
      </c>
      <c r="B6499" t="s">
        <v>231</v>
      </c>
      <c r="C6499" t="s">
        <v>438</v>
      </c>
      <c r="D6499" t="s">
        <v>436</v>
      </c>
      <c r="E6499">
        <v>2011</v>
      </c>
      <c r="F6499">
        <v>10</v>
      </c>
      <c r="G6499">
        <v>13.6</v>
      </c>
      <c r="H6499">
        <v>3529.92</v>
      </c>
      <c r="I6499">
        <v>43476900000</v>
      </c>
      <c r="J6499">
        <v>14357.7</v>
      </c>
      <c r="K6499">
        <v>63.64</v>
      </c>
      <c r="L6499">
        <v>4.4000000000000004</v>
      </c>
      <c r="M6499">
        <v>73.563400000000001</v>
      </c>
      <c r="N6499">
        <v>48.315300000000001</v>
      </c>
      <c r="O6499">
        <v>15.39</v>
      </c>
    </row>
    <row r="6500" spans="1:15" x14ac:dyDescent="0.3">
      <c r="A6500" t="s">
        <v>230</v>
      </c>
      <c r="B6500" t="s">
        <v>231</v>
      </c>
      <c r="C6500" t="s">
        <v>438</v>
      </c>
      <c r="D6500" t="s">
        <v>436</v>
      </c>
      <c r="E6500">
        <v>2010</v>
      </c>
      <c r="F6500">
        <v>9.9</v>
      </c>
      <c r="G6500">
        <v>13.6</v>
      </c>
      <c r="H6500">
        <v>3470.79</v>
      </c>
      <c r="I6500">
        <v>37120500000</v>
      </c>
      <c r="J6500">
        <v>11984.9</v>
      </c>
      <c r="K6500">
        <v>62.12</v>
      </c>
      <c r="L6500">
        <v>4.8</v>
      </c>
      <c r="M6500">
        <v>73.268299999999996</v>
      </c>
      <c r="N6500">
        <v>49.418100000000003</v>
      </c>
      <c r="O6500">
        <v>17.814</v>
      </c>
    </row>
    <row r="6501" spans="1:15" x14ac:dyDescent="0.3">
      <c r="A6501" t="s">
        <v>230</v>
      </c>
      <c r="B6501" t="s">
        <v>231</v>
      </c>
      <c r="C6501" t="s">
        <v>438</v>
      </c>
      <c r="D6501" t="s">
        <v>436</v>
      </c>
      <c r="E6501">
        <v>2009</v>
      </c>
      <c r="F6501">
        <v>10.199999999999999</v>
      </c>
      <c r="G6501">
        <v>13.3</v>
      </c>
      <c r="H6501">
        <v>3622.29</v>
      </c>
      <c r="I6501">
        <v>37440700000</v>
      </c>
      <c r="J6501">
        <v>11837.4</v>
      </c>
      <c r="K6501">
        <v>59.76</v>
      </c>
      <c r="L6501">
        <v>5.4</v>
      </c>
      <c r="M6501">
        <v>72.914599999999993</v>
      </c>
      <c r="N6501">
        <v>50.465400000000002</v>
      </c>
      <c r="O6501">
        <v>13.785</v>
      </c>
    </row>
    <row r="6502" spans="1:15" x14ac:dyDescent="0.3">
      <c r="A6502" t="s">
        <v>230</v>
      </c>
      <c r="B6502" t="s">
        <v>231</v>
      </c>
      <c r="C6502" t="s">
        <v>438</v>
      </c>
      <c r="D6502" t="s">
        <v>436</v>
      </c>
      <c r="E6502">
        <v>2008</v>
      </c>
      <c r="F6502">
        <v>9.9</v>
      </c>
      <c r="G6502">
        <v>13.7</v>
      </c>
      <c r="H6502">
        <v>3733.63</v>
      </c>
      <c r="I6502">
        <v>47850600000</v>
      </c>
      <c r="J6502">
        <v>14961.6</v>
      </c>
      <c r="K6502">
        <v>55.22</v>
      </c>
      <c r="L6502">
        <v>5.9</v>
      </c>
      <c r="M6502">
        <v>71.812200000000004</v>
      </c>
      <c r="N6502">
        <v>51.028799999999997</v>
      </c>
      <c r="O6502">
        <v>5.8259999999999996</v>
      </c>
    </row>
    <row r="6503" spans="1:15" x14ac:dyDescent="0.3">
      <c r="A6503" t="s">
        <v>230</v>
      </c>
      <c r="B6503" t="s">
        <v>231</v>
      </c>
      <c r="C6503" t="s">
        <v>438</v>
      </c>
      <c r="D6503" t="s">
        <v>436</v>
      </c>
      <c r="E6503">
        <v>2007</v>
      </c>
      <c r="F6503">
        <v>9.3000000000000007</v>
      </c>
      <c r="G6503">
        <v>14.1</v>
      </c>
      <c r="H6503">
        <v>3564.21</v>
      </c>
      <c r="I6503">
        <v>39738200000</v>
      </c>
      <c r="J6503">
        <v>12297.9</v>
      </c>
      <c r="K6503">
        <v>49.9</v>
      </c>
      <c r="L6503">
        <v>6.4</v>
      </c>
      <c r="M6503">
        <v>70.900000000000006</v>
      </c>
      <c r="N6503">
        <v>51.552199999999999</v>
      </c>
      <c r="O6503">
        <v>4.25</v>
      </c>
    </row>
    <row r="6504" spans="1:15" x14ac:dyDescent="0.3">
      <c r="A6504" t="s">
        <v>230</v>
      </c>
      <c r="B6504" t="s">
        <v>231</v>
      </c>
      <c r="C6504" t="s">
        <v>438</v>
      </c>
      <c r="D6504" t="s">
        <v>436</v>
      </c>
      <c r="E6504">
        <v>2006</v>
      </c>
      <c r="F6504">
        <v>9.1</v>
      </c>
      <c r="G6504">
        <v>13.7</v>
      </c>
      <c r="H6504">
        <v>3353.3</v>
      </c>
      <c r="I6504">
        <v>30216100000</v>
      </c>
      <c r="J6504">
        <v>9240.64</v>
      </c>
      <c r="K6504">
        <v>43.9</v>
      </c>
      <c r="L6504">
        <v>6.9</v>
      </c>
      <c r="M6504">
        <v>71.056100000000001</v>
      </c>
      <c r="N6504">
        <v>52.168300000000002</v>
      </c>
      <c r="O6504">
        <v>5.78</v>
      </c>
    </row>
    <row r="6505" spans="1:15" x14ac:dyDescent="0.3">
      <c r="A6505" t="s">
        <v>230</v>
      </c>
      <c r="B6505" t="s">
        <v>231</v>
      </c>
      <c r="C6505" t="s">
        <v>438</v>
      </c>
      <c r="D6505" t="s">
        <v>436</v>
      </c>
      <c r="E6505">
        <v>2005</v>
      </c>
      <c r="F6505">
        <v>8.9</v>
      </c>
      <c r="G6505">
        <v>13.2</v>
      </c>
      <c r="H6505">
        <v>3187.03</v>
      </c>
      <c r="I6505">
        <v>26125600000</v>
      </c>
      <c r="J6505">
        <v>7863.16</v>
      </c>
      <c r="K6505">
        <v>36.22</v>
      </c>
      <c r="L6505">
        <v>7.2</v>
      </c>
      <c r="M6505">
        <v>71.253699999999995</v>
      </c>
      <c r="N6505">
        <v>53.007800000000003</v>
      </c>
      <c r="O6505">
        <v>8.3249999999999993</v>
      </c>
    </row>
    <row r="6506" spans="1:15" x14ac:dyDescent="0.3">
      <c r="A6506" t="s">
        <v>230</v>
      </c>
      <c r="B6506" t="s">
        <v>231</v>
      </c>
      <c r="C6506" t="s">
        <v>438</v>
      </c>
      <c r="D6506" t="s">
        <v>436</v>
      </c>
      <c r="E6506">
        <v>2004</v>
      </c>
      <c r="F6506">
        <v>8.8000000000000007</v>
      </c>
      <c r="G6506">
        <v>12.2</v>
      </c>
      <c r="H6506">
        <v>3196.85</v>
      </c>
      <c r="I6506">
        <v>22649900000</v>
      </c>
      <c r="J6506">
        <v>6706.97</v>
      </c>
      <c r="K6506">
        <v>31.23</v>
      </c>
      <c r="L6506">
        <v>7.4</v>
      </c>
      <c r="M6506">
        <v>71.960999999999999</v>
      </c>
      <c r="N6506">
        <v>53.878</v>
      </c>
      <c r="O6506">
        <v>10.683999999999999</v>
      </c>
    </row>
    <row r="6507" spans="1:15" x14ac:dyDescent="0.3">
      <c r="A6507" t="s">
        <v>230</v>
      </c>
      <c r="B6507" t="s">
        <v>231</v>
      </c>
      <c r="C6507" t="s">
        <v>438</v>
      </c>
      <c r="D6507" t="s">
        <v>436</v>
      </c>
      <c r="E6507">
        <v>2003</v>
      </c>
      <c r="F6507">
        <v>8.8000000000000007</v>
      </c>
      <c r="G6507">
        <v>12</v>
      </c>
      <c r="H6507">
        <v>3087.66</v>
      </c>
      <c r="I6507">
        <v>18802600000</v>
      </c>
      <c r="J6507">
        <v>5505.54</v>
      </c>
      <c r="K6507">
        <v>25.91</v>
      </c>
      <c r="L6507">
        <v>7.7</v>
      </c>
      <c r="M6507">
        <v>72.061000000000007</v>
      </c>
      <c r="N6507">
        <v>54.486499999999999</v>
      </c>
      <c r="O6507">
        <v>12.875</v>
      </c>
    </row>
    <row r="6508" spans="1:15" x14ac:dyDescent="0.3">
      <c r="A6508" t="s">
        <v>230</v>
      </c>
      <c r="B6508" t="s">
        <v>231</v>
      </c>
      <c r="C6508" t="s">
        <v>438</v>
      </c>
      <c r="D6508" t="s">
        <v>436</v>
      </c>
      <c r="E6508">
        <v>2002</v>
      </c>
      <c r="F6508">
        <v>8.6</v>
      </c>
      <c r="G6508">
        <v>11.9</v>
      </c>
      <c r="H6508">
        <v>2848.91</v>
      </c>
      <c r="I6508">
        <v>14278400000</v>
      </c>
      <c r="J6508">
        <v>4146.99</v>
      </c>
      <c r="K6508">
        <v>17.690000000000001</v>
      </c>
      <c r="L6508">
        <v>7.9</v>
      </c>
      <c r="M6508">
        <v>71.760999999999996</v>
      </c>
      <c r="N6508">
        <v>54.930900000000001</v>
      </c>
      <c r="O6508">
        <v>13.007999999999999</v>
      </c>
    </row>
    <row r="6509" spans="1:15" x14ac:dyDescent="0.3">
      <c r="A6509" t="s">
        <v>230</v>
      </c>
      <c r="B6509" t="s">
        <v>231</v>
      </c>
      <c r="C6509" t="s">
        <v>438</v>
      </c>
      <c r="D6509" t="s">
        <v>436</v>
      </c>
      <c r="E6509">
        <v>2001</v>
      </c>
      <c r="F6509">
        <v>9</v>
      </c>
      <c r="G6509">
        <v>11.6</v>
      </c>
      <c r="H6509">
        <v>2695.91</v>
      </c>
      <c r="I6509">
        <v>12252500000</v>
      </c>
      <c r="J6509">
        <v>3530.15</v>
      </c>
      <c r="K6509">
        <v>7.17936</v>
      </c>
      <c r="L6509">
        <v>8.1999999999999993</v>
      </c>
      <c r="M6509">
        <v>71.658500000000004</v>
      </c>
      <c r="N6509">
        <v>55.373600000000003</v>
      </c>
      <c r="O6509">
        <v>16.84</v>
      </c>
    </row>
    <row r="6510" spans="1:15" x14ac:dyDescent="0.3">
      <c r="A6510" t="s">
        <v>230</v>
      </c>
      <c r="B6510" t="s">
        <v>231</v>
      </c>
      <c r="C6510" t="s">
        <v>438</v>
      </c>
      <c r="D6510" t="s">
        <v>436</v>
      </c>
      <c r="E6510">
        <v>2000</v>
      </c>
      <c r="F6510">
        <v>9.8000000000000007</v>
      </c>
      <c r="G6510">
        <v>11.1</v>
      </c>
      <c r="H6510">
        <v>2516.91</v>
      </c>
      <c r="I6510">
        <v>11539200000</v>
      </c>
      <c r="J6510">
        <v>3297.35</v>
      </c>
      <c r="K6510">
        <v>6.4270699999999996</v>
      </c>
      <c r="L6510">
        <v>8.5</v>
      </c>
      <c r="M6510">
        <v>72.019499999999994</v>
      </c>
      <c r="N6510">
        <v>55.831800000000001</v>
      </c>
      <c r="O6510">
        <v>15.930999999999999</v>
      </c>
    </row>
    <row r="6511" spans="1:15" x14ac:dyDescent="0.3">
      <c r="A6511" t="s">
        <v>230</v>
      </c>
      <c r="B6511" t="s">
        <v>231</v>
      </c>
      <c r="C6511" t="s">
        <v>438</v>
      </c>
      <c r="D6511" t="s">
        <v>436</v>
      </c>
      <c r="E6511">
        <v>1999</v>
      </c>
      <c r="F6511">
        <v>10.3</v>
      </c>
      <c r="G6511">
        <v>11.4</v>
      </c>
      <c r="H6511">
        <v>2702.43</v>
      </c>
      <c r="I6511">
        <v>10972900000</v>
      </c>
      <c r="J6511">
        <v>3113.55</v>
      </c>
      <c r="K6511">
        <v>2.9230499999999999</v>
      </c>
      <c r="L6511">
        <v>8.9</v>
      </c>
      <c r="M6511">
        <v>71.570700000000002</v>
      </c>
      <c r="N6511">
        <v>56.225900000000003</v>
      </c>
      <c r="O6511">
        <v>13.388</v>
      </c>
    </row>
    <row r="6512" spans="1:15" x14ac:dyDescent="0.3">
      <c r="A6512" t="s">
        <v>230</v>
      </c>
      <c r="B6512" t="s">
        <v>231</v>
      </c>
      <c r="C6512" t="s">
        <v>438</v>
      </c>
      <c r="D6512" t="s">
        <v>436</v>
      </c>
      <c r="E6512">
        <v>1998</v>
      </c>
      <c r="F6512">
        <v>10.4</v>
      </c>
      <c r="G6512">
        <v>11.5</v>
      </c>
      <c r="H6512">
        <v>2825.88</v>
      </c>
      <c r="I6512">
        <v>11240400000</v>
      </c>
      <c r="J6512">
        <v>3166.9</v>
      </c>
      <c r="K6512">
        <v>1.9720599999999999</v>
      </c>
      <c r="L6512">
        <v>9.1999999999999993</v>
      </c>
      <c r="M6512">
        <v>71.219499999999996</v>
      </c>
      <c r="N6512">
        <v>56.626199999999997</v>
      </c>
      <c r="O6512">
        <v>13.711</v>
      </c>
    </row>
    <row r="6513" spans="1:15" x14ac:dyDescent="0.3">
      <c r="A6513" t="s">
        <v>230</v>
      </c>
      <c r="B6513" t="s">
        <v>231</v>
      </c>
      <c r="C6513" t="s">
        <v>438</v>
      </c>
      <c r="D6513" t="s">
        <v>436</v>
      </c>
      <c r="E6513">
        <v>1997</v>
      </c>
      <c r="F6513">
        <v>10.6</v>
      </c>
      <c r="G6513">
        <v>11.5</v>
      </c>
      <c r="H6513">
        <v>2727.73</v>
      </c>
      <c r="I6513">
        <v>10120300000</v>
      </c>
      <c r="J6513">
        <v>2830.74</v>
      </c>
      <c r="K6513">
        <v>0.97842200000000001</v>
      </c>
      <c r="L6513">
        <v>9.8000000000000007</v>
      </c>
      <c r="M6513">
        <v>70.909000000000006</v>
      </c>
      <c r="N6513">
        <v>57.0379</v>
      </c>
      <c r="O6513">
        <v>14.13</v>
      </c>
    </row>
    <row r="6514" spans="1:15" x14ac:dyDescent="0.3">
      <c r="A6514" t="s">
        <v>230</v>
      </c>
      <c r="B6514" t="s">
        <v>231</v>
      </c>
      <c r="C6514" t="s">
        <v>438</v>
      </c>
      <c r="D6514" t="s">
        <v>436</v>
      </c>
      <c r="E6514">
        <v>1996</v>
      </c>
      <c r="F6514">
        <v>10.8</v>
      </c>
      <c r="G6514">
        <v>11.9</v>
      </c>
      <c r="H6514">
        <v>2735.44</v>
      </c>
      <c r="I6514">
        <v>8385110000</v>
      </c>
      <c r="J6514">
        <v>2328.15</v>
      </c>
      <c r="K6514">
        <v>0.27742099999999997</v>
      </c>
      <c r="L6514">
        <v>10.7</v>
      </c>
      <c r="M6514">
        <v>70.108000000000004</v>
      </c>
      <c r="N6514">
        <v>57.460299999999997</v>
      </c>
      <c r="O6514">
        <v>16.399999999999999</v>
      </c>
    </row>
    <row r="6515" spans="1:15" x14ac:dyDescent="0.3">
      <c r="A6515" t="s">
        <v>230</v>
      </c>
      <c r="B6515" t="s">
        <v>231</v>
      </c>
      <c r="C6515" t="s">
        <v>438</v>
      </c>
      <c r="D6515" t="s">
        <v>436</v>
      </c>
      <c r="E6515">
        <v>1995</v>
      </c>
      <c r="F6515">
        <v>11.4</v>
      </c>
      <c r="G6515">
        <v>12.5</v>
      </c>
      <c r="H6515">
        <v>2538.64</v>
      </c>
      <c r="I6515">
        <v>7870780000</v>
      </c>
      <c r="J6515">
        <v>2168.8000000000002</v>
      </c>
      <c r="L6515">
        <v>12</v>
      </c>
      <c r="M6515">
        <v>69.006299999999996</v>
      </c>
      <c r="N6515">
        <v>57.898899999999998</v>
      </c>
      <c r="O6515">
        <v>17.54</v>
      </c>
    </row>
    <row r="6516" spans="1:15" x14ac:dyDescent="0.3">
      <c r="A6516" t="s">
        <v>230</v>
      </c>
      <c r="B6516" t="s">
        <v>231</v>
      </c>
      <c r="C6516" t="s">
        <v>438</v>
      </c>
      <c r="D6516" t="s">
        <v>436</v>
      </c>
      <c r="E6516">
        <v>1994</v>
      </c>
      <c r="F6516">
        <v>11.6</v>
      </c>
      <c r="G6516">
        <v>12.7</v>
      </c>
      <c r="H6516">
        <v>2498.94</v>
      </c>
      <c r="L6516">
        <v>13.3</v>
      </c>
      <c r="M6516">
        <v>68.530199999999994</v>
      </c>
      <c r="N6516">
        <v>58.346299999999999</v>
      </c>
      <c r="O6516">
        <v>13.8</v>
      </c>
    </row>
    <row r="6517" spans="1:15" x14ac:dyDescent="0.3">
      <c r="A6517" t="s">
        <v>230</v>
      </c>
      <c r="B6517" t="s">
        <v>231</v>
      </c>
      <c r="C6517" t="s">
        <v>438</v>
      </c>
      <c r="D6517" t="s">
        <v>436</v>
      </c>
      <c r="E6517">
        <v>1993</v>
      </c>
      <c r="F6517">
        <v>12.9</v>
      </c>
      <c r="G6517">
        <v>12.5</v>
      </c>
      <c r="H6517">
        <v>2494.42</v>
      </c>
      <c r="L6517">
        <v>14.2</v>
      </c>
      <c r="M6517">
        <v>68.910499999999999</v>
      </c>
      <c r="N6517">
        <v>58.752600000000001</v>
      </c>
      <c r="O6517">
        <v>13.8</v>
      </c>
    </row>
    <row r="6518" spans="1:15" x14ac:dyDescent="0.3">
      <c r="A6518" t="s">
        <v>230</v>
      </c>
      <c r="B6518" t="s">
        <v>231</v>
      </c>
      <c r="C6518" t="s">
        <v>438</v>
      </c>
      <c r="D6518" t="s">
        <v>436</v>
      </c>
      <c r="E6518">
        <v>1992</v>
      </c>
      <c r="F6518">
        <v>14.7</v>
      </c>
      <c r="G6518">
        <v>11.2</v>
      </c>
      <c r="H6518">
        <v>3166.93</v>
      </c>
      <c r="L6518">
        <v>14.3</v>
      </c>
      <c r="M6518">
        <v>70.234399999999994</v>
      </c>
      <c r="N6518">
        <v>59.031799999999997</v>
      </c>
      <c r="O6518">
        <v>1.2</v>
      </c>
    </row>
    <row r="6519" spans="1:15" x14ac:dyDescent="0.3">
      <c r="A6519" t="s">
        <v>230</v>
      </c>
      <c r="B6519" t="s">
        <v>231</v>
      </c>
      <c r="C6519" t="s">
        <v>438</v>
      </c>
      <c r="D6519" t="s">
        <v>436</v>
      </c>
      <c r="E6519">
        <v>1991</v>
      </c>
      <c r="F6519">
        <v>15.1</v>
      </c>
      <c r="G6519">
        <v>11.1</v>
      </c>
      <c r="H6519">
        <v>4022.53</v>
      </c>
      <c r="L6519">
        <v>13.2</v>
      </c>
      <c r="M6519">
        <v>70.364099999999993</v>
      </c>
      <c r="N6519">
        <v>59.0959</v>
      </c>
      <c r="O6519">
        <v>1.1000000000000001</v>
      </c>
    </row>
    <row r="6520" spans="1:15" x14ac:dyDescent="0.3">
      <c r="A6520" t="s">
        <v>230</v>
      </c>
      <c r="B6520" t="s">
        <v>231</v>
      </c>
      <c r="C6520" t="s">
        <v>438</v>
      </c>
      <c r="D6520" t="s">
        <v>436</v>
      </c>
      <c r="E6520">
        <v>1990</v>
      </c>
      <c r="F6520">
        <v>15.4</v>
      </c>
      <c r="G6520">
        <v>10.8</v>
      </c>
      <c r="H6520">
        <v>4023.43</v>
      </c>
      <c r="K6520">
        <v>0</v>
      </c>
      <c r="L6520">
        <v>11.9</v>
      </c>
      <c r="M6520">
        <v>71.160700000000006</v>
      </c>
      <c r="N6520">
        <v>58.9955</v>
      </c>
    </row>
    <row r="6521" spans="1:15" x14ac:dyDescent="0.3">
      <c r="A6521" t="s">
        <v>230</v>
      </c>
      <c r="B6521" t="s">
        <v>231</v>
      </c>
      <c r="C6521" t="s">
        <v>438</v>
      </c>
      <c r="D6521" t="s">
        <v>436</v>
      </c>
      <c r="E6521">
        <v>1989</v>
      </c>
      <c r="F6521">
        <v>15.1</v>
      </c>
      <c r="G6521">
        <v>10.4</v>
      </c>
      <c r="L6521">
        <v>11.1</v>
      </c>
      <c r="M6521">
        <v>71.425399999999996</v>
      </c>
      <c r="N6521">
        <v>58.778799999999997</v>
      </c>
    </row>
    <row r="6522" spans="1:15" x14ac:dyDescent="0.3">
      <c r="A6522" t="s">
        <v>230</v>
      </c>
      <c r="B6522" t="s">
        <v>231</v>
      </c>
      <c r="C6522" t="s">
        <v>438</v>
      </c>
      <c r="D6522" t="s">
        <v>436</v>
      </c>
      <c r="E6522">
        <v>1988</v>
      </c>
      <c r="F6522">
        <v>15.5</v>
      </c>
      <c r="G6522">
        <v>10.3</v>
      </c>
      <c r="L6522">
        <v>11.3</v>
      </c>
      <c r="M6522">
        <v>71.762200000000007</v>
      </c>
      <c r="N6522">
        <v>58.312800000000003</v>
      </c>
    </row>
    <row r="6523" spans="1:15" x14ac:dyDescent="0.3">
      <c r="A6523" t="s">
        <v>230</v>
      </c>
      <c r="B6523" t="s">
        <v>231</v>
      </c>
      <c r="C6523" t="s">
        <v>438</v>
      </c>
      <c r="D6523" t="s">
        <v>436</v>
      </c>
      <c r="E6523">
        <v>1987</v>
      </c>
      <c r="F6523">
        <v>16.399999999999999</v>
      </c>
      <c r="G6523">
        <v>10.199999999999999</v>
      </c>
      <c r="L6523">
        <v>12</v>
      </c>
      <c r="M6523">
        <v>71.934600000000003</v>
      </c>
      <c r="N6523">
        <v>57.695700000000002</v>
      </c>
    </row>
    <row r="6524" spans="1:15" x14ac:dyDescent="0.3">
      <c r="A6524" t="s">
        <v>230</v>
      </c>
      <c r="B6524" t="s">
        <v>231</v>
      </c>
      <c r="C6524" t="s">
        <v>438</v>
      </c>
      <c r="D6524" t="s">
        <v>436</v>
      </c>
      <c r="E6524">
        <v>1986</v>
      </c>
      <c r="F6524">
        <v>16.7</v>
      </c>
      <c r="G6524">
        <v>10</v>
      </c>
      <c r="L6524">
        <v>12.9</v>
      </c>
      <c r="M6524">
        <v>72.080699999999993</v>
      </c>
      <c r="N6524">
        <v>57.098199999999999</v>
      </c>
    </row>
    <row r="6525" spans="1:15" x14ac:dyDescent="0.3">
      <c r="A6525" t="s">
        <v>230</v>
      </c>
      <c r="B6525" t="s">
        <v>231</v>
      </c>
      <c r="C6525" t="s">
        <v>438</v>
      </c>
      <c r="D6525" t="s">
        <v>436</v>
      </c>
      <c r="E6525">
        <v>1985</v>
      </c>
      <c r="F6525">
        <v>16.5</v>
      </c>
      <c r="G6525">
        <v>11.1</v>
      </c>
      <c r="L6525">
        <v>13.7</v>
      </c>
      <c r="M6525">
        <v>70.501199999999997</v>
      </c>
      <c r="N6525">
        <v>56.549799999999998</v>
      </c>
    </row>
    <row r="6526" spans="1:15" x14ac:dyDescent="0.3">
      <c r="A6526" t="s">
        <v>230</v>
      </c>
      <c r="B6526" t="s">
        <v>231</v>
      </c>
      <c r="C6526" t="s">
        <v>438</v>
      </c>
      <c r="D6526" t="s">
        <v>436</v>
      </c>
      <c r="E6526">
        <v>1984</v>
      </c>
      <c r="F6526">
        <v>16.399999999999999</v>
      </c>
      <c r="G6526">
        <v>11</v>
      </c>
      <c r="L6526">
        <v>14.3</v>
      </c>
      <c r="M6526">
        <v>70.319999999999993</v>
      </c>
      <c r="N6526">
        <v>56.065800000000003</v>
      </c>
    </row>
    <row r="6527" spans="1:15" x14ac:dyDescent="0.3">
      <c r="A6527" t="s">
        <v>230</v>
      </c>
      <c r="B6527" t="s">
        <v>231</v>
      </c>
      <c r="C6527" t="s">
        <v>438</v>
      </c>
      <c r="D6527" t="s">
        <v>436</v>
      </c>
      <c r="E6527">
        <v>1983</v>
      </c>
      <c r="F6527">
        <v>16.5</v>
      </c>
      <c r="G6527">
        <v>10.5</v>
      </c>
      <c r="L6527">
        <v>14.8</v>
      </c>
      <c r="M6527">
        <v>70.777799999999999</v>
      </c>
      <c r="N6527">
        <v>55.602899999999998</v>
      </c>
    </row>
    <row r="6528" spans="1:15" x14ac:dyDescent="0.3">
      <c r="A6528" t="s">
        <v>230</v>
      </c>
      <c r="B6528" t="s">
        <v>231</v>
      </c>
      <c r="C6528" t="s">
        <v>438</v>
      </c>
      <c r="D6528" t="s">
        <v>436</v>
      </c>
      <c r="E6528">
        <v>1982</v>
      </c>
      <c r="F6528">
        <v>15.4</v>
      </c>
      <c r="G6528">
        <v>10.1</v>
      </c>
      <c r="L6528">
        <v>15.1</v>
      </c>
      <c r="M6528">
        <v>70.836799999999997</v>
      </c>
      <c r="N6528">
        <v>55.155999999999999</v>
      </c>
    </row>
    <row r="6529" spans="1:14" x14ac:dyDescent="0.3">
      <c r="A6529" t="s">
        <v>230</v>
      </c>
      <c r="B6529" t="s">
        <v>231</v>
      </c>
      <c r="C6529" t="s">
        <v>438</v>
      </c>
      <c r="D6529" t="s">
        <v>436</v>
      </c>
      <c r="E6529">
        <v>1981</v>
      </c>
      <c r="F6529">
        <v>15.2</v>
      </c>
      <c r="G6529">
        <v>10.4</v>
      </c>
      <c r="L6529">
        <v>15.6</v>
      </c>
      <c r="M6529">
        <v>70.460700000000003</v>
      </c>
      <c r="N6529">
        <v>54.769399999999997</v>
      </c>
    </row>
    <row r="6530" spans="1:14" x14ac:dyDescent="0.3">
      <c r="A6530" t="s">
        <v>230</v>
      </c>
      <c r="B6530" t="s">
        <v>231</v>
      </c>
      <c r="C6530" t="s">
        <v>438</v>
      </c>
      <c r="D6530" t="s">
        <v>436</v>
      </c>
      <c r="E6530">
        <v>1980</v>
      </c>
      <c r="F6530">
        <v>15.2</v>
      </c>
      <c r="G6530">
        <v>10.5</v>
      </c>
      <c r="L6530">
        <v>16.100000000000001</v>
      </c>
      <c r="M6530">
        <v>70.482200000000006</v>
      </c>
      <c r="N6530">
        <v>54.4544</v>
      </c>
    </row>
    <row r="6531" spans="1:14" x14ac:dyDescent="0.3">
      <c r="A6531" t="s">
        <v>230</v>
      </c>
      <c r="B6531" t="s">
        <v>231</v>
      </c>
      <c r="C6531" t="s">
        <v>438</v>
      </c>
      <c r="D6531" t="s">
        <v>436</v>
      </c>
      <c r="E6531">
        <v>1979</v>
      </c>
      <c r="F6531">
        <v>15.3</v>
      </c>
      <c r="G6531">
        <v>10.3</v>
      </c>
      <c r="L6531">
        <v>16.600000000000001</v>
      </c>
      <c r="M6531">
        <v>70.482200000000006</v>
      </c>
      <c r="N6531">
        <v>54.209299999999999</v>
      </c>
    </row>
    <row r="6532" spans="1:14" x14ac:dyDescent="0.3">
      <c r="A6532" t="s">
        <v>230</v>
      </c>
      <c r="B6532" t="s">
        <v>231</v>
      </c>
      <c r="C6532" t="s">
        <v>438</v>
      </c>
      <c r="D6532" t="s">
        <v>436</v>
      </c>
      <c r="E6532">
        <v>1978</v>
      </c>
      <c r="F6532">
        <v>15.3</v>
      </c>
      <c r="G6532">
        <v>10.1</v>
      </c>
      <c r="L6532">
        <v>17.100000000000001</v>
      </c>
      <c r="M6532">
        <v>70.604600000000005</v>
      </c>
      <c r="N6532">
        <v>53.916899999999998</v>
      </c>
    </row>
    <row r="6533" spans="1:14" x14ac:dyDescent="0.3">
      <c r="A6533" t="s">
        <v>230</v>
      </c>
      <c r="B6533" t="s">
        <v>231</v>
      </c>
      <c r="C6533" t="s">
        <v>438</v>
      </c>
      <c r="D6533" t="s">
        <v>436</v>
      </c>
      <c r="E6533">
        <v>1977</v>
      </c>
      <c r="F6533">
        <v>15.5</v>
      </c>
      <c r="G6533">
        <v>9.8000000000000007</v>
      </c>
      <c r="L6533">
        <v>17.399999999999999</v>
      </c>
      <c r="M6533">
        <v>70.8095</v>
      </c>
      <c r="N6533">
        <v>53.526400000000002</v>
      </c>
    </row>
    <row r="6534" spans="1:14" x14ac:dyDescent="0.3">
      <c r="A6534" t="s">
        <v>230</v>
      </c>
      <c r="B6534" t="s">
        <v>231</v>
      </c>
      <c r="C6534" t="s">
        <v>438</v>
      </c>
      <c r="D6534" t="s">
        <v>436</v>
      </c>
      <c r="E6534">
        <v>1976</v>
      </c>
      <c r="F6534">
        <v>15.7</v>
      </c>
      <c r="G6534">
        <v>9.6</v>
      </c>
      <c r="L6534">
        <v>17.8</v>
      </c>
      <c r="M6534">
        <v>70.957999999999998</v>
      </c>
      <c r="N6534">
        <v>53.105699999999999</v>
      </c>
    </row>
    <row r="6535" spans="1:14" x14ac:dyDescent="0.3">
      <c r="A6535" t="s">
        <v>230</v>
      </c>
      <c r="B6535" t="s">
        <v>231</v>
      </c>
      <c r="C6535" t="s">
        <v>438</v>
      </c>
      <c r="D6535" t="s">
        <v>436</v>
      </c>
      <c r="E6535">
        <v>1975</v>
      </c>
      <c r="F6535">
        <v>15.7</v>
      </c>
      <c r="G6535">
        <v>9.5</v>
      </c>
      <c r="L6535">
        <v>17.899999999999999</v>
      </c>
      <c r="M6535">
        <v>70.8673</v>
      </c>
      <c r="N6535">
        <v>52.674700000000001</v>
      </c>
    </row>
    <row r="6536" spans="1:14" x14ac:dyDescent="0.3">
      <c r="A6536" t="s">
        <v>230</v>
      </c>
      <c r="B6536" t="s">
        <v>231</v>
      </c>
      <c r="C6536" t="s">
        <v>438</v>
      </c>
      <c r="D6536" t="s">
        <v>436</v>
      </c>
      <c r="E6536">
        <v>1974</v>
      </c>
      <c r="F6536">
        <v>15.9</v>
      </c>
      <c r="G6536">
        <v>9</v>
      </c>
      <c r="L6536">
        <v>17.600000000000001</v>
      </c>
      <c r="M6536">
        <v>71.244100000000003</v>
      </c>
      <c r="N6536">
        <v>52.231900000000003</v>
      </c>
    </row>
    <row r="6537" spans="1:14" x14ac:dyDescent="0.3">
      <c r="A6537" t="s">
        <v>230</v>
      </c>
      <c r="B6537" t="s">
        <v>231</v>
      </c>
      <c r="C6537" t="s">
        <v>438</v>
      </c>
      <c r="D6537" t="s">
        <v>436</v>
      </c>
      <c r="E6537">
        <v>1973</v>
      </c>
      <c r="F6537">
        <v>16</v>
      </c>
      <c r="G6537">
        <v>9</v>
      </c>
      <c r="L6537">
        <v>16.8</v>
      </c>
      <c r="M6537">
        <v>71.3322</v>
      </c>
      <c r="N6537">
        <v>51.761899999999997</v>
      </c>
    </row>
    <row r="6538" spans="1:14" x14ac:dyDescent="0.3">
      <c r="A6538" t="s">
        <v>230</v>
      </c>
      <c r="B6538" t="s">
        <v>231</v>
      </c>
      <c r="C6538" t="s">
        <v>438</v>
      </c>
      <c r="D6538" t="s">
        <v>436</v>
      </c>
      <c r="E6538">
        <v>1972</v>
      </c>
      <c r="F6538">
        <v>17</v>
      </c>
      <c r="G6538">
        <v>9.1</v>
      </c>
      <c r="L6538">
        <v>16.3</v>
      </c>
      <c r="M6538">
        <v>71.024600000000007</v>
      </c>
      <c r="N6538">
        <v>51.270299999999999</v>
      </c>
    </row>
    <row r="6539" spans="1:14" x14ac:dyDescent="0.3">
      <c r="A6539" t="s">
        <v>230</v>
      </c>
      <c r="B6539" t="s">
        <v>231</v>
      </c>
      <c r="C6539" t="s">
        <v>438</v>
      </c>
      <c r="D6539" t="s">
        <v>436</v>
      </c>
      <c r="E6539">
        <v>1971</v>
      </c>
      <c r="F6539">
        <v>17.600000000000001</v>
      </c>
      <c r="G6539">
        <v>8.5</v>
      </c>
      <c r="L6539">
        <v>16.8</v>
      </c>
      <c r="M6539">
        <v>71.735399999999998</v>
      </c>
      <c r="N6539">
        <v>50.718600000000002</v>
      </c>
    </row>
    <row r="6540" spans="1:14" x14ac:dyDescent="0.3">
      <c r="A6540" t="s">
        <v>230</v>
      </c>
      <c r="B6540" t="s">
        <v>231</v>
      </c>
      <c r="C6540" t="s">
        <v>438</v>
      </c>
      <c r="D6540" t="s">
        <v>436</v>
      </c>
      <c r="E6540">
        <v>1970</v>
      </c>
      <c r="F6540">
        <v>17.7</v>
      </c>
      <c r="G6540">
        <v>8.9</v>
      </c>
      <c r="L6540">
        <v>18.100000000000001</v>
      </c>
      <c r="M6540">
        <v>70.804400000000001</v>
      </c>
      <c r="N6540">
        <v>50.090800000000002</v>
      </c>
    </row>
    <row r="6541" spans="1:14" x14ac:dyDescent="0.3">
      <c r="A6541" t="s">
        <v>230</v>
      </c>
      <c r="B6541" t="s">
        <v>231</v>
      </c>
      <c r="C6541" t="s">
        <v>438</v>
      </c>
      <c r="D6541" t="s">
        <v>436</v>
      </c>
      <c r="E6541">
        <v>1969</v>
      </c>
      <c r="F6541">
        <v>17.5</v>
      </c>
      <c r="G6541">
        <v>8.6999999999999993</v>
      </c>
      <c r="L6541">
        <v>19.600000000000001</v>
      </c>
      <c r="M6541">
        <v>70.9285</v>
      </c>
      <c r="N6541">
        <v>49.574399999999997</v>
      </c>
    </row>
    <row r="6542" spans="1:14" x14ac:dyDescent="0.3">
      <c r="A6542" t="s">
        <v>230</v>
      </c>
      <c r="B6542" t="s">
        <v>231</v>
      </c>
      <c r="C6542" t="s">
        <v>438</v>
      </c>
      <c r="D6542" t="s">
        <v>436</v>
      </c>
      <c r="E6542">
        <v>1968</v>
      </c>
      <c r="F6542">
        <v>17.600000000000001</v>
      </c>
      <c r="G6542">
        <v>8.4</v>
      </c>
      <c r="L6542">
        <v>20.6</v>
      </c>
      <c r="M6542">
        <v>71.313699999999997</v>
      </c>
      <c r="N6542">
        <v>49.120100000000001</v>
      </c>
    </row>
    <row r="6543" spans="1:14" x14ac:dyDescent="0.3">
      <c r="A6543" t="s">
        <v>230</v>
      </c>
      <c r="B6543" t="s">
        <v>231</v>
      </c>
      <c r="C6543" t="s">
        <v>438</v>
      </c>
      <c r="D6543" t="s">
        <v>436</v>
      </c>
      <c r="E6543">
        <v>1967</v>
      </c>
      <c r="F6543">
        <v>17.7</v>
      </c>
      <c r="G6543">
        <v>8.1</v>
      </c>
      <c r="L6543">
        <v>21.3</v>
      </c>
      <c r="M6543">
        <v>71.603899999999996</v>
      </c>
      <c r="N6543">
        <v>48.570500000000003</v>
      </c>
    </row>
    <row r="6544" spans="1:14" x14ac:dyDescent="0.3">
      <c r="A6544" t="s">
        <v>230</v>
      </c>
      <c r="B6544" t="s">
        <v>231</v>
      </c>
      <c r="C6544" t="s">
        <v>438</v>
      </c>
      <c r="D6544" t="s">
        <v>436</v>
      </c>
      <c r="E6544">
        <v>1966</v>
      </c>
      <c r="F6544">
        <v>18</v>
      </c>
      <c r="G6544">
        <v>7.9</v>
      </c>
      <c r="M6544">
        <v>71.520200000000003</v>
      </c>
      <c r="N6544">
        <v>47.990600000000001</v>
      </c>
    </row>
    <row r="6545" spans="1:15" x14ac:dyDescent="0.3">
      <c r="A6545" t="s">
        <v>230</v>
      </c>
      <c r="B6545" t="s">
        <v>231</v>
      </c>
      <c r="C6545" t="s">
        <v>438</v>
      </c>
      <c r="D6545" t="s">
        <v>436</v>
      </c>
      <c r="E6545">
        <v>1965</v>
      </c>
      <c r="F6545">
        <v>18.100000000000001</v>
      </c>
      <c r="G6545">
        <v>7.9</v>
      </c>
      <c r="M6545">
        <v>71.325100000000006</v>
      </c>
      <c r="N6545">
        <v>47.406700000000001</v>
      </c>
    </row>
    <row r="6546" spans="1:15" x14ac:dyDescent="0.3">
      <c r="A6546" t="s">
        <v>230</v>
      </c>
      <c r="B6546" t="s">
        <v>231</v>
      </c>
      <c r="C6546" t="s">
        <v>438</v>
      </c>
      <c r="D6546" t="s">
        <v>436</v>
      </c>
      <c r="E6546">
        <v>1964</v>
      </c>
      <c r="F6546">
        <v>19</v>
      </c>
      <c r="G6546">
        <v>7.4</v>
      </c>
      <c r="M6546">
        <v>71.509</v>
      </c>
      <c r="N6546">
        <v>46.828299999999999</v>
      </c>
    </row>
    <row r="6547" spans="1:15" x14ac:dyDescent="0.3">
      <c r="A6547" t="s">
        <v>230</v>
      </c>
      <c r="B6547" t="s">
        <v>231</v>
      </c>
      <c r="C6547" t="s">
        <v>438</v>
      </c>
      <c r="D6547" t="s">
        <v>436</v>
      </c>
      <c r="E6547">
        <v>1963</v>
      </c>
      <c r="F6547">
        <v>19.7</v>
      </c>
      <c r="G6547">
        <v>8</v>
      </c>
      <c r="M6547">
        <v>70.204400000000007</v>
      </c>
      <c r="N6547">
        <v>46.25</v>
      </c>
    </row>
    <row r="6548" spans="1:15" x14ac:dyDescent="0.3">
      <c r="A6548" t="s">
        <v>230</v>
      </c>
      <c r="B6548" t="s">
        <v>231</v>
      </c>
      <c r="C6548" t="s">
        <v>438</v>
      </c>
      <c r="D6548" t="s">
        <v>436</v>
      </c>
      <c r="E6548">
        <v>1962</v>
      </c>
      <c r="F6548">
        <v>20.9</v>
      </c>
      <c r="G6548">
        <v>8.6999999999999993</v>
      </c>
      <c r="M6548">
        <v>69.095399999999998</v>
      </c>
      <c r="N6548">
        <v>45.682000000000002</v>
      </c>
    </row>
    <row r="6549" spans="1:15" x14ac:dyDescent="0.3">
      <c r="A6549" t="s">
        <v>230</v>
      </c>
      <c r="B6549" t="s">
        <v>231</v>
      </c>
      <c r="C6549" t="s">
        <v>438</v>
      </c>
      <c r="D6549" t="s">
        <v>436</v>
      </c>
      <c r="E6549">
        <v>1961</v>
      </c>
      <c r="F6549">
        <v>22.2</v>
      </c>
      <c r="G6549">
        <v>7.9</v>
      </c>
      <c r="M6549">
        <v>70.102699999999999</v>
      </c>
      <c r="N6549">
        <v>45.0471</v>
      </c>
    </row>
    <row r="6550" spans="1:15" x14ac:dyDescent="0.3">
      <c r="A6550" t="s">
        <v>230</v>
      </c>
      <c r="B6550" t="s">
        <v>231</v>
      </c>
      <c r="C6550" t="s">
        <v>438</v>
      </c>
      <c r="D6550" t="s">
        <v>436</v>
      </c>
      <c r="E6550">
        <v>1960</v>
      </c>
      <c r="F6550">
        <v>22.5</v>
      </c>
      <c r="G6550">
        <v>7.8</v>
      </c>
      <c r="M6550">
        <v>69.847300000000004</v>
      </c>
    </row>
    <row r="6551" spans="1:15" x14ac:dyDescent="0.3">
      <c r="A6551" t="s">
        <v>232</v>
      </c>
      <c r="B6551" t="s">
        <v>233</v>
      </c>
      <c r="C6551" t="s">
        <v>438</v>
      </c>
      <c r="D6551" t="s">
        <v>439</v>
      </c>
      <c r="E6551">
        <v>2018</v>
      </c>
      <c r="I6551">
        <v>69487900000</v>
      </c>
      <c r="J6551">
        <v>114340</v>
      </c>
      <c r="K6551">
        <v>97.061300000000003</v>
      </c>
      <c r="L6551">
        <v>1.9</v>
      </c>
      <c r="N6551">
        <v>250.09399999999999</v>
      </c>
      <c r="O6551">
        <v>5.47</v>
      </c>
    </row>
    <row r="6552" spans="1:15" x14ac:dyDescent="0.3">
      <c r="A6552" t="s">
        <v>232</v>
      </c>
      <c r="B6552" t="s">
        <v>233</v>
      </c>
      <c r="C6552" t="s">
        <v>438</v>
      </c>
      <c r="D6552" t="s">
        <v>439</v>
      </c>
      <c r="E6552">
        <v>2017</v>
      </c>
      <c r="F6552">
        <v>10.4</v>
      </c>
      <c r="G6552">
        <v>7.1</v>
      </c>
      <c r="I6552">
        <v>62316400000</v>
      </c>
      <c r="J6552">
        <v>104499</v>
      </c>
      <c r="K6552">
        <v>97.363</v>
      </c>
      <c r="L6552">
        <v>2</v>
      </c>
      <c r="M6552">
        <v>82.685400000000001</v>
      </c>
      <c r="N6552">
        <v>245.40600000000001</v>
      </c>
      <c r="O6552">
        <v>5.5220000000000002</v>
      </c>
    </row>
    <row r="6553" spans="1:15" x14ac:dyDescent="0.3">
      <c r="A6553" t="s">
        <v>232</v>
      </c>
      <c r="B6553" t="s">
        <v>233</v>
      </c>
      <c r="C6553" t="s">
        <v>438</v>
      </c>
      <c r="D6553" t="s">
        <v>439</v>
      </c>
      <c r="E6553">
        <v>2016</v>
      </c>
      <c r="F6553">
        <v>10.4</v>
      </c>
      <c r="G6553">
        <v>6.8</v>
      </c>
      <c r="I6553">
        <v>58961200000</v>
      </c>
      <c r="J6553">
        <v>101306</v>
      </c>
      <c r="K6553">
        <v>98.136700000000005</v>
      </c>
      <c r="L6553">
        <v>2.1</v>
      </c>
      <c r="M6553">
        <v>82.685400000000001</v>
      </c>
      <c r="N6553">
        <v>239.512</v>
      </c>
      <c r="O6553">
        <v>6.2910000000000004</v>
      </c>
    </row>
    <row r="6554" spans="1:15" x14ac:dyDescent="0.3">
      <c r="A6554" t="s">
        <v>232</v>
      </c>
      <c r="B6554" t="s">
        <v>233</v>
      </c>
      <c r="C6554" t="s">
        <v>438</v>
      </c>
      <c r="D6554" t="s">
        <v>439</v>
      </c>
      <c r="E6554">
        <v>2015</v>
      </c>
      <c r="F6554">
        <v>10.7</v>
      </c>
      <c r="G6554">
        <v>7</v>
      </c>
      <c r="I6554">
        <v>57204400000</v>
      </c>
      <c r="J6554">
        <v>100428</v>
      </c>
      <c r="K6554">
        <v>96.38</v>
      </c>
      <c r="L6554">
        <v>2.1</v>
      </c>
      <c r="M6554">
        <v>82.292699999999996</v>
      </c>
      <c r="N6554">
        <v>234.405</v>
      </c>
      <c r="O6554">
        <v>6.6689999999999996</v>
      </c>
    </row>
    <row r="6555" spans="1:15" x14ac:dyDescent="0.3">
      <c r="A6555" t="s">
        <v>232</v>
      </c>
      <c r="B6555" t="s">
        <v>233</v>
      </c>
      <c r="C6555" t="s">
        <v>438</v>
      </c>
      <c r="D6555" t="s">
        <v>439</v>
      </c>
      <c r="E6555">
        <v>2014</v>
      </c>
      <c r="F6555">
        <v>10.9</v>
      </c>
      <c r="G6555">
        <v>6.9</v>
      </c>
      <c r="H6555">
        <v>13914.7</v>
      </c>
      <c r="I6555">
        <v>66103900000</v>
      </c>
      <c r="J6555">
        <v>118824</v>
      </c>
      <c r="K6555">
        <v>94.67</v>
      </c>
      <c r="L6555">
        <v>2.2000000000000002</v>
      </c>
      <c r="M6555">
        <v>82.229299999999995</v>
      </c>
      <c r="N6555">
        <v>228.93799999999999</v>
      </c>
      <c r="O6555">
        <v>5.8520000000000003</v>
      </c>
    </row>
    <row r="6556" spans="1:15" x14ac:dyDescent="0.3">
      <c r="A6556" t="s">
        <v>232</v>
      </c>
      <c r="B6556" t="s">
        <v>233</v>
      </c>
      <c r="C6556" t="s">
        <v>438</v>
      </c>
      <c r="D6556" t="s">
        <v>439</v>
      </c>
      <c r="E6556">
        <v>2013</v>
      </c>
      <c r="F6556">
        <v>11.3</v>
      </c>
      <c r="G6556">
        <v>7</v>
      </c>
      <c r="H6556">
        <v>14193.2</v>
      </c>
      <c r="I6556">
        <v>61739400000</v>
      </c>
      <c r="J6556">
        <v>113625</v>
      </c>
      <c r="K6556">
        <v>93.776499999999999</v>
      </c>
      <c r="L6556">
        <v>2.2000000000000002</v>
      </c>
      <c r="M6556">
        <v>81.8</v>
      </c>
      <c r="N6556">
        <v>223.60499999999999</v>
      </c>
      <c r="O6556">
        <v>5.8479999999999999</v>
      </c>
    </row>
    <row r="6557" spans="1:15" x14ac:dyDescent="0.3">
      <c r="A6557" t="s">
        <v>232</v>
      </c>
      <c r="B6557" t="s">
        <v>233</v>
      </c>
      <c r="C6557" t="s">
        <v>438</v>
      </c>
      <c r="D6557" t="s">
        <v>439</v>
      </c>
      <c r="E6557">
        <v>2012</v>
      </c>
      <c r="F6557">
        <v>11.3</v>
      </c>
      <c r="G6557">
        <v>7.3</v>
      </c>
      <c r="H6557">
        <v>14703.9</v>
      </c>
      <c r="I6557">
        <v>56678000000</v>
      </c>
      <c r="J6557">
        <v>106749</v>
      </c>
      <c r="K6557">
        <v>91.9499</v>
      </c>
      <c r="L6557">
        <v>2.2999999999999998</v>
      </c>
      <c r="M6557">
        <v>81.392700000000005</v>
      </c>
      <c r="N6557">
        <v>218.49600000000001</v>
      </c>
      <c r="O6557">
        <v>5.14</v>
      </c>
    </row>
    <row r="6558" spans="1:15" x14ac:dyDescent="0.3">
      <c r="A6558" t="s">
        <v>232</v>
      </c>
      <c r="B6558" t="s">
        <v>233</v>
      </c>
      <c r="C6558" t="s">
        <v>438</v>
      </c>
      <c r="D6558" t="s">
        <v>439</v>
      </c>
      <c r="E6558">
        <v>2011</v>
      </c>
      <c r="F6558">
        <v>10.9</v>
      </c>
      <c r="G6558">
        <v>7.4</v>
      </c>
      <c r="H6558">
        <v>15586.1</v>
      </c>
      <c r="I6558">
        <v>60004600000</v>
      </c>
      <c r="J6558">
        <v>115762</v>
      </c>
      <c r="K6558">
        <v>90.029899999999998</v>
      </c>
      <c r="L6558">
        <v>2.2999999999999998</v>
      </c>
      <c r="M6558">
        <v>80.987799999999993</v>
      </c>
      <c r="N6558">
        <v>213.31200000000001</v>
      </c>
      <c r="O6558">
        <v>4.9009999999999998</v>
      </c>
    </row>
    <row r="6559" spans="1:15" x14ac:dyDescent="0.3">
      <c r="A6559" t="s">
        <v>232</v>
      </c>
      <c r="B6559" t="s">
        <v>233</v>
      </c>
      <c r="C6559" t="s">
        <v>438</v>
      </c>
      <c r="D6559" t="s">
        <v>439</v>
      </c>
      <c r="E6559">
        <v>2010</v>
      </c>
      <c r="F6559">
        <v>11.6</v>
      </c>
      <c r="G6559">
        <v>7.4</v>
      </c>
      <c r="H6559">
        <v>16830</v>
      </c>
      <c r="I6559">
        <v>53212500000</v>
      </c>
      <c r="J6559">
        <v>104965</v>
      </c>
      <c r="K6559">
        <v>90.62</v>
      </c>
      <c r="L6559">
        <v>2.4</v>
      </c>
      <c r="M6559">
        <v>80.631699999999995</v>
      </c>
      <c r="N6559">
        <v>208.62299999999999</v>
      </c>
      <c r="O6559">
        <v>4.3609999999999998</v>
      </c>
    </row>
    <row r="6560" spans="1:15" x14ac:dyDescent="0.3">
      <c r="A6560" t="s">
        <v>232</v>
      </c>
      <c r="B6560" t="s">
        <v>233</v>
      </c>
      <c r="C6560" t="s">
        <v>438</v>
      </c>
      <c r="D6560" t="s">
        <v>439</v>
      </c>
      <c r="E6560">
        <v>2009</v>
      </c>
      <c r="F6560">
        <v>11.3</v>
      </c>
      <c r="G6560">
        <v>7.3</v>
      </c>
      <c r="H6560">
        <v>14426</v>
      </c>
      <c r="I6560">
        <v>51370500000</v>
      </c>
      <c r="J6560">
        <v>103199</v>
      </c>
      <c r="K6560">
        <v>87.31</v>
      </c>
      <c r="L6560">
        <v>2.5</v>
      </c>
      <c r="M6560">
        <v>80.636600000000001</v>
      </c>
      <c r="N6560">
        <v>204.84899999999999</v>
      </c>
      <c r="O6560">
        <v>5.1219999999999999</v>
      </c>
    </row>
    <row r="6561" spans="1:15" x14ac:dyDescent="0.3">
      <c r="A6561" t="s">
        <v>232</v>
      </c>
      <c r="B6561" t="s">
        <v>233</v>
      </c>
      <c r="C6561" t="s">
        <v>438</v>
      </c>
      <c r="D6561" t="s">
        <v>439</v>
      </c>
      <c r="E6561">
        <v>2008</v>
      </c>
      <c r="F6561">
        <v>11.5</v>
      </c>
      <c r="G6561">
        <v>7.4</v>
      </c>
      <c r="H6561">
        <v>15937.8</v>
      </c>
      <c r="I6561">
        <v>55849700000</v>
      </c>
      <c r="J6561">
        <v>114294</v>
      </c>
      <c r="K6561">
        <v>82.23</v>
      </c>
      <c r="L6561">
        <v>2.6</v>
      </c>
      <c r="M6561">
        <v>80.539000000000001</v>
      </c>
      <c r="N6561">
        <v>201.09100000000001</v>
      </c>
      <c r="O6561">
        <v>5.0599999999999996</v>
      </c>
    </row>
    <row r="6562" spans="1:15" x14ac:dyDescent="0.3">
      <c r="A6562" t="s">
        <v>232</v>
      </c>
      <c r="B6562" t="s">
        <v>233</v>
      </c>
      <c r="C6562" t="s">
        <v>438</v>
      </c>
      <c r="D6562" t="s">
        <v>439</v>
      </c>
      <c r="E6562">
        <v>2007</v>
      </c>
      <c r="F6562">
        <v>11.4</v>
      </c>
      <c r="G6562">
        <v>8.1</v>
      </c>
      <c r="H6562">
        <v>16352.3</v>
      </c>
      <c r="I6562">
        <v>50888100000</v>
      </c>
      <c r="J6562">
        <v>106018</v>
      </c>
      <c r="K6562">
        <v>78.92</v>
      </c>
      <c r="L6562">
        <v>2.7</v>
      </c>
      <c r="M6562">
        <v>79.382900000000006</v>
      </c>
      <c r="N6562">
        <v>197.52799999999999</v>
      </c>
      <c r="O6562">
        <v>4.0650000000000004</v>
      </c>
    </row>
    <row r="6563" spans="1:15" x14ac:dyDescent="0.3">
      <c r="A6563" t="s">
        <v>232</v>
      </c>
      <c r="B6563" t="s">
        <v>233</v>
      </c>
      <c r="C6563" t="s">
        <v>438</v>
      </c>
      <c r="D6563" t="s">
        <v>439</v>
      </c>
      <c r="E6563">
        <v>2006</v>
      </c>
      <c r="F6563">
        <v>11.7</v>
      </c>
      <c r="G6563">
        <v>8</v>
      </c>
      <c r="H6563">
        <v>16456.599999999999</v>
      </c>
      <c r="I6563">
        <v>42414300000</v>
      </c>
      <c r="J6563">
        <v>89739.7</v>
      </c>
      <c r="K6563">
        <v>72.510000000000005</v>
      </c>
      <c r="L6563">
        <v>2.8</v>
      </c>
      <c r="M6563">
        <v>79.287800000000004</v>
      </c>
      <c r="N6563">
        <v>194.501</v>
      </c>
      <c r="O6563">
        <v>4.7309999999999999</v>
      </c>
    </row>
    <row r="6564" spans="1:15" x14ac:dyDescent="0.3">
      <c r="A6564" t="s">
        <v>232</v>
      </c>
      <c r="B6564" t="s">
        <v>233</v>
      </c>
      <c r="C6564" t="s">
        <v>438</v>
      </c>
      <c r="D6564" t="s">
        <v>439</v>
      </c>
      <c r="E6564">
        <v>2005</v>
      </c>
      <c r="F6564">
        <v>11.5</v>
      </c>
      <c r="G6564">
        <v>7.8</v>
      </c>
      <c r="H6564">
        <v>15644.1</v>
      </c>
      <c r="I6564">
        <v>37347400000</v>
      </c>
      <c r="J6564">
        <v>80289.7</v>
      </c>
      <c r="K6564">
        <v>70</v>
      </c>
      <c r="L6564">
        <v>3</v>
      </c>
      <c r="M6564">
        <v>79.431700000000006</v>
      </c>
      <c r="N6564">
        <v>191.423</v>
      </c>
      <c r="O6564">
        <v>4.4880000000000004</v>
      </c>
    </row>
    <row r="6565" spans="1:15" x14ac:dyDescent="0.3">
      <c r="A6565" t="s">
        <v>232</v>
      </c>
      <c r="B6565" t="s">
        <v>233</v>
      </c>
      <c r="C6565" t="s">
        <v>438</v>
      </c>
      <c r="D6565" t="s">
        <v>439</v>
      </c>
      <c r="E6565">
        <v>2004</v>
      </c>
      <c r="F6565">
        <v>11.9</v>
      </c>
      <c r="G6565">
        <v>7.8</v>
      </c>
      <c r="H6565">
        <v>16300.1</v>
      </c>
      <c r="I6565">
        <v>34685300000</v>
      </c>
      <c r="J6565">
        <v>75716.399999999994</v>
      </c>
      <c r="K6565">
        <v>65.88</v>
      </c>
      <c r="L6565">
        <v>3.2</v>
      </c>
      <c r="M6565">
        <v>79.122</v>
      </c>
      <c r="N6565">
        <v>188.51599999999999</v>
      </c>
      <c r="O6565">
        <v>5.1130000000000004</v>
      </c>
    </row>
    <row r="6566" spans="1:15" x14ac:dyDescent="0.3">
      <c r="A6566" t="s">
        <v>232</v>
      </c>
      <c r="B6566" t="s">
        <v>233</v>
      </c>
      <c r="C6566" t="s">
        <v>438</v>
      </c>
      <c r="D6566" t="s">
        <v>439</v>
      </c>
      <c r="E6566">
        <v>2003</v>
      </c>
      <c r="F6566">
        <v>11.7</v>
      </c>
      <c r="G6566">
        <v>9</v>
      </c>
      <c r="H6566">
        <v>16258.9</v>
      </c>
      <c r="I6566">
        <v>29557300000</v>
      </c>
      <c r="J6566">
        <v>65445.9</v>
      </c>
      <c r="K6566">
        <v>54.55</v>
      </c>
      <c r="L6566">
        <v>3.3</v>
      </c>
      <c r="M6566">
        <v>77.726799999999997</v>
      </c>
      <c r="N6566">
        <v>185.85599999999999</v>
      </c>
      <c r="O6566">
        <v>3.6749999999999998</v>
      </c>
    </row>
    <row r="6567" spans="1:15" x14ac:dyDescent="0.3">
      <c r="A6567" t="s">
        <v>232</v>
      </c>
      <c r="B6567" t="s">
        <v>233</v>
      </c>
      <c r="C6567" t="s">
        <v>438</v>
      </c>
      <c r="D6567" t="s">
        <v>439</v>
      </c>
      <c r="E6567">
        <v>2002</v>
      </c>
      <c r="F6567">
        <v>12</v>
      </c>
      <c r="G6567">
        <v>8.4</v>
      </c>
      <c r="H6567">
        <v>15980.3</v>
      </c>
      <c r="I6567">
        <v>23616300000</v>
      </c>
      <c r="J6567">
        <v>52930.6</v>
      </c>
      <c r="K6567">
        <v>39.840000000000003</v>
      </c>
      <c r="L6567">
        <v>3.5</v>
      </c>
      <c r="M6567">
        <v>77.965900000000005</v>
      </c>
      <c r="N6567">
        <v>183.61099999999999</v>
      </c>
      <c r="O6567">
        <v>2.621</v>
      </c>
    </row>
    <row r="6568" spans="1:15" x14ac:dyDescent="0.3">
      <c r="A6568" t="s">
        <v>232</v>
      </c>
      <c r="B6568" t="s">
        <v>233</v>
      </c>
      <c r="C6568" t="s">
        <v>438</v>
      </c>
      <c r="D6568" t="s">
        <v>439</v>
      </c>
      <c r="E6568">
        <v>2001</v>
      </c>
      <c r="F6568">
        <v>12.4</v>
      </c>
      <c r="G6568">
        <v>8.4</v>
      </c>
      <c r="H6568">
        <v>15616.3</v>
      </c>
      <c r="I6568">
        <v>21272400000</v>
      </c>
      <c r="J6568">
        <v>48179.4</v>
      </c>
      <c r="K6568">
        <v>36.163400000000003</v>
      </c>
      <c r="L6568">
        <v>3.7</v>
      </c>
      <c r="M6568">
        <v>77.824399999999997</v>
      </c>
      <c r="N6568">
        <v>181.69800000000001</v>
      </c>
      <c r="O6568">
        <v>1.8049999999999999</v>
      </c>
    </row>
    <row r="6569" spans="1:15" x14ac:dyDescent="0.3">
      <c r="A6569" t="s">
        <v>232</v>
      </c>
      <c r="B6569" t="s">
        <v>233</v>
      </c>
      <c r="C6569" t="s">
        <v>438</v>
      </c>
      <c r="D6569" t="s">
        <v>439</v>
      </c>
      <c r="E6569">
        <v>2000</v>
      </c>
      <c r="F6569">
        <v>13.1</v>
      </c>
      <c r="G6569">
        <v>8.6</v>
      </c>
      <c r="H6569">
        <v>15668.1</v>
      </c>
      <c r="I6569">
        <v>21263500000</v>
      </c>
      <c r="J6569">
        <v>48736</v>
      </c>
      <c r="K6569">
        <v>22.8873</v>
      </c>
      <c r="L6569">
        <v>3.9</v>
      </c>
      <c r="M6569">
        <v>77.873199999999997</v>
      </c>
      <c r="N6569">
        <v>179.547</v>
      </c>
      <c r="O6569">
        <v>2.3450000000000002</v>
      </c>
    </row>
    <row r="6570" spans="1:15" x14ac:dyDescent="0.3">
      <c r="A6570" t="s">
        <v>232</v>
      </c>
      <c r="B6570" t="s">
        <v>233</v>
      </c>
      <c r="C6570" t="s">
        <v>438</v>
      </c>
      <c r="D6570" t="s">
        <v>439</v>
      </c>
      <c r="E6570">
        <v>1999</v>
      </c>
      <c r="F6570">
        <v>13</v>
      </c>
      <c r="G6570">
        <v>8.8000000000000007</v>
      </c>
      <c r="H6570">
        <v>14990.4</v>
      </c>
      <c r="I6570">
        <v>22235900000</v>
      </c>
      <c r="J6570">
        <v>51654.400000000001</v>
      </c>
      <c r="K6570">
        <v>17.388000000000002</v>
      </c>
      <c r="L6570">
        <v>4.0999999999999996</v>
      </c>
      <c r="M6570">
        <v>77.770700000000005</v>
      </c>
      <c r="O6570">
        <v>2.39</v>
      </c>
    </row>
    <row r="6571" spans="1:15" x14ac:dyDescent="0.3">
      <c r="A6571" t="s">
        <v>232</v>
      </c>
      <c r="B6571" t="s">
        <v>233</v>
      </c>
      <c r="C6571" t="s">
        <v>438</v>
      </c>
      <c r="D6571" t="s">
        <v>439</v>
      </c>
      <c r="E6571">
        <v>1998</v>
      </c>
      <c r="F6571">
        <v>12.7</v>
      </c>
      <c r="G6571">
        <v>9.1999999999999993</v>
      </c>
      <c r="H6571">
        <v>15460.3</v>
      </c>
      <c r="I6571">
        <v>20209100000</v>
      </c>
      <c r="J6571">
        <v>47584.5</v>
      </c>
      <c r="K6571">
        <v>11.7456</v>
      </c>
      <c r="L6571">
        <v>4.4000000000000004</v>
      </c>
      <c r="M6571">
        <v>77.017099999999999</v>
      </c>
      <c r="O6571">
        <v>2.7629999999999999</v>
      </c>
    </row>
    <row r="6572" spans="1:15" x14ac:dyDescent="0.3">
      <c r="A6572" t="s">
        <v>232</v>
      </c>
      <c r="B6572" t="s">
        <v>233</v>
      </c>
      <c r="C6572" t="s">
        <v>438</v>
      </c>
      <c r="D6572" t="s">
        <v>439</v>
      </c>
      <c r="E6572">
        <v>1997</v>
      </c>
      <c r="F6572">
        <v>13.1</v>
      </c>
      <c r="G6572">
        <v>9.4</v>
      </c>
      <c r="H6572">
        <v>15134.1</v>
      </c>
      <c r="I6572">
        <v>19731900000</v>
      </c>
      <c r="J6572">
        <v>47042.3</v>
      </c>
      <c r="K6572">
        <v>7.1426999999999996</v>
      </c>
      <c r="L6572">
        <v>4.5999999999999996</v>
      </c>
      <c r="M6572">
        <v>76.880499999999998</v>
      </c>
      <c r="O6572">
        <v>2.5270000000000001</v>
      </c>
    </row>
    <row r="6573" spans="1:15" x14ac:dyDescent="0.3">
      <c r="A6573" t="s">
        <v>232</v>
      </c>
      <c r="B6573" t="s">
        <v>233</v>
      </c>
      <c r="C6573" t="s">
        <v>438</v>
      </c>
      <c r="D6573" t="s">
        <v>439</v>
      </c>
      <c r="E6573">
        <v>1996</v>
      </c>
      <c r="F6573">
        <v>13.7</v>
      </c>
      <c r="G6573">
        <v>9.4</v>
      </c>
      <c r="H6573">
        <v>14629.7</v>
      </c>
      <c r="I6573">
        <v>21776600000</v>
      </c>
      <c r="J6573">
        <v>52571.9</v>
      </c>
      <c r="K6573">
        <v>5.5516500000000004</v>
      </c>
      <c r="L6573">
        <v>4.9000000000000004</v>
      </c>
      <c r="M6573">
        <v>76.519499999999994</v>
      </c>
      <c r="O6573">
        <v>3.286</v>
      </c>
    </row>
    <row r="6574" spans="1:15" x14ac:dyDescent="0.3">
      <c r="A6574" t="s">
        <v>232</v>
      </c>
      <c r="B6574" t="s">
        <v>233</v>
      </c>
      <c r="C6574" t="s">
        <v>438</v>
      </c>
      <c r="D6574" t="s">
        <v>439</v>
      </c>
      <c r="E6574">
        <v>1995</v>
      </c>
      <c r="F6574">
        <v>13.3</v>
      </c>
      <c r="G6574">
        <v>9.3000000000000007</v>
      </c>
      <c r="H6574">
        <v>14920.8</v>
      </c>
      <c r="I6574">
        <v>21588200000</v>
      </c>
      <c r="J6574">
        <v>52831.3</v>
      </c>
      <c r="K6574">
        <v>1.59094</v>
      </c>
      <c r="L6574">
        <v>5.2</v>
      </c>
      <c r="M6574">
        <v>76.512200000000007</v>
      </c>
      <c r="O6574">
        <v>2.9180000000000001</v>
      </c>
    </row>
    <row r="6575" spans="1:15" x14ac:dyDescent="0.3">
      <c r="A6575" t="s">
        <v>232</v>
      </c>
      <c r="B6575" t="s">
        <v>233</v>
      </c>
      <c r="C6575" t="s">
        <v>438</v>
      </c>
      <c r="D6575" t="s">
        <v>439</v>
      </c>
      <c r="E6575">
        <v>1994</v>
      </c>
      <c r="F6575">
        <v>13.5</v>
      </c>
      <c r="G6575">
        <v>9.4</v>
      </c>
      <c r="H6575">
        <v>13665.1</v>
      </c>
      <c r="I6575">
        <v>18325800000</v>
      </c>
      <c r="J6575">
        <v>45481.9</v>
      </c>
      <c r="K6575">
        <v>0.49648599999999998</v>
      </c>
      <c r="L6575">
        <v>5.6</v>
      </c>
      <c r="M6575">
        <v>76.370699999999999</v>
      </c>
      <c r="O6575">
        <v>3.48</v>
      </c>
    </row>
    <row r="6576" spans="1:15" x14ac:dyDescent="0.3">
      <c r="A6576" t="s">
        <v>232</v>
      </c>
      <c r="B6576" t="s">
        <v>233</v>
      </c>
      <c r="C6576" t="s">
        <v>438</v>
      </c>
      <c r="D6576" t="s">
        <v>439</v>
      </c>
      <c r="E6576">
        <v>1993</v>
      </c>
      <c r="F6576">
        <v>13.5</v>
      </c>
      <c r="G6576">
        <v>9.8000000000000007</v>
      </c>
      <c r="H6576">
        <v>12632.2</v>
      </c>
      <c r="I6576">
        <v>16486900000</v>
      </c>
      <c r="J6576">
        <v>41479.1</v>
      </c>
      <c r="K6576">
        <v>0.30215500000000001</v>
      </c>
      <c r="L6576">
        <v>6</v>
      </c>
      <c r="M6576">
        <v>75.712199999999996</v>
      </c>
      <c r="O6576">
        <v>2.33</v>
      </c>
    </row>
    <row r="6577" spans="1:15" x14ac:dyDescent="0.3">
      <c r="A6577" t="s">
        <v>232</v>
      </c>
      <c r="B6577" t="s">
        <v>233</v>
      </c>
      <c r="C6577" t="s">
        <v>438</v>
      </c>
      <c r="D6577" t="s">
        <v>439</v>
      </c>
      <c r="E6577">
        <v>1992</v>
      </c>
      <c r="F6577">
        <v>13.1</v>
      </c>
      <c r="G6577">
        <v>10.3</v>
      </c>
      <c r="H6577">
        <v>12927.9</v>
      </c>
      <c r="I6577">
        <v>16065700000</v>
      </c>
      <c r="J6577">
        <v>40965.699999999997</v>
      </c>
      <c r="K6577">
        <v>0.153199</v>
      </c>
      <c r="L6577">
        <v>6.4</v>
      </c>
      <c r="M6577">
        <v>75.770700000000005</v>
      </c>
      <c r="O6577">
        <v>2.0289999999999999</v>
      </c>
    </row>
    <row r="6578" spans="1:15" x14ac:dyDescent="0.3">
      <c r="A6578" t="s">
        <v>232</v>
      </c>
      <c r="B6578" t="s">
        <v>233</v>
      </c>
      <c r="C6578" t="s">
        <v>438</v>
      </c>
      <c r="D6578" t="s">
        <v>439</v>
      </c>
      <c r="E6578">
        <v>1991</v>
      </c>
      <c r="F6578">
        <v>12.9</v>
      </c>
      <c r="G6578">
        <v>9.6999999999999993</v>
      </c>
      <c r="H6578">
        <v>14087.9</v>
      </c>
      <c r="I6578">
        <v>14321900000</v>
      </c>
      <c r="J6578">
        <v>37007.4</v>
      </c>
      <c r="L6578">
        <v>6.8</v>
      </c>
      <c r="M6578">
        <v>75.463399999999993</v>
      </c>
      <c r="O6578">
        <v>1.482</v>
      </c>
    </row>
    <row r="6579" spans="1:15" x14ac:dyDescent="0.3">
      <c r="A6579" t="s">
        <v>232</v>
      </c>
      <c r="B6579" t="s">
        <v>233</v>
      </c>
      <c r="C6579" t="s">
        <v>438</v>
      </c>
      <c r="D6579" t="s">
        <v>439</v>
      </c>
      <c r="E6579">
        <v>1990</v>
      </c>
      <c r="F6579">
        <v>12.9</v>
      </c>
      <c r="G6579">
        <v>9.9</v>
      </c>
      <c r="H6579">
        <v>13667.7</v>
      </c>
      <c r="I6579">
        <v>13229200000</v>
      </c>
      <c r="J6579">
        <v>34645.1</v>
      </c>
      <c r="K6579">
        <v>0</v>
      </c>
      <c r="L6579">
        <v>7.2</v>
      </c>
      <c r="M6579">
        <v>75.010400000000004</v>
      </c>
    </row>
    <row r="6580" spans="1:15" x14ac:dyDescent="0.3">
      <c r="A6580" t="s">
        <v>232</v>
      </c>
      <c r="B6580" t="s">
        <v>233</v>
      </c>
      <c r="C6580" t="s">
        <v>438</v>
      </c>
      <c r="D6580" t="s">
        <v>439</v>
      </c>
      <c r="E6580">
        <v>1989</v>
      </c>
      <c r="F6580">
        <v>12.4</v>
      </c>
      <c r="G6580">
        <v>10.6</v>
      </c>
      <c r="H6580">
        <v>13537.5</v>
      </c>
      <c r="I6580">
        <v>10391500000</v>
      </c>
      <c r="J6580">
        <v>27556.400000000001</v>
      </c>
      <c r="L6580">
        <v>7.7</v>
      </c>
      <c r="M6580">
        <v>74.752399999999994</v>
      </c>
    </row>
    <row r="6581" spans="1:15" x14ac:dyDescent="0.3">
      <c r="A6581" t="s">
        <v>232</v>
      </c>
      <c r="B6581" t="s">
        <v>233</v>
      </c>
      <c r="C6581" t="s">
        <v>438</v>
      </c>
      <c r="D6581" t="s">
        <v>439</v>
      </c>
      <c r="E6581">
        <v>1988</v>
      </c>
      <c r="F6581">
        <v>12.3</v>
      </c>
      <c r="G6581">
        <v>10.3</v>
      </c>
      <c r="H6581">
        <v>13423.5</v>
      </c>
      <c r="I6581">
        <v>9750160000</v>
      </c>
      <c r="J6581">
        <v>26108.3</v>
      </c>
      <c r="L6581">
        <v>8.1</v>
      </c>
      <c r="M6581">
        <v>74.4803</v>
      </c>
    </row>
    <row r="6582" spans="1:15" x14ac:dyDescent="0.3">
      <c r="A6582" t="s">
        <v>232</v>
      </c>
      <c r="B6582" t="s">
        <v>233</v>
      </c>
      <c r="C6582" t="s">
        <v>438</v>
      </c>
      <c r="D6582" t="s">
        <v>439</v>
      </c>
      <c r="E6582">
        <v>1987</v>
      </c>
      <c r="F6582">
        <v>11.4</v>
      </c>
      <c r="G6582">
        <v>10.8</v>
      </c>
      <c r="H6582">
        <v>12275.1</v>
      </c>
      <c r="I6582">
        <v>8614220000</v>
      </c>
      <c r="J6582">
        <v>23234.6</v>
      </c>
      <c r="L6582">
        <v>8.5</v>
      </c>
      <c r="M6582">
        <v>74.193799999999996</v>
      </c>
    </row>
    <row r="6583" spans="1:15" x14ac:dyDescent="0.3">
      <c r="A6583" t="s">
        <v>232</v>
      </c>
      <c r="B6583" t="s">
        <v>233</v>
      </c>
      <c r="C6583" t="s">
        <v>438</v>
      </c>
      <c r="D6583" t="s">
        <v>439</v>
      </c>
      <c r="E6583">
        <v>1986</v>
      </c>
      <c r="F6583">
        <v>11.7</v>
      </c>
      <c r="G6583">
        <v>10.8</v>
      </c>
      <c r="H6583">
        <v>12159.5</v>
      </c>
      <c r="I6583">
        <v>6921260000</v>
      </c>
      <c r="J6583">
        <v>18789.7</v>
      </c>
      <c r="L6583">
        <v>8.9</v>
      </c>
      <c r="M6583">
        <v>73.894599999999997</v>
      </c>
    </row>
    <row r="6584" spans="1:15" x14ac:dyDescent="0.3">
      <c r="A6584" t="s">
        <v>232</v>
      </c>
      <c r="B6584" t="s">
        <v>233</v>
      </c>
      <c r="C6584" t="s">
        <v>438</v>
      </c>
      <c r="D6584" t="s">
        <v>439</v>
      </c>
      <c r="E6584">
        <v>1985</v>
      </c>
      <c r="F6584">
        <v>11.2</v>
      </c>
      <c r="G6584">
        <v>11</v>
      </c>
      <c r="H6584">
        <v>12064.2</v>
      </c>
      <c r="I6584">
        <v>4738560000</v>
      </c>
      <c r="J6584">
        <v>12922</v>
      </c>
      <c r="L6584">
        <v>9.3000000000000007</v>
      </c>
      <c r="M6584">
        <v>73.585800000000006</v>
      </c>
    </row>
    <row r="6585" spans="1:15" x14ac:dyDescent="0.3">
      <c r="A6585" t="s">
        <v>232</v>
      </c>
      <c r="B6585" t="s">
        <v>233</v>
      </c>
      <c r="C6585" t="s">
        <v>438</v>
      </c>
      <c r="D6585" t="s">
        <v>439</v>
      </c>
      <c r="E6585">
        <v>1984</v>
      </c>
      <c r="F6585">
        <v>11.5</v>
      </c>
      <c r="G6585">
        <v>11.1</v>
      </c>
      <c r="H6585">
        <v>11737.8</v>
      </c>
      <c r="I6585">
        <v>4594890000</v>
      </c>
      <c r="J6585">
        <v>12554.4</v>
      </c>
      <c r="L6585">
        <v>9.6999999999999993</v>
      </c>
      <c r="M6585">
        <v>73.271900000000002</v>
      </c>
    </row>
    <row r="6586" spans="1:15" x14ac:dyDescent="0.3">
      <c r="A6586" t="s">
        <v>232</v>
      </c>
      <c r="B6586" t="s">
        <v>233</v>
      </c>
      <c r="C6586" t="s">
        <v>438</v>
      </c>
      <c r="D6586" t="s">
        <v>439</v>
      </c>
      <c r="E6586">
        <v>1983</v>
      </c>
      <c r="F6586">
        <v>11.4</v>
      </c>
      <c r="G6586">
        <v>11.3</v>
      </c>
      <c r="H6586">
        <v>11137.2</v>
      </c>
      <c r="I6586">
        <v>4683700000</v>
      </c>
      <c r="J6586">
        <v>12810.2</v>
      </c>
      <c r="L6586">
        <v>10.1</v>
      </c>
      <c r="M6586">
        <v>72.9589</v>
      </c>
    </row>
    <row r="6587" spans="1:15" x14ac:dyDescent="0.3">
      <c r="A6587" t="s">
        <v>232</v>
      </c>
      <c r="B6587" t="s">
        <v>233</v>
      </c>
      <c r="C6587" t="s">
        <v>438</v>
      </c>
      <c r="D6587" t="s">
        <v>439</v>
      </c>
      <c r="E6587">
        <v>1982</v>
      </c>
      <c r="F6587">
        <v>11.8</v>
      </c>
      <c r="G6587">
        <v>11.3</v>
      </c>
      <c r="H6587">
        <v>10992.4</v>
      </c>
      <c r="I6587">
        <v>4764550000</v>
      </c>
      <c r="J6587">
        <v>13034.8</v>
      </c>
      <c r="L6587">
        <v>10.5</v>
      </c>
      <c r="M6587">
        <v>72.653499999999994</v>
      </c>
    </row>
    <row r="6588" spans="1:15" x14ac:dyDescent="0.3">
      <c r="A6588" t="s">
        <v>232</v>
      </c>
      <c r="B6588" t="s">
        <v>233</v>
      </c>
      <c r="C6588" t="s">
        <v>438</v>
      </c>
      <c r="D6588" t="s">
        <v>439</v>
      </c>
      <c r="E6588">
        <v>1981</v>
      </c>
      <c r="F6588">
        <v>12.1</v>
      </c>
      <c r="G6588">
        <v>11.2</v>
      </c>
      <c r="H6588">
        <v>11089.1</v>
      </c>
      <c r="I6588">
        <v>5231810000</v>
      </c>
      <c r="J6588">
        <v>14324.9</v>
      </c>
      <c r="L6588">
        <v>10.9</v>
      </c>
      <c r="M6588">
        <v>72.357699999999994</v>
      </c>
    </row>
    <row r="6589" spans="1:15" x14ac:dyDescent="0.3">
      <c r="A6589" t="s">
        <v>232</v>
      </c>
      <c r="B6589" t="s">
        <v>233</v>
      </c>
      <c r="C6589" t="s">
        <v>438</v>
      </c>
      <c r="D6589" t="s">
        <v>439</v>
      </c>
      <c r="E6589">
        <v>1980</v>
      </c>
      <c r="F6589">
        <v>11.4</v>
      </c>
      <c r="G6589">
        <v>11.3</v>
      </c>
      <c r="H6589">
        <v>10784</v>
      </c>
      <c r="I6589">
        <v>6232010000</v>
      </c>
      <c r="J6589">
        <v>17113.8</v>
      </c>
      <c r="L6589">
        <v>11.3</v>
      </c>
      <c r="M6589">
        <v>72.072599999999994</v>
      </c>
    </row>
    <row r="6590" spans="1:15" x14ac:dyDescent="0.3">
      <c r="A6590" t="s">
        <v>232</v>
      </c>
      <c r="B6590" t="s">
        <v>233</v>
      </c>
      <c r="C6590" t="s">
        <v>438</v>
      </c>
      <c r="D6590" t="s">
        <v>439</v>
      </c>
      <c r="E6590">
        <v>1979</v>
      </c>
      <c r="F6590">
        <v>11.2</v>
      </c>
      <c r="G6590">
        <v>11</v>
      </c>
      <c r="H6590">
        <v>10982.3</v>
      </c>
      <c r="I6590">
        <v>5711460000</v>
      </c>
      <c r="J6590">
        <v>15740.3</v>
      </c>
      <c r="L6590">
        <v>11.7</v>
      </c>
      <c r="M6590">
        <v>71.794499999999999</v>
      </c>
    </row>
    <row r="6591" spans="1:15" x14ac:dyDescent="0.3">
      <c r="A6591" t="s">
        <v>232</v>
      </c>
      <c r="B6591" t="s">
        <v>233</v>
      </c>
      <c r="C6591" t="s">
        <v>438</v>
      </c>
      <c r="D6591" t="s">
        <v>439</v>
      </c>
      <c r="E6591">
        <v>1978</v>
      </c>
      <c r="F6591">
        <v>11.2</v>
      </c>
      <c r="G6591">
        <v>11.6</v>
      </c>
      <c r="H6591">
        <v>10806.4</v>
      </c>
      <c r="I6591">
        <v>4884870000</v>
      </c>
      <c r="J6591">
        <v>13493.9</v>
      </c>
      <c r="L6591">
        <v>12.2</v>
      </c>
      <c r="M6591">
        <v>71.522499999999994</v>
      </c>
    </row>
    <row r="6592" spans="1:15" x14ac:dyDescent="0.3">
      <c r="A6592" t="s">
        <v>232</v>
      </c>
      <c r="B6592" t="s">
        <v>233</v>
      </c>
      <c r="C6592" t="s">
        <v>438</v>
      </c>
      <c r="D6592" t="s">
        <v>439</v>
      </c>
      <c r="E6592">
        <v>1977</v>
      </c>
      <c r="F6592">
        <v>11.2</v>
      </c>
      <c r="G6592">
        <v>11.3</v>
      </c>
      <c r="H6592">
        <v>10443.9</v>
      </c>
      <c r="I6592">
        <v>3922900000</v>
      </c>
      <c r="J6592">
        <v>10856</v>
      </c>
      <c r="L6592">
        <v>12.8</v>
      </c>
      <c r="M6592">
        <v>71.256299999999996</v>
      </c>
    </row>
    <row r="6593" spans="1:13" x14ac:dyDescent="0.3">
      <c r="A6593" t="s">
        <v>232</v>
      </c>
      <c r="B6593" t="s">
        <v>233</v>
      </c>
      <c r="C6593" t="s">
        <v>438</v>
      </c>
      <c r="D6593" t="s">
        <v>439</v>
      </c>
      <c r="E6593">
        <v>1976</v>
      </c>
      <c r="F6593">
        <v>10.9</v>
      </c>
      <c r="G6593">
        <v>12.5</v>
      </c>
      <c r="H6593">
        <v>11487.8</v>
      </c>
      <c r="I6593">
        <v>3544270000</v>
      </c>
      <c r="J6593">
        <v>9825.24</v>
      </c>
      <c r="L6593">
        <v>13.4</v>
      </c>
      <c r="M6593">
        <v>70.998500000000007</v>
      </c>
    </row>
    <row r="6594" spans="1:13" x14ac:dyDescent="0.3">
      <c r="A6594" t="s">
        <v>232</v>
      </c>
      <c r="B6594" t="s">
        <v>233</v>
      </c>
      <c r="C6594" t="s">
        <v>438</v>
      </c>
      <c r="D6594" t="s">
        <v>439</v>
      </c>
      <c r="E6594">
        <v>1975</v>
      </c>
      <c r="F6594">
        <v>11.1</v>
      </c>
      <c r="G6594">
        <v>12.2</v>
      </c>
      <c r="H6594">
        <v>10642.2</v>
      </c>
      <c r="I6594">
        <v>3233430000</v>
      </c>
      <c r="J6594">
        <v>9008.0300000000007</v>
      </c>
      <c r="L6594">
        <v>14.2</v>
      </c>
      <c r="M6594">
        <v>70.757599999999996</v>
      </c>
    </row>
    <row r="6595" spans="1:13" x14ac:dyDescent="0.3">
      <c r="A6595" t="s">
        <v>232</v>
      </c>
      <c r="B6595" t="s">
        <v>233</v>
      </c>
      <c r="C6595" t="s">
        <v>438</v>
      </c>
      <c r="D6595" t="s">
        <v>439</v>
      </c>
      <c r="E6595">
        <v>1974</v>
      </c>
      <c r="F6595">
        <v>11.1</v>
      </c>
      <c r="G6595">
        <v>12.2</v>
      </c>
      <c r="H6595">
        <v>13108</v>
      </c>
      <c r="I6595">
        <v>3295860000</v>
      </c>
      <c r="J6595">
        <v>9282.81</v>
      </c>
      <c r="L6595">
        <v>15</v>
      </c>
      <c r="M6595">
        <v>70.542599999999993</v>
      </c>
    </row>
    <row r="6596" spans="1:13" x14ac:dyDescent="0.3">
      <c r="A6596" t="s">
        <v>232</v>
      </c>
      <c r="B6596" t="s">
        <v>233</v>
      </c>
      <c r="C6596" t="s">
        <v>438</v>
      </c>
      <c r="D6596" t="s">
        <v>439</v>
      </c>
      <c r="E6596">
        <v>1973</v>
      </c>
      <c r="F6596">
        <v>10.8</v>
      </c>
      <c r="G6596">
        <v>12</v>
      </c>
      <c r="H6596">
        <v>11796.3</v>
      </c>
      <c r="I6596">
        <v>2701870000</v>
      </c>
      <c r="J6596">
        <v>7709.73</v>
      </c>
      <c r="L6596">
        <v>16</v>
      </c>
      <c r="M6596">
        <v>70.358199999999997</v>
      </c>
    </row>
    <row r="6597" spans="1:13" x14ac:dyDescent="0.3">
      <c r="A6597" t="s">
        <v>232</v>
      </c>
      <c r="B6597" t="s">
        <v>233</v>
      </c>
      <c r="C6597" t="s">
        <v>438</v>
      </c>
      <c r="D6597" t="s">
        <v>439</v>
      </c>
      <c r="E6597">
        <v>1972</v>
      </c>
      <c r="F6597">
        <v>11.8</v>
      </c>
      <c r="G6597">
        <v>11.9</v>
      </c>
      <c r="H6597">
        <v>11661.9</v>
      </c>
      <c r="I6597">
        <v>1968730000</v>
      </c>
      <c r="J6597">
        <v>5680.13</v>
      </c>
      <c r="L6597">
        <v>17</v>
      </c>
      <c r="M6597">
        <v>70.205299999999994</v>
      </c>
    </row>
    <row r="6598" spans="1:13" x14ac:dyDescent="0.3">
      <c r="A6598" t="s">
        <v>232</v>
      </c>
      <c r="B6598" t="s">
        <v>233</v>
      </c>
      <c r="C6598" t="s">
        <v>438</v>
      </c>
      <c r="D6598" t="s">
        <v>439</v>
      </c>
      <c r="E6598">
        <v>1971</v>
      </c>
      <c r="F6598">
        <v>13</v>
      </c>
      <c r="G6598">
        <v>12.8</v>
      </c>
      <c r="H6598">
        <v>11871.4</v>
      </c>
      <c r="I6598">
        <v>1572310000</v>
      </c>
      <c r="J6598">
        <v>4591.75</v>
      </c>
      <c r="L6598">
        <v>18</v>
      </c>
      <c r="M6598">
        <v>70.081400000000002</v>
      </c>
    </row>
    <row r="6599" spans="1:13" x14ac:dyDescent="0.3">
      <c r="A6599" t="s">
        <v>232</v>
      </c>
      <c r="B6599" t="s">
        <v>233</v>
      </c>
      <c r="C6599" t="s">
        <v>438</v>
      </c>
      <c r="D6599" t="s">
        <v>439</v>
      </c>
      <c r="E6599">
        <v>1970</v>
      </c>
      <c r="F6599">
        <v>13</v>
      </c>
      <c r="G6599">
        <v>12.2</v>
      </c>
      <c r="H6599">
        <v>10649.5</v>
      </c>
      <c r="I6599">
        <v>1509160000</v>
      </c>
      <c r="J6599">
        <v>4449.54</v>
      </c>
      <c r="L6599">
        <v>19</v>
      </c>
      <c r="M6599">
        <v>69.983500000000006</v>
      </c>
    </row>
    <row r="6600" spans="1:13" x14ac:dyDescent="0.3">
      <c r="A6600" t="s">
        <v>232</v>
      </c>
      <c r="B6600" t="s">
        <v>233</v>
      </c>
      <c r="C6600" t="s">
        <v>438</v>
      </c>
      <c r="D6600" t="s">
        <v>439</v>
      </c>
      <c r="E6600">
        <v>1969</v>
      </c>
      <c r="F6600">
        <v>13.3</v>
      </c>
      <c r="G6600">
        <v>12.4</v>
      </c>
      <c r="H6600">
        <v>10260.700000000001</v>
      </c>
      <c r="I6600">
        <v>1234880000</v>
      </c>
      <c r="J6600">
        <v>3658.9</v>
      </c>
      <c r="L6600">
        <v>20.100000000000001</v>
      </c>
      <c r="M6600">
        <v>69.904899999999998</v>
      </c>
    </row>
    <row r="6601" spans="1:13" x14ac:dyDescent="0.3">
      <c r="A6601" t="s">
        <v>232</v>
      </c>
      <c r="B6601" t="s">
        <v>233</v>
      </c>
      <c r="C6601" t="s">
        <v>438</v>
      </c>
      <c r="D6601" t="s">
        <v>439</v>
      </c>
      <c r="E6601">
        <v>1968</v>
      </c>
      <c r="F6601">
        <v>14</v>
      </c>
      <c r="G6601">
        <v>12.2</v>
      </c>
      <c r="H6601">
        <v>9209.4699999999993</v>
      </c>
      <c r="I6601">
        <v>1066450000</v>
      </c>
      <c r="J6601">
        <v>3175.37</v>
      </c>
      <c r="L6601">
        <v>21.2</v>
      </c>
      <c r="M6601">
        <v>69.835099999999997</v>
      </c>
    </row>
    <row r="6602" spans="1:13" x14ac:dyDescent="0.3">
      <c r="A6602" t="s">
        <v>232</v>
      </c>
      <c r="B6602" t="s">
        <v>233</v>
      </c>
      <c r="C6602" t="s">
        <v>438</v>
      </c>
      <c r="D6602" t="s">
        <v>439</v>
      </c>
      <c r="E6602">
        <v>1967</v>
      </c>
      <c r="F6602">
        <v>14.8</v>
      </c>
      <c r="G6602">
        <v>12.3</v>
      </c>
      <c r="H6602">
        <v>9495.66</v>
      </c>
      <c r="I6602">
        <v>974722000</v>
      </c>
      <c r="J6602">
        <v>2909.66</v>
      </c>
      <c r="L6602">
        <v>22.3</v>
      </c>
      <c r="M6602">
        <v>69.761300000000006</v>
      </c>
    </row>
    <row r="6603" spans="1:13" x14ac:dyDescent="0.3">
      <c r="A6603" t="s">
        <v>232</v>
      </c>
      <c r="B6603" t="s">
        <v>233</v>
      </c>
      <c r="C6603" t="s">
        <v>438</v>
      </c>
      <c r="D6603" t="s">
        <v>439</v>
      </c>
      <c r="E6603">
        <v>1966</v>
      </c>
      <c r="F6603">
        <v>15.6</v>
      </c>
      <c r="G6603">
        <v>12.1</v>
      </c>
      <c r="H6603">
        <v>9541.92</v>
      </c>
      <c r="I6603">
        <v>968440000</v>
      </c>
      <c r="J6603">
        <v>2900.43</v>
      </c>
      <c r="L6603">
        <v>23.4</v>
      </c>
      <c r="M6603">
        <v>69.674499999999995</v>
      </c>
    </row>
    <row r="6604" spans="1:13" x14ac:dyDescent="0.3">
      <c r="A6604" t="s">
        <v>232</v>
      </c>
      <c r="B6604" t="s">
        <v>233</v>
      </c>
      <c r="C6604" t="s">
        <v>438</v>
      </c>
      <c r="D6604" t="s">
        <v>439</v>
      </c>
      <c r="E6604">
        <v>1965</v>
      </c>
      <c r="F6604">
        <v>16</v>
      </c>
      <c r="G6604">
        <v>12.2</v>
      </c>
      <c r="H6604">
        <v>9107.09</v>
      </c>
      <c r="I6604">
        <v>921601000</v>
      </c>
      <c r="J6604">
        <v>2780.09</v>
      </c>
      <c r="L6604">
        <v>24.6</v>
      </c>
      <c r="M6604">
        <v>69.561000000000007</v>
      </c>
    </row>
    <row r="6605" spans="1:13" x14ac:dyDescent="0.3">
      <c r="A6605" t="s">
        <v>232</v>
      </c>
      <c r="B6605" t="s">
        <v>233</v>
      </c>
      <c r="C6605" t="s">
        <v>438</v>
      </c>
      <c r="D6605" t="s">
        <v>439</v>
      </c>
      <c r="E6605">
        <v>1964</v>
      </c>
      <c r="F6605">
        <v>16</v>
      </c>
      <c r="G6605">
        <v>11.8</v>
      </c>
      <c r="H6605">
        <v>8692.6</v>
      </c>
      <c r="I6605">
        <v>903159000</v>
      </c>
      <c r="J6605">
        <v>2755.63</v>
      </c>
      <c r="L6605">
        <v>25.9</v>
      </c>
      <c r="M6605">
        <v>69.411000000000001</v>
      </c>
    </row>
    <row r="6606" spans="1:13" x14ac:dyDescent="0.3">
      <c r="A6606" t="s">
        <v>232</v>
      </c>
      <c r="B6606" t="s">
        <v>233</v>
      </c>
      <c r="C6606" t="s">
        <v>438</v>
      </c>
      <c r="D6606" t="s">
        <v>439</v>
      </c>
      <c r="E6606">
        <v>1963</v>
      </c>
      <c r="F6606">
        <v>15.8</v>
      </c>
      <c r="G6606">
        <v>12.1</v>
      </c>
      <c r="H6606">
        <v>7016.35</v>
      </c>
      <c r="I6606">
        <v>791141000</v>
      </c>
      <c r="J6606">
        <v>2441.04</v>
      </c>
      <c r="M6606">
        <v>69.223100000000002</v>
      </c>
    </row>
    <row r="6607" spans="1:13" x14ac:dyDescent="0.3">
      <c r="A6607" t="s">
        <v>232</v>
      </c>
      <c r="B6607" t="s">
        <v>233</v>
      </c>
      <c r="C6607" t="s">
        <v>438</v>
      </c>
      <c r="D6607" t="s">
        <v>439</v>
      </c>
      <c r="E6607">
        <v>1962</v>
      </c>
      <c r="F6607">
        <v>16</v>
      </c>
      <c r="G6607">
        <v>12.6</v>
      </c>
      <c r="H6607">
        <v>5094.3100000000004</v>
      </c>
      <c r="I6607">
        <v>741509000</v>
      </c>
      <c r="J6607">
        <v>2311.8000000000002</v>
      </c>
      <c r="M6607">
        <v>68.998099999999994</v>
      </c>
    </row>
    <row r="6608" spans="1:13" x14ac:dyDescent="0.3">
      <c r="A6608" t="s">
        <v>232</v>
      </c>
      <c r="B6608" t="s">
        <v>233</v>
      </c>
      <c r="C6608" t="s">
        <v>438</v>
      </c>
      <c r="D6608" t="s">
        <v>439</v>
      </c>
      <c r="E6608">
        <v>1961</v>
      </c>
      <c r="F6608">
        <v>16.100000000000001</v>
      </c>
      <c r="G6608">
        <v>11.4</v>
      </c>
      <c r="H6608">
        <v>4630.0200000000004</v>
      </c>
      <c r="I6608">
        <v>704146000</v>
      </c>
      <c r="J6608">
        <v>2222.37</v>
      </c>
      <c r="M6608">
        <v>68.737700000000004</v>
      </c>
    </row>
    <row r="6609" spans="1:15" x14ac:dyDescent="0.3">
      <c r="A6609" t="s">
        <v>232</v>
      </c>
      <c r="B6609" t="s">
        <v>233</v>
      </c>
      <c r="C6609" t="s">
        <v>438</v>
      </c>
      <c r="D6609" t="s">
        <v>439</v>
      </c>
      <c r="E6609">
        <v>1960</v>
      </c>
      <c r="F6609">
        <v>16</v>
      </c>
      <c r="G6609">
        <v>11.8</v>
      </c>
      <c r="H6609">
        <v>4548.21</v>
      </c>
      <c r="I6609">
        <v>703926000</v>
      </c>
      <c r="J6609">
        <v>2242.02</v>
      </c>
      <c r="M6609">
        <v>68.446399999999997</v>
      </c>
    </row>
    <row r="6610" spans="1:15" x14ac:dyDescent="0.3">
      <c r="A6610" t="s">
        <v>234</v>
      </c>
      <c r="B6610" t="s">
        <v>235</v>
      </c>
      <c r="C6610" t="s">
        <v>435</v>
      </c>
      <c r="D6610" t="s">
        <v>436</v>
      </c>
      <c r="E6610">
        <v>2018</v>
      </c>
      <c r="I6610">
        <v>54545200000</v>
      </c>
      <c r="J6610">
        <v>86355.4</v>
      </c>
      <c r="K6610">
        <v>83.7941</v>
      </c>
      <c r="N6610">
        <v>20777.5</v>
      </c>
      <c r="O6610">
        <v>2.0230000000000001</v>
      </c>
    </row>
    <row r="6611" spans="1:15" x14ac:dyDescent="0.3">
      <c r="A6611" t="s">
        <v>234</v>
      </c>
      <c r="B6611" t="s">
        <v>235</v>
      </c>
      <c r="C6611" t="s">
        <v>435</v>
      </c>
      <c r="D6611" t="s">
        <v>436</v>
      </c>
      <c r="E6611">
        <v>2017</v>
      </c>
      <c r="F6611">
        <v>11.2</v>
      </c>
      <c r="G6611">
        <v>3.8660000000000001</v>
      </c>
      <c r="I6611">
        <v>50559400000</v>
      </c>
      <c r="J6611">
        <v>81208.899999999994</v>
      </c>
      <c r="K6611">
        <v>83.174099999999996</v>
      </c>
      <c r="M6611">
        <v>83.989000000000004</v>
      </c>
      <c r="N6611">
        <v>20479.8</v>
      </c>
      <c r="O6611">
        <v>2</v>
      </c>
    </row>
    <row r="6612" spans="1:15" x14ac:dyDescent="0.3">
      <c r="A6612" t="s">
        <v>234</v>
      </c>
      <c r="B6612" t="s">
        <v>235</v>
      </c>
      <c r="C6612" t="s">
        <v>435</v>
      </c>
      <c r="D6612" t="s">
        <v>436</v>
      </c>
      <c r="E6612">
        <v>2016</v>
      </c>
      <c r="F6612">
        <v>11.31</v>
      </c>
      <c r="G6612">
        <v>3.8</v>
      </c>
      <c r="I6612">
        <v>45322300000</v>
      </c>
      <c r="J6612">
        <v>73955</v>
      </c>
      <c r="K6612">
        <v>81.643000000000001</v>
      </c>
      <c r="M6612">
        <v>83.853999999999999</v>
      </c>
      <c r="N6612">
        <v>20159.099999999999</v>
      </c>
      <c r="O6612">
        <v>1.9</v>
      </c>
    </row>
    <row r="6613" spans="1:15" x14ac:dyDescent="0.3">
      <c r="A6613" t="s">
        <v>234</v>
      </c>
      <c r="B6613" t="s">
        <v>235</v>
      </c>
      <c r="C6613" t="s">
        <v>435</v>
      </c>
      <c r="D6613" t="s">
        <v>436</v>
      </c>
      <c r="E6613">
        <v>2015</v>
      </c>
      <c r="F6613">
        <v>11.36</v>
      </c>
      <c r="G6613">
        <v>3.7429999999999999</v>
      </c>
      <c r="I6613">
        <v>45361700000</v>
      </c>
      <c r="J6613">
        <v>75341</v>
      </c>
      <c r="K6613">
        <v>77.600099999999998</v>
      </c>
      <c r="M6613">
        <v>83.706999999999994</v>
      </c>
      <c r="N6613">
        <v>19805.400000000001</v>
      </c>
      <c r="O6613">
        <v>1.81</v>
      </c>
    </row>
    <row r="6614" spans="1:15" x14ac:dyDescent="0.3">
      <c r="A6614" t="s">
        <v>234</v>
      </c>
      <c r="B6614" t="s">
        <v>235</v>
      </c>
      <c r="C6614" t="s">
        <v>435</v>
      </c>
      <c r="D6614" t="s">
        <v>436</v>
      </c>
      <c r="E6614">
        <v>2014</v>
      </c>
      <c r="F6614">
        <v>11.317</v>
      </c>
      <c r="G6614">
        <v>3.7</v>
      </c>
      <c r="I6614">
        <v>55348000000</v>
      </c>
      <c r="J6614">
        <v>93777.1</v>
      </c>
      <c r="K6614">
        <v>69.78</v>
      </c>
      <c r="M6614">
        <v>83.543000000000006</v>
      </c>
      <c r="N6614">
        <v>19478.8</v>
      </c>
      <c r="O6614">
        <v>1.7</v>
      </c>
    </row>
    <row r="6615" spans="1:15" x14ac:dyDescent="0.3">
      <c r="A6615" t="s">
        <v>234</v>
      </c>
      <c r="B6615" t="s">
        <v>235</v>
      </c>
      <c r="C6615" t="s">
        <v>435</v>
      </c>
      <c r="D6615" t="s">
        <v>436</v>
      </c>
      <c r="E6615">
        <v>2013</v>
      </c>
      <c r="F6615">
        <v>11.164999999999999</v>
      </c>
      <c r="G6615">
        <v>3.6709999999999998</v>
      </c>
      <c r="I6615">
        <v>51552100000</v>
      </c>
      <c r="J6615">
        <v>89287.5</v>
      </c>
      <c r="K6615">
        <v>65.8</v>
      </c>
      <c r="M6615">
        <v>83.361000000000004</v>
      </c>
      <c r="N6615">
        <v>19055.2</v>
      </c>
      <c r="O6615">
        <v>1.82</v>
      </c>
    </row>
    <row r="6616" spans="1:15" x14ac:dyDescent="0.3">
      <c r="A6616" t="s">
        <v>234</v>
      </c>
      <c r="B6616" t="s">
        <v>235</v>
      </c>
      <c r="C6616" t="s">
        <v>435</v>
      </c>
      <c r="D6616" t="s">
        <v>436</v>
      </c>
      <c r="E6616">
        <v>2012</v>
      </c>
      <c r="F6616">
        <v>10.904</v>
      </c>
      <c r="G6616">
        <v>3.657</v>
      </c>
      <c r="I6616">
        <v>43031600000</v>
      </c>
      <c r="J6616">
        <v>76291.8</v>
      </c>
      <c r="K6616">
        <v>61.31</v>
      </c>
      <c r="M6616">
        <v>83.158000000000001</v>
      </c>
      <c r="N6616">
        <v>18864.2</v>
      </c>
      <c r="O6616">
        <v>1.97</v>
      </c>
    </row>
    <row r="6617" spans="1:15" x14ac:dyDescent="0.3">
      <c r="A6617" t="s">
        <v>234</v>
      </c>
      <c r="B6617" t="s">
        <v>235</v>
      </c>
      <c r="C6617" t="s">
        <v>435</v>
      </c>
      <c r="D6617" t="s">
        <v>436</v>
      </c>
      <c r="E6617">
        <v>2011</v>
      </c>
      <c r="F6617">
        <v>10.544</v>
      </c>
      <c r="G6617">
        <v>3.657</v>
      </c>
      <c r="I6617">
        <v>36709900000</v>
      </c>
      <c r="J6617">
        <v>66644.399999999994</v>
      </c>
      <c r="K6617">
        <v>60.203699999999998</v>
      </c>
      <c r="M6617">
        <v>82.938000000000002</v>
      </c>
      <c r="N6617">
        <v>18422.5</v>
      </c>
      <c r="O6617">
        <v>2.56</v>
      </c>
    </row>
    <row r="6618" spans="1:15" x14ac:dyDescent="0.3">
      <c r="A6618" t="s">
        <v>234</v>
      </c>
      <c r="B6618" t="s">
        <v>235</v>
      </c>
      <c r="C6618" t="s">
        <v>435</v>
      </c>
      <c r="D6618" t="s">
        <v>436</v>
      </c>
      <c r="E6618">
        <v>2010</v>
      </c>
      <c r="F6618">
        <v>10.1</v>
      </c>
      <c r="G6618">
        <v>3.6680000000000001</v>
      </c>
      <c r="I6618">
        <v>28123600000</v>
      </c>
      <c r="J6618">
        <v>52253.2</v>
      </c>
      <c r="K6618">
        <v>55.198</v>
      </c>
      <c r="M6618">
        <v>82.703999999999994</v>
      </c>
      <c r="N6618">
        <v>18121.900000000001</v>
      </c>
      <c r="O6618">
        <v>2.84</v>
      </c>
    </row>
    <row r="6619" spans="1:15" x14ac:dyDescent="0.3">
      <c r="A6619" t="s">
        <v>234</v>
      </c>
      <c r="B6619" t="s">
        <v>235</v>
      </c>
      <c r="C6619" t="s">
        <v>435</v>
      </c>
      <c r="D6619" t="s">
        <v>436</v>
      </c>
      <c r="E6619">
        <v>2009</v>
      </c>
      <c r="F6619">
        <v>9.5909999999999993</v>
      </c>
      <c r="G6619">
        <v>3.6869999999999998</v>
      </c>
      <c r="I6619">
        <v>21475500000</v>
      </c>
      <c r="J6619">
        <v>40797</v>
      </c>
      <c r="K6619">
        <v>54</v>
      </c>
      <c r="M6619">
        <v>82.462000000000003</v>
      </c>
      <c r="N6619">
        <v>17844.099999999999</v>
      </c>
      <c r="O6619">
        <v>3.58</v>
      </c>
    </row>
    <row r="6620" spans="1:15" x14ac:dyDescent="0.3">
      <c r="A6620" t="s">
        <v>234</v>
      </c>
      <c r="B6620" t="s">
        <v>235</v>
      </c>
      <c r="C6620" t="s">
        <v>435</v>
      </c>
      <c r="D6620" t="s">
        <v>436</v>
      </c>
      <c r="E6620">
        <v>2008</v>
      </c>
      <c r="F6620">
        <v>9.06</v>
      </c>
      <c r="G6620">
        <v>3.7090000000000001</v>
      </c>
      <c r="I6620">
        <v>20917400000</v>
      </c>
      <c r="J6620">
        <v>40597.599999999999</v>
      </c>
      <c r="K6620">
        <v>49.24</v>
      </c>
      <c r="M6620">
        <v>82.22</v>
      </c>
      <c r="N6620">
        <v>17645.2</v>
      </c>
      <c r="O6620">
        <v>3</v>
      </c>
    </row>
    <row r="6621" spans="1:15" x14ac:dyDescent="0.3">
      <c r="A6621" t="s">
        <v>234</v>
      </c>
      <c r="B6621" t="s">
        <v>235</v>
      </c>
      <c r="C6621" t="s">
        <v>435</v>
      </c>
      <c r="D6621" t="s">
        <v>436</v>
      </c>
      <c r="E6621">
        <v>2007</v>
      </c>
      <c r="F6621">
        <v>8.5549999999999997</v>
      </c>
      <c r="G6621">
        <v>3.73</v>
      </c>
      <c r="I6621">
        <v>18340400000</v>
      </c>
      <c r="J6621">
        <v>36352.9</v>
      </c>
      <c r="K6621">
        <v>47.326999999999998</v>
      </c>
      <c r="M6621">
        <v>81.980999999999995</v>
      </c>
      <c r="N6621">
        <v>17277.8</v>
      </c>
      <c r="O6621">
        <v>3.2</v>
      </c>
    </row>
    <row r="6622" spans="1:15" x14ac:dyDescent="0.3">
      <c r="A6622" t="s">
        <v>234</v>
      </c>
      <c r="B6622" t="s">
        <v>235</v>
      </c>
      <c r="C6622" t="s">
        <v>435</v>
      </c>
      <c r="D6622" t="s">
        <v>436</v>
      </c>
      <c r="E6622">
        <v>2006</v>
      </c>
      <c r="F6622">
        <v>8.1219999999999999</v>
      </c>
      <c r="G6622">
        <v>3.75</v>
      </c>
      <c r="I6622">
        <v>14789700000</v>
      </c>
      <c r="J6622">
        <v>29950.799999999999</v>
      </c>
      <c r="K6622">
        <v>46.4</v>
      </c>
      <c r="M6622">
        <v>81.748000000000005</v>
      </c>
      <c r="N6622">
        <v>17265.7</v>
      </c>
      <c r="O6622">
        <v>3.8</v>
      </c>
    </row>
    <row r="6623" spans="1:15" x14ac:dyDescent="0.3">
      <c r="A6623" t="s">
        <v>234</v>
      </c>
      <c r="B6623" t="s">
        <v>235</v>
      </c>
      <c r="C6623" t="s">
        <v>435</v>
      </c>
      <c r="D6623" t="s">
        <v>436</v>
      </c>
      <c r="E6623">
        <v>2005</v>
      </c>
      <c r="F6623">
        <v>7.8120000000000003</v>
      </c>
      <c r="G6623">
        <v>3.766</v>
      </c>
      <c r="I6623">
        <v>12092200000</v>
      </c>
      <c r="J6623">
        <v>25043</v>
      </c>
      <c r="K6623">
        <v>34.862900000000003</v>
      </c>
      <c r="M6623">
        <v>81.522999999999996</v>
      </c>
      <c r="N6623">
        <v>17244.900000000001</v>
      </c>
      <c r="O6623">
        <v>4.0999999999999996</v>
      </c>
    </row>
    <row r="6624" spans="1:15" x14ac:dyDescent="0.3">
      <c r="A6624" t="s">
        <v>234</v>
      </c>
      <c r="B6624" t="s">
        <v>235</v>
      </c>
      <c r="C6624" t="s">
        <v>435</v>
      </c>
      <c r="D6624" t="s">
        <v>436</v>
      </c>
      <c r="E6624">
        <v>2004</v>
      </c>
      <c r="F6624">
        <v>7.6740000000000004</v>
      </c>
      <c r="G6624">
        <v>3.78</v>
      </c>
      <c r="I6624">
        <v>10585600000</v>
      </c>
      <c r="J6624">
        <v>22446.3</v>
      </c>
      <c r="K6624">
        <v>31.484100000000002</v>
      </c>
      <c r="M6624">
        <v>81.304000000000002</v>
      </c>
      <c r="N6624">
        <v>16842.8</v>
      </c>
      <c r="O6624">
        <v>4.9000000000000004</v>
      </c>
    </row>
    <row r="6625" spans="1:15" x14ac:dyDescent="0.3">
      <c r="A6625" t="s">
        <v>234</v>
      </c>
      <c r="B6625" t="s">
        <v>235</v>
      </c>
      <c r="C6625" t="s">
        <v>435</v>
      </c>
      <c r="D6625" t="s">
        <v>436</v>
      </c>
      <c r="E6625">
        <v>2003</v>
      </c>
      <c r="F6625">
        <v>7.72</v>
      </c>
      <c r="G6625">
        <v>3.794</v>
      </c>
      <c r="I6625">
        <v>8195030000</v>
      </c>
      <c r="J6625">
        <v>17808.900000000001</v>
      </c>
      <c r="K6625">
        <v>25.742100000000001</v>
      </c>
      <c r="M6625">
        <v>81.088999999999999</v>
      </c>
      <c r="N6625">
        <v>17043.099999999999</v>
      </c>
      <c r="O6625">
        <v>6</v>
      </c>
    </row>
    <row r="6626" spans="1:15" x14ac:dyDescent="0.3">
      <c r="A6626" t="s">
        <v>234</v>
      </c>
      <c r="B6626" t="s">
        <v>235</v>
      </c>
      <c r="C6626" t="s">
        <v>435</v>
      </c>
      <c r="D6626" t="s">
        <v>436</v>
      </c>
      <c r="E6626">
        <v>2002</v>
      </c>
      <c r="F6626">
        <v>7.9509999999999996</v>
      </c>
      <c r="G6626">
        <v>3.8109999999999999</v>
      </c>
      <c r="I6626">
        <v>7322680000</v>
      </c>
      <c r="J6626">
        <v>16315.4</v>
      </c>
      <c r="K6626">
        <v>25.171900000000001</v>
      </c>
      <c r="M6626">
        <v>80.87</v>
      </c>
      <c r="N6626">
        <v>16623</v>
      </c>
      <c r="O6626">
        <v>6.3</v>
      </c>
    </row>
    <row r="6627" spans="1:15" x14ac:dyDescent="0.3">
      <c r="A6627" t="s">
        <v>234</v>
      </c>
      <c r="B6627" t="s">
        <v>235</v>
      </c>
      <c r="C6627" t="s">
        <v>435</v>
      </c>
      <c r="D6627" t="s">
        <v>436</v>
      </c>
      <c r="E6627">
        <v>2001</v>
      </c>
      <c r="F6627">
        <v>8.3629999999999995</v>
      </c>
      <c r="G6627">
        <v>3.83</v>
      </c>
      <c r="I6627">
        <v>6811230000</v>
      </c>
      <c r="J6627">
        <v>15553</v>
      </c>
      <c r="K6627">
        <v>22.5212</v>
      </c>
      <c r="M6627">
        <v>80.644999999999996</v>
      </c>
      <c r="N6627">
        <v>16843.8</v>
      </c>
      <c r="O6627">
        <v>6.4</v>
      </c>
    </row>
    <row r="6628" spans="1:15" x14ac:dyDescent="0.3">
      <c r="A6628" t="s">
        <v>234</v>
      </c>
      <c r="B6628" t="s">
        <v>235</v>
      </c>
      <c r="C6628" t="s">
        <v>435</v>
      </c>
      <c r="D6628" t="s">
        <v>436</v>
      </c>
      <c r="E6628">
        <v>2000</v>
      </c>
      <c r="F6628">
        <v>8.93</v>
      </c>
      <c r="G6628">
        <v>3.8530000000000002</v>
      </c>
      <c r="I6628">
        <v>6720490000</v>
      </c>
      <c r="J6628">
        <v>15710.1</v>
      </c>
      <c r="K6628">
        <v>13.608599999999999</v>
      </c>
      <c r="M6628">
        <v>80.406999999999996</v>
      </c>
      <c r="N6628">
        <v>21389.1</v>
      </c>
      <c r="O6628">
        <v>6.8</v>
      </c>
    </row>
    <row r="6629" spans="1:15" x14ac:dyDescent="0.3">
      <c r="A6629" t="s">
        <v>234</v>
      </c>
      <c r="B6629" t="s">
        <v>235</v>
      </c>
      <c r="C6629" t="s">
        <v>435</v>
      </c>
      <c r="D6629" t="s">
        <v>436</v>
      </c>
      <c r="E6629">
        <v>1999</v>
      </c>
      <c r="F6629">
        <v>9.61</v>
      </c>
      <c r="G6629">
        <v>3.8780000000000001</v>
      </c>
      <c r="I6629">
        <v>6490570000</v>
      </c>
      <c r="J6629">
        <v>15513.5</v>
      </c>
      <c r="K6629">
        <v>9.2120099999999994</v>
      </c>
      <c r="M6629">
        <v>80.150000000000006</v>
      </c>
      <c r="N6629">
        <v>20919.2</v>
      </c>
      <c r="O6629">
        <v>6.3</v>
      </c>
    </row>
    <row r="6630" spans="1:15" x14ac:dyDescent="0.3">
      <c r="A6630" t="s">
        <v>234</v>
      </c>
      <c r="B6630" t="s">
        <v>235</v>
      </c>
      <c r="C6630" t="s">
        <v>435</v>
      </c>
      <c r="D6630" t="s">
        <v>436</v>
      </c>
      <c r="E6630">
        <v>1998</v>
      </c>
      <c r="F6630">
        <v>10.356</v>
      </c>
      <c r="G6630">
        <v>3.9060000000000001</v>
      </c>
      <c r="I6630">
        <v>6742370000</v>
      </c>
      <c r="J6630">
        <v>16460.2</v>
      </c>
      <c r="K6630">
        <v>7.0033200000000004</v>
      </c>
      <c r="M6630">
        <v>79.872</v>
      </c>
      <c r="N6630">
        <v>20480.8</v>
      </c>
      <c r="O6630">
        <v>4.5999999999999996</v>
      </c>
    </row>
    <row r="6631" spans="1:15" x14ac:dyDescent="0.3">
      <c r="A6631" t="s">
        <v>234</v>
      </c>
      <c r="B6631" t="s">
        <v>235</v>
      </c>
      <c r="C6631" t="s">
        <v>435</v>
      </c>
      <c r="D6631" t="s">
        <v>436</v>
      </c>
      <c r="E6631">
        <v>1997</v>
      </c>
      <c r="F6631">
        <v>11.132999999999999</v>
      </c>
      <c r="G6631">
        <v>3.9369999999999998</v>
      </c>
      <c r="I6631">
        <v>7211260000</v>
      </c>
      <c r="J6631">
        <v>17967.400000000001</v>
      </c>
      <c r="K6631">
        <v>2.3641299999999998</v>
      </c>
      <c r="M6631">
        <v>79.572999999999993</v>
      </c>
      <c r="N6631">
        <v>20067.599999999999</v>
      </c>
      <c r="O6631">
        <v>3.2</v>
      </c>
    </row>
    <row r="6632" spans="1:15" x14ac:dyDescent="0.3">
      <c r="A6632" t="s">
        <v>234</v>
      </c>
      <c r="B6632" t="s">
        <v>235</v>
      </c>
      <c r="C6632" t="s">
        <v>435</v>
      </c>
      <c r="D6632" t="s">
        <v>436</v>
      </c>
      <c r="E6632">
        <v>1996</v>
      </c>
      <c r="F6632">
        <v>11.930999999999999</v>
      </c>
      <c r="G6632">
        <v>3.9750000000000001</v>
      </c>
      <c r="I6632">
        <v>7122540000</v>
      </c>
      <c r="J6632">
        <v>18106.3</v>
      </c>
      <c r="K6632">
        <v>0.72727399999999998</v>
      </c>
      <c r="M6632">
        <v>79.256</v>
      </c>
      <c r="N6632">
        <v>19668.7</v>
      </c>
      <c r="O6632">
        <v>4.2</v>
      </c>
    </row>
    <row r="6633" spans="1:15" x14ac:dyDescent="0.3">
      <c r="A6633" t="s">
        <v>234</v>
      </c>
      <c r="B6633" t="s">
        <v>235</v>
      </c>
      <c r="C6633" t="s">
        <v>435</v>
      </c>
      <c r="D6633" t="s">
        <v>436</v>
      </c>
      <c r="E6633">
        <v>1995</v>
      </c>
      <c r="F6633">
        <v>12.789</v>
      </c>
      <c r="G6633">
        <v>4.0229999999999997</v>
      </c>
      <c r="I6633">
        <v>6996030000</v>
      </c>
      <c r="J6633">
        <v>18147.3</v>
      </c>
      <c r="K6633">
        <v>0.28001399999999999</v>
      </c>
      <c r="M6633">
        <v>78.924999999999997</v>
      </c>
      <c r="N6633">
        <v>19275.7</v>
      </c>
      <c r="O6633">
        <v>3.6</v>
      </c>
    </row>
    <row r="6634" spans="1:15" x14ac:dyDescent="0.3">
      <c r="A6634" t="s">
        <v>234</v>
      </c>
      <c r="B6634" t="s">
        <v>235</v>
      </c>
      <c r="C6634" t="s">
        <v>435</v>
      </c>
      <c r="D6634" t="s">
        <v>436</v>
      </c>
      <c r="E6634">
        <v>1994</v>
      </c>
      <c r="F6634">
        <v>13.771000000000001</v>
      </c>
      <c r="G6634">
        <v>4.0869999999999997</v>
      </c>
      <c r="I6634">
        <v>6265840000</v>
      </c>
      <c r="J6634">
        <v>16585.2</v>
      </c>
      <c r="K6634">
        <v>3.6993400000000003E-2</v>
      </c>
      <c r="M6634">
        <v>78.587999999999994</v>
      </c>
      <c r="N6634">
        <v>18889.900000000001</v>
      </c>
      <c r="O6634">
        <v>2.5</v>
      </c>
    </row>
    <row r="6635" spans="1:15" x14ac:dyDescent="0.3">
      <c r="A6635" t="s">
        <v>234</v>
      </c>
      <c r="B6635" t="s">
        <v>235</v>
      </c>
      <c r="C6635" t="s">
        <v>435</v>
      </c>
      <c r="D6635" t="s">
        <v>436</v>
      </c>
      <c r="E6635">
        <v>1993</v>
      </c>
      <c r="F6635">
        <v>14.91</v>
      </c>
      <c r="G6635">
        <v>4.17</v>
      </c>
      <c r="I6635">
        <v>5625530000</v>
      </c>
      <c r="J6635">
        <v>15196</v>
      </c>
      <c r="M6635">
        <v>78.253</v>
      </c>
      <c r="N6635">
        <v>18510</v>
      </c>
      <c r="O6635">
        <v>2.1</v>
      </c>
    </row>
    <row r="6636" spans="1:15" x14ac:dyDescent="0.3">
      <c r="A6636" t="s">
        <v>234</v>
      </c>
      <c r="B6636" t="s">
        <v>235</v>
      </c>
      <c r="C6636" t="s">
        <v>435</v>
      </c>
      <c r="D6636" t="s">
        <v>436</v>
      </c>
      <c r="E6636">
        <v>1992</v>
      </c>
      <c r="F6636">
        <v>16.195</v>
      </c>
      <c r="G6636">
        <v>4.2720000000000002</v>
      </c>
      <c r="I6636">
        <v>4879020000</v>
      </c>
      <c r="J6636">
        <v>13466.4</v>
      </c>
      <c r="M6636">
        <v>77.926000000000002</v>
      </c>
      <c r="N6636">
        <v>18115.5</v>
      </c>
      <c r="O6636">
        <v>2.2000000000000002</v>
      </c>
    </row>
    <row r="6637" spans="1:15" x14ac:dyDescent="0.3">
      <c r="A6637" t="s">
        <v>234</v>
      </c>
      <c r="B6637" t="s">
        <v>235</v>
      </c>
      <c r="C6637" t="s">
        <v>435</v>
      </c>
      <c r="D6637" t="s">
        <v>436</v>
      </c>
      <c r="E6637">
        <v>1991</v>
      </c>
      <c r="F6637">
        <v>17.574000000000002</v>
      </c>
      <c r="G6637">
        <v>4.3920000000000003</v>
      </c>
      <c r="I6637">
        <v>3735120000</v>
      </c>
      <c r="J6637">
        <v>10562.3</v>
      </c>
      <c r="M6637">
        <v>77.606999999999999</v>
      </c>
      <c r="N6637">
        <v>17681.3</v>
      </c>
      <c r="O6637">
        <v>3.01</v>
      </c>
    </row>
    <row r="6638" spans="1:15" x14ac:dyDescent="0.3">
      <c r="A6638" t="s">
        <v>234</v>
      </c>
      <c r="B6638" t="s">
        <v>235</v>
      </c>
      <c r="C6638" t="s">
        <v>435</v>
      </c>
      <c r="D6638" t="s">
        <v>436</v>
      </c>
      <c r="E6638">
        <v>1990</v>
      </c>
      <c r="F6638">
        <v>18.972000000000001</v>
      </c>
      <c r="G6638">
        <v>4.5309999999999997</v>
      </c>
      <c r="I6638">
        <v>3220920000</v>
      </c>
      <c r="J6638">
        <v>9368.3700000000008</v>
      </c>
      <c r="K6638">
        <v>0</v>
      </c>
      <c r="M6638">
        <v>77.296000000000006</v>
      </c>
      <c r="N6638">
        <v>17190.400000000001</v>
      </c>
    </row>
    <row r="6639" spans="1:15" x14ac:dyDescent="0.3">
      <c r="A6639" t="s">
        <v>234</v>
      </c>
      <c r="B6639" t="s">
        <v>235</v>
      </c>
      <c r="C6639" t="s">
        <v>435</v>
      </c>
      <c r="D6639" t="s">
        <v>436</v>
      </c>
      <c r="E6639">
        <v>1989</v>
      </c>
      <c r="F6639">
        <v>20.300999999999998</v>
      </c>
      <c r="G6639">
        <v>4.6879999999999997</v>
      </c>
      <c r="I6639">
        <v>2683250000</v>
      </c>
      <c r="J6639">
        <v>8063.08</v>
      </c>
      <c r="M6639">
        <v>76.989999999999995</v>
      </c>
      <c r="N6639">
        <v>16639.2</v>
      </c>
    </row>
    <row r="6640" spans="1:15" x14ac:dyDescent="0.3">
      <c r="A6640" t="s">
        <v>234</v>
      </c>
      <c r="B6640" t="s">
        <v>235</v>
      </c>
      <c r="C6640" t="s">
        <v>435</v>
      </c>
      <c r="D6640" t="s">
        <v>436</v>
      </c>
      <c r="E6640">
        <v>1988</v>
      </c>
      <c r="F6640">
        <v>21.454000000000001</v>
      </c>
      <c r="G6640">
        <v>4.8570000000000002</v>
      </c>
      <c r="I6640">
        <v>2269230000</v>
      </c>
      <c r="J6640">
        <v>7074.27</v>
      </c>
      <c r="M6640">
        <v>76.680000000000007</v>
      </c>
      <c r="N6640">
        <v>16038.6</v>
      </c>
    </row>
    <row r="6641" spans="1:14" x14ac:dyDescent="0.3">
      <c r="A6641" t="s">
        <v>234</v>
      </c>
      <c r="B6641" t="s">
        <v>235</v>
      </c>
      <c r="C6641" t="s">
        <v>435</v>
      </c>
      <c r="D6641" t="s">
        <v>436</v>
      </c>
      <c r="E6641">
        <v>1987</v>
      </c>
      <c r="F6641">
        <v>22.33</v>
      </c>
      <c r="G6641">
        <v>5.03</v>
      </c>
      <c r="I6641">
        <v>1941250000</v>
      </c>
      <c r="J6641">
        <v>6299.07</v>
      </c>
      <c r="M6641">
        <v>76.363</v>
      </c>
      <c r="N6641">
        <v>15409</v>
      </c>
    </row>
    <row r="6642" spans="1:14" x14ac:dyDescent="0.3">
      <c r="A6642" t="s">
        <v>234</v>
      </c>
      <c r="B6642" t="s">
        <v>235</v>
      </c>
      <c r="C6642" t="s">
        <v>435</v>
      </c>
      <c r="D6642" t="s">
        <v>436</v>
      </c>
      <c r="E6642">
        <v>1986</v>
      </c>
      <c r="F6642">
        <v>22.850999999999999</v>
      </c>
      <c r="G6642">
        <v>5.1980000000000004</v>
      </c>
      <c r="I6642">
        <v>1517500000</v>
      </c>
      <c r="J6642">
        <v>5133.7700000000004</v>
      </c>
      <c r="M6642">
        <v>76.036000000000001</v>
      </c>
      <c r="N6642">
        <v>14779.5</v>
      </c>
    </row>
    <row r="6643" spans="1:14" x14ac:dyDescent="0.3">
      <c r="A6643" t="s">
        <v>234</v>
      </c>
      <c r="B6643" t="s">
        <v>235</v>
      </c>
      <c r="C6643" t="s">
        <v>435</v>
      </c>
      <c r="D6643" t="s">
        <v>436</v>
      </c>
      <c r="E6643">
        <v>1985</v>
      </c>
      <c r="F6643">
        <v>22.901</v>
      </c>
      <c r="G6643">
        <v>5.3490000000000002</v>
      </c>
      <c r="I6643">
        <v>1348830000</v>
      </c>
      <c r="J6643">
        <v>4757.72</v>
      </c>
      <c r="M6643">
        <v>75.701999999999998</v>
      </c>
      <c r="N6643">
        <v>14175.1</v>
      </c>
    </row>
    <row r="6644" spans="1:14" x14ac:dyDescent="0.3">
      <c r="A6644" t="s">
        <v>234</v>
      </c>
      <c r="B6644" t="s">
        <v>235</v>
      </c>
      <c r="C6644" t="s">
        <v>435</v>
      </c>
      <c r="D6644" t="s">
        <v>436</v>
      </c>
      <c r="E6644">
        <v>1984</v>
      </c>
      <c r="F6644">
        <v>22.376999999999999</v>
      </c>
      <c r="G6644">
        <v>5.4710000000000001</v>
      </c>
      <c r="I6644">
        <v>1292280000</v>
      </c>
      <c r="J6644">
        <v>4752.47</v>
      </c>
      <c r="M6644">
        <v>75.361999999999995</v>
      </c>
      <c r="N6644">
        <v>13595.9</v>
      </c>
    </row>
    <row r="6645" spans="1:14" x14ac:dyDescent="0.3">
      <c r="A6645" t="s">
        <v>234</v>
      </c>
      <c r="B6645" t="s">
        <v>235</v>
      </c>
      <c r="C6645" t="s">
        <v>435</v>
      </c>
      <c r="D6645" t="s">
        <v>436</v>
      </c>
      <c r="E6645">
        <v>1983</v>
      </c>
      <c r="F6645">
        <v>21.315999999999999</v>
      </c>
      <c r="G6645">
        <v>5.556</v>
      </c>
      <c r="I6645">
        <v>1121490000</v>
      </c>
      <c r="J6645">
        <v>4298.0200000000004</v>
      </c>
      <c r="M6645">
        <v>75.02</v>
      </c>
      <c r="N6645">
        <v>13046.5</v>
      </c>
    </row>
    <row r="6646" spans="1:14" x14ac:dyDescent="0.3">
      <c r="A6646" t="s">
        <v>234</v>
      </c>
      <c r="B6646" t="s">
        <v>235</v>
      </c>
      <c r="C6646" t="s">
        <v>435</v>
      </c>
      <c r="D6646" t="s">
        <v>436</v>
      </c>
      <c r="E6646">
        <v>1982</v>
      </c>
      <c r="F6646">
        <v>19.811</v>
      </c>
      <c r="G6646">
        <v>5.6050000000000004</v>
      </c>
      <c r="I6646">
        <v>1130460000</v>
      </c>
      <c r="J6646">
        <v>4500.9799999999996</v>
      </c>
      <c r="M6646">
        <v>74.677000000000007</v>
      </c>
      <c r="N6646">
        <v>12557.9</v>
      </c>
    </row>
    <row r="6647" spans="1:14" x14ac:dyDescent="0.3">
      <c r="A6647" t="s">
        <v>234</v>
      </c>
      <c r="B6647" t="s">
        <v>235</v>
      </c>
      <c r="C6647" t="s">
        <v>435</v>
      </c>
      <c r="D6647" t="s">
        <v>436</v>
      </c>
      <c r="E6647">
        <v>1981</v>
      </c>
      <c r="F6647">
        <v>17.975000000000001</v>
      </c>
      <c r="G6647">
        <v>5.6180000000000003</v>
      </c>
      <c r="M6647">
        <v>74.33</v>
      </c>
      <c r="N6647">
        <v>12168.6</v>
      </c>
    </row>
    <row r="6648" spans="1:14" x14ac:dyDescent="0.3">
      <c r="A6648" t="s">
        <v>234</v>
      </c>
      <c r="B6648" t="s">
        <v>235</v>
      </c>
      <c r="C6648" t="s">
        <v>435</v>
      </c>
      <c r="D6648" t="s">
        <v>436</v>
      </c>
      <c r="E6648">
        <v>1980</v>
      </c>
      <c r="F6648">
        <v>15.984999999999999</v>
      </c>
      <c r="G6648">
        <v>5.5990000000000002</v>
      </c>
      <c r="M6648">
        <v>73.974000000000004</v>
      </c>
      <c r="N6648">
        <v>11903.5</v>
      </c>
    </row>
    <row r="6649" spans="1:14" x14ac:dyDescent="0.3">
      <c r="A6649" t="s">
        <v>234</v>
      </c>
      <c r="B6649" t="s">
        <v>235</v>
      </c>
      <c r="C6649" t="s">
        <v>435</v>
      </c>
      <c r="D6649" t="s">
        <v>436</v>
      </c>
      <c r="E6649">
        <v>1979</v>
      </c>
      <c r="F6649">
        <v>14.044</v>
      </c>
      <c r="G6649">
        <v>5.5570000000000004</v>
      </c>
      <c r="M6649">
        <v>73.602000000000004</v>
      </c>
      <c r="N6649">
        <v>11772</v>
      </c>
    </row>
    <row r="6650" spans="1:14" x14ac:dyDescent="0.3">
      <c r="A6650" t="s">
        <v>234</v>
      </c>
      <c r="B6650" t="s">
        <v>235</v>
      </c>
      <c r="C6650" t="s">
        <v>435</v>
      </c>
      <c r="D6650" t="s">
        <v>436</v>
      </c>
      <c r="E6650">
        <v>1978</v>
      </c>
      <c r="F6650">
        <v>12.336</v>
      </c>
      <c r="G6650">
        <v>5.5049999999999999</v>
      </c>
      <c r="M6650">
        <v>73.209000000000003</v>
      </c>
      <c r="N6650">
        <v>11758.5</v>
      </c>
    </row>
    <row r="6651" spans="1:14" x14ac:dyDescent="0.3">
      <c r="A6651" t="s">
        <v>234</v>
      </c>
      <c r="B6651" t="s">
        <v>235</v>
      </c>
      <c r="C6651" t="s">
        <v>435</v>
      </c>
      <c r="D6651" t="s">
        <v>436</v>
      </c>
      <c r="E6651">
        <v>1977</v>
      </c>
      <c r="F6651">
        <v>11.002000000000001</v>
      </c>
      <c r="G6651">
        <v>5.4560000000000004</v>
      </c>
      <c r="M6651">
        <v>72.793000000000006</v>
      </c>
      <c r="N6651">
        <v>11833.9</v>
      </c>
    </row>
    <row r="6652" spans="1:14" x14ac:dyDescent="0.3">
      <c r="A6652" t="s">
        <v>234</v>
      </c>
      <c r="B6652" t="s">
        <v>235</v>
      </c>
      <c r="C6652" t="s">
        <v>435</v>
      </c>
      <c r="D6652" t="s">
        <v>436</v>
      </c>
      <c r="E6652">
        <v>1976</v>
      </c>
      <c r="F6652">
        <v>10.125999999999999</v>
      </c>
      <c r="G6652">
        <v>5.4180000000000001</v>
      </c>
      <c r="M6652">
        <v>72.352000000000004</v>
      </c>
      <c r="N6652">
        <v>11953.8</v>
      </c>
    </row>
    <row r="6653" spans="1:14" x14ac:dyDescent="0.3">
      <c r="A6653" t="s">
        <v>234</v>
      </c>
      <c r="B6653" t="s">
        <v>235</v>
      </c>
      <c r="C6653" t="s">
        <v>435</v>
      </c>
      <c r="D6653" t="s">
        <v>436</v>
      </c>
      <c r="E6653">
        <v>1975</v>
      </c>
      <c r="F6653">
        <v>9.7149999999999999</v>
      </c>
      <c r="G6653">
        <v>5.3949999999999996</v>
      </c>
      <c r="M6653">
        <v>71.887</v>
      </c>
      <c r="N6653">
        <v>12081.4</v>
      </c>
    </row>
    <row r="6654" spans="1:14" x14ac:dyDescent="0.3">
      <c r="A6654" t="s">
        <v>234</v>
      </c>
      <c r="B6654" t="s">
        <v>235</v>
      </c>
      <c r="C6654" t="s">
        <v>435</v>
      </c>
      <c r="D6654" t="s">
        <v>436</v>
      </c>
      <c r="E6654">
        <v>1974</v>
      </c>
      <c r="F6654">
        <v>9.7010000000000005</v>
      </c>
      <c r="G6654">
        <v>5.3869999999999996</v>
      </c>
      <c r="M6654">
        <v>71.400000000000006</v>
      </c>
      <c r="N6654">
        <v>12214.2</v>
      </c>
    </row>
    <row r="6655" spans="1:14" x14ac:dyDescent="0.3">
      <c r="A6655" t="s">
        <v>234</v>
      </c>
      <c r="B6655" t="s">
        <v>235</v>
      </c>
      <c r="C6655" t="s">
        <v>435</v>
      </c>
      <c r="D6655" t="s">
        <v>436</v>
      </c>
      <c r="E6655">
        <v>1973</v>
      </c>
      <c r="F6655">
        <v>9.9429999999999996</v>
      </c>
      <c r="G6655">
        <v>5.3929999999999998</v>
      </c>
      <c r="M6655">
        <v>70.897000000000006</v>
      </c>
      <c r="N6655">
        <v>12347.4</v>
      </c>
    </row>
    <row r="6656" spans="1:14" x14ac:dyDescent="0.3">
      <c r="A6656" t="s">
        <v>234</v>
      </c>
      <c r="B6656" t="s">
        <v>235</v>
      </c>
      <c r="C6656" t="s">
        <v>435</v>
      </c>
      <c r="D6656" t="s">
        <v>436</v>
      </c>
      <c r="E6656">
        <v>1972</v>
      </c>
      <c r="F6656">
        <v>10.337999999999999</v>
      </c>
      <c r="G6656">
        <v>5.4139999999999997</v>
      </c>
      <c r="M6656">
        <v>70.384</v>
      </c>
      <c r="N6656">
        <v>12438.4</v>
      </c>
    </row>
    <row r="6657" spans="1:15" x14ac:dyDescent="0.3">
      <c r="A6657" t="s">
        <v>234</v>
      </c>
      <c r="B6657" t="s">
        <v>235</v>
      </c>
      <c r="C6657" t="s">
        <v>435</v>
      </c>
      <c r="D6657" t="s">
        <v>436</v>
      </c>
      <c r="E6657">
        <v>1971</v>
      </c>
      <c r="F6657">
        <v>10.869</v>
      </c>
      <c r="G6657">
        <v>5.4560000000000004</v>
      </c>
      <c r="M6657">
        <v>69.869</v>
      </c>
      <c r="N6657">
        <v>12436.9</v>
      </c>
    </row>
    <row r="6658" spans="1:15" x14ac:dyDescent="0.3">
      <c r="A6658" t="s">
        <v>234</v>
      </c>
      <c r="B6658" t="s">
        <v>235</v>
      </c>
      <c r="C6658" t="s">
        <v>435</v>
      </c>
      <c r="D6658" t="s">
        <v>436</v>
      </c>
      <c r="E6658">
        <v>1970</v>
      </c>
      <c r="F6658">
        <v>11.571</v>
      </c>
      <c r="G6658">
        <v>5.53</v>
      </c>
      <c r="M6658">
        <v>69.36</v>
      </c>
      <c r="N6658">
        <v>12309.7</v>
      </c>
    </row>
    <row r="6659" spans="1:15" x14ac:dyDescent="0.3">
      <c r="A6659" t="s">
        <v>234</v>
      </c>
      <c r="B6659" t="s">
        <v>235</v>
      </c>
      <c r="C6659" t="s">
        <v>435</v>
      </c>
      <c r="D6659" t="s">
        <v>436</v>
      </c>
      <c r="E6659">
        <v>1969</v>
      </c>
      <c r="F6659">
        <v>12.516</v>
      </c>
      <c r="G6659">
        <v>5.6449999999999996</v>
      </c>
      <c r="M6659">
        <v>68.864999999999995</v>
      </c>
      <c r="N6659">
        <v>12042</v>
      </c>
    </row>
    <row r="6660" spans="1:15" x14ac:dyDescent="0.3">
      <c r="A6660" t="s">
        <v>234</v>
      </c>
      <c r="B6660" t="s">
        <v>235</v>
      </c>
      <c r="C6660" t="s">
        <v>435</v>
      </c>
      <c r="D6660" t="s">
        <v>436</v>
      </c>
      <c r="E6660">
        <v>1968</v>
      </c>
      <c r="F6660">
        <v>13.762</v>
      </c>
      <c r="G6660">
        <v>5.8049999999999997</v>
      </c>
      <c r="M6660">
        <v>68.388000000000005</v>
      </c>
      <c r="N6660">
        <v>11650</v>
      </c>
    </row>
    <row r="6661" spans="1:15" x14ac:dyDescent="0.3">
      <c r="A6661" t="s">
        <v>234</v>
      </c>
      <c r="B6661" t="s">
        <v>235</v>
      </c>
      <c r="C6661" t="s">
        <v>435</v>
      </c>
      <c r="D6661" t="s">
        <v>436</v>
      </c>
      <c r="E6661">
        <v>1967</v>
      </c>
      <c r="F6661">
        <v>15.326000000000001</v>
      </c>
      <c r="G6661">
        <v>6.0119999999999996</v>
      </c>
      <c r="M6661">
        <v>67.927999999999997</v>
      </c>
      <c r="N6661">
        <v>11170.9</v>
      </c>
    </row>
    <row r="6662" spans="1:15" x14ac:dyDescent="0.3">
      <c r="A6662" t="s">
        <v>234</v>
      </c>
      <c r="B6662" t="s">
        <v>235</v>
      </c>
      <c r="C6662" t="s">
        <v>435</v>
      </c>
      <c r="D6662" t="s">
        <v>436</v>
      </c>
      <c r="E6662">
        <v>1966</v>
      </c>
      <c r="F6662">
        <v>17.175000000000001</v>
      </c>
      <c r="G6662">
        <v>6.2679999999999998</v>
      </c>
      <c r="M6662">
        <v>67.486000000000004</v>
      </c>
      <c r="N6662">
        <v>10659.6</v>
      </c>
    </row>
    <row r="6663" spans="1:15" x14ac:dyDescent="0.3">
      <c r="A6663" t="s">
        <v>234</v>
      </c>
      <c r="B6663" t="s">
        <v>235</v>
      </c>
      <c r="C6663" t="s">
        <v>435</v>
      </c>
      <c r="D6663" t="s">
        <v>436</v>
      </c>
      <c r="E6663">
        <v>1965</v>
      </c>
      <c r="F6663">
        <v>19.265000000000001</v>
      </c>
      <c r="G6663">
        <v>6.5750000000000002</v>
      </c>
      <c r="M6663">
        <v>67.055000000000007</v>
      </c>
      <c r="N6663">
        <v>10161.4</v>
      </c>
    </row>
    <row r="6664" spans="1:15" x14ac:dyDescent="0.3">
      <c r="A6664" t="s">
        <v>234</v>
      </c>
      <c r="B6664" t="s">
        <v>235</v>
      </c>
      <c r="C6664" t="s">
        <v>435</v>
      </c>
      <c r="D6664" t="s">
        <v>436</v>
      </c>
      <c r="E6664">
        <v>1964</v>
      </c>
      <c r="F6664">
        <v>21.536999999999999</v>
      </c>
      <c r="G6664">
        <v>6.9359999999999999</v>
      </c>
      <c r="M6664">
        <v>66.629000000000005</v>
      </c>
      <c r="N6664">
        <v>9678.0499999999993</v>
      </c>
    </row>
    <row r="6665" spans="1:15" x14ac:dyDescent="0.3">
      <c r="A6665" t="s">
        <v>234</v>
      </c>
      <c r="B6665" t="s">
        <v>235</v>
      </c>
      <c r="C6665" t="s">
        <v>435</v>
      </c>
      <c r="D6665" t="s">
        <v>436</v>
      </c>
      <c r="E6665">
        <v>1963</v>
      </c>
      <c r="F6665">
        <v>23.891999999999999</v>
      </c>
      <c r="G6665">
        <v>7.34</v>
      </c>
      <c r="M6665">
        <v>66.198999999999998</v>
      </c>
      <c r="N6665">
        <v>9212.25</v>
      </c>
    </row>
    <row r="6666" spans="1:15" x14ac:dyDescent="0.3">
      <c r="A6666" t="s">
        <v>234</v>
      </c>
      <c r="B6666" t="s">
        <v>235</v>
      </c>
      <c r="C6666" t="s">
        <v>435</v>
      </c>
      <c r="D6666" t="s">
        <v>436</v>
      </c>
      <c r="E6666">
        <v>1962</v>
      </c>
      <c r="F6666">
        <v>26.221</v>
      </c>
      <c r="G6666">
        <v>7.7720000000000002</v>
      </c>
      <c r="M6666">
        <v>65.757000000000005</v>
      </c>
      <c r="N6666">
        <v>8809.15</v>
      </c>
    </row>
    <row r="6667" spans="1:15" x14ac:dyDescent="0.3">
      <c r="A6667" t="s">
        <v>234</v>
      </c>
      <c r="B6667" t="s">
        <v>235</v>
      </c>
      <c r="C6667" t="s">
        <v>435</v>
      </c>
      <c r="D6667" t="s">
        <v>436</v>
      </c>
      <c r="E6667">
        <v>1961</v>
      </c>
      <c r="F6667">
        <v>28.434999999999999</v>
      </c>
      <c r="G6667">
        <v>8.2149999999999999</v>
      </c>
      <c r="M6667">
        <v>65.301000000000002</v>
      </c>
      <c r="N6667">
        <v>8523.1</v>
      </c>
    </row>
    <row r="6668" spans="1:15" x14ac:dyDescent="0.3">
      <c r="A6668" t="s">
        <v>234</v>
      </c>
      <c r="B6668" t="s">
        <v>235</v>
      </c>
      <c r="C6668" t="s">
        <v>435</v>
      </c>
      <c r="D6668" t="s">
        <v>436</v>
      </c>
      <c r="E6668">
        <v>1960</v>
      </c>
      <c r="F6668">
        <v>30.46</v>
      </c>
      <c r="G6668">
        <v>8.65</v>
      </c>
      <c r="M6668">
        <v>64.828000000000003</v>
      </c>
    </row>
    <row r="6669" spans="1:15" x14ac:dyDescent="0.3">
      <c r="A6669" t="s">
        <v>236</v>
      </c>
      <c r="B6669" t="s">
        <v>237</v>
      </c>
      <c r="C6669" t="s">
        <v>431</v>
      </c>
      <c r="D6669" t="s">
        <v>430</v>
      </c>
      <c r="E6669">
        <v>2018</v>
      </c>
      <c r="I6669">
        <v>12100500000</v>
      </c>
      <c r="J6669">
        <v>460.75299999999999</v>
      </c>
      <c r="L6669">
        <v>38.200000000000003</v>
      </c>
      <c r="N6669">
        <v>45.139899999999997</v>
      </c>
      <c r="O6669">
        <v>1.659</v>
      </c>
    </row>
    <row r="6670" spans="1:15" x14ac:dyDescent="0.3">
      <c r="A6670" t="s">
        <v>236</v>
      </c>
      <c r="B6670" t="s">
        <v>237</v>
      </c>
      <c r="C6670" t="s">
        <v>431</v>
      </c>
      <c r="D6670" t="s">
        <v>430</v>
      </c>
      <c r="E6670">
        <v>2017</v>
      </c>
      <c r="F6670">
        <v>32.896999999999998</v>
      </c>
      <c r="G6670">
        <v>6.1849999999999996</v>
      </c>
      <c r="I6670">
        <v>11465900000</v>
      </c>
      <c r="J6670">
        <v>448.40100000000001</v>
      </c>
      <c r="K6670">
        <v>9.8000000000000007</v>
      </c>
      <c r="L6670">
        <v>39.1</v>
      </c>
      <c r="M6670">
        <v>66.311000000000007</v>
      </c>
      <c r="N6670">
        <v>43.950699999999998</v>
      </c>
      <c r="O6670">
        <v>1.669</v>
      </c>
    </row>
    <row r="6671" spans="1:15" x14ac:dyDescent="0.3">
      <c r="A6671" t="s">
        <v>236</v>
      </c>
      <c r="B6671" t="s">
        <v>237</v>
      </c>
      <c r="C6671" t="s">
        <v>431</v>
      </c>
      <c r="D6671" t="s">
        <v>430</v>
      </c>
      <c r="E6671">
        <v>2016</v>
      </c>
      <c r="F6671">
        <v>33.137999999999998</v>
      </c>
      <c r="G6671">
        <v>6.3239999999999998</v>
      </c>
      <c r="I6671">
        <v>9958660000</v>
      </c>
      <c r="J6671">
        <v>400.036</v>
      </c>
      <c r="K6671">
        <v>4.71366</v>
      </c>
      <c r="L6671">
        <v>39.9</v>
      </c>
      <c r="M6671">
        <v>65.930999999999997</v>
      </c>
      <c r="N6671">
        <v>42.788600000000002</v>
      </c>
      <c r="O6671">
        <v>1.7549999999999999</v>
      </c>
    </row>
    <row r="6672" spans="1:15" x14ac:dyDescent="0.3">
      <c r="A6672" t="s">
        <v>236</v>
      </c>
      <c r="B6672" t="s">
        <v>237</v>
      </c>
      <c r="C6672" t="s">
        <v>431</v>
      </c>
      <c r="D6672" t="s">
        <v>430</v>
      </c>
      <c r="E6672">
        <v>2015</v>
      </c>
      <c r="F6672">
        <v>33.392000000000003</v>
      </c>
      <c r="G6672">
        <v>6.4720000000000004</v>
      </c>
      <c r="I6672">
        <v>9744240000</v>
      </c>
      <c r="J6672">
        <v>402.08800000000002</v>
      </c>
      <c r="K6672">
        <v>4.1739699999999997</v>
      </c>
      <c r="L6672">
        <v>40.799999999999997</v>
      </c>
      <c r="M6672">
        <v>65.539000000000001</v>
      </c>
      <c r="N6672">
        <v>41.653599999999997</v>
      </c>
      <c r="O6672">
        <v>1.8</v>
      </c>
    </row>
    <row r="6673" spans="1:15" x14ac:dyDescent="0.3">
      <c r="A6673" t="s">
        <v>236</v>
      </c>
      <c r="B6673" t="s">
        <v>237</v>
      </c>
      <c r="C6673" t="s">
        <v>431</v>
      </c>
      <c r="D6673" t="s">
        <v>430</v>
      </c>
      <c r="E6673">
        <v>2014</v>
      </c>
      <c r="F6673">
        <v>33.673000000000002</v>
      </c>
      <c r="G6673">
        <v>6.63</v>
      </c>
      <c r="I6673">
        <v>10673500000</v>
      </c>
      <c r="J6673">
        <v>452.46199999999999</v>
      </c>
      <c r="K6673">
        <v>3.7</v>
      </c>
      <c r="L6673">
        <v>41.6</v>
      </c>
      <c r="M6673">
        <v>65.132999999999996</v>
      </c>
      <c r="N6673">
        <v>40.546399999999998</v>
      </c>
      <c r="O6673">
        <v>1.3340000000000001</v>
      </c>
    </row>
    <row r="6674" spans="1:15" x14ac:dyDescent="0.3">
      <c r="A6674" t="s">
        <v>236</v>
      </c>
      <c r="B6674" t="s">
        <v>237</v>
      </c>
      <c r="C6674" t="s">
        <v>431</v>
      </c>
      <c r="D6674" t="s">
        <v>430</v>
      </c>
      <c r="E6674">
        <v>2013</v>
      </c>
      <c r="F6674">
        <v>33.988999999999997</v>
      </c>
      <c r="G6674">
        <v>6.8</v>
      </c>
      <c r="I6674">
        <v>10601700000</v>
      </c>
      <c r="J6674">
        <v>461.721</v>
      </c>
      <c r="K6674">
        <v>3</v>
      </c>
      <c r="L6674">
        <v>42.6</v>
      </c>
      <c r="M6674">
        <v>64.712999999999994</v>
      </c>
      <c r="N6674">
        <v>39.465899999999998</v>
      </c>
      <c r="O6674">
        <v>0.93500000000000005</v>
      </c>
    </row>
    <row r="6675" spans="1:15" x14ac:dyDescent="0.3">
      <c r="A6675" t="s">
        <v>236</v>
      </c>
      <c r="B6675" t="s">
        <v>237</v>
      </c>
      <c r="C6675" t="s">
        <v>431</v>
      </c>
      <c r="D6675" t="s">
        <v>430</v>
      </c>
      <c r="E6675">
        <v>2012</v>
      </c>
      <c r="F6675">
        <v>34.347999999999999</v>
      </c>
      <c r="G6675">
        <v>6.98</v>
      </c>
      <c r="I6675">
        <v>9919780000</v>
      </c>
      <c r="J6675">
        <v>443.90499999999997</v>
      </c>
      <c r="K6675">
        <v>2.2999999999999998</v>
      </c>
      <c r="L6675">
        <v>43.6</v>
      </c>
      <c r="M6675">
        <v>64.28</v>
      </c>
      <c r="N6675">
        <v>38.409799999999997</v>
      </c>
      <c r="O6675">
        <v>0.59899999999999998</v>
      </c>
    </row>
    <row r="6676" spans="1:15" x14ac:dyDescent="0.3">
      <c r="A6676" t="s">
        <v>236</v>
      </c>
      <c r="B6676" t="s">
        <v>237</v>
      </c>
      <c r="C6676" t="s">
        <v>431</v>
      </c>
      <c r="D6676" t="s">
        <v>430</v>
      </c>
      <c r="E6676">
        <v>2011</v>
      </c>
      <c r="F6676">
        <v>34.753</v>
      </c>
      <c r="G6676">
        <v>7.173</v>
      </c>
      <c r="I6676">
        <v>9892700000</v>
      </c>
      <c r="J6676">
        <v>454.96300000000002</v>
      </c>
      <c r="K6676">
        <v>1.9</v>
      </c>
      <c r="L6676">
        <v>44.7</v>
      </c>
      <c r="M6676">
        <v>63.835999999999999</v>
      </c>
      <c r="N6676">
        <v>37.373899999999999</v>
      </c>
      <c r="O6676">
        <v>2.0630000000000002</v>
      </c>
    </row>
    <row r="6677" spans="1:15" x14ac:dyDescent="0.3">
      <c r="A6677" t="s">
        <v>236</v>
      </c>
      <c r="B6677" t="s">
        <v>237</v>
      </c>
      <c r="C6677" t="s">
        <v>431</v>
      </c>
      <c r="D6677" t="s">
        <v>430</v>
      </c>
      <c r="E6677">
        <v>2010</v>
      </c>
      <c r="F6677">
        <v>35.204000000000001</v>
      </c>
      <c r="G6677">
        <v>7.375</v>
      </c>
      <c r="I6677">
        <v>8729940000</v>
      </c>
      <c r="J6677">
        <v>412.73099999999999</v>
      </c>
      <c r="K6677">
        <v>1.7</v>
      </c>
      <c r="L6677">
        <v>46</v>
      </c>
      <c r="M6677">
        <v>63.387999999999998</v>
      </c>
      <c r="N6677">
        <v>36.3718</v>
      </c>
      <c r="O6677">
        <v>4.28</v>
      </c>
    </row>
    <row r="6678" spans="1:15" x14ac:dyDescent="0.3">
      <c r="A6678" t="s">
        <v>236</v>
      </c>
      <c r="B6678" t="s">
        <v>237</v>
      </c>
      <c r="C6678" t="s">
        <v>431</v>
      </c>
      <c r="D6678" t="s">
        <v>430</v>
      </c>
      <c r="E6678">
        <v>2009</v>
      </c>
      <c r="F6678">
        <v>35.697000000000003</v>
      </c>
      <c r="G6678">
        <v>7.5830000000000002</v>
      </c>
      <c r="I6678">
        <v>8550360000</v>
      </c>
      <c r="J6678">
        <v>415.68900000000002</v>
      </c>
      <c r="K6678">
        <v>1.63</v>
      </c>
      <c r="L6678">
        <v>47.5</v>
      </c>
      <c r="M6678">
        <v>62.944000000000003</v>
      </c>
      <c r="N6678">
        <v>35.370100000000001</v>
      </c>
      <c r="O6678">
        <v>3.5129999999999999</v>
      </c>
    </row>
    <row r="6679" spans="1:15" x14ac:dyDescent="0.3">
      <c r="A6679" t="s">
        <v>236</v>
      </c>
      <c r="B6679" t="s">
        <v>237</v>
      </c>
      <c r="C6679" t="s">
        <v>431</v>
      </c>
      <c r="D6679" t="s">
        <v>430</v>
      </c>
      <c r="E6679">
        <v>2008</v>
      </c>
      <c r="F6679">
        <v>36.222000000000001</v>
      </c>
      <c r="G6679">
        <v>7.7960000000000003</v>
      </c>
      <c r="I6679">
        <v>9413000000</v>
      </c>
      <c r="J6679">
        <v>470.733</v>
      </c>
      <c r="K6679">
        <v>1.65</v>
      </c>
      <c r="L6679">
        <v>49.1</v>
      </c>
      <c r="M6679">
        <v>62.509</v>
      </c>
      <c r="N6679">
        <v>34.385399999999997</v>
      </c>
      <c r="O6679">
        <v>2.673</v>
      </c>
    </row>
    <row r="6680" spans="1:15" x14ac:dyDescent="0.3">
      <c r="A6680" t="s">
        <v>236</v>
      </c>
      <c r="B6680" t="s">
        <v>237</v>
      </c>
      <c r="C6680" t="s">
        <v>431</v>
      </c>
      <c r="D6680" t="s">
        <v>430</v>
      </c>
      <c r="E6680">
        <v>2007</v>
      </c>
      <c r="F6680">
        <v>36.768999999999998</v>
      </c>
      <c r="G6680">
        <v>8.0169999999999995</v>
      </c>
      <c r="I6680">
        <v>7342920000</v>
      </c>
      <c r="J6680">
        <v>377.84800000000001</v>
      </c>
      <c r="K6680">
        <v>0.65</v>
      </c>
      <c r="L6680">
        <v>50.9</v>
      </c>
      <c r="M6680">
        <v>62.079000000000001</v>
      </c>
      <c r="N6680">
        <v>33.417400000000001</v>
      </c>
      <c r="O6680">
        <v>2.556</v>
      </c>
    </row>
    <row r="6681" spans="1:15" x14ac:dyDescent="0.3">
      <c r="A6681" t="s">
        <v>236</v>
      </c>
      <c r="B6681" t="s">
        <v>237</v>
      </c>
      <c r="C6681" t="s">
        <v>431</v>
      </c>
      <c r="D6681" t="s">
        <v>430</v>
      </c>
      <c r="E6681">
        <v>2006</v>
      </c>
      <c r="F6681">
        <v>37.334000000000003</v>
      </c>
      <c r="G6681">
        <v>8.2490000000000006</v>
      </c>
      <c r="I6681">
        <v>5515880000</v>
      </c>
      <c r="J6681">
        <v>292.15100000000001</v>
      </c>
      <c r="K6681">
        <v>0.60755199999999998</v>
      </c>
      <c r="L6681">
        <v>52.7</v>
      </c>
      <c r="M6681">
        <v>61.65</v>
      </c>
      <c r="N6681">
        <v>32.466000000000001</v>
      </c>
      <c r="O6681">
        <v>2.52</v>
      </c>
    </row>
    <row r="6682" spans="1:15" x14ac:dyDescent="0.3">
      <c r="A6682" t="s">
        <v>236</v>
      </c>
      <c r="B6682" t="s">
        <v>237</v>
      </c>
      <c r="C6682" t="s">
        <v>431</v>
      </c>
      <c r="D6682" t="s">
        <v>430</v>
      </c>
      <c r="E6682">
        <v>2005</v>
      </c>
      <c r="F6682">
        <v>37.923000000000002</v>
      </c>
      <c r="G6682">
        <v>8.4979999999999993</v>
      </c>
      <c r="I6682">
        <v>5039290000</v>
      </c>
      <c r="J6682">
        <v>274.82</v>
      </c>
      <c r="K6682">
        <v>0.56772199999999995</v>
      </c>
      <c r="L6682">
        <v>54.8</v>
      </c>
      <c r="M6682">
        <v>61.212000000000003</v>
      </c>
      <c r="N6682">
        <v>31.531300000000002</v>
      </c>
      <c r="O6682">
        <v>2.36</v>
      </c>
    </row>
    <row r="6683" spans="1:15" x14ac:dyDescent="0.3">
      <c r="A6683" t="s">
        <v>236</v>
      </c>
      <c r="B6683" t="s">
        <v>237</v>
      </c>
      <c r="C6683" t="s">
        <v>431</v>
      </c>
      <c r="D6683" t="s">
        <v>430</v>
      </c>
      <c r="E6683">
        <v>2004</v>
      </c>
      <c r="F6683">
        <v>38.546999999999997</v>
      </c>
      <c r="G6683">
        <v>8.7710000000000008</v>
      </c>
      <c r="I6683">
        <v>4363930000</v>
      </c>
      <c r="J6683">
        <v>245.124</v>
      </c>
      <c r="K6683">
        <v>0.52535399999999999</v>
      </c>
      <c r="L6683">
        <v>57</v>
      </c>
      <c r="M6683">
        <v>60.752000000000002</v>
      </c>
      <c r="N6683">
        <v>30.613499999999998</v>
      </c>
      <c r="O6683">
        <v>3.202</v>
      </c>
    </row>
    <row r="6684" spans="1:15" x14ac:dyDescent="0.3">
      <c r="A6684" t="s">
        <v>236</v>
      </c>
      <c r="B6684" t="s">
        <v>237</v>
      </c>
      <c r="C6684" t="s">
        <v>431</v>
      </c>
      <c r="D6684" t="s">
        <v>430</v>
      </c>
      <c r="E6684">
        <v>2003</v>
      </c>
      <c r="F6684">
        <v>39.206000000000003</v>
      </c>
      <c r="G6684">
        <v>9.0739999999999998</v>
      </c>
      <c r="I6684">
        <v>5474030000</v>
      </c>
      <c r="J6684">
        <v>316.8</v>
      </c>
      <c r="K6684">
        <v>0.42325200000000002</v>
      </c>
      <c r="L6684">
        <v>59.5</v>
      </c>
      <c r="M6684">
        <v>60.256</v>
      </c>
      <c r="N6684">
        <v>29.712700000000002</v>
      </c>
      <c r="O6684">
        <v>4.47</v>
      </c>
    </row>
    <row r="6685" spans="1:15" x14ac:dyDescent="0.3">
      <c r="A6685" t="s">
        <v>236</v>
      </c>
      <c r="B6685" t="s">
        <v>237</v>
      </c>
      <c r="C6685" t="s">
        <v>431</v>
      </c>
      <c r="D6685" t="s">
        <v>430</v>
      </c>
      <c r="E6685">
        <v>2002</v>
      </c>
      <c r="F6685">
        <v>39.893000000000001</v>
      </c>
      <c r="G6685">
        <v>9.4120000000000008</v>
      </c>
      <c r="I6685">
        <v>4397250000</v>
      </c>
      <c r="J6685">
        <v>262.286</v>
      </c>
      <c r="K6685">
        <v>0.33972000000000002</v>
      </c>
      <c r="L6685">
        <v>62.4</v>
      </c>
      <c r="M6685">
        <v>59.716999999999999</v>
      </c>
      <c r="N6685">
        <v>28.828800000000001</v>
      </c>
      <c r="O6685">
        <v>4.9450000000000003</v>
      </c>
    </row>
    <row r="6686" spans="1:15" x14ac:dyDescent="0.3">
      <c r="A6686" t="s">
        <v>236</v>
      </c>
      <c r="B6686" t="s">
        <v>237</v>
      </c>
      <c r="C6686" t="s">
        <v>431</v>
      </c>
      <c r="D6686" t="s">
        <v>430</v>
      </c>
      <c r="E6686">
        <v>2001</v>
      </c>
      <c r="F6686">
        <v>40.591000000000001</v>
      </c>
      <c r="G6686">
        <v>9.7859999999999996</v>
      </c>
      <c r="I6686">
        <v>4529580000</v>
      </c>
      <c r="J6686">
        <v>278.55599999999998</v>
      </c>
      <c r="K6686">
        <v>0.22251199999999999</v>
      </c>
      <c r="L6686">
        <v>65.400000000000006</v>
      </c>
      <c r="M6686">
        <v>59.128999999999998</v>
      </c>
      <c r="N6686">
        <v>27.9618</v>
      </c>
      <c r="O6686">
        <v>5.35</v>
      </c>
    </row>
    <row r="6687" spans="1:15" x14ac:dyDescent="0.3">
      <c r="A6687" t="s">
        <v>236</v>
      </c>
      <c r="B6687" t="s">
        <v>237</v>
      </c>
      <c r="C6687" t="s">
        <v>431</v>
      </c>
      <c r="D6687" t="s">
        <v>430</v>
      </c>
      <c r="E6687">
        <v>2000</v>
      </c>
      <c r="F6687">
        <v>41.274999999999999</v>
      </c>
      <c r="G6687">
        <v>10.199</v>
      </c>
      <c r="I6687">
        <v>3877670000</v>
      </c>
      <c r="J6687">
        <v>245.93899999999999</v>
      </c>
      <c r="K6687">
        <v>0.19639499999999999</v>
      </c>
      <c r="L6687">
        <v>68.599999999999994</v>
      </c>
      <c r="M6687">
        <v>58.484999999999999</v>
      </c>
      <c r="N6687">
        <v>27.112200000000001</v>
      </c>
      <c r="O6687">
        <v>5.8</v>
      </c>
    </row>
    <row r="6688" spans="1:15" x14ac:dyDescent="0.3">
      <c r="A6688" t="s">
        <v>236</v>
      </c>
      <c r="B6688" t="s">
        <v>237</v>
      </c>
      <c r="C6688" t="s">
        <v>431</v>
      </c>
      <c r="D6688" t="s">
        <v>430</v>
      </c>
      <c r="E6688">
        <v>1999</v>
      </c>
      <c r="F6688">
        <v>41.917999999999999</v>
      </c>
      <c r="G6688">
        <v>10.656000000000001</v>
      </c>
      <c r="I6688">
        <v>3717520000</v>
      </c>
      <c r="J6688">
        <v>243.25299999999999</v>
      </c>
      <c r="K6688">
        <v>0.16860900000000001</v>
      </c>
      <c r="L6688">
        <v>72</v>
      </c>
      <c r="M6688">
        <v>57.781999999999996</v>
      </c>
      <c r="N6688">
        <v>26.279399999999999</v>
      </c>
      <c r="O6688">
        <v>5.8609999999999998</v>
      </c>
    </row>
    <row r="6689" spans="1:15" x14ac:dyDescent="0.3">
      <c r="A6689" t="s">
        <v>236</v>
      </c>
      <c r="B6689" t="s">
        <v>237</v>
      </c>
      <c r="C6689" t="s">
        <v>431</v>
      </c>
      <c r="D6689" t="s">
        <v>430</v>
      </c>
      <c r="E6689">
        <v>1998</v>
      </c>
      <c r="F6689">
        <v>42.497999999999998</v>
      </c>
      <c r="G6689">
        <v>11.148</v>
      </c>
      <c r="I6689">
        <v>3738700000</v>
      </c>
      <c r="J6689">
        <v>252.465</v>
      </c>
      <c r="K6689">
        <v>6.2561000000000005E-2</v>
      </c>
      <c r="L6689">
        <v>75.400000000000006</v>
      </c>
      <c r="M6689">
        <v>57.027999999999999</v>
      </c>
      <c r="N6689">
        <v>25.4648</v>
      </c>
      <c r="O6689">
        <v>5.6890000000000001</v>
      </c>
    </row>
    <row r="6690" spans="1:15" x14ac:dyDescent="0.3">
      <c r="A6690" t="s">
        <v>236</v>
      </c>
      <c r="B6690" t="s">
        <v>237</v>
      </c>
      <c r="C6690" t="s">
        <v>431</v>
      </c>
      <c r="D6690" t="s">
        <v>430</v>
      </c>
      <c r="E6690">
        <v>1997</v>
      </c>
      <c r="F6690">
        <v>42.997999999999998</v>
      </c>
      <c r="G6690">
        <v>11.666</v>
      </c>
      <c r="I6690">
        <v>3545780000</v>
      </c>
      <c r="J6690">
        <v>247.12899999999999</v>
      </c>
      <c r="K6690">
        <v>1.43336E-2</v>
      </c>
      <c r="L6690">
        <v>78.8</v>
      </c>
      <c r="M6690">
        <v>56.238999999999997</v>
      </c>
      <c r="N6690">
        <v>24.6722</v>
      </c>
      <c r="O6690">
        <v>5.7969999999999997</v>
      </c>
    </row>
    <row r="6691" spans="1:15" x14ac:dyDescent="0.3">
      <c r="A6691" t="s">
        <v>236</v>
      </c>
      <c r="B6691" t="s">
        <v>237</v>
      </c>
      <c r="C6691" t="s">
        <v>431</v>
      </c>
      <c r="D6691" t="s">
        <v>430</v>
      </c>
      <c r="E6691">
        <v>1996</v>
      </c>
      <c r="F6691">
        <v>43.408999999999999</v>
      </c>
      <c r="G6691">
        <v>12.2</v>
      </c>
      <c r="I6691">
        <v>3995030000</v>
      </c>
      <c r="J6691">
        <v>287.35700000000003</v>
      </c>
      <c r="K6691">
        <v>3.6952E-3</v>
      </c>
      <c r="L6691">
        <v>81.900000000000006</v>
      </c>
      <c r="M6691">
        <v>55.43</v>
      </c>
      <c r="N6691">
        <v>23.906700000000001</v>
      </c>
      <c r="O6691">
        <v>5.77</v>
      </c>
    </row>
    <row r="6692" spans="1:15" x14ac:dyDescent="0.3">
      <c r="A6692" t="s">
        <v>236</v>
      </c>
      <c r="B6692" t="s">
        <v>237</v>
      </c>
      <c r="C6692" t="s">
        <v>431</v>
      </c>
      <c r="D6692" t="s">
        <v>430</v>
      </c>
      <c r="E6692">
        <v>1995</v>
      </c>
      <c r="F6692">
        <v>43.725000000000001</v>
      </c>
      <c r="G6692">
        <v>12.74</v>
      </c>
      <c r="I6692">
        <v>3159900000</v>
      </c>
      <c r="J6692">
        <v>234.494</v>
      </c>
      <c r="L6692">
        <v>84.8</v>
      </c>
      <c r="M6692">
        <v>54.616</v>
      </c>
      <c r="N6692">
        <v>23.171900000000001</v>
      </c>
      <c r="O6692">
        <v>5.7610000000000001</v>
      </c>
    </row>
    <row r="6693" spans="1:15" x14ac:dyDescent="0.3">
      <c r="A6693" t="s">
        <v>236</v>
      </c>
      <c r="B6693" t="s">
        <v>237</v>
      </c>
      <c r="C6693" t="s">
        <v>431</v>
      </c>
      <c r="D6693" t="s">
        <v>430</v>
      </c>
      <c r="E6693">
        <v>1994</v>
      </c>
      <c r="F6693">
        <v>43.95</v>
      </c>
      <c r="G6693">
        <v>13.276999999999999</v>
      </c>
      <c r="I6693">
        <v>2977040000</v>
      </c>
      <c r="J6693">
        <v>227.83699999999999</v>
      </c>
      <c r="L6693">
        <v>87.3</v>
      </c>
      <c r="M6693">
        <v>53.808</v>
      </c>
      <c r="N6693">
        <v>22.468900000000001</v>
      </c>
      <c r="O6693">
        <v>5.7149999999999999</v>
      </c>
    </row>
    <row r="6694" spans="1:15" x14ac:dyDescent="0.3">
      <c r="A6694" t="s">
        <v>236</v>
      </c>
      <c r="B6694" t="s">
        <v>237</v>
      </c>
      <c r="C6694" t="s">
        <v>431</v>
      </c>
      <c r="D6694" t="s">
        <v>430</v>
      </c>
      <c r="E6694">
        <v>1993</v>
      </c>
      <c r="F6694">
        <v>44.103999999999999</v>
      </c>
      <c r="G6694">
        <v>13.8</v>
      </c>
      <c r="I6694">
        <v>3370840000</v>
      </c>
      <c r="J6694">
        <v>265.935</v>
      </c>
      <c r="L6694">
        <v>89.7</v>
      </c>
      <c r="M6694">
        <v>53.021999999999998</v>
      </c>
      <c r="N6694">
        <v>21.796399999999998</v>
      </c>
      <c r="O6694">
        <v>5.5919999999999996</v>
      </c>
    </row>
    <row r="6695" spans="1:15" x14ac:dyDescent="0.3">
      <c r="A6695" t="s">
        <v>236</v>
      </c>
      <c r="B6695" t="s">
        <v>237</v>
      </c>
      <c r="C6695" t="s">
        <v>431</v>
      </c>
      <c r="D6695" t="s">
        <v>430</v>
      </c>
      <c r="E6695">
        <v>1992</v>
      </c>
      <c r="F6695">
        <v>44.21</v>
      </c>
      <c r="G6695">
        <v>14.295999999999999</v>
      </c>
      <c r="I6695">
        <v>3024460000</v>
      </c>
      <c r="J6695">
        <v>245.864</v>
      </c>
      <c r="L6695">
        <v>92.1</v>
      </c>
      <c r="M6695">
        <v>52.277999999999999</v>
      </c>
      <c r="N6695">
        <v>21.152999999999999</v>
      </c>
      <c r="O6695">
        <v>5.282</v>
      </c>
    </row>
    <row r="6696" spans="1:15" x14ac:dyDescent="0.3">
      <c r="A6696" t="s">
        <v>236</v>
      </c>
      <c r="B6696" t="s">
        <v>237</v>
      </c>
      <c r="C6696" t="s">
        <v>431</v>
      </c>
      <c r="D6696" t="s">
        <v>430</v>
      </c>
      <c r="E6696">
        <v>1991</v>
      </c>
      <c r="F6696">
        <v>44.283999999999999</v>
      </c>
      <c r="G6696">
        <v>14.754</v>
      </c>
      <c r="I6696">
        <v>2653140000</v>
      </c>
      <c r="J6696">
        <v>222.154</v>
      </c>
      <c r="L6696">
        <v>94.6</v>
      </c>
      <c r="M6696">
        <v>51.594999999999999</v>
      </c>
      <c r="N6696">
        <v>20.5365</v>
      </c>
      <c r="O6696">
        <v>5.1589999999999998</v>
      </c>
    </row>
    <row r="6697" spans="1:15" x14ac:dyDescent="0.3">
      <c r="A6697" t="s">
        <v>236</v>
      </c>
      <c r="B6697" t="s">
        <v>237</v>
      </c>
      <c r="C6697" t="s">
        <v>431</v>
      </c>
      <c r="D6697" t="s">
        <v>430</v>
      </c>
      <c r="E6697">
        <v>1990</v>
      </c>
      <c r="F6697">
        <v>44.338999999999999</v>
      </c>
      <c r="G6697">
        <v>15.153</v>
      </c>
      <c r="I6697">
        <v>3081480000</v>
      </c>
      <c r="J6697">
        <v>265.67599999999999</v>
      </c>
      <c r="K6697">
        <v>0</v>
      </c>
      <c r="L6697">
        <v>97.4</v>
      </c>
      <c r="M6697">
        <v>51.003</v>
      </c>
      <c r="N6697">
        <v>19.944700000000001</v>
      </c>
    </row>
    <row r="6698" spans="1:15" x14ac:dyDescent="0.3">
      <c r="A6698" t="s">
        <v>236</v>
      </c>
      <c r="B6698" t="s">
        <v>237</v>
      </c>
      <c r="C6698" t="s">
        <v>431</v>
      </c>
      <c r="D6698" t="s">
        <v>430</v>
      </c>
      <c r="E6698">
        <v>1989</v>
      </c>
      <c r="F6698">
        <v>44.384</v>
      </c>
      <c r="G6698">
        <v>15.475</v>
      </c>
      <c r="I6698">
        <v>2498060000</v>
      </c>
      <c r="J6698">
        <v>221.68199999999999</v>
      </c>
      <c r="L6698">
        <v>100.2</v>
      </c>
      <c r="M6698">
        <v>50.53</v>
      </c>
      <c r="N6698">
        <v>19.377300000000002</v>
      </c>
    </row>
    <row r="6699" spans="1:15" x14ac:dyDescent="0.3">
      <c r="A6699" t="s">
        <v>236</v>
      </c>
      <c r="B6699" t="s">
        <v>237</v>
      </c>
      <c r="C6699" t="s">
        <v>431</v>
      </c>
      <c r="D6699" t="s">
        <v>430</v>
      </c>
      <c r="E6699">
        <v>1988</v>
      </c>
      <c r="F6699">
        <v>44.429000000000002</v>
      </c>
      <c r="G6699">
        <v>15.72</v>
      </c>
      <c r="I6699">
        <v>2442510000</v>
      </c>
      <c r="J6699">
        <v>223.011</v>
      </c>
      <c r="L6699">
        <v>103</v>
      </c>
      <c r="M6699">
        <v>50.176000000000002</v>
      </c>
      <c r="N6699">
        <v>18.833400000000001</v>
      </c>
    </row>
    <row r="6700" spans="1:15" x14ac:dyDescent="0.3">
      <c r="A6700" t="s">
        <v>236</v>
      </c>
      <c r="B6700" t="s">
        <v>237</v>
      </c>
      <c r="C6700" t="s">
        <v>431</v>
      </c>
      <c r="D6700" t="s">
        <v>430</v>
      </c>
      <c r="E6700">
        <v>1987</v>
      </c>
      <c r="F6700">
        <v>44.482999999999997</v>
      </c>
      <c r="G6700">
        <v>15.898</v>
      </c>
      <c r="I6700">
        <v>2565630000</v>
      </c>
      <c r="J6700">
        <v>240.95500000000001</v>
      </c>
      <c r="L6700">
        <v>105.6</v>
      </c>
      <c r="M6700">
        <v>49.932000000000002</v>
      </c>
      <c r="N6700">
        <v>18.3096</v>
      </c>
    </row>
    <row r="6701" spans="1:15" x14ac:dyDescent="0.3">
      <c r="A6701" t="s">
        <v>236</v>
      </c>
      <c r="B6701" t="s">
        <v>237</v>
      </c>
      <c r="C6701" t="s">
        <v>431</v>
      </c>
      <c r="D6701" t="s">
        <v>430</v>
      </c>
      <c r="E6701">
        <v>1986</v>
      </c>
      <c r="F6701">
        <v>44.563000000000002</v>
      </c>
      <c r="G6701">
        <v>16.021000000000001</v>
      </c>
      <c r="I6701">
        <v>3258290000</v>
      </c>
      <c r="J6701">
        <v>314.74599999999998</v>
      </c>
      <c r="L6701">
        <v>107.5</v>
      </c>
      <c r="M6701">
        <v>49.780999999999999</v>
      </c>
      <c r="N6701">
        <v>17.801200000000001</v>
      </c>
    </row>
    <row r="6702" spans="1:15" x14ac:dyDescent="0.3">
      <c r="A6702" t="s">
        <v>236</v>
      </c>
      <c r="B6702" t="s">
        <v>237</v>
      </c>
      <c r="C6702" t="s">
        <v>431</v>
      </c>
      <c r="D6702" t="s">
        <v>430</v>
      </c>
      <c r="E6702">
        <v>1985</v>
      </c>
      <c r="F6702">
        <v>44.689</v>
      </c>
      <c r="G6702">
        <v>16.114999999999998</v>
      </c>
      <c r="I6702">
        <v>2857890000</v>
      </c>
      <c r="J6702">
        <v>283.98599999999999</v>
      </c>
      <c r="L6702">
        <v>108.6</v>
      </c>
      <c r="M6702">
        <v>49.694000000000003</v>
      </c>
      <c r="N6702">
        <v>17.3049</v>
      </c>
    </row>
    <row r="6703" spans="1:15" x14ac:dyDescent="0.3">
      <c r="A6703" t="s">
        <v>236</v>
      </c>
      <c r="B6703" t="s">
        <v>237</v>
      </c>
      <c r="C6703" t="s">
        <v>431</v>
      </c>
      <c r="D6703" t="s">
        <v>430</v>
      </c>
      <c r="E6703">
        <v>1984</v>
      </c>
      <c r="F6703">
        <v>44.88</v>
      </c>
      <c r="G6703">
        <v>16.21</v>
      </c>
      <c r="I6703">
        <v>2939490000</v>
      </c>
      <c r="J6703">
        <v>300.53399999999999</v>
      </c>
      <c r="L6703">
        <v>109</v>
      </c>
      <c r="M6703">
        <v>49.634</v>
      </c>
      <c r="N6703">
        <v>16.818899999999999</v>
      </c>
    </row>
    <row r="6704" spans="1:15" x14ac:dyDescent="0.3">
      <c r="A6704" t="s">
        <v>236</v>
      </c>
      <c r="B6704" t="s">
        <v>237</v>
      </c>
      <c r="C6704" t="s">
        <v>431</v>
      </c>
      <c r="D6704" t="s">
        <v>430</v>
      </c>
      <c r="E6704">
        <v>1983</v>
      </c>
      <c r="F6704">
        <v>45.137</v>
      </c>
      <c r="G6704">
        <v>16.332999999999998</v>
      </c>
      <c r="I6704">
        <v>3511570000</v>
      </c>
      <c r="J6704">
        <v>369.47300000000001</v>
      </c>
      <c r="L6704">
        <v>108.7</v>
      </c>
      <c r="M6704">
        <v>49.56</v>
      </c>
      <c r="N6704">
        <v>16.343299999999999</v>
      </c>
    </row>
    <row r="6705" spans="1:14" x14ac:dyDescent="0.3">
      <c r="A6705" t="s">
        <v>236</v>
      </c>
      <c r="B6705" t="s">
        <v>237</v>
      </c>
      <c r="C6705" t="s">
        <v>431</v>
      </c>
      <c r="D6705" t="s">
        <v>430</v>
      </c>
      <c r="E6705">
        <v>1982</v>
      </c>
      <c r="F6705">
        <v>45.454000000000001</v>
      </c>
      <c r="G6705">
        <v>16.506</v>
      </c>
      <c r="I6705">
        <v>3526200000</v>
      </c>
      <c r="J6705">
        <v>381.86599999999999</v>
      </c>
      <c r="L6705">
        <v>107.8</v>
      </c>
      <c r="M6705">
        <v>49.442</v>
      </c>
      <c r="N6705">
        <v>15.8788</v>
      </c>
    </row>
    <row r="6706" spans="1:14" x14ac:dyDescent="0.3">
      <c r="A6706" t="s">
        <v>236</v>
      </c>
      <c r="B6706" t="s">
        <v>237</v>
      </c>
      <c r="C6706" t="s">
        <v>431</v>
      </c>
      <c r="D6706" t="s">
        <v>430</v>
      </c>
      <c r="E6706">
        <v>1981</v>
      </c>
      <c r="F6706">
        <v>45.819000000000003</v>
      </c>
      <c r="G6706">
        <v>16.736999999999998</v>
      </c>
      <c r="I6706">
        <v>3594870000</v>
      </c>
      <c r="J6706">
        <v>400.70600000000002</v>
      </c>
      <c r="L6706">
        <v>106.4</v>
      </c>
      <c r="M6706">
        <v>49.26</v>
      </c>
      <c r="N6706">
        <v>15.4269</v>
      </c>
    </row>
    <row r="6707" spans="1:14" x14ac:dyDescent="0.3">
      <c r="A6707" t="s">
        <v>236</v>
      </c>
      <c r="B6707" t="s">
        <v>237</v>
      </c>
      <c r="C6707" t="s">
        <v>431</v>
      </c>
      <c r="D6707" t="s">
        <v>430</v>
      </c>
      <c r="E6707">
        <v>1980</v>
      </c>
      <c r="F6707">
        <v>46.21</v>
      </c>
      <c r="G6707">
        <v>17.026</v>
      </c>
      <c r="I6707">
        <v>4042140000</v>
      </c>
      <c r="J6707">
        <v>463.73099999999999</v>
      </c>
      <c r="L6707">
        <v>104.9</v>
      </c>
      <c r="M6707">
        <v>49.005000000000003</v>
      </c>
      <c r="N6707">
        <v>14.9887</v>
      </c>
    </row>
    <row r="6708" spans="1:14" x14ac:dyDescent="0.3">
      <c r="A6708" t="s">
        <v>236</v>
      </c>
      <c r="B6708" t="s">
        <v>237</v>
      </c>
      <c r="C6708" t="s">
        <v>431</v>
      </c>
      <c r="D6708" t="s">
        <v>430</v>
      </c>
      <c r="E6708">
        <v>1979</v>
      </c>
      <c r="F6708">
        <v>46.603000000000002</v>
      </c>
      <c r="G6708">
        <v>17.361000000000001</v>
      </c>
      <c r="I6708">
        <v>3463570000</v>
      </c>
      <c r="J6708">
        <v>408.93700000000001</v>
      </c>
      <c r="L6708">
        <v>103.6</v>
      </c>
      <c r="M6708">
        <v>48.683</v>
      </c>
      <c r="N6708">
        <v>14.5642</v>
      </c>
    </row>
    <row r="6709" spans="1:14" x14ac:dyDescent="0.3">
      <c r="A6709" t="s">
        <v>236</v>
      </c>
      <c r="B6709" t="s">
        <v>237</v>
      </c>
      <c r="C6709" t="s">
        <v>431</v>
      </c>
      <c r="D6709" t="s">
        <v>430</v>
      </c>
      <c r="E6709">
        <v>1978</v>
      </c>
      <c r="F6709">
        <v>46.968000000000004</v>
      </c>
      <c r="G6709">
        <v>17.719000000000001</v>
      </c>
      <c r="I6709">
        <v>2669760000</v>
      </c>
      <c r="J6709">
        <v>324.38400000000001</v>
      </c>
      <c r="L6709">
        <v>102.6</v>
      </c>
      <c r="M6709">
        <v>48.317</v>
      </c>
      <c r="N6709">
        <v>14.1525</v>
      </c>
    </row>
    <row r="6710" spans="1:14" x14ac:dyDescent="0.3">
      <c r="A6710" t="s">
        <v>236</v>
      </c>
      <c r="B6710" t="s">
        <v>237</v>
      </c>
      <c r="C6710" t="s">
        <v>431</v>
      </c>
      <c r="D6710" t="s">
        <v>430</v>
      </c>
      <c r="E6710">
        <v>1977</v>
      </c>
      <c r="F6710">
        <v>47.283999999999999</v>
      </c>
      <c r="G6710">
        <v>18.079999999999998</v>
      </c>
      <c r="I6710">
        <v>2358930000</v>
      </c>
      <c r="J6710">
        <v>294.93400000000003</v>
      </c>
      <c r="L6710">
        <v>101.5</v>
      </c>
      <c r="M6710">
        <v>47.926000000000002</v>
      </c>
      <c r="N6710">
        <v>13.753399999999999</v>
      </c>
    </row>
    <row r="6711" spans="1:14" x14ac:dyDescent="0.3">
      <c r="A6711" t="s">
        <v>236</v>
      </c>
      <c r="B6711" t="s">
        <v>237</v>
      </c>
      <c r="C6711" t="s">
        <v>431</v>
      </c>
      <c r="D6711" t="s">
        <v>430</v>
      </c>
      <c r="E6711">
        <v>1976</v>
      </c>
      <c r="F6711">
        <v>47.540999999999997</v>
      </c>
      <c r="G6711">
        <v>18.439</v>
      </c>
      <c r="I6711">
        <v>2181840000</v>
      </c>
      <c r="J6711">
        <v>280.67899999999997</v>
      </c>
      <c r="L6711">
        <v>100.3</v>
      </c>
      <c r="M6711">
        <v>47.517000000000003</v>
      </c>
      <c r="N6711">
        <v>13.367000000000001</v>
      </c>
    </row>
    <row r="6712" spans="1:14" x14ac:dyDescent="0.3">
      <c r="A6712" t="s">
        <v>236</v>
      </c>
      <c r="B6712" t="s">
        <v>237</v>
      </c>
      <c r="C6712" t="s">
        <v>431</v>
      </c>
      <c r="D6712" t="s">
        <v>430</v>
      </c>
      <c r="E6712">
        <v>1975</v>
      </c>
      <c r="F6712">
        <v>47.73</v>
      </c>
      <c r="G6712">
        <v>18.792999999999999</v>
      </c>
      <c r="I6712">
        <v>2283050000</v>
      </c>
      <c r="J6712">
        <v>302.149</v>
      </c>
      <c r="L6712">
        <v>99</v>
      </c>
      <c r="M6712">
        <v>47.094000000000001</v>
      </c>
      <c r="N6712">
        <v>12.9931</v>
      </c>
    </row>
    <row r="6713" spans="1:14" x14ac:dyDescent="0.3">
      <c r="A6713" t="s">
        <v>236</v>
      </c>
      <c r="B6713" t="s">
        <v>237</v>
      </c>
      <c r="C6713" t="s">
        <v>431</v>
      </c>
      <c r="D6713" t="s">
        <v>430</v>
      </c>
      <c r="E6713">
        <v>1974</v>
      </c>
      <c r="F6713">
        <v>47.856000000000002</v>
      </c>
      <c r="G6713">
        <v>19.146000000000001</v>
      </c>
      <c r="I6713">
        <v>1917510000</v>
      </c>
      <c r="J6713">
        <v>261.03500000000003</v>
      </c>
      <c r="L6713">
        <v>97.6</v>
      </c>
      <c r="M6713">
        <v>46.655999999999999</v>
      </c>
      <c r="N6713">
        <v>12.631600000000001</v>
      </c>
    </row>
    <row r="6714" spans="1:14" x14ac:dyDescent="0.3">
      <c r="A6714" t="s">
        <v>236</v>
      </c>
      <c r="B6714" t="s">
        <v>237</v>
      </c>
      <c r="C6714" t="s">
        <v>431</v>
      </c>
      <c r="D6714" t="s">
        <v>430</v>
      </c>
      <c r="E6714">
        <v>1973</v>
      </c>
      <c r="F6714">
        <v>47.936</v>
      </c>
      <c r="G6714">
        <v>19.504000000000001</v>
      </c>
      <c r="I6714">
        <v>1653060000</v>
      </c>
      <c r="J6714">
        <v>231.43600000000001</v>
      </c>
      <c r="L6714">
        <v>96.2</v>
      </c>
      <c r="M6714">
        <v>46.203000000000003</v>
      </c>
      <c r="N6714">
        <v>12.282299999999999</v>
      </c>
    </row>
    <row r="6715" spans="1:14" x14ac:dyDescent="0.3">
      <c r="A6715" t="s">
        <v>236</v>
      </c>
      <c r="B6715" t="s">
        <v>237</v>
      </c>
      <c r="C6715" t="s">
        <v>431</v>
      </c>
      <c r="D6715" t="s">
        <v>430</v>
      </c>
      <c r="E6715">
        <v>1972</v>
      </c>
      <c r="F6715">
        <v>47.988</v>
      </c>
      <c r="G6715">
        <v>19.873000000000001</v>
      </c>
      <c r="I6715">
        <v>1341590000</v>
      </c>
      <c r="J6715">
        <v>193.12899999999999</v>
      </c>
      <c r="L6715">
        <v>94.9</v>
      </c>
      <c r="M6715">
        <v>45.734999999999999</v>
      </c>
      <c r="N6715">
        <v>11.9452</v>
      </c>
    </row>
    <row r="6716" spans="1:14" x14ac:dyDescent="0.3">
      <c r="A6716" t="s">
        <v>236</v>
      </c>
      <c r="B6716" t="s">
        <v>237</v>
      </c>
      <c r="C6716" t="s">
        <v>431</v>
      </c>
      <c r="D6716" t="s">
        <v>430</v>
      </c>
      <c r="E6716">
        <v>1971</v>
      </c>
      <c r="F6716">
        <v>48.021999999999998</v>
      </c>
      <c r="G6716">
        <v>20.254000000000001</v>
      </c>
      <c r="I6716">
        <v>1199510000</v>
      </c>
      <c r="J6716">
        <v>177.49799999999999</v>
      </c>
      <c r="L6716">
        <v>93.7</v>
      </c>
      <c r="M6716">
        <v>45.256999999999998</v>
      </c>
      <c r="N6716">
        <v>11.6206</v>
      </c>
    </row>
    <row r="6717" spans="1:14" x14ac:dyDescent="0.3">
      <c r="A6717" t="s">
        <v>236</v>
      </c>
      <c r="B6717" t="s">
        <v>237</v>
      </c>
      <c r="C6717" t="s">
        <v>431</v>
      </c>
      <c r="D6717" t="s">
        <v>430</v>
      </c>
      <c r="E6717">
        <v>1970</v>
      </c>
      <c r="F6717">
        <v>48.046999999999997</v>
      </c>
      <c r="G6717">
        <v>20.646000000000001</v>
      </c>
      <c r="I6717">
        <v>1111860000</v>
      </c>
      <c r="J6717">
        <v>169.071</v>
      </c>
      <c r="L6717">
        <v>92.7</v>
      </c>
      <c r="M6717">
        <v>44.771000000000001</v>
      </c>
      <c r="N6717">
        <v>11.308400000000001</v>
      </c>
    </row>
    <row r="6718" spans="1:14" x14ac:dyDescent="0.3">
      <c r="A6718" t="s">
        <v>236</v>
      </c>
      <c r="B6718" t="s">
        <v>237</v>
      </c>
      <c r="C6718" t="s">
        <v>431</v>
      </c>
      <c r="D6718" t="s">
        <v>430</v>
      </c>
      <c r="E6718">
        <v>1969</v>
      </c>
      <c r="F6718">
        <v>48.069000000000003</v>
      </c>
      <c r="G6718">
        <v>21.047999999999998</v>
      </c>
      <c r="I6718">
        <v>1056390000</v>
      </c>
      <c r="J6718">
        <v>165.012</v>
      </c>
      <c r="L6718">
        <v>91.8</v>
      </c>
      <c r="M6718">
        <v>44.283000000000001</v>
      </c>
      <c r="N6718">
        <v>11.008599999999999</v>
      </c>
    </row>
    <row r="6719" spans="1:14" x14ac:dyDescent="0.3">
      <c r="A6719" t="s">
        <v>236</v>
      </c>
      <c r="B6719" t="s">
        <v>237</v>
      </c>
      <c r="C6719" t="s">
        <v>431</v>
      </c>
      <c r="D6719" t="s">
        <v>430</v>
      </c>
      <c r="E6719">
        <v>1968</v>
      </c>
      <c r="F6719">
        <v>48.093000000000004</v>
      </c>
      <c r="G6719">
        <v>21.456</v>
      </c>
      <c r="I6719">
        <v>1031670000</v>
      </c>
      <c r="J6719">
        <v>165.47800000000001</v>
      </c>
      <c r="L6719">
        <v>90.9</v>
      </c>
      <c r="M6719">
        <v>43.795999999999999</v>
      </c>
      <c r="N6719">
        <v>10.720599999999999</v>
      </c>
    </row>
    <row r="6720" spans="1:14" x14ac:dyDescent="0.3">
      <c r="A6720" t="s">
        <v>236</v>
      </c>
      <c r="B6720" t="s">
        <v>237</v>
      </c>
      <c r="C6720" t="s">
        <v>431</v>
      </c>
      <c r="D6720" t="s">
        <v>430</v>
      </c>
      <c r="E6720">
        <v>1967</v>
      </c>
      <c r="F6720">
        <v>48.122</v>
      </c>
      <c r="G6720">
        <v>21.869</v>
      </c>
      <c r="I6720">
        <v>956437000</v>
      </c>
      <c r="J6720">
        <v>157.476</v>
      </c>
      <c r="M6720">
        <v>43.31</v>
      </c>
      <c r="N6720">
        <v>10.443899999999999</v>
      </c>
    </row>
    <row r="6721" spans="1:15" x14ac:dyDescent="0.3">
      <c r="A6721" t="s">
        <v>236</v>
      </c>
      <c r="B6721" t="s">
        <v>237</v>
      </c>
      <c r="C6721" t="s">
        <v>431</v>
      </c>
      <c r="D6721" t="s">
        <v>430</v>
      </c>
      <c r="E6721">
        <v>1966</v>
      </c>
      <c r="F6721">
        <v>48.161999999999999</v>
      </c>
      <c r="G6721">
        <v>22.285</v>
      </c>
      <c r="I6721">
        <v>900265000</v>
      </c>
      <c r="J6721">
        <v>152.108</v>
      </c>
      <c r="M6721">
        <v>42.828000000000003</v>
      </c>
      <c r="N6721">
        <v>10.1775</v>
      </c>
    </row>
    <row r="6722" spans="1:15" x14ac:dyDescent="0.3">
      <c r="A6722" t="s">
        <v>236</v>
      </c>
      <c r="B6722" t="s">
        <v>237</v>
      </c>
      <c r="C6722" t="s">
        <v>431</v>
      </c>
      <c r="D6722" t="s">
        <v>430</v>
      </c>
      <c r="E6722">
        <v>1965</v>
      </c>
      <c r="F6722">
        <v>48.216999999999999</v>
      </c>
      <c r="G6722">
        <v>22.702999999999999</v>
      </c>
      <c r="I6722">
        <v>833563000</v>
      </c>
      <c r="J6722">
        <v>144.48500000000001</v>
      </c>
      <c r="M6722">
        <v>42.350999999999999</v>
      </c>
      <c r="N6722">
        <v>9.9205900000000007</v>
      </c>
    </row>
    <row r="6723" spans="1:15" x14ac:dyDescent="0.3">
      <c r="A6723" t="s">
        <v>236</v>
      </c>
      <c r="B6723" t="s">
        <v>237</v>
      </c>
      <c r="C6723" t="s">
        <v>431</v>
      </c>
      <c r="D6723" t="s">
        <v>430</v>
      </c>
      <c r="E6723">
        <v>1964</v>
      </c>
      <c r="F6723">
        <v>48.292000000000002</v>
      </c>
      <c r="G6723">
        <v>23.126999999999999</v>
      </c>
      <c r="I6723">
        <v>802482000</v>
      </c>
      <c r="J6723">
        <v>142.65899999999999</v>
      </c>
      <c r="M6723">
        <v>41.875999999999998</v>
      </c>
      <c r="N6723">
        <v>9.6728799999999993</v>
      </c>
    </row>
    <row r="6724" spans="1:15" x14ac:dyDescent="0.3">
      <c r="A6724" t="s">
        <v>236</v>
      </c>
      <c r="B6724" t="s">
        <v>237</v>
      </c>
      <c r="C6724" t="s">
        <v>431</v>
      </c>
      <c r="D6724" t="s">
        <v>430</v>
      </c>
      <c r="E6724">
        <v>1963</v>
      </c>
      <c r="F6724">
        <v>48.383000000000003</v>
      </c>
      <c r="G6724">
        <v>23.555</v>
      </c>
      <c r="I6724">
        <v>759346000</v>
      </c>
      <c r="J6724">
        <v>138.40700000000001</v>
      </c>
      <c r="M6724">
        <v>41.401000000000003</v>
      </c>
      <c r="N6724">
        <v>9.4341200000000001</v>
      </c>
    </row>
    <row r="6725" spans="1:15" x14ac:dyDescent="0.3">
      <c r="A6725" t="s">
        <v>236</v>
      </c>
      <c r="B6725" t="s">
        <v>237</v>
      </c>
      <c r="C6725" t="s">
        <v>431</v>
      </c>
      <c r="D6725" t="s">
        <v>430</v>
      </c>
      <c r="E6725">
        <v>1962</v>
      </c>
      <c r="F6725">
        <v>48.484999999999999</v>
      </c>
      <c r="G6725">
        <v>23.986999999999998</v>
      </c>
      <c r="I6725">
        <v>739287000</v>
      </c>
      <c r="J6725">
        <v>138.12</v>
      </c>
      <c r="M6725">
        <v>40.923999999999999</v>
      </c>
      <c r="N6725">
        <v>9.2040199999999999</v>
      </c>
    </row>
    <row r="6726" spans="1:15" x14ac:dyDescent="0.3">
      <c r="A6726" t="s">
        <v>236</v>
      </c>
      <c r="B6726" t="s">
        <v>237</v>
      </c>
      <c r="C6726" t="s">
        <v>431</v>
      </c>
      <c r="D6726" t="s">
        <v>430</v>
      </c>
      <c r="E6726">
        <v>1961</v>
      </c>
      <c r="F6726">
        <v>48.594000000000001</v>
      </c>
      <c r="G6726">
        <v>24.42</v>
      </c>
      <c r="I6726">
        <v>699162000</v>
      </c>
      <c r="J6726">
        <v>133.84800000000001</v>
      </c>
      <c r="M6726">
        <v>40.444000000000003</v>
      </c>
      <c r="N6726">
        <v>8.9823000000000004</v>
      </c>
    </row>
    <row r="6727" spans="1:15" x14ac:dyDescent="0.3">
      <c r="A6727" t="s">
        <v>236</v>
      </c>
      <c r="B6727" t="s">
        <v>237</v>
      </c>
      <c r="C6727" t="s">
        <v>431</v>
      </c>
      <c r="D6727" t="s">
        <v>430</v>
      </c>
      <c r="E6727">
        <v>1960</v>
      </c>
      <c r="F6727">
        <v>48.704000000000001</v>
      </c>
      <c r="G6727">
        <v>24.850999999999999</v>
      </c>
      <c r="I6727">
        <v>673082000</v>
      </c>
      <c r="J6727">
        <v>131.99299999999999</v>
      </c>
      <c r="M6727">
        <v>39.962000000000003</v>
      </c>
    </row>
    <row r="6728" spans="1:15" x14ac:dyDescent="0.3">
      <c r="A6728" t="s">
        <v>238</v>
      </c>
      <c r="B6728" t="s">
        <v>239</v>
      </c>
      <c r="C6728" t="s">
        <v>431</v>
      </c>
      <c r="D6728" t="s">
        <v>430</v>
      </c>
      <c r="E6728">
        <v>2018</v>
      </c>
      <c r="I6728">
        <v>7064970000</v>
      </c>
      <c r="J6728">
        <v>389.39800000000002</v>
      </c>
      <c r="L6728">
        <v>35.299999999999997</v>
      </c>
      <c r="N6728">
        <v>192.441</v>
      </c>
      <c r="O6728">
        <v>5.43</v>
      </c>
    </row>
    <row r="6729" spans="1:15" x14ac:dyDescent="0.3">
      <c r="A6729" t="s">
        <v>238</v>
      </c>
      <c r="B6729" t="s">
        <v>239</v>
      </c>
      <c r="C6729" t="s">
        <v>431</v>
      </c>
      <c r="D6729" t="s">
        <v>430</v>
      </c>
      <c r="E6729">
        <v>2017</v>
      </c>
      <c r="F6729">
        <v>34.593000000000004</v>
      </c>
      <c r="G6729">
        <v>6.8109999999999999</v>
      </c>
      <c r="I6729">
        <v>6303290000</v>
      </c>
      <c r="J6729">
        <v>356.71800000000002</v>
      </c>
      <c r="K6729">
        <v>13.7822</v>
      </c>
      <c r="L6729">
        <v>36.799999999999997</v>
      </c>
      <c r="M6729">
        <v>63.279000000000003</v>
      </c>
      <c r="N6729">
        <v>187.423</v>
      </c>
      <c r="O6729">
        <v>5.468</v>
      </c>
    </row>
    <row r="6730" spans="1:15" x14ac:dyDescent="0.3">
      <c r="A6730" t="s">
        <v>238</v>
      </c>
      <c r="B6730" t="s">
        <v>239</v>
      </c>
      <c r="C6730" t="s">
        <v>431</v>
      </c>
      <c r="D6730" t="s">
        <v>430</v>
      </c>
      <c r="E6730">
        <v>2016</v>
      </c>
      <c r="F6730">
        <v>35.162999999999997</v>
      </c>
      <c r="G6730">
        <v>7.0739999999999998</v>
      </c>
      <c r="I6730">
        <v>5433040000</v>
      </c>
      <c r="J6730">
        <v>315.77699999999999</v>
      </c>
      <c r="K6730">
        <v>11.47</v>
      </c>
      <c r="L6730">
        <v>38.299999999999997</v>
      </c>
      <c r="M6730">
        <v>62.680999999999997</v>
      </c>
      <c r="N6730">
        <v>182.49100000000001</v>
      </c>
      <c r="O6730">
        <v>5.7119999999999997</v>
      </c>
    </row>
    <row r="6731" spans="1:15" x14ac:dyDescent="0.3">
      <c r="A6731" t="s">
        <v>238</v>
      </c>
      <c r="B6731" t="s">
        <v>239</v>
      </c>
      <c r="C6731" t="s">
        <v>431</v>
      </c>
      <c r="D6731" t="s">
        <v>430</v>
      </c>
      <c r="E6731">
        <v>2015</v>
      </c>
      <c r="F6731">
        <v>35.838999999999999</v>
      </c>
      <c r="G6731">
        <v>7.415</v>
      </c>
      <c r="I6731">
        <v>6373210000</v>
      </c>
      <c r="J6731">
        <v>380.59699999999998</v>
      </c>
      <c r="K6731">
        <v>5.3</v>
      </c>
      <c r="L6731">
        <v>40.299999999999997</v>
      </c>
      <c r="M6731">
        <v>61.953000000000003</v>
      </c>
      <c r="N6731">
        <v>177.61199999999999</v>
      </c>
      <c r="O6731">
        <v>5.7859999999999996</v>
      </c>
    </row>
    <row r="6732" spans="1:15" x14ac:dyDescent="0.3">
      <c r="A6732" t="s">
        <v>238</v>
      </c>
      <c r="B6732" t="s">
        <v>239</v>
      </c>
      <c r="C6732" t="s">
        <v>431</v>
      </c>
      <c r="D6732" t="s">
        <v>430</v>
      </c>
      <c r="E6732">
        <v>2014</v>
      </c>
      <c r="F6732">
        <v>36.628999999999998</v>
      </c>
      <c r="G6732">
        <v>7.8639999999999999</v>
      </c>
      <c r="I6732">
        <v>6047810000</v>
      </c>
      <c r="J6732">
        <v>371.27</v>
      </c>
      <c r="K6732">
        <v>5.83</v>
      </c>
      <c r="L6732">
        <v>42.3</v>
      </c>
      <c r="M6732">
        <v>61.042000000000002</v>
      </c>
      <c r="N6732">
        <v>172.77799999999999</v>
      </c>
      <c r="O6732">
        <v>5.8760000000000003</v>
      </c>
    </row>
    <row r="6733" spans="1:15" x14ac:dyDescent="0.3">
      <c r="A6733" t="s">
        <v>238</v>
      </c>
      <c r="B6733" t="s">
        <v>239</v>
      </c>
      <c r="C6733" t="s">
        <v>431</v>
      </c>
      <c r="D6733" t="s">
        <v>430</v>
      </c>
      <c r="E6733">
        <v>2013</v>
      </c>
      <c r="F6733">
        <v>37.506</v>
      </c>
      <c r="G6733">
        <v>8.43</v>
      </c>
      <c r="I6733">
        <v>5518880000</v>
      </c>
      <c r="J6733">
        <v>348.43</v>
      </c>
      <c r="K6733">
        <v>5.05</v>
      </c>
      <c r="L6733">
        <v>45.2</v>
      </c>
      <c r="M6733">
        <v>59.930999999999997</v>
      </c>
      <c r="N6733">
        <v>168.00200000000001</v>
      </c>
      <c r="O6733">
        <v>5.9459999999999997</v>
      </c>
    </row>
    <row r="6734" spans="1:15" x14ac:dyDescent="0.3">
      <c r="A6734" t="s">
        <v>238</v>
      </c>
      <c r="B6734" t="s">
        <v>239</v>
      </c>
      <c r="C6734" t="s">
        <v>431</v>
      </c>
      <c r="D6734" t="s">
        <v>430</v>
      </c>
      <c r="E6734">
        <v>2012</v>
      </c>
      <c r="F6734">
        <v>38.436</v>
      </c>
      <c r="G6734">
        <v>9.1129999999999995</v>
      </c>
      <c r="I6734">
        <v>6028490000</v>
      </c>
      <c r="J6734">
        <v>391.56200000000001</v>
      </c>
      <c r="K6734">
        <v>4.3506</v>
      </c>
      <c r="L6734">
        <v>48.4</v>
      </c>
      <c r="M6734">
        <v>58.628999999999998</v>
      </c>
      <c r="N6734">
        <v>163.30099999999999</v>
      </c>
      <c r="O6734">
        <v>6.1769999999999996</v>
      </c>
    </row>
    <row r="6735" spans="1:15" x14ac:dyDescent="0.3">
      <c r="A6735" t="s">
        <v>238</v>
      </c>
      <c r="B6735" t="s">
        <v>239</v>
      </c>
      <c r="C6735" t="s">
        <v>431</v>
      </c>
      <c r="D6735" t="s">
        <v>430</v>
      </c>
      <c r="E6735">
        <v>2011</v>
      </c>
      <c r="F6735">
        <v>39.383000000000003</v>
      </c>
      <c r="G6735">
        <v>9.9030000000000005</v>
      </c>
      <c r="I6735">
        <v>8004000000</v>
      </c>
      <c r="J6735">
        <v>534.95100000000002</v>
      </c>
      <c r="K6735">
        <v>3.33</v>
      </c>
      <c r="L6735">
        <v>51.8</v>
      </c>
      <c r="M6735">
        <v>57.161000000000001</v>
      </c>
      <c r="N6735">
        <v>158.69900000000001</v>
      </c>
      <c r="O6735">
        <v>6.3730000000000002</v>
      </c>
    </row>
    <row r="6736" spans="1:15" x14ac:dyDescent="0.3">
      <c r="A6736" t="s">
        <v>238</v>
      </c>
      <c r="B6736" t="s">
        <v>239</v>
      </c>
      <c r="C6736" t="s">
        <v>431</v>
      </c>
      <c r="D6736" t="s">
        <v>430</v>
      </c>
      <c r="E6736">
        <v>2010</v>
      </c>
      <c r="F6736">
        <v>40.292000000000002</v>
      </c>
      <c r="G6736">
        <v>10.789</v>
      </c>
      <c r="I6736">
        <v>6959660000</v>
      </c>
      <c r="J6736">
        <v>478.66899999999998</v>
      </c>
      <c r="K6736">
        <v>2.2599999999999998</v>
      </c>
      <c r="L6736">
        <v>55.4</v>
      </c>
      <c r="M6736">
        <v>55.564</v>
      </c>
      <c r="N6736">
        <v>154.21700000000001</v>
      </c>
      <c r="O6736">
        <v>6.3239999999999998</v>
      </c>
    </row>
    <row r="6737" spans="1:15" x14ac:dyDescent="0.3">
      <c r="A6737" t="s">
        <v>238</v>
      </c>
      <c r="B6737" t="s">
        <v>239</v>
      </c>
      <c r="C6737" t="s">
        <v>431</v>
      </c>
      <c r="D6737" t="s">
        <v>430</v>
      </c>
      <c r="E6737">
        <v>2009</v>
      </c>
      <c r="F6737">
        <v>41.110999999999997</v>
      </c>
      <c r="G6737">
        <v>11.754</v>
      </c>
      <c r="I6737">
        <v>6191130000</v>
      </c>
      <c r="J6737">
        <v>438.21199999999999</v>
      </c>
      <c r="K6737">
        <v>1.07</v>
      </c>
      <c r="L6737">
        <v>57.4</v>
      </c>
      <c r="M6737">
        <v>53.887999999999998</v>
      </c>
      <c r="N6737">
        <v>149.85300000000001</v>
      </c>
      <c r="O6737">
        <v>6.43</v>
      </c>
    </row>
    <row r="6738" spans="1:15" x14ac:dyDescent="0.3">
      <c r="A6738" t="s">
        <v>238</v>
      </c>
      <c r="B6738" t="s">
        <v>239</v>
      </c>
      <c r="C6738" t="s">
        <v>431</v>
      </c>
      <c r="D6738" t="s">
        <v>430</v>
      </c>
      <c r="E6738">
        <v>2008</v>
      </c>
      <c r="F6738">
        <v>41.807000000000002</v>
      </c>
      <c r="G6738">
        <v>12.76</v>
      </c>
      <c r="I6738">
        <v>5321010000</v>
      </c>
      <c r="J6738">
        <v>387.60599999999999</v>
      </c>
      <c r="K6738">
        <v>0.7</v>
      </c>
      <c r="L6738">
        <v>59.2</v>
      </c>
      <c r="M6738">
        <v>52.206000000000003</v>
      </c>
      <c r="N6738">
        <v>145.608</v>
      </c>
      <c r="O6738">
        <v>6.18</v>
      </c>
    </row>
    <row r="6739" spans="1:15" x14ac:dyDescent="0.3">
      <c r="A6739" t="s">
        <v>238</v>
      </c>
      <c r="B6739" t="s">
        <v>239</v>
      </c>
      <c r="C6739" t="s">
        <v>431</v>
      </c>
      <c r="D6739" t="s">
        <v>430</v>
      </c>
      <c r="E6739">
        <v>2007</v>
      </c>
      <c r="F6739">
        <v>42.360999999999997</v>
      </c>
      <c r="G6739">
        <v>13.766</v>
      </c>
      <c r="I6739">
        <v>4432940000</v>
      </c>
      <c r="J6739">
        <v>332.25900000000001</v>
      </c>
      <c r="K6739">
        <v>0.96586499999999997</v>
      </c>
      <c r="L6739">
        <v>62</v>
      </c>
      <c r="M6739">
        <v>50.594999999999999</v>
      </c>
      <c r="N6739">
        <v>141.51300000000001</v>
      </c>
      <c r="O6739">
        <v>6.4619999999999997</v>
      </c>
    </row>
    <row r="6740" spans="1:15" x14ac:dyDescent="0.3">
      <c r="A6740" t="s">
        <v>238</v>
      </c>
      <c r="B6740" t="s">
        <v>239</v>
      </c>
      <c r="C6740" t="s">
        <v>431</v>
      </c>
      <c r="D6740" t="s">
        <v>430</v>
      </c>
      <c r="E6740">
        <v>2006</v>
      </c>
      <c r="F6740">
        <v>42.77</v>
      </c>
      <c r="G6740">
        <v>14.733000000000001</v>
      </c>
      <c r="I6740">
        <v>3998020000</v>
      </c>
      <c r="J6740">
        <v>308.16300000000001</v>
      </c>
      <c r="K6740">
        <v>0.42513699999999999</v>
      </c>
      <c r="L6740">
        <v>64</v>
      </c>
      <c r="M6740">
        <v>49.118000000000002</v>
      </c>
      <c r="N6740">
        <v>137.608</v>
      </c>
      <c r="O6740">
        <v>7.0940000000000003</v>
      </c>
    </row>
    <row r="6741" spans="1:15" x14ac:dyDescent="0.3">
      <c r="A6741" t="s">
        <v>238</v>
      </c>
      <c r="B6741" t="s">
        <v>239</v>
      </c>
      <c r="C6741" t="s">
        <v>431</v>
      </c>
      <c r="D6741" t="s">
        <v>430</v>
      </c>
      <c r="E6741">
        <v>2005</v>
      </c>
      <c r="F6741">
        <v>43.045999999999999</v>
      </c>
      <c r="G6741">
        <v>15.617000000000001</v>
      </c>
      <c r="I6741">
        <v>3655910000</v>
      </c>
      <c r="J6741">
        <v>289.55500000000001</v>
      </c>
      <c r="K6741">
        <v>0.38448900000000003</v>
      </c>
      <c r="L6741">
        <v>67.099999999999994</v>
      </c>
      <c r="M6741">
        <v>47.844000000000001</v>
      </c>
      <c r="N6741">
        <v>133.91999999999999</v>
      </c>
      <c r="O6741">
        <v>7.8</v>
      </c>
    </row>
    <row r="6742" spans="1:15" x14ac:dyDescent="0.3">
      <c r="A6742" t="s">
        <v>238</v>
      </c>
      <c r="B6742" t="s">
        <v>239</v>
      </c>
      <c r="C6742" t="s">
        <v>431</v>
      </c>
      <c r="D6742" t="s">
        <v>430</v>
      </c>
      <c r="E6742">
        <v>2004</v>
      </c>
      <c r="F6742">
        <v>43.216999999999999</v>
      </c>
      <c r="G6742">
        <v>16.382000000000001</v>
      </c>
      <c r="I6742">
        <v>3476090000</v>
      </c>
      <c r="J6742">
        <v>282.56700000000001</v>
      </c>
      <c r="K6742">
        <v>0.34750500000000001</v>
      </c>
      <c r="L6742">
        <v>71.900000000000006</v>
      </c>
      <c r="M6742">
        <v>46.823</v>
      </c>
      <c r="N6742">
        <v>130.482</v>
      </c>
      <c r="O6742">
        <v>8.0939999999999994</v>
      </c>
    </row>
    <row r="6743" spans="1:15" x14ac:dyDescent="0.3">
      <c r="A6743" t="s">
        <v>238</v>
      </c>
      <c r="B6743" t="s">
        <v>239</v>
      </c>
      <c r="C6743" t="s">
        <v>431</v>
      </c>
      <c r="D6743" t="s">
        <v>430</v>
      </c>
      <c r="E6743">
        <v>2003</v>
      </c>
      <c r="F6743">
        <v>43.335999999999999</v>
      </c>
      <c r="G6743">
        <v>17.016999999999999</v>
      </c>
      <c r="I6743">
        <v>3208840000</v>
      </c>
      <c r="J6743">
        <v>267.399</v>
      </c>
      <c r="K6743">
        <v>0.27881499999999998</v>
      </c>
      <c r="L6743">
        <v>78.2</v>
      </c>
      <c r="M6743">
        <v>46.052</v>
      </c>
      <c r="N6743">
        <v>127.282</v>
      </c>
      <c r="O6743">
        <v>8.2249999999999996</v>
      </c>
    </row>
    <row r="6744" spans="1:15" x14ac:dyDescent="0.3">
      <c r="A6744" t="s">
        <v>238</v>
      </c>
      <c r="B6744" t="s">
        <v>239</v>
      </c>
      <c r="C6744" t="s">
        <v>431</v>
      </c>
      <c r="D6744" t="s">
        <v>430</v>
      </c>
      <c r="E6744">
        <v>2002</v>
      </c>
      <c r="F6744">
        <v>43.445999999999998</v>
      </c>
      <c r="G6744">
        <v>17.518999999999998</v>
      </c>
      <c r="I6744">
        <v>3495750000</v>
      </c>
      <c r="J6744">
        <v>298.43299999999999</v>
      </c>
      <c r="K6744">
        <v>0.21509500000000001</v>
      </c>
      <c r="L6744">
        <v>85.6</v>
      </c>
      <c r="M6744">
        <v>45.517000000000003</v>
      </c>
      <c r="N6744">
        <v>124.24299999999999</v>
      </c>
      <c r="O6744">
        <v>8.3070000000000004</v>
      </c>
    </row>
    <row r="6745" spans="1:15" x14ac:dyDescent="0.3">
      <c r="A6745" t="s">
        <v>238</v>
      </c>
      <c r="B6745" t="s">
        <v>239</v>
      </c>
      <c r="C6745" t="s">
        <v>431</v>
      </c>
      <c r="D6745" t="s">
        <v>430</v>
      </c>
      <c r="E6745">
        <v>2001</v>
      </c>
      <c r="F6745">
        <v>43.573999999999998</v>
      </c>
      <c r="G6745">
        <v>17.89</v>
      </c>
      <c r="I6745">
        <v>1716500000</v>
      </c>
      <c r="J6745">
        <v>150.149</v>
      </c>
      <c r="K6745">
        <v>0.164021</v>
      </c>
      <c r="L6745">
        <v>93.3</v>
      </c>
      <c r="M6745">
        <v>45.204000000000001</v>
      </c>
      <c r="N6745">
        <v>121.256</v>
      </c>
      <c r="O6745">
        <v>8.3149999999999995</v>
      </c>
    </row>
    <row r="6746" spans="1:15" x14ac:dyDescent="0.3">
      <c r="A6746" t="s">
        <v>238</v>
      </c>
      <c r="B6746" t="s">
        <v>239</v>
      </c>
      <c r="C6746" t="s">
        <v>431</v>
      </c>
      <c r="D6746" t="s">
        <v>430</v>
      </c>
      <c r="E6746">
        <v>2000</v>
      </c>
      <c r="F6746">
        <v>43.726999999999997</v>
      </c>
      <c r="G6746">
        <v>18.137</v>
      </c>
      <c r="I6746">
        <v>1743510000</v>
      </c>
      <c r="J6746">
        <v>156.386</v>
      </c>
      <c r="K6746">
        <v>0.126781</v>
      </c>
      <c r="L6746">
        <v>100.4</v>
      </c>
      <c r="M6746">
        <v>45.09</v>
      </c>
      <c r="N6746">
        <v>118.252</v>
      </c>
      <c r="O6746">
        <v>8.4039999999999999</v>
      </c>
    </row>
    <row r="6747" spans="1:15" x14ac:dyDescent="0.3">
      <c r="A6747" t="s">
        <v>238</v>
      </c>
      <c r="B6747" t="s">
        <v>239</v>
      </c>
      <c r="C6747" t="s">
        <v>431</v>
      </c>
      <c r="D6747" t="s">
        <v>430</v>
      </c>
      <c r="E6747">
        <v>1999</v>
      </c>
      <c r="F6747">
        <v>43.901000000000003</v>
      </c>
      <c r="G6747">
        <v>18.280999999999999</v>
      </c>
      <c r="I6747">
        <v>1775920000</v>
      </c>
      <c r="J6747">
        <v>163.614</v>
      </c>
      <c r="K6747">
        <v>8.7278800000000004E-2</v>
      </c>
      <c r="L6747">
        <v>106</v>
      </c>
      <c r="M6747">
        <v>45.136000000000003</v>
      </c>
      <c r="N6747">
        <v>115.129</v>
      </c>
      <c r="O6747">
        <v>8.4260000000000002</v>
      </c>
    </row>
    <row r="6748" spans="1:15" x14ac:dyDescent="0.3">
      <c r="A6748" t="s">
        <v>238</v>
      </c>
      <c r="B6748" t="s">
        <v>239</v>
      </c>
      <c r="C6748" t="s">
        <v>431</v>
      </c>
      <c r="D6748" t="s">
        <v>430</v>
      </c>
      <c r="E6748">
        <v>1998</v>
      </c>
      <c r="F6748">
        <v>44.084000000000003</v>
      </c>
      <c r="G6748">
        <v>18.356999999999999</v>
      </c>
      <c r="I6748">
        <v>1750580000</v>
      </c>
      <c r="J6748">
        <v>165.89500000000001</v>
      </c>
      <c r="K6748">
        <v>1.8057400000000001E-2</v>
      </c>
      <c r="L6748">
        <v>110</v>
      </c>
      <c r="M6748">
        <v>45.284999999999997</v>
      </c>
      <c r="N6748">
        <v>111.926</v>
      </c>
      <c r="O6748">
        <v>8.2629999999999999</v>
      </c>
    </row>
    <row r="6749" spans="1:15" x14ac:dyDescent="0.3">
      <c r="A6749" t="s">
        <v>238</v>
      </c>
      <c r="B6749" t="s">
        <v>239</v>
      </c>
      <c r="C6749" t="s">
        <v>431</v>
      </c>
      <c r="D6749" t="s">
        <v>430</v>
      </c>
      <c r="E6749">
        <v>1997</v>
      </c>
      <c r="F6749">
        <v>44.276000000000003</v>
      </c>
      <c r="G6749">
        <v>18.402000000000001</v>
      </c>
      <c r="I6749">
        <v>2663230000</v>
      </c>
      <c r="J6749">
        <v>259.45</v>
      </c>
      <c r="K6749">
        <v>4.6685199999999998E-3</v>
      </c>
      <c r="L6749">
        <v>113</v>
      </c>
      <c r="M6749">
        <v>45.478999999999999</v>
      </c>
      <c r="N6749">
        <v>108.877</v>
      </c>
      <c r="O6749">
        <v>8.3620000000000001</v>
      </c>
    </row>
    <row r="6750" spans="1:15" x14ac:dyDescent="0.3">
      <c r="A6750" t="s">
        <v>238</v>
      </c>
      <c r="B6750" t="s">
        <v>239</v>
      </c>
      <c r="C6750" t="s">
        <v>431</v>
      </c>
      <c r="D6750" t="s">
        <v>430</v>
      </c>
      <c r="E6750">
        <v>1996</v>
      </c>
      <c r="F6750">
        <v>44.494999999999997</v>
      </c>
      <c r="G6750">
        <v>18.440999999999999</v>
      </c>
      <c r="I6750">
        <v>2281030000</v>
      </c>
      <c r="J6750">
        <v>227.58500000000001</v>
      </c>
      <c r="L6750">
        <v>115.4</v>
      </c>
      <c r="M6750">
        <v>45.677</v>
      </c>
      <c r="N6750">
        <v>106.309</v>
      </c>
      <c r="O6750">
        <v>8.3140000000000001</v>
      </c>
    </row>
    <row r="6751" spans="1:15" x14ac:dyDescent="0.3">
      <c r="A6751" t="s">
        <v>238</v>
      </c>
      <c r="B6751" t="s">
        <v>239</v>
      </c>
      <c r="C6751" t="s">
        <v>431</v>
      </c>
      <c r="D6751" t="s">
        <v>430</v>
      </c>
      <c r="E6751">
        <v>1995</v>
      </c>
      <c r="F6751">
        <v>44.78</v>
      </c>
      <c r="G6751">
        <v>18.495999999999999</v>
      </c>
      <c r="I6751">
        <v>1397460000</v>
      </c>
      <c r="J6751">
        <v>141.95400000000001</v>
      </c>
      <c r="L6751">
        <v>118</v>
      </c>
      <c r="M6751">
        <v>45.845999999999997</v>
      </c>
      <c r="N6751">
        <v>104.417</v>
      </c>
      <c r="O6751">
        <v>8.2089999999999996</v>
      </c>
    </row>
    <row r="6752" spans="1:15" x14ac:dyDescent="0.3">
      <c r="A6752" t="s">
        <v>238</v>
      </c>
      <c r="B6752" t="s">
        <v>239</v>
      </c>
      <c r="C6752" t="s">
        <v>431</v>
      </c>
      <c r="D6752" t="s">
        <v>430</v>
      </c>
      <c r="E6752">
        <v>1994</v>
      </c>
      <c r="F6752">
        <v>45.18</v>
      </c>
      <c r="G6752">
        <v>18.584</v>
      </c>
      <c r="I6752">
        <v>1181800000</v>
      </c>
      <c r="J6752">
        <v>121.264</v>
      </c>
      <c r="L6752">
        <v>121.5</v>
      </c>
      <c r="M6752">
        <v>45.969000000000001</v>
      </c>
      <c r="N6752">
        <v>103.37</v>
      </c>
      <c r="O6752">
        <v>7.76</v>
      </c>
    </row>
    <row r="6753" spans="1:15" x14ac:dyDescent="0.3">
      <c r="A6753" t="s">
        <v>238</v>
      </c>
      <c r="B6753" t="s">
        <v>239</v>
      </c>
      <c r="C6753" t="s">
        <v>431</v>
      </c>
      <c r="D6753" t="s">
        <v>430</v>
      </c>
      <c r="E6753">
        <v>1993</v>
      </c>
      <c r="F6753">
        <v>45.710999999999999</v>
      </c>
      <c r="G6753">
        <v>18.701000000000001</v>
      </c>
      <c r="I6753">
        <v>2070640000</v>
      </c>
      <c r="J6753">
        <v>213.24100000000001</v>
      </c>
      <c r="L6753">
        <v>125.7</v>
      </c>
      <c r="M6753">
        <v>46.055</v>
      </c>
      <c r="N6753">
        <v>102.995</v>
      </c>
      <c r="O6753">
        <v>7.9649999999999999</v>
      </c>
    </row>
    <row r="6754" spans="1:15" x14ac:dyDescent="0.3">
      <c r="A6754" t="s">
        <v>238</v>
      </c>
      <c r="B6754" t="s">
        <v>239</v>
      </c>
      <c r="C6754" t="s">
        <v>431</v>
      </c>
      <c r="D6754" t="s">
        <v>430</v>
      </c>
      <c r="E6754">
        <v>1992</v>
      </c>
      <c r="F6754">
        <v>46.369</v>
      </c>
      <c r="G6754">
        <v>18.847000000000001</v>
      </c>
      <c r="I6754">
        <v>1799520000</v>
      </c>
      <c r="J6754">
        <v>185.786</v>
      </c>
      <c r="L6754">
        <v>130.19999999999999</v>
      </c>
      <c r="M6754">
        <v>46.107999999999997</v>
      </c>
      <c r="N6754">
        <v>102.736</v>
      </c>
      <c r="O6754">
        <v>7.3070000000000004</v>
      </c>
    </row>
    <row r="6755" spans="1:15" x14ac:dyDescent="0.3">
      <c r="A6755" t="s">
        <v>238</v>
      </c>
      <c r="B6755" t="s">
        <v>239</v>
      </c>
      <c r="C6755" t="s">
        <v>431</v>
      </c>
      <c r="D6755" t="s">
        <v>430</v>
      </c>
      <c r="E6755">
        <v>1991</v>
      </c>
      <c r="F6755">
        <v>47.13</v>
      </c>
      <c r="G6755">
        <v>19.021000000000001</v>
      </c>
      <c r="I6755">
        <v>2203550000</v>
      </c>
      <c r="J6755">
        <v>229.52799999999999</v>
      </c>
      <c r="L6755">
        <v>134.80000000000001</v>
      </c>
      <c r="M6755">
        <v>46.121000000000002</v>
      </c>
      <c r="N6755">
        <v>101.828</v>
      </c>
      <c r="O6755">
        <v>7.4139999999999997</v>
      </c>
    </row>
    <row r="6756" spans="1:15" x14ac:dyDescent="0.3">
      <c r="A6756" t="s">
        <v>238</v>
      </c>
      <c r="B6756" t="s">
        <v>239</v>
      </c>
      <c r="C6756" t="s">
        <v>431</v>
      </c>
      <c r="D6756" t="s">
        <v>430</v>
      </c>
      <c r="E6756">
        <v>1990</v>
      </c>
      <c r="F6756">
        <v>47.939</v>
      </c>
      <c r="G6756">
        <v>19.22</v>
      </c>
      <c r="I6756">
        <v>1880770000</v>
      </c>
      <c r="J6756">
        <v>199.98599999999999</v>
      </c>
      <c r="K6756">
        <v>0</v>
      </c>
      <c r="L6756">
        <v>139.19999999999999</v>
      </c>
      <c r="M6756">
        <v>46.095999999999997</v>
      </c>
      <c r="N6756">
        <v>99.750699999999995</v>
      </c>
    </row>
    <row r="6757" spans="1:15" x14ac:dyDescent="0.3">
      <c r="A6757" t="s">
        <v>238</v>
      </c>
      <c r="B6757" t="s">
        <v>239</v>
      </c>
      <c r="C6757" t="s">
        <v>431</v>
      </c>
      <c r="D6757" t="s">
        <v>430</v>
      </c>
      <c r="E6757">
        <v>1989</v>
      </c>
      <c r="F6757">
        <v>48.726999999999997</v>
      </c>
      <c r="G6757">
        <v>19.431000000000001</v>
      </c>
      <c r="I6757">
        <v>1590220000</v>
      </c>
      <c r="J6757">
        <v>175.21899999999999</v>
      </c>
      <c r="L6757">
        <v>143.19999999999999</v>
      </c>
      <c r="M6757">
        <v>46.037999999999997</v>
      </c>
      <c r="N6757">
        <v>96.261899999999997</v>
      </c>
    </row>
    <row r="6758" spans="1:15" x14ac:dyDescent="0.3">
      <c r="A6758" t="s">
        <v>238</v>
      </c>
      <c r="B6758" t="s">
        <v>239</v>
      </c>
      <c r="C6758" t="s">
        <v>431</v>
      </c>
      <c r="D6758" t="s">
        <v>430</v>
      </c>
      <c r="E6758">
        <v>1988</v>
      </c>
      <c r="F6758">
        <v>49.429000000000002</v>
      </c>
      <c r="G6758">
        <v>19.640999999999998</v>
      </c>
      <c r="I6758">
        <v>1379920000</v>
      </c>
      <c r="J6758">
        <v>159.77500000000001</v>
      </c>
      <c r="L6758">
        <v>146.4</v>
      </c>
      <c r="M6758">
        <v>45.957000000000001</v>
      </c>
      <c r="N6758">
        <v>91.606800000000007</v>
      </c>
    </row>
    <row r="6759" spans="1:15" x14ac:dyDescent="0.3">
      <c r="A6759" t="s">
        <v>238</v>
      </c>
      <c r="B6759" t="s">
        <v>239</v>
      </c>
      <c r="C6759" t="s">
        <v>431</v>
      </c>
      <c r="D6759" t="s">
        <v>430</v>
      </c>
      <c r="E6759">
        <v>1987</v>
      </c>
      <c r="F6759">
        <v>49.997999999999998</v>
      </c>
      <c r="G6759">
        <v>19.843</v>
      </c>
      <c r="I6759">
        <v>1183090000</v>
      </c>
      <c r="J6759">
        <v>145.32300000000001</v>
      </c>
      <c r="L6759">
        <v>148</v>
      </c>
      <c r="M6759">
        <v>45.86</v>
      </c>
      <c r="N6759">
        <v>86.350700000000003</v>
      </c>
    </row>
    <row r="6760" spans="1:15" x14ac:dyDescent="0.3">
      <c r="A6760" t="s">
        <v>238</v>
      </c>
      <c r="B6760" t="s">
        <v>239</v>
      </c>
      <c r="C6760" t="s">
        <v>431</v>
      </c>
      <c r="D6760" t="s">
        <v>430</v>
      </c>
      <c r="E6760">
        <v>1986</v>
      </c>
      <c r="F6760">
        <v>50.417999999999999</v>
      </c>
      <c r="G6760">
        <v>20.036999999999999</v>
      </c>
      <c r="I6760">
        <v>1183650000</v>
      </c>
      <c r="J6760">
        <v>154.39500000000001</v>
      </c>
      <c r="L6760">
        <v>147.80000000000001</v>
      </c>
      <c r="M6760">
        <v>45.746000000000002</v>
      </c>
      <c r="N6760">
        <v>81.315100000000001</v>
      </c>
    </row>
    <row r="6761" spans="1:15" x14ac:dyDescent="0.3">
      <c r="A6761" t="s">
        <v>238</v>
      </c>
      <c r="B6761" t="s">
        <v>239</v>
      </c>
      <c r="C6761" t="s">
        <v>431</v>
      </c>
      <c r="D6761" t="s">
        <v>430</v>
      </c>
      <c r="E6761">
        <v>1985</v>
      </c>
      <c r="F6761">
        <v>50.695999999999998</v>
      </c>
      <c r="G6761">
        <v>20.231000000000002</v>
      </c>
      <c r="I6761">
        <v>1131350000</v>
      </c>
      <c r="J6761">
        <v>155.65600000000001</v>
      </c>
      <c r="L6761">
        <v>146.4</v>
      </c>
      <c r="M6761">
        <v>45.606000000000002</v>
      </c>
      <c r="N6761">
        <v>77.092399999999998</v>
      </c>
    </row>
    <row r="6762" spans="1:15" x14ac:dyDescent="0.3">
      <c r="A6762" t="s">
        <v>238</v>
      </c>
      <c r="B6762" t="s">
        <v>239</v>
      </c>
      <c r="C6762" t="s">
        <v>431</v>
      </c>
      <c r="D6762" t="s">
        <v>430</v>
      </c>
      <c r="E6762">
        <v>1984</v>
      </c>
      <c r="F6762">
        <v>50.863999999999997</v>
      </c>
      <c r="G6762">
        <v>20.433</v>
      </c>
      <c r="I6762">
        <v>1208010000</v>
      </c>
      <c r="J6762">
        <v>173.45</v>
      </c>
      <c r="L6762">
        <v>144.30000000000001</v>
      </c>
      <c r="M6762">
        <v>45.432000000000002</v>
      </c>
      <c r="N6762">
        <v>73.871499999999997</v>
      </c>
    </row>
    <row r="6763" spans="1:15" x14ac:dyDescent="0.3">
      <c r="A6763" t="s">
        <v>238</v>
      </c>
      <c r="B6763" t="s">
        <v>239</v>
      </c>
      <c r="C6763" t="s">
        <v>431</v>
      </c>
      <c r="D6763" t="s">
        <v>430</v>
      </c>
      <c r="E6763">
        <v>1983</v>
      </c>
      <c r="F6763">
        <v>50.978999999999999</v>
      </c>
      <c r="G6763">
        <v>20.655999999999999</v>
      </c>
      <c r="I6763">
        <v>1223190000</v>
      </c>
      <c r="J6763">
        <v>181.53800000000001</v>
      </c>
      <c r="L6763">
        <v>142.80000000000001</v>
      </c>
      <c r="M6763">
        <v>45.216000000000001</v>
      </c>
      <c r="N6763">
        <v>71.467200000000005</v>
      </c>
    </row>
    <row r="6764" spans="1:15" x14ac:dyDescent="0.3">
      <c r="A6764" t="s">
        <v>238</v>
      </c>
      <c r="B6764" t="s">
        <v>239</v>
      </c>
      <c r="C6764" t="s">
        <v>431</v>
      </c>
      <c r="D6764" t="s">
        <v>430</v>
      </c>
      <c r="E6764">
        <v>1982</v>
      </c>
      <c r="F6764">
        <v>51.087000000000003</v>
      </c>
      <c r="G6764">
        <v>20.908999999999999</v>
      </c>
      <c r="I6764">
        <v>1180100000</v>
      </c>
      <c r="J6764">
        <v>179.73</v>
      </c>
      <c r="L6764">
        <v>142.9</v>
      </c>
      <c r="M6764">
        <v>44.954000000000001</v>
      </c>
      <c r="N6764">
        <v>69.643500000000003</v>
      </c>
    </row>
    <row r="6765" spans="1:15" x14ac:dyDescent="0.3">
      <c r="A6765" t="s">
        <v>238</v>
      </c>
      <c r="B6765" t="s">
        <v>239</v>
      </c>
      <c r="C6765" t="s">
        <v>431</v>
      </c>
      <c r="D6765" t="s">
        <v>430</v>
      </c>
      <c r="E6765">
        <v>1981</v>
      </c>
      <c r="F6765">
        <v>51.206000000000003</v>
      </c>
      <c r="G6765">
        <v>21.193999999999999</v>
      </c>
      <c r="I6765">
        <v>1237690000</v>
      </c>
      <c r="J6765">
        <v>193.01499999999999</v>
      </c>
      <c r="L6765">
        <v>145.30000000000001</v>
      </c>
      <c r="M6765">
        <v>44.646000000000001</v>
      </c>
      <c r="N6765">
        <v>68.014300000000006</v>
      </c>
    </row>
    <row r="6766" spans="1:15" x14ac:dyDescent="0.3">
      <c r="A6766" t="s">
        <v>238</v>
      </c>
      <c r="B6766" t="s">
        <v>239</v>
      </c>
      <c r="C6766" t="s">
        <v>431</v>
      </c>
      <c r="D6766" t="s">
        <v>430</v>
      </c>
      <c r="E6766">
        <v>1980</v>
      </c>
      <c r="F6766">
        <v>51.34</v>
      </c>
      <c r="G6766">
        <v>21.509</v>
      </c>
      <c r="I6766">
        <v>1237660000</v>
      </c>
      <c r="J6766">
        <v>198.011</v>
      </c>
      <c r="L6766">
        <v>149.69999999999999</v>
      </c>
      <c r="M6766">
        <v>44.295999999999999</v>
      </c>
      <c r="N6766">
        <v>66.296599999999998</v>
      </c>
    </row>
    <row r="6767" spans="1:15" x14ac:dyDescent="0.3">
      <c r="A6767" t="s">
        <v>238</v>
      </c>
      <c r="B6767" t="s">
        <v>239</v>
      </c>
      <c r="C6767" t="s">
        <v>431</v>
      </c>
      <c r="D6767" t="s">
        <v>430</v>
      </c>
      <c r="E6767">
        <v>1979</v>
      </c>
      <c r="F6767">
        <v>51.48</v>
      </c>
      <c r="G6767">
        <v>21.849</v>
      </c>
      <c r="I6767">
        <v>1058270000</v>
      </c>
      <c r="J6767">
        <v>174.18600000000001</v>
      </c>
      <c r="L6767">
        <v>155.19999999999999</v>
      </c>
      <c r="M6767">
        <v>43.911999999999999</v>
      </c>
      <c r="N6767">
        <v>64.441000000000003</v>
      </c>
    </row>
    <row r="6768" spans="1:15" x14ac:dyDescent="0.3">
      <c r="A6768" t="s">
        <v>238</v>
      </c>
      <c r="B6768" t="s">
        <v>239</v>
      </c>
      <c r="C6768" t="s">
        <v>431</v>
      </c>
      <c r="D6768" t="s">
        <v>430</v>
      </c>
      <c r="E6768">
        <v>1978</v>
      </c>
      <c r="F6768">
        <v>51.606000000000002</v>
      </c>
      <c r="G6768">
        <v>22.204000000000001</v>
      </c>
      <c r="I6768">
        <v>949034000</v>
      </c>
      <c r="J6768">
        <v>160.93899999999999</v>
      </c>
      <c r="L6768">
        <v>162</v>
      </c>
      <c r="M6768">
        <v>43.503999999999998</v>
      </c>
      <c r="N6768">
        <v>62.546300000000002</v>
      </c>
    </row>
    <row r="6769" spans="1:14" x14ac:dyDescent="0.3">
      <c r="A6769" t="s">
        <v>238</v>
      </c>
      <c r="B6769" t="s">
        <v>239</v>
      </c>
      <c r="C6769" t="s">
        <v>431</v>
      </c>
      <c r="D6769" t="s">
        <v>430</v>
      </c>
      <c r="E6769">
        <v>1977</v>
      </c>
      <c r="F6769">
        <v>51.704999999999998</v>
      </c>
      <c r="G6769">
        <v>22.568000000000001</v>
      </c>
      <c r="I6769">
        <v>806291000</v>
      </c>
      <c r="J6769">
        <v>141.01</v>
      </c>
      <c r="L6769">
        <v>168.7</v>
      </c>
      <c r="M6769">
        <v>43.082000000000001</v>
      </c>
      <c r="N6769">
        <v>60.648600000000002</v>
      </c>
    </row>
    <row r="6770" spans="1:14" x14ac:dyDescent="0.3">
      <c r="A6770" t="s">
        <v>238</v>
      </c>
      <c r="B6770" t="s">
        <v>239</v>
      </c>
      <c r="C6770" t="s">
        <v>431</v>
      </c>
      <c r="D6770" t="s">
        <v>430</v>
      </c>
      <c r="E6770">
        <v>1976</v>
      </c>
      <c r="F6770">
        <v>51.777000000000001</v>
      </c>
      <c r="G6770">
        <v>22.937000000000001</v>
      </c>
      <c r="I6770">
        <v>670318000</v>
      </c>
      <c r="J6770">
        <v>120.873</v>
      </c>
      <c r="L6770">
        <v>174.8</v>
      </c>
      <c r="M6770">
        <v>42.649000000000001</v>
      </c>
      <c r="N6770">
        <v>58.821100000000001</v>
      </c>
    </row>
    <row r="6771" spans="1:14" x14ac:dyDescent="0.3">
      <c r="A6771" t="s">
        <v>238</v>
      </c>
      <c r="B6771" t="s">
        <v>239</v>
      </c>
      <c r="C6771" t="s">
        <v>431</v>
      </c>
      <c r="D6771" t="s">
        <v>430</v>
      </c>
      <c r="E6771">
        <v>1975</v>
      </c>
      <c r="F6771">
        <v>51.831000000000003</v>
      </c>
      <c r="G6771">
        <v>23.317</v>
      </c>
      <c r="I6771">
        <v>613221000</v>
      </c>
      <c r="J6771">
        <v>113.88</v>
      </c>
      <c r="L6771">
        <v>180.4</v>
      </c>
      <c r="M6771">
        <v>42.206000000000003</v>
      </c>
      <c r="N6771">
        <v>57.114899999999999</v>
      </c>
    </row>
    <row r="6772" spans="1:14" x14ac:dyDescent="0.3">
      <c r="A6772" t="s">
        <v>238</v>
      </c>
      <c r="B6772" t="s">
        <v>239</v>
      </c>
      <c r="C6772" t="s">
        <v>431</v>
      </c>
      <c r="D6772" t="s">
        <v>430</v>
      </c>
      <c r="E6772">
        <v>1974</v>
      </c>
      <c r="F6772">
        <v>51.878999999999998</v>
      </c>
      <c r="G6772">
        <v>23.715</v>
      </c>
      <c r="I6772">
        <v>548621000</v>
      </c>
      <c r="J6772">
        <v>104.797</v>
      </c>
      <c r="L6772">
        <v>186</v>
      </c>
      <c r="M6772">
        <v>41.744</v>
      </c>
      <c r="N6772">
        <v>55.526899999999998</v>
      </c>
    </row>
    <row r="6773" spans="1:14" x14ac:dyDescent="0.3">
      <c r="A6773" t="s">
        <v>238</v>
      </c>
      <c r="B6773" t="s">
        <v>239</v>
      </c>
      <c r="C6773" t="s">
        <v>431</v>
      </c>
      <c r="D6773" t="s">
        <v>430</v>
      </c>
      <c r="E6773">
        <v>1973</v>
      </c>
      <c r="F6773">
        <v>51.930999999999997</v>
      </c>
      <c r="G6773">
        <v>24.135999999999999</v>
      </c>
      <c r="I6773">
        <v>444282000</v>
      </c>
      <c r="J6773">
        <v>87.227599999999995</v>
      </c>
      <c r="L6773">
        <v>191.6</v>
      </c>
      <c r="M6773">
        <v>41.262</v>
      </c>
      <c r="N6773">
        <v>54.023800000000001</v>
      </c>
    </row>
    <row r="6774" spans="1:14" x14ac:dyDescent="0.3">
      <c r="A6774" t="s">
        <v>238</v>
      </c>
      <c r="B6774" t="s">
        <v>239</v>
      </c>
      <c r="C6774" t="s">
        <v>431</v>
      </c>
      <c r="D6774" t="s">
        <v>430</v>
      </c>
      <c r="E6774">
        <v>1972</v>
      </c>
      <c r="F6774">
        <v>51.993000000000002</v>
      </c>
      <c r="G6774">
        <v>24.576000000000001</v>
      </c>
      <c r="I6774">
        <v>406063000</v>
      </c>
      <c r="J6774">
        <v>81.891499999999994</v>
      </c>
      <c r="L6774">
        <v>196.7</v>
      </c>
      <c r="M6774">
        <v>40.762</v>
      </c>
      <c r="N6774">
        <v>52.593899999999998</v>
      </c>
    </row>
    <row r="6775" spans="1:14" x14ac:dyDescent="0.3">
      <c r="A6775" t="s">
        <v>238</v>
      </c>
      <c r="B6775" t="s">
        <v>239</v>
      </c>
      <c r="C6775" t="s">
        <v>431</v>
      </c>
      <c r="D6775" t="s">
        <v>430</v>
      </c>
      <c r="E6775">
        <v>1971</v>
      </c>
      <c r="F6775">
        <v>52.063000000000002</v>
      </c>
      <c r="G6775">
        <v>25.026</v>
      </c>
      <c r="I6775">
        <v>365387000</v>
      </c>
      <c r="J6775">
        <v>75.663700000000006</v>
      </c>
      <c r="L6775">
        <v>201</v>
      </c>
      <c r="M6775">
        <v>40.253999999999998</v>
      </c>
      <c r="N6775">
        <v>51.220700000000001</v>
      </c>
    </row>
    <row r="6776" spans="1:14" x14ac:dyDescent="0.3">
      <c r="A6776" t="s">
        <v>238</v>
      </c>
      <c r="B6776" t="s">
        <v>239</v>
      </c>
      <c r="C6776" t="s">
        <v>431</v>
      </c>
      <c r="D6776" t="s">
        <v>430</v>
      </c>
      <c r="E6776">
        <v>1970</v>
      </c>
      <c r="F6776">
        <v>52.134</v>
      </c>
      <c r="G6776">
        <v>25.469000000000001</v>
      </c>
      <c r="I6776">
        <v>290532000</v>
      </c>
      <c r="J6776">
        <v>61.765500000000003</v>
      </c>
      <c r="L6776">
        <v>204.4</v>
      </c>
      <c r="M6776">
        <v>39.756</v>
      </c>
      <c r="N6776">
        <v>49.891599999999997</v>
      </c>
    </row>
    <row r="6777" spans="1:14" x14ac:dyDescent="0.3">
      <c r="A6777" t="s">
        <v>238</v>
      </c>
      <c r="B6777" t="s">
        <v>239</v>
      </c>
      <c r="C6777" t="s">
        <v>431</v>
      </c>
      <c r="D6777" t="s">
        <v>430</v>
      </c>
      <c r="E6777">
        <v>1969</v>
      </c>
      <c r="F6777">
        <v>52.194000000000003</v>
      </c>
      <c r="G6777">
        <v>25.884</v>
      </c>
      <c r="I6777">
        <v>265811000</v>
      </c>
      <c r="J6777">
        <v>58.009399999999999</v>
      </c>
      <c r="L6777">
        <v>206.9</v>
      </c>
      <c r="M6777">
        <v>39.289000000000001</v>
      </c>
      <c r="N6777">
        <v>48.601999999999997</v>
      </c>
    </row>
    <row r="6778" spans="1:14" x14ac:dyDescent="0.3">
      <c r="A6778" t="s">
        <v>238</v>
      </c>
      <c r="B6778" t="s">
        <v>239</v>
      </c>
      <c r="C6778" t="s">
        <v>431</v>
      </c>
      <c r="D6778" t="s">
        <v>430</v>
      </c>
      <c r="E6778">
        <v>1968</v>
      </c>
      <c r="F6778">
        <v>52.23</v>
      </c>
      <c r="G6778">
        <v>26.256</v>
      </c>
      <c r="I6778">
        <v>245170000</v>
      </c>
      <c r="J6778">
        <v>54.9163</v>
      </c>
      <c r="L6778">
        <v>208.7</v>
      </c>
      <c r="M6778">
        <v>38.866</v>
      </c>
      <c r="N6778">
        <v>47.352800000000002</v>
      </c>
    </row>
    <row r="6779" spans="1:14" x14ac:dyDescent="0.3">
      <c r="A6779" t="s">
        <v>238</v>
      </c>
      <c r="B6779" t="s">
        <v>239</v>
      </c>
      <c r="C6779" t="s">
        <v>431</v>
      </c>
      <c r="D6779" t="s">
        <v>430</v>
      </c>
      <c r="E6779">
        <v>1967</v>
      </c>
      <c r="F6779">
        <v>52.231999999999999</v>
      </c>
      <c r="G6779">
        <v>26.576000000000001</v>
      </c>
      <c r="I6779">
        <v>269815000</v>
      </c>
      <c r="J6779">
        <v>62.02</v>
      </c>
      <c r="L6779">
        <v>209.8</v>
      </c>
      <c r="M6779">
        <v>38.494</v>
      </c>
      <c r="N6779">
        <v>46.143999999999998</v>
      </c>
    </row>
    <row r="6780" spans="1:14" x14ac:dyDescent="0.3">
      <c r="A6780" t="s">
        <v>238</v>
      </c>
      <c r="B6780" t="s">
        <v>239</v>
      </c>
      <c r="C6780" t="s">
        <v>431</v>
      </c>
      <c r="D6780" t="s">
        <v>430</v>
      </c>
      <c r="E6780">
        <v>1966</v>
      </c>
      <c r="F6780">
        <v>52.197000000000003</v>
      </c>
      <c r="G6780">
        <v>26.843</v>
      </c>
      <c r="I6780">
        <v>260395000</v>
      </c>
      <c r="J6780">
        <v>61.407699999999998</v>
      </c>
      <c r="L6780">
        <v>211</v>
      </c>
      <c r="M6780">
        <v>38.173999999999999</v>
      </c>
      <c r="N6780">
        <v>44.976999999999997</v>
      </c>
    </row>
    <row r="6781" spans="1:14" x14ac:dyDescent="0.3">
      <c r="A6781" t="s">
        <v>238</v>
      </c>
      <c r="B6781" t="s">
        <v>239</v>
      </c>
      <c r="C6781" t="s">
        <v>431</v>
      </c>
      <c r="D6781" t="s">
        <v>430</v>
      </c>
      <c r="E6781">
        <v>1965</v>
      </c>
      <c r="F6781">
        <v>52.122999999999998</v>
      </c>
      <c r="G6781">
        <v>27.061</v>
      </c>
      <c r="I6781">
        <v>229455000</v>
      </c>
      <c r="J6781">
        <v>55.4983</v>
      </c>
      <c r="M6781">
        <v>37.899000000000001</v>
      </c>
      <c r="N6781">
        <v>43.853000000000002</v>
      </c>
    </row>
    <row r="6782" spans="1:14" x14ac:dyDescent="0.3">
      <c r="A6782" t="s">
        <v>238</v>
      </c>
      <c r="B6782" t="s">
        <v>239</v>
      </c>
      <c r="C6782" t="s">
        <v>431</v>
      </c>
      <c r="D6782" t="s">
        <v>430</v>
      </c>
      <c r="E6782">
        <v>1964</v>
      </c>
      <c r="F6782">
        <v>52.015999999999998</v>
      </c>
      <c r="G6782">
        <v>27.244</v>
      </c>
      <c r="I6782">
        <v>194736000</v>
      </c>
      <c r="J6782">
        <v>48.293199999999999</v>
      </c>
      <c r="M6782">
        <v>37.655000000000001</v>
      </c>
      <c r="N6782">
        <v>42.770200000000003</v>
      </c>
    </row>
    <row r="6783" spans="1:14" x14ac:dyDescent="0.3">
      <c r="A6783" t="s">
        <v>238</v>
      </c>
      <c r="B6783" t="s">
        <v>239</v>
      </c>
      <c r="C6783" t="s">
        <v>431</v>
      </c>
      <c r="D6783" t="s">
        <v>430</v>
      </c>
      <c r="E6783">
        <v>1963</v>
      </c>
      <c r="F6783">
        <v>51.884</v>
      </c>
      <c r="G6783">
        <v>27.41</v>
      </c>
      <c r="I6783">
        <v>190816000</v>
      </c>
      <c r="J6783">
        <v>48.505499999999998</v>
      </c>
      <c r="M6783">
        <v>37.420999999999999</v>
      </c>
      <c r="N6783">
        <v>41.7258</v>
      </c>
    </row>
    <row r="6784" spans="1:14" x14ac:dyDescent="0.3">
      <c r="A6784" t="s">
        <v>238</v>
      </c>
      <c r="B6784" t="s">
        <v>239</v>
      </c>
      <c r="C6784" t="s">
        <v>431</v>
      </c>
      <c r="D6784" t="s">
        <v>430</v>
      </c>
      <c r="E6784">
        <v>1962</v>
      </c>
      <c r="F6784">
        <v>51.735999999999997</v>
      </c>
      <c r="G6784">
        <v>27.576000000000001</v>
      </c>
      <c r="I6784">
        <v>183116000</v>
      </c>
      <c r="J6784">
        <v>47.698399999999999</v>
      </c>
      <c r="M6784">
        <v>37.183</v>
      </c>
      <c r="N6784">
        <v>40.7196</v>
      </c>
    </row>
    <row r="6785" spans="1:15" x14ac:dyDescent="0.3">
      <c r="A6785" t="s">
        <v>238</v>
      </c>
      <c r="B6785" t="s">
        <v>239</v>
      </c>
      <c r="C6785" t="s">
        <v>431</v>
      </c>
      <c r="D6785" t="s">
        <v>430</v>
      </c>
      <c r="E6785">
        <v>1961</v>
      </c>
      <c r="F6785">
        <v>51.575000000000003</v>
      </c>
      <c r="G6785">
        <v>27.75</v>
      </c>
      <c r="I6785">
        <v>174577000</v>
      </c>
      <c r="J6785">
        <v>46.581600000000002</v>
      </c>
      <c r="M6785">
        <v>36.933999999999997</v>
      </c>
      <c r="N6785">
        <v>39.751300000000001</v>
      </c>
    </row>
    <row r="6786" spans="1:15" x14ac:dyDescent="0.3">
      <c r="A6786" t="s">
        <v>238</v>
      </c>
      <c r="B6786" t="s">
        <v>239</v>
      </c>
      <c r="C6786" t="s">
        <v>431</v>
      </c>
      <c r="D6786" t="s">
        <v>430</v>
      </c>
      <c r="E6786">
        <v>1960</v>
      </c>
      <c r="F6786">
        <v>51.405000000000001</v>
      </c>
      <c r="G6786">
        <v>27.937000000000001</v>
      </c>
      <c r="I6786">
        <v>162957000</v>
      </c>
      <c r="J6786">
        <v>44.523899999999998</v>
      </c>
      <c r="M6786">
        <v>36.671999999999997</v>
      </c>
    </row>
    <row r="6787" spans="1:15" x14ac:dyDescent="0.3">
      <c r="A6787" t="s">
        <v>240</v>
      </c>
      <c r="B6787" t="s">
        <v>241</v>
      </c>
      <c r="C6787" t="s">
        <v>435</v>
      </c>
      <c r="D6787" t="s">
        <v>433</v>
      </c>
      <c r="E6787">
        <v>2018</v>
      </c>
      <c r="I6787" s="1">
        <v>354000000000</v>
      </c>
      <c r="J6787">
        <v>11239</v>
      </c>
      <c r="K6787">
        <v>81.201700000000002</v>
      </c>
      <c r="L6787">
        <v>6.7</v>
      </c>
      <c r="N6787">
        <v>95.962800000000001</v>
      </c>
      <c r="O6787">
        <v>3.36</v>
      </c>
    </row>
    <row r="6788" spans="1:15" x14ac:dyDescent="0.3">
      <c r="A6788" t="s">
        <v>240</v>
      </c>
      <c r="B6788" t="s">
        <v>241</v>
      </c>
      <c r="C6788" t="s">
        <v>435</v>
      </c>
      <c r="D6788" t="s">
        <v>433</v>
      </c>
      <c r="E6788">
        <v>2017</v>
      </c>
      <c r="F6788">
        <v>16.867000000000001</v>
      </c>
      <c r="G6788">
        <v>5.0140000000000002</v>
      </c>
      <c r="I6788" s="1">
        <v>315000000000</v>
      </c>
      <c r="J6788">
        <v>10117.6</v>
      </c>
      <c r="K6788">
        <v>80.140500000000003</v>
      </c>
      <c r="L6788">
        <v>6.7</v>
      </c>
      <c r="M6788">
        <v>75.828000000000003</v>
      </c>
      <c r="N6788">
        <v>94.673699999999997</v>
      </c>
      <c r="O6788">
        <v>3.41</v>
      </c>
    </row>
    <row r="6789" spans="1:15" x14ac:dyDescent="0.3">
      <c r="A6789" t="s">
        <v>240</v>
      </c>
      <c r="B6789" t="s">
        <v>241</v>
      </c>
      <c r="C6789" t="s">
        <v>435</v>
      </c>
      <c r="D6789" t="s">
        <v>433</v>
      </c>
      <c r="E6789">
        <v>2016</v>
      </c>
      <c r="F6789">
        <v>16.957000000000001</v>
      </c>
      <c r="G6789">
        <v>4.9420000000000002</v>
      </c>
      <c r="I6789" s="1">
        <v>297000000000</v>
      </c>
      <c r="J6789">
        <v>9671.02</v>
      </c>
      <c r="K6789">
        <v>78.788300000000007</v>
      </c>
      <c r="L6789">
        <v>6.8</v>
      </c>
      <c r="M6789">
        <v>75.649000000000001</v>
      </c>
      <c r="N6789">
        <v>93.394599999999997</v>
      </c>
      <c r="O6789">
        <v>3.44</v>
      </c>
    </row>
    <row r="6790" spans="1:15" x14ac:dyDescent="0.3">
      <c r="A6790" t="s">
        <v>240</v>
      </c>
      <c r="B6790" t="s">
        <v>241</v>
      </c>
      <c r="C6790" t="s">
        <v>435</v>
      </c>
      <c r="D6790" t="s">
        <v>433</v>
      </c>
      <c r="E6790">
        <v>2015</v>
      </c>
      <c r="F6790">
        <v>17.024000000000001</v>
      </c>
      <c r="G6790">
        <v>4.8769999999999998</v>
      </c>
      <c r="I6790" s="1">
        <v>297000000000</v>
      </c>
      <c r="J6790">
        <v>9799.3700000000008</v>
      </c>
      <c r="K6790">
        <v>71.064099999999996</v>
      </c>
      <c r="L6790">
        <v>6.8</v>
      </c>
      <c r="M6790">
        <v>75.460999999999999</v>
      </c>
      <c r="N6790">
        <v>92.135000000000005</v>
      </c>
      <c r="O6790">
        <v>3.1</v>
      </c>
    </row>
    <row r="6791" spans="1:15" x14ac:dyDescent="0.3">
      <c r="A6791" t="s">
        <v>240</v>
      </c>
      <c r="B6791" t="s">
        <v>241</v>
      </c>
      <c r="C6791" t="s">
        <v>435</v>
      </c>
      <c r="D6791" t="s">
        <v>433</v>
      </c>
      <c r="E6791">
        <v>2014</v>
      </c>
      <c r="F6791">
        <v>17.071000000000002</v>
      </c>
      <c r="G6791">
        <v>4.8179999999999996</v>
      </c>
      <c r="H6791">
        <v>4651.96</v>
      </c>
      <c r="I6791" s="1">
        <v>338000000000</v>
      </c>
      <c r="J6791">
        <v>11319.1</v>
      </c>
      <c r="K6791">
        <v>63.665399999999998</v>
      </c>
      <c r="L6791">
        <v>6.8</v>
      </c>
      <c r="M6791">
        <v>75.268000000000001</v>
      </c>
      <c r="N6791">
        <v>90.904200000000003</v>
      </c>
      <c r="O6791">
        <v>2.88</v>
      </c>
    </row>
    <row r="6792" spans="1:15" x14ac:dyDescent="0.3">
      <c r="A6792" t="s">
        <v>240</v>
      </c>
      <c r="B6792" t="s">
        <v>241</v>
      </c>
      <c r="C6792" t="s">
        <v>435</v>
      </c>
      <c r="D6792" t="s">
        <v>433</v>
      </c>
      <c r="E6792">
        <v>2013</v>
      </c>
      <c r="F6792">
        <v>17.106000000000002</v>
      </c>
      <c r="G6792">
        <v>4.7670000000000003</v>
      </c>
      <c r="H6792">
        <v>4520.3599999999997</v>
      </c>
      <c r="I6792" s="1">
        <v>323000000000</v>
      </c>
      <c r="J6792">
        <v>10970.1</v>
      </c>
      <c r="K6792">
        <v>57.057499999999997</v>
      </c>
      <c r="L6792">
        <v>6.8</v>
      </c>
      <c r="M6792">
        <v>75.072000000000003</v>
      </c>
      <c r="N6792">
        <v>89.693700000000007</v>
      </c>
      <c r="O6792">
        <v>3.11</v>
      </c>
    </row>
    <row r="6793" spans="1:15" x14ac:dyDescent="0.3">
      <c r="A6793" t="s">
        <v>240</v>
      </c>
      <c r="B6793" t="s">
        <v>241</v>
      </c>
      <c r="C6793" t="s">
        <v>435</v>
      </c>
      <c r="D6793" t="s">
        <v>433</v>
      </c>
      <c r="E6793">
        <v>2012</v>
      </c>
      <c r="F6793">
        <v>17.141999999999999</v>
      </c>
      <c r="G6793">
        <v>4.7220000000000004</v>
      </c>
      <c r="H6793">
        <v>4338.5600000000004</v>
      </c>
      <c r="I6793" s="1">
        <v>314000000000</v>
      </c>
      <c r="J6793">
        <v>10817.4</v>
      </c>
      <c r="K6793">
        <v>65.8</v>
      </c>
      <c r="L6793">
        <v>6.8</v>
      </c>
      <c r="M6793">
        <v>74.876999999999995</v>
      </c>
      <c r="N6793">
        <v>88.474100000000007</v>
      </c>
      <c r="O6793">
        <v>3.04</v>
      </c>
    </row>
    <row r="6794" spans="1:15" x14ac:dyDescent="0.3">
      <c r="A6794" t="s">
        <v>240</v>
      </c>
      <c r="B6794" t="s">
        <v>241</v>
      </c>
      <c r="C6794" t="s">
        <v>435</v>
      </c>
      <c r="D6794" t="s">
        <v>433</v>
      </c>
      <c r="E6794">
        <v>2011</v>
      </c>
      <c r="F6794">
        <v>17.190000000000001</v>
      </c>
      <c r="G6794">
        <v>4.6829999999999998</v>
      </c>
      <c r="H6794">
        <v>4102.62</v>
      </c>
      <c r="I6794" s="1">
        <v>298000000000</v>
      </c>
      <c r="J6794">
        <v>10399.4</v>
      </c>
      <c r="K6794">
        <v>61</v>
      </c>
      <c r="L6794">
        <v>6.8</v>
      </c>
      <c r="M6794">
        <v>74.683000000000007</v>
      </c>
      <c r="N6794">
        <v>87.2042</v>
      </c>
      <c r="O6794">
        <v>3.05</v>
      </c>
    </row>
    <row r="6795" spans="1:15" x14ac:dyDescent="0.3">
      <c r="A6795" t="s">
        <v>240</v>
      </c>
      <c r="B6795" t="s">
        <v>241</v>
      </c>
      <c r="C6795" t="s">
        <v>435</v>
      </c>
      <c r="D6795" t="s">
        <v>433</v>
      </c>
      <c r="E6795">
        <v>2010</v>
      </c>
      <c r="F6795">
        <v>17.257999999999999</v>
      </c>
      <c r="G6795">
        <v>4.649</v>
      </c>
      <c r="H6795">
        <v>4145.5200000000004</v>
      </c>
      <c r="I6795" s="1">
        <v>255000000000</v>
      </c>
      <c r="J6795">
        <v>9040.57</v>
      </c>
      <c r="K6795">
        <v>56.3</v>
      </c>
      <c r="L6795">
        <v>6.8</v>
      </c>
      <c r="M6795">
        <v>74.492999999999995</v>
      </c>
      <c r="N6795">
        <v>85.856099999999998</v>
      </c>
      <c r="O6795">
        <v>3.25</v>
      </c>
    </row>
    <row r="6796" spans="1:15" x14ac:dyDescent="0.3">
      <c r="A6796" t="s">
        <v>240</v>
      </c>
      <c r="B6796" t="s">
        <v>241</v>
      </c>
      <c r="C6796" t="s">
        <v>435</v>
      </c>
      <c r="D6796" t="s">
        <v>433</v>
      </c>
      <c r="E6796">
        <v>2009</v>
      </c>
      <c r="F6796">
        <v>17.344999999999999</v>
      </c>
      <c r="G6796">
        <v>4.6189999999999998</v>
      </c>
      <c r="H6796">
        <v>3942.09</v>
      </c>
      <c r="I6796" s="1">
        <v>202000000000</v>
      </c>
      <c r="J6796">
        <v>7292.49</v>
      </c>
      <c r="K6796">
        <v>55.9</v>
      </c>
      <c r="L6796">
        <v>6.8</v>
      </c>
      <c r="M6796">
        <v>74.305000000000007</v>
      </c>
      <c r="N6796">
        <v>84.416499999999999</v>
      </c>
      <c r="O6796">
        <v>3.69</v>
      </c>
    </row>
    <row r="6797" spans="1:15" x14ac:dyDescent="0.3">
      <c r="A6797" t="s">
        <v>240</v>
      </c>
      <c r="B6797" t="s">
        <v>241</v>
      </c>
      <c r="C6797" t="s">
        <v>435</v>
      </c>
      <c r="D6797" t="s">
        <v>433</v>
      </c>
      <c r="E6797">
        <v>2008</v>
      </c>
      <c r="F6797">
        <v>17.460999999999999</v>
      </c>
      <c r="G6797">
        <v>4.5910000000000002</v>
      </c>
      <c r="H6797">
        <v>3286.09</v>
      </c>
      <c r="I6797" s="1">
        <v>231000000000</v>
      </c>
      <c r="J6797">
        <v>8474.58</v>
      </c>
      <c r="K6797">
        <v>55.8</v>
      </c>
      <c r="L6797">
        <v>6.7</v>
      </c>
      <c r="M6797">
        <v>74.117999999999995</v>
      </c>
      <c r="N6797">
        <v>82.897599999999997</v>
      </c>
      <c r="O6797">
        <v>3.34</v>
      </c>
    </row>
    <row r="6798" spans="1:15" x14ac:dyDescent="0.3">
      <c r="A6798" t="s">
        <v>240</v>
      </c>
      <c r="B6798" t="s">
        <v>241</v>
      </c>
      <c r="C6798" t="s">
        <v>435</v>
      </c>
      <c r="D6798" t="s">
        <v>433</v>
      </c>
      <c r="E6798">
        <v>2007</v>
      </c>
      <c r="F6798">
        <v>17.619</v>
      </c>
      <c r="G6798">
        <v>4.5650000000000004</v>
      </c>
      <c r="H6798">
        <v>3272.9</v>
      </c>
      <c r="I6798" s="1">
        <v>194000000000</v>
      </c>
      <c r="J6798">
        <v>7243.46</v>
      </c>
      <c r="K6798">
        <v>55.7</v>
      </c>
      <c r="L6798">
        <v>6.8</v>
      </c>
      <c r="M6798">
        <v>73.930999999999997</v>
      </c>
      <c r="N6798">
        <v>81.328199999999995</v>
      </c>
      <c r="O6798">
        <v>3.23</v>
      </c>
    </row>
    <row r="6799" spans="1:15" x14ac:dyDescent="0.3">
      <c r="A6799" t="s">
        <v>240</v>
      </c>
      <c r="B6799" t="s">
        <v>241</v>
      </c>
      <c r="C6799" t="s">
        <v>435</v>
      </c>
      <c r="D6799" t="s">
        <v>433</v>
      </c>
      <c r="E6799">
        <v>2006</v>
      </c>
      <c r="F6799">
        <v>17.838999999999999</v>
      </c>
      <c r="G6799">
        <v>4.5410000000000004</v>
      </c>
      <c r="H6799">
        <v>3065.57</v>
      </c>
      <c r="I6799" s="1">
        <v>163000000000</v>
      </c>
      <c r="J6799">
        <v>6209.11</v>
      </c>
      <c r="K6799">
        <v>51.637999999999998</v>
      </c>
      <c r="L6799">
        <v>6.8</v>
      </c>
      <c r="M6799">
        <v>73.744</v>
      </c>
      <c r="N6799">
        <v>79.750299999999996</v>
      </c>
      <c r="O6799">
        <v>3.32</v>
      </c>
    </row>
    <row r="6800" spans="1:15" x14ac:dyDescent="0.3">
      <c r="A6800" t="s">
        <v>240</v>
      </c>
      <c r="B6800" t="s">
        <v>241</v>
      </c>
      <c r="C6800" t="s">
        <v>435</v>
      </c>
      <c r="D6800" t="s">
        <v>433</v>
      </c>
      <c r="E6800">
        <v>2005</v>
      </c>
      <c r="F6800">
        <v>18.164000000000001</v>
      </c>
      <c r="G6800">
        <v>4.5199999999999996</v>
      </c>
      <c r="H6800">
        <v>2873.73</v>
      </c>
      <c r="I6800" s="1">
        <v>144000000000</v>
      </c>
      <c r="J6800">
        <v>5587.03</v>
      </c>
      <c r="K6800">
        <v>48.629199999999997</v>
      </c>
      <c r="L6800">
        <v>7</v>
      </c>
      <c r="M6800">
        <v>73.555000000000007</v>
      </c>
      <c r="N6800">
        <v>78.193899999999999</v>
      </c>
      <c r="O6800">
        <v>3.53</v>
      </c>
    </row>
    <row r="6801" spans="1:15" x14ac:dyDescent="0.3">
      <c r="A6801" t="s">
        <v>240</v>
      </c>
      <c r="B6801" t="s">
        <v>241</v>
      </c>
      <c r="C6801" t="s">
        <v>435</v>
      </c>
      <c r="D6801" t="s">
        <v>433</v>
      </c>
      <c r="E6801">
        <v>2004</v>
      </c>
      <c r="F6801">
        <v>18.638999999999999</v>
      </c>
      <c r="G6801">
        <v>4.5049999999999999</v>
      </c>
      <c r="H6801">
        <v>2984.36</v>
      </c>
      <c r="I6801" s="1">
        <v>125000000000</v>
      </c>
      <c r="J6801">
        <v>4952.22</v>
      </c>
      <c r="K6801">
        <v>42.252299999999998</v>
      </c>
      <c r="L6801">
        <v>7.1</v>
      </c>
      <c r="M6801">
        <v>73.364000000000004</v>
      </c>
      <c r="N6801">
        <v>76.672200000000004</v>
      </c>
      <c r="O6801">
        <v>3.54</v>
      </c>
    </row>
    <row r="6802" spans="1:15" x14ac:dyDescent="0.3">
      <c r="A6802" t="s">
        <v>240</v>
      </c>
      <c r="B6802" t="s">
        <v>241</v>
      </c>
      <c r="C6802" t="s">
        <v>435</v>
      </c>
      <c r="D6802" t="s">
        <v>433</v>
      </c>
      <c r="E6802">
        <v>2003</v>
      </c>
      <c r="F6802">
        <v>19.276</v>
      </c>
      <c r="G6802">
        <v>4.4989999999999997</v>
      </c>
      <c r="H6802">
        <v>2914.67</v>
      </c>
      <c r="I6802" s="1">
        <v>110000000000</v>
      </c>
      <c r="J6802">
        <v>4461.8500000000004</v>
      </c>
      <c r="K6802">
        <v>34.971200000000003</v>
      </c>
      <c r="L6802">
        <v>7.3</v>
      </c>
      <c r="M6802">
        <v>73.17</v>
      </c>
      <c r="N6802">
        <v>75.175200000000004</v>
      </c>
      <c r="O6802">
        <v>3.61</v>
      </c>
    </row>
    <row r="6803" spans="1:15" x14ac:dyDescent="0.3">
      <c r="A6803" t="s">
        <v>240</v>
      </c>
      <c r="B6803" t="s">
        <v>241</v>
      </c>
      <c r="C6803" t="s">
        <v>435</v>
      </c>
      <c r="D6803" t="s">
        <v>433</v>
      </c>
      <c r="E6803">
        <v>2002</v>
      </c>
      <c r="F6803">
        <v>20.065999999999999</v>
      </c>
      <c r="G6803">
        <v>4.5010000000000003</v>
      </c>
      <c r="H6803">
        <v>2820.55</v>
      </c>
      <c r="I6803" s="1">
        <v>101000000000</v>
      </c>
      <c r="J6803">
        <v>4165.72</v>
      </c>
      <c r="K6803">
        <v>32.338200000000001</v>
      </c>
      <c r="L6803">
        <v>7.6</v>
      </c>
      <c r="M6803">
        <v>72.975999999999999</v>
      </c>
      <c r="N6803">
        <v>73.682500000000005</v>
      </c>
      <c r="O6803">
        <v>3.48</v>
      </c>
    </row>
    <row r="6804" spans="1:15" x14ac:dyDescent="0.3">
      <c r="A6804" t="s">
        <v>240</v>
      </c>
      <c r="B6804" t="s">
        <v>241</v>
      </c>
      <c r="C6804" t="s">
        <v>435</v>
      </c>
      <c r="D6804" t="s">
        <v>433</v>
      </c>
      <c r="E6804">
        <v>2001</v>
      </c>
      <c r="F6804">
        <v>20.983000000000001</v>
      </c>
      <c r="G6804">
        <v>4.5110000000000001</v>
      </c>
      <c r="H6804">
        <v>2758.35</v>
      </c>
      <c r="I6804">
        <v>92783900000</v>
      </c>
      <c r="J6804">
        <v>3913.43</v>
      </c>
      <c r="K6804">
        <v>26.696000000000002</v>
      </c>
      <c r="L6804">
        <v>8.1</v>
      </c>
      <c r="M6804">
        <v>72.781999999999996</v>
      </c>
      <c r="N6804">
        <v>72.162899999999993</v>
      </c>
      <c r="O6804">
        <v>3.53</v>
      </c>
    </row>
    <row r="6805" spans="1:15" x14ac:dyDescent="0.3">
      <c r="A6805" t="s">
        <v>240</v>
      </c>
      <c r="B6805" t="s">
        <v>241</v>
      </c>
      <c r="C6805" t="s">
        <v>435</v>
      </c>
      <c r="D6805" t="s">
        <v>433</v>
      </c>
      <c r="E6805">
        <v>2000</v>
      </c>
      <c r="F6805">
        <v>21.98</v>
      </c>
      <c r="G6805">
        <v>4.5279999999999996</v>
      </c>
      <c r="H6805">
        <v>2747.06</v>
      </c>
      <c r="I6805">
        <v>93789700000</v>
      </c>
      <c r="J6805">
        <v>4043.66</v>
      </c>
      <c r="K6805">
        <v>21.384699999999999</v>
      </c>
      <c r="L6805">
        <v>8.6999999999999993</v>
      </c>
      <c r="M6805">
        <v>72.593999999999994</v>
      </c>
      <c r="N6805">
        <v>70.595799999999997</v>
      </c>
      <c r="O6805">
        <v>3</v>
      </c>
    </row>
    <row r="6806" spans="1:15" x14ac:dyDescent="0.3">
      <c r="A6806" t="s">
        <v>240</v>
      </c>
      <c r="B6806" t="s">
        <v>241</v>
      </c>
      <c r="C6806" t="s">
        <v>435</v>
      </c>
      <c r="D6806" t="s">
        <v>433</v>
      </c>
      <c r="E6806">
        <v>1999</v>
      </c>
      <c r="F6806">
        <v>22.992999999999999</v>
      </c>
      <c r="G6806">
        <v>4.5490000000000004</v>
      </c>
      <c r="H6806">
        <v>2648.13</v>
      </c>
      <c r="I6806">
        <v>79148900000</v>
      </c>
      <c r="J6806">
        <v>3492.69</v>
      </c>
      <c r="K6806">
        <v>12.3055</v>
      </c>
      <c r="L6806">
        <v>9.4</v>
      </c>
      <c r="M6806">
        <v>72.418000000000006</v>
      </c>
      <c r="N6806">
        <v>68.973699999999994</v>
      </c>
      <c r="O6806">
        <v>3.43</v>
      </c>
    </row>
    <row r="6807" spans="1:15" x14ac:dyDescent="0.3">
      <c r="A6807" t="s">
        <v>240</v>
      </c>
      <c r="B6807" t="s">
        <v>241</v>
      </c>
      <c r="C6807" t="s">
        <v>435</v>
      </c>
      <c r="D6807" t="s">
        <v>433</v>
      </c>
      <c r="E6807">
        <v>1998</v>
      </c>
      <c r="F6807">
        <v>23.959</v>
      </c>
      <c r="G6807">
        <v>4.57</v>
      </c>
      <c r="H6807">
        <v>2525.34</v>
      </c>
      <c r="I6807">
        <v>72167800000</v>
      </c>
      <c r="J6807">
        <v>3263.35</v>
      </c>
      <c r="K6807">
        <v>6.7517699999999996</v>
      </c>
      <c r="L6807">
        <v>10.1</v>
      </c>
      <c r="M6807">
        <v>72.257000000000005</v>
      </c>
      <c r="N6807">
        <v>67.309899999999999</v>
      </c>
      <c r="O6807">
        <v>3.2</v>
      </c>
    </row>
    <row r="6808" spans="1:15" x14ac:dyDescent="0.3">
      <c r="A6808" t="s">
        <v>240</v>
      </c>
      <c r="B6808" t="s">
        <v>241</v>
      </c>
      <c r="C6808" t="s">
        <v>435</v>
      </c>
      <c r="D6808" t="s">
        <v>433</v>
      </c>
      <c r="E6808">
        <v>1997</v>
      </c>
      <c r="F6808">
        <v>24.827000000000002</v>
      </c>
      <c r="G6808">
        <v>4.59</v>
      </c>
      <c r="H6808">
        <v>2471.9</v>
      </c>
      <c r="I6808" s="1">
        <v>100000000000</v>
      </c>
      <c r="J6808">
        <v>4637.87</v>
      </c>
      <c r="K6808">
        <v>2.3073899999999998</v>
      </c>
      <c r="L6808">
        <v>10.7</v>
      </c>
      <c r="M6808">
        <v>72.11</v>
      </c>
      <c r="N6808">
        <v>65.630200000000002</v>
      </c>
      <c r="O6808">
        <v>2.4500000000000002</v>
      </c>
    </row>
    <row r="6809" spans="1:15" x14ac:dyDescent="0.3">
      <c r="A6809" t="s">
        <v>240</v>
      </c>
      <c r="B6809" t="s">
        <v>241</v>
      </c>
      <c r="C6809" t="s">
        <v>435</v>
      </c>
      <c r="D6809" t="s">
        <v>433</v>
      </c>
      <c r="E6809">
        <v>1996</v>
      </c>
      <c r="F6809">
        <v>25.571000000000002</v>
      </c>
      <c r="G6809">
        <v>4.6100000000000003</v>
      </c>
      <c r="H6809">
        <v>2187.88</v>
      </c>
      <c r="I6809" s="1">
        <v>101000000000</v>
      </c>
      <c r="J6809">
        <v>4798.59</v>
      </c>
      <c r="K6809">
        <v>0.85204400000000002</v>
      </c>
      <c r="L6809">
        <v>11.1</v>
      </c>
      <c r="M6809">
        <v>71.971999999999994</v>
      </c>
      <c r="N6809">
        <v>63.970799999999997</v>
      </c>
      <c r="O6809">
        <v>2.52</v>
      </c>
    </row>
    <row r="6810" spans="1:15" x14ac:dyDescent="0.3">
      <c r="A6810" t="s">
        <v>240</v>
      </c>
      <c r="B6810" t="s">
        <v>241</v>
      </c>
      <c r="C6810" t="s">
        <v>435</v>
      </c>
      <c r="D6810" t="s">
        <v>433</v>
      </c>
      <c r="E6810">
        <v>1995</v>
      </c>
      <c r="F6810">
        <v>26.178999999999998</v>
      </c>
      <c r="G6810">
        <v>4.6319999999999997</v>
      </c>
      <c r="H6810">
        <v>2004.58</v>
      </c>
      <c r="I6810">
        <v>88704900000</v>
      </c>
      <c r="J6810">
        <v>4329.6899999999996</v>
      </c>
      <c r="K6810">
        <v>0.145674</v>
      </c>
      <c r="L6810">
        <v>11.5</v>
      </c>
      <c r="M6810">
        <v>71.834000000000003</v>
      </c>
      <c r="N6810">
        <v>62.357700000000001</v>
      </c>
      <c r="O6810">
        <v>3.15</v>
      </c>
    </row>
    <row r="6811" spans="1:15" x14ac:dyDescent="0.3">
      <c r="A6811" t="s">
        <v>240</v>
      </c>
      <c r="B6811" t="s">
        <v>241</v>
      </c>
      <c r="C6811" t="s">
        <v>435</v>
      </c>
      <c r="D6811" t="s">
        <v>433</v>
      </c>
      <c r="E6811">
        <v>1994</v>
      </c>
      <c r="F6811">
        <v>26.661999999999999</v>
      </c>
      <c r="G6811">
        <v>4.6580000000000004</v>
      </c>
      <c r="H6811">
        <v>1785.11</v>
      </c>
      <c r="I6811">
        <v>74478000000</v>
      </c>
      <c r="J6811">
        <v>3728.09</v>
      </c>
      <c r="K6811">
        <v>9.9607399999999999E-2</v>
      </c>
      <c r="L6811">
        <v>11.9</v>
      </c>
      <c r="M6811">
        <v>71.686999999999998</v>
      </c>
      <c r="N6811">
        <v>60.805100000000003</v>
      </c>
      <c r="O6811">
        <v>3.657</v>
      </c>
    </row>
    <row r="6812" spans="1:15" x14ac:dyDescent="0.3">
      <c r="A6812" t="s">
        <v>240</v>
      </c>
      <c r="B6812" t="s">
        <v>241</v>
      </c>
      <c r="C6812" t="s">
        <v>435</v>
      </c>
      <c r="D6812" t="s">
        <v>433</v>
      </c>
      <c r="E6812">
        <v>1993</v>
      </c>
      <c r="F6812">
        <v>27.062999999999999</v>
      </c>
      <c r="G6812">
        <v>4.6920000000000002</v>
      </c>
      <c r="H6812">
        <v>1533.7</v>
      </c>
      <c r="I6812">
        <v>66894400000</v>
      </c>
      <c r="J6812">
        <v>3433.14</v>
      </c>
      <c r="K6812">
        <v>2.5538499999999999E-2</v>
      </c>
      <c r="L6812">
        <v>12.4</v>
      </c>
      <c r="M6812">
        <v>71.519000000000005</v>
      </c>
      <c r="N6812">
        <v>59.305700000000002</v>
      </c>
      <c r="O6812">
        <v>4.1100000000000003</v>
      </c>
    </row>
    <row r="6813" spans="1:15" x14ac:dyDescent="0.3">
      <c r="A6813" t="s">
        <v>240</v>
      </c>
      <c r="B6813" t="s">
        <v>241</v>
      </c>
      <c r="C6813" t="s">
        <v>435</v>
      </c>
      <c r="D6813" t="s">
        <v>433</v>
      </c>
      <c r="E6813">
        <v>1992</v>
      </c>
      <c r="F6813">
        <v>27.422000000000001</v>
      </c>
      <c r="G6813">
        <v>4.7350000000000003</v>
      </c>
      <c r="H6813">
        <v>1419.17</v>
      </c>
      <c r="I6813">
        <v>59167200000</v>
      </c>
      <c r="J6813">
        <v>3113.63</v>
      </c>
      <c r="K6813">
        <v>1.0478200000000001E-3</v>
      </c>
      <c r="L6813">
        <v>13</v>
      </c>
      <c r="M6813">
        <v>71.325999999999993</v>
      </c>
      <c r="N6813">
        <v>57.837899999999998</v>
      </c>
      <c r="O6813">
        <v>3.71</v>
      </c>
    </row>
    <row r="6814" spans="1:15" x14ac:dyDescent="0.3">
      <c r="A6814" t="s">
        <v>240</v>
      </c>
      <c r="B6814" t="s">
        <v>241</v>
      </c>
      <c r="C6814" t="s">
        <v>435</v>
      </c>
      <c r="D6814" t="s">
        <v>433</v>
      </c>
      <c r="E6814">
        <v>1991</v>
      </c>
      <c r="F6814">
        <v>27.757999999999999</v>
      </c>
      <c r="G6814">
        <v>4.7889999999999997</v>
      </c>
      <c r="H6814">
        <v>1266.26</v>
      </c>
      <c r="I6814">
        <v>49142800000</v>
      </c>
      <c r="J6814">
        <v>2653.51</v>
      </c>
      <c r="L6814">
        <v>13.6</v>
      </c>
      <c r="M6814">
        <v>71.105999999999995</v>
      </c>
      <c r="N6814">
        <v>56.368699999999997</v>
      </c>
      <c r="O6814">
        <v>3.5870000000000002</v>
      </c>
    </row>
    <row r="6815" spans="1:15" x14ac:dyDescent="0.3">
      <c r="A6815" t="s">
        <v>240</v>
      </c>
      <c r="B6815" t="s">
        <v>241</v>
      </c>
      <c r="C6815" t="s">
        <v>435</v>
      </c>
      <c r="D6815" t="s">
        <v>433</v>
      </c>
      <c r="E6815">
        <v>1990</v>
      </c>
      <c r="F6815">
        <v>28.096</v>
      </c>
      <c r="G6815">
        <v>4.8540000000000001</v>
      </c>
      <c r="H6815">
        <v>1157.3599999999999</v>
      </c>
      <c r="I6815">
        <v>44024200000</v>
      </c>
      <c r="J6815">
        <v>2441.7399999999998</v>
      </c>
      <c r="K6815">
        <v>0</v>
      </c>
      <c r="L6815">
        <v>14.3</v>
      </c>
      <c r="M6815">
        <v>70.864999999999995</v>
      </c>
      <c r="N6815">
        <v>54.877000000000002</v>
      </c>
    </row>
    <row r="6816" spans="1:15" x14ac:dyDescent="0.3">
      <c r="A6816" t="s">
        <v>240</v>
      </c>
      <c r="B6816" t="s">
        <v>241</v>
      </c>
      <c r="C6816" t="s">
        <v>435</v>
      </c>
      <c r="D6816" t="s">
        <v>433</v>
      </c>
      <c r="E6816">
        <v>1989</v>
      </c>
      <c r="F6816">
        <v>28.456</v>
      </c>
      <c r="G6816">
        <v>4.9260000000000002</v>
      </c>
      <c r="H6816">
        <v>1076.1600000000001</v>
      </c>
      <c r="I6816">
        <v>38848600000</v>
      </c>
      <c r="J6816">
        <v>2216.25</v>
      </c>
      <c r="L6816">
        <v>14.9</v>
      </c>
      <c r="M6816">
        <v>70.611999999999995</v>
      </c>
      <c r="N6816">
        <v>53.352499999999999</v>
      </c>
    </row>
    <row r="6817" spans="1:14" x14ac:dyDescent="0.3">
      <c r="A6817" t="s">
        <v>240</v>
      </c>
      <c r="B6817" t="s">
        <v>241</v>
      </c>
      <c r="C6817" t="s">
        <v>435</v>
      </c>
      <c r="D6817" t="s">
        <v>433</v>
      </c>
      <c r="E6817">
        <v>1988</v>
      </c>
      <c r="F6817">
        <v>28.841999999999999</v>
      </c>
      <c r="G6817">
        <v>5.0030000000000001</v>
      </c>
      <c r="H6817">
        <v>997.15300000000002</v>
      </c>
      <c r="I6817">
        <v>35271900000</v>
      </c>
      <c r="J6817">
        <v>2072.08</v>
      </c>
      <c r="L6817">
        <v>15.7</v>
      </c>
      <c r="M6817">
        <v>70.358000000000004</v>
      </c>
      <c r="N6817">
        <v>51.810899999999997</v>
      </c>
    </row>
    <row r="6818" spans="1:14" x14ac:dyDescent="0.3">
      <c r="A6818" t="s">
        <v>240</v>
      </c>
      <c r="B6818" t="s">
        <v>241</v>
      </c>
      <c r="C6818" t="s">
        <v>435</v>
      </c>
      <c r="D6818" t="s">
        <v>433</v>
      </c>
      <c r="E6818">
        <v>1987</v>
      </c>
      <c r="F6818">
        <v>29.25</v>
      </c>
      <c r="G6818">
        <v>5.0839999999999996</v>
      </c>
      <c r="H6818">
        <v>924.16200000000003</v>
      </c>
      <c r="I6818">
        <v>32181700000</v>
      </c>
      <c r="J6818">
        <v>1947.81</v>
      </c>
      <c r="L6818">
        <v>16.5</v>
      </c>
      <c r="M6818">
        <v>70.11</v>
      </c>
      <c r="N6818">
        <v>50.287599999999998</v>
      </c>
    </row>
    <row r="6819" spans="1:14" x14ac:dyDescent="0.3">
      <c r="A6819" t="s">
        <v>240</v>
      </c>
      <c r="B6819" t="s">
        <v>241</v>
      </c>
      <c r="C6819" t="s">
        <v>435</v>
      </c>
      <c r="D6819" t="s">
        <v>433</v>
      </c>
      <c r="E6819">
        <v>1986</v>
      </c>
      <c r="F6819">
        <v>29.672000000000001</v>
      </c>
      <c r="G6819">
        <v>5.1689999999999996</v>
      </c>
      <c r="H6819">
        <v>884.02099999999996</v>
      </c>
      <c r="I6819">
        <v>27734600000</v>
      </c>
      <c r="J6819">
        <v>1728.69</v>
      </c>
      <c r="L6819">
        <v>17.399999999999999</v>
      </c>
      <c r="M6819">
        <v>69.866</v>
      </c>
      <c r="N6819">
        <v>48.831899999999997</v>
      </c>
    </row>
    <row r="6820" spans="1:14" x14ac:dyDescent="0.3">
      <c r="A6820" t="s">
        <v>240</v>
      </c>
      <c r="B6820" t="s">
        <v>241</v>
      </c>
      <c r="C6820" t="s">
        <v>435</v>
      </c>
      <c r="D6820" t="s">
        <v>433</v>
      </c>
      <c r="E6820">
        <v>1985</v>
      </c>
      <c r="F6820">
        <v>30.088000000000001</v>
      </c>
      <c r="G6820">
        <v>5.258</v>
      </c>
      <c r="H6820">
        <v>842.75</v>
      </c>
      <c r="I6820">
        <v>31200200000</v>
      </c>
      <c r="J6820">
        <v>2000.15</v>
      </c>
      <c r="L6820">
        <v>18.399999999999999</v>
      </c>
      <c r="M6820">
        <v>69.620999999999995</v>
      </c>
      <c r="N6820">
        <v>47.478099999999998</v>
      </c>
    </row>
    <row r="6821" spans="1:14" x14ac:dyDescent="0.3">
      <c r="A6821" t="s">
        <v>240</v>
      </c>
      <c r="B6821" t="s">
        <v>241</v>
      </c>
      <c r="C6821" t="s">
        <v>435</v>
      </c>
      <c r="D6821" t="s">
        <v>433</v>
      </c>
      <c r="E6821">
        <v>1984</v>
      </c>
      <c r="F6821">
        <v>30.466000000000001</v>
      </c>
      <c r="G6821">
        <v>5.3529999999999998</v>
      </c>
      <c r="H6821">
        <v>816.20299999999997</v>
      </c>
      <c r="I6821">
        <v>33943500000</v>
      </c>
      <c r="J6821">
        <v>2234.2600000000002</v>
      </c>
      <c r="L6821">
        <v>19.5</v>
      </c>
      <c r="M6821">
        <v>69.366</v>
      </c>
      <c r="N6821">
        <v>46.240400000000001</v>
      </c>
    </row>
    <row r="6822" spans="1:14" x14ac:dyDescent="0.3">
      <c r="A6822" t="s">
        <v>240</v>
      </c>
      <c r="B6822" t="s">
        <v>241</v>
      </c>
      <c r="C6822" t="s">
        <v>435</v>
      </c>
      <c r="D6822" t="s">
        <v>433</v>
      </c>
      <c r="E6822">
        <v>1983</v>
      </c>
      <c r="F6822">
        <v>30.782</v>
      </c>
      <c r="G6822">
        <v>5.4569999999999999</v>
      </c>
      <c r="H6822">
        <v>768.18100000000004</v>
      </c>
      <c r="I6822">
        <v>30346800000</v>
      </c>
      <c r="J6822">
        <v>2047.77</v>
      </c>
      <c r="L6822">
        <v>20.8</v>
      </c>
      <c r="M6822">
        <v>69.09</v>
      </c>
      <c r="N6822">
        <v>45.105499999999999</v>
      </c>
    </row>
    <row r="6823" spans="1:14" x14ac:dyDescent="0.3">
      <c r="A6823" t="s">
        <v>240</v>
      </c>
      <c r="B6823" t="s">
        <v>241</v>
      </c>
      <c r="C6823" t="s">
        <v>435</v>
      </c>
      <c r="D6823" t="s">
        <v>433</v>
      </c>
      <c r="E6823">
        <v>1982</v>
      </c>
      <c r="F6823">
        <v>31.024000000000001</v>
      </c>
      <c r="G6823">
        <v>5.569</v>
      </c>
      <c r="H6823">
        <v>728.61900000000003</v>
      </c>
      <c r="I6823">
        <v>26804400000</v>
      </c>
      <c r="J6823">
        <v>1852.26</v>
      </c>
      <c r="L6823">
        <v>22.1</v>
      </c>
      <c r="M6823">
        <v>68.787999999999997</v>
      </c>
      <c r="N6823">
        <v>44.045699999999997</v>
      </c>
    </row>
    <row r="6824" spans="1:14" x14ac:dyDescent="0.3">
      <c r="A6824" t="s">
        <v>240</v>
      </c>
      <c r="B6824" t="s">
        <v>241</v>
      </c>
      <c r="C6824" t="s">
        <v>435</v>
      </c>
      <c r="D6824" t="s">
        <v>433</v>
      </c>
      <c r="E6824">
        <v>1981</v>
      </c>
      <c r="F6824">
        <v>31.195</v>
      </c>
      <c r="G6824">
        <v>5.6890000000000001</v>
      </c>
      <c r="H6824">
        <v>688.83299999999997</v>
      </c>
      <c r="I6824">
        <v>25004600000</v>
      </c>
      <c r="J6824">
        <v>1769.1</v>
      </c>
      <c r="L6824">
        <v>23.6</v>
      </c>
      <c r="M6824">
        <v>68.460999999999999</v>
      </c>
      <c r="N6824">
        <v>43.019500000000001</v>
      </c>
    </row>
    <row r="6825" spans="1:14" x14ac:dyDescent="0.3">
      <c r="A6825" t="s">
        <v>240</v>
      </c>
      <c r="B6825" t="s">
        <v>241</v>
      </c>
      <c r="C6825" t="s">
        <v>435</v>
      </c>
      <c r="D6825" t="s">
        <v>433</v>
      </c>
      <c r="E6825">
        <v>1980</v>
      </c>
      <c r="F6825">
        <v>31.308</v>
      </c>
      <c r="G6825">
        <v>5.8140000000000001</v>
      </c>
      <c r="H6825">
        <v>658.78700000000003</v>
      </c>
      <c r="I6825">
        <v>24488000000</v>
      </c>
      <c r="J6825">
        <v>1774.74</v>
      </c>
      <c r="L6825">
        <v>25.2</v>
      </c>
      <c r="M6825">
        <v>68.117000000000004</v>
      </c>
      <c r="N6825">
        <v>41.996899999999997</v>
      </c>
    </row>
    <row r="6826" spans="1:14" x14ac:dyDescent="0.3">
      <c r="A6826" t="s">
        <v>240</v>
      </c>
      <c r="B6826" t="s">
        <v>241</v>
      </c>
      <c r="C6826" t="s">
        <v>435</v>
      </c>
      <c r="D6826" t="s">
        <v>433</v>
      </c>
      <c r="E6826">
        <v>1979</v>
      </c>
      <c r="F6826">
        <v>31.385000000000002</v>
      </c>
      <c r="G6826">
        <v>5.9420000000000002</v>
      </c>
      <c r="H6826">
        <v>618.27499999999998</v>
      </c>
      <c r="I6826">
        <v>21213700000</v>
      </c>
      <c r="J6826">
        <v>1576.05</v>
      </c>
      <c r="L6826">
        <v>26.9</v>
      </c>
      <c r="M6826">
        <v>67.766000000000005</v>
      </c>
      <c r="N6826">
        <v>40.968000000000004</v>
      </c>
    </row>
    <row r="6827" spans="1:14" x14ac:dyDescent="0.3">
      <c r="A6827" t="s">
        <v>240</v>
      </c>
      <c r="B6827" t="s">
        <v>241</v>
      </c>
      <c r="C6827" t="s">
        <v>435</v>
      </c>
      <c r="D6827" t="s">
        <v>433</v>
      </c>
      <c r="E6827">
        <v>1978</v>
      </c>
      <c r="F6827">
        <v>31.459</v>
      </c>
      <c r="G6827">
        <v>6.0679999999999996</v>
      </c>
      <c r="H6827">
        <v>560.54899999999998</v>
      </c>
      <c r="I6827">
        <v>16358400000</v>
      </c>
      <c r="J6827">
        <v>1246.56</v>
      </c>
      <c r="L6827">
        <v>28.7</v>
      </c>
      <c r="M6827">
        <v>67.42</v>
      </c>
      <c r="N6827">
        <v>39.941699999999997</v>
      </c>
    </row>
    <row r="6828" spans="1:14" x14ac:dyDescent="0.3">
      <c r="A6828" t="s">
        <v>240</v>
      </c>
      <c r="B6828" t="s">
        <v>241</v>
      </c>
      <c r="C6828" t="s">
        <v>435</v>
      </c>
      <c r="D6828" t="s">
        <v>433</v>
      </c>
      <c r="E6828">
        <v>1977</v>
      </c>
      <c r="F6828">
        <v>31.562000000000001</v>
      </c>
      <c r="G6828">
        <v>6.1929999999999996</v>
      </c>
      <c r="H6828">
        <v>530.87099999999998</v>
      </c>
      <c r="I6828">
        <v>13139400000</v>
      </c>
      <c r="J6828">
        <v>1027.29</v>
      </c>
      <c r="L6828">
        <v>30.5</v>
      </c>
      <c r="M6828">
        <v>67.084999999999994</v>
      </c>
      <c r="N6828">
        <v>38.929600000000001</v>
      </c>
    </row>
    <row r="6829" spans="1:14" x14ac:dyDescent="0.3">
      <c r="A6829" t="s">
        <v>240</v>
      </c>
      <c r="B6829" t="s">
        <v>241</v>
      </c>
      <c r="C6829" t="s">
        <v>435</v>
      </c>
      <c r="D6829" t="s">
        <v>433</v>
      </c>
      <c r="E6829">
        <v>1976</v>
      </c>
      <c r="F6829">
        <v>31.715</v>
      </c>
      <c r="G6829">
        <v>6.3170000000000002</v>
      </c>
      <c r="H6829">
        <v>466.68900000000002</v>
      </c>
      <c r="I6829">
        <v>11050100000</v>
      </c>
      <c r="J6829">
        <v>886.23</v>
      </c>
      <c r="L6829">
        <v>32.299999999999997</v>
      </c>
      <c r="M6829">
        <v>66.760999999999996</v>
      </c>
      <c r="N6829">
        <v>37.950699999999998</v>
      </c>
    </row>
    <row r="6830" spans="1:14" x14ac:dyDescent="0.3">
      <c r="A6830" t="s">
        <v>240</v>
      </c>
      <c r="B6830" t="s">
        <v>241</v>
      </c>
      <c r="C6830" t="s">
        <v>435</v>
      </c>
      <c r="D6830" t="s">
        <v>433</v>
      </c>
      <c r="E6830">
        <v>1975</v>
      </c>
      <c r="F6830">
        <v>31.925000000000001</v>
      </c>
      <c r="G6830">
        <v>6.4409999999999998</v>
      </c>
      <c r="H6830">
        <v>429.93900000000002</v>
      </c>
      <c r="I6830">
        <v>9298800000</v>
      </c>
      <c r="J6830">
        <v>764.56700000000001</v>
      </c>
      <c r="L6830">
        <v>34.1</v>
      </c>
      <c r="M6830">
        <v>66.441999999999993</v>
      </c>
      <c r="N6830">
        <v>37.017800000000001</v>
      </c>
    </row>
    <row r="6831" spans="1:14" x14ac:dyDescent="0.3">
      <c r="A6831" t="s">
        <v>240</v>
      </c>
      <c r="B6831" t="s">
        <v>241</v>
      </c>
      <c r="C6831" t="s">
        <v>435</v>
      </c>
      <c r="D6831" t="s">
        <v>433</v>
      </c>
      <c r="E6831">
        <v>1974</v>
      </c>
      <c r="F6831">
        <v>32.191000000000003</v>
      </c>
      <c r="G6831">
        <v>6.5659999999999998</v>
      </c>
      <c r="H6831">
        <v>400.3</v>
      </c>
      <c r="I6831">
        <v>9496070000</v>
      </c>
      <c r="J6831">
        <v>799.93200000000002</v>
      </c>
      <c r="L6831">
        <v>35.799999999999997</v>
      </c>
      <c r="M6831">
        <v>66.117000000000004</v>
      </c>
      <c r="N6831">
        <v>36.131799999999998</v>
      </c>
    </row>
    <row r="6832" spans="1:14" x14ac:dyDescent="0.3">
      <c r="A6832" t="s">
        <v>240</v>
      </c>
      <c r="B6832" t="s">
        <v>241</v>
      </c>
      <c r="C6832" t="s">
        <v>435</v>
      </c>
      <c r="D6832" t="s">
        <v>433</v>
      </c>
      <c r="E6832">
        <v>1973</v>
      </c>
      <c r="F6832">
        <v>32.505000000000003</v>
      </c>
      <c r="G6832">
        <v>6.6959999999999997</v>
      </c>
      <c r="H6832">
        <v>374.97899999999998</v>
      </c>
      <c r="I6832">
        <v>7663000000</v>
      </c>
      <c r="J6832">
        <v>661.02300000000002</v>
      </c>
      <c r="L6832">
        <v>37.5</v>
      </c>
      <c r="M6832">
        <v>65.775000000000006</v>
      </c>
      <c r="N6832">
        <v>35.284199999999998</v>
      </c>
    </row>
    <row r="6833" spans="1:15" x14ac:dyDescent="0.3">
      <c r="A6833" t="s">
        <v>240</v>
      </c>
      <c r="B6833" t="s">
        <v>241</v>
      </c>
      <c r="C6833" t="s">
        <v>435</v>
      </c>
      <c r="D6833" t="s">
        <v>433</v>
      </c>
      <c r="E6833">
        <v>1972</v>
      </c>
      <c r="F6833">
        <v>32.871000000000002</v>
      </c>
      <c r="G6833">
        <v>6.8380000000000001</v>
      </c>
      <c r="H6833">
        <v>347.30700000000002</v>
      </c>
      <c r="I6833">
        <v>5043270000</v>
      </c>
      <c r="J6833">
        <v>445.35</v>
      </c>
      <c r="L6833">
        <v>39</v>
      </c>
      <c r="M6833">
        <v>65.406999999999996</v>
      </c>
      <c r="N6833">
        <v>34.467399999999998</v>
      </c>
    </row>
    <row r="6834" spans="1:15" x14ac:dyDescent="0.3">
      <c r="A6834" t="s">
        <v>240</v>
      </c>
      <c r="B6834" t="s">
        <v>241</v>
      </c>
      <c r="C6834" t="s">
        <v>435</v>
      </c>
      <c r="D6834" t="s">
        <v>433</v>
      </c>
      <c r="E6834">
        <v>1971</v>
      </c>
      <c r="F6834">
        <v>33.302999999999997</v>
      </c>
      <c r="G6834">
        <v>6.9950000000000001</v>
      </c>
      <c r="H6834">
        <v>313.13200000000001</v>
      </c>
      <c r="I6834">
        <v>4244340000</v>
      </c>
      <c r="J6834">
        <v>383.67200000000003</v>
      </c>
      <c r="L6834">
        <v>40.4</v>
      </c>
      <c r="M6834">
        <v>65.013000000000005</v>
      </c>
      <c r="N6834">
        <v>33.670499999999997</v>
      </c>
    </row>
    <row r="6835" spans="1:15" x14ac:dyDescent="0.3">
      <c r="A6835" t="s">
        <v>240</v>
      </c>
      <c r="B6835" t="s">
        <v>241</v>
      </c>
      <c r="C6835" t="s">
        <v>435</v>
      </c>
      <c r="D6835" t="s">
        <v>433</v>
      </c>
      <c r="E6835">
        <v>1970</v>
      </c>
      <c r="F6835">
        <v>33.844999999999999</v>
      </c>
      <c r="G6835">
        <v>7.1719999999999997</v>
      </c>
      <c r="I6835">
        <v>3864170000</v>
      </c>
      <c r="J6835">
        <v>357.65699999999998</v>
      </c>
      <c r="L6835">
        <v>41.8</v>
      </c>
      <c r="M6835">
        <v>64.594999999999999</v>
      </c>
      <c r="N6835">
        <v>32.884300000000003</v>
      </c>
    </row>
    <row r="6836" spans="1:15" x14ac:dyDescent="0.3">
      <c r="A6836" t="s">
        <v>240</v>
      </c>
      <c r="B6836" t="s">
        <v>241</v>
      </c>
      <c r="C6836" t="s">
        <v>435</v>
      </c>
      <c r="D6836" t="s">
        <v>433</v>
      </c>
      <c r="E6836">
        <v>1969</v>
      </c>
      <c r="F6836">
        <v>34.548999999999999</v>
      </c>
      <c r="G6836">
        <v>7.375</v>
      </c>
      <c r="I6836">
        <v>3664580000</v>
      </c>
      <c r="J6836">
        <v>347.37299999999999</v>
      </c>
      <c r="L6836">
        <v>43.1</v>
      </c>
      <c r="M6836">
        <v>64.161000000000001</v>
      </c>
      <c r="N6836">
        <v>32.109000000000002</v>
      </c>
    </row>
    <row r="6837" spans="1:15" x14ac:dyDescent="0.3">
      <c r="A6837" t="s">
        <v>240</v>
      </c>
      <c r="B6837" t="s">
        <v>241</v>
      </c>
      <c r="C6837" t="s">
        <v>435</v>
      </c>
      <c r="D6837" t="s">
        <v>433</v>
      </c>
      <c r="E6837">
        <v>1968</v>
      </c>
      <c r="F6837">
        <v>35.429000000000002</v>
      </c>
      <c r="G6837">
        <v>7.6040000000000001</v>
      </c>
      <c r="I6837">
        <v>3330390000</v>
      </c>
      <c r="J6837">
        <v>323.40199999999999</v>
      </c>
      <c r="L6837">
        <v>44.7</v>
      </c>
      <c r="M6837">
        <v>63.719000000000001</v>
      </c>
      <c r="N6837">
        <v>31.343699999999998</v>
      </c>
    </row>
    <row r="6838" spans="1:15" x14ac:dyDescent="0.3">
      <c r="A6838" t="s">
        <v>240</v>
      </c>
      <c r="B6838" t="s">
        <v>241</v>
      </c>
      <c r="C6838" t="s">
        <v>435</v>
      </c>
      <c r="D6838" t="s">
        <v>433</v>
      </c>
      <c r="E6838">
        <v>1967</v>
      </c>
      <c r="F6838">
        <v>36.465000000000003</v>
      </c>
      <c r="G6838">
        <v>7.8630000000000004</v>
      </c>
      <c r="I6838">
        <v>3188950000</v>
      </c>
      <c r="J6838">
        <v>317.42399999999998</v>
      </c>
      <c r="L6838">
        <v>46.4</v>
      </c>
      <c r="M6838">
        <v>63.277000000000001</v>
      </c>
      <c r="N6838">
        <v>30.5778</v>
      </c>
    </row>
    <row r="6839" spans="1:15" x14ac:dyDescent="0.3">
      <c r="A6839" t="s">
        <v>240</v>
      </c>
      <c r="B6839" t="s">
        <v>241</v>
      </c>
      <c r="C6839" t="s">
        <v>435</v>
      </c>
      <c r="D6839" t="s">
        <v>433</v>
      </c>
      <c r="E6839">
        <v>1966</v>
      </c>
      <c r="F6839">
        <v>37.618000000000002</v>
      </c>
      <c r="G6839">
        <v>8.1509999999999998</v>
      </c>
      <c r="I6839">
        <v>3143540000</v>
      </c>
      <c r="J6839">
        <v>321.09399999999999</v>
      </c>
      <c r="L6839">
        <v>48.4</v>
      </c>
      <c r="M6839">
        <v>62.832999999999998</v>
      </c>
      <c r="N6839">
        <v>29.797899999999998</v>
      </c>
    </row>
    <row r="6840" spans="1:15" x14ac:dyDescent="0.3">
      <c r="A6840" t="s">
        <v>240</v>
      </c>
      <c r="B6840" t="s">
        <v>241</v>
      </c>
      <c r="C6840" t="s">
        <v>435</v>
      </c>
      <c r="D6840" t="s">
        <v>433</v>
      </c>
      <c r="E6840">
        <v>1965</v>
      </c>
      <c r="F6840">
        <v>38.808999999999997</v>
      </c>
      <c r="G6840">
        <v>8.4710000000000001</v>
      </c>
      <c r="I6840">
        <v>2956360000</v>
      </c>
      <c r="J6840">
        <v>310.32799999999997</v>
      </c>
      <c r="L6840">
        <v>50.7</v>
      </c>
      <c r="M6840">
        <v>62.39</v>
      </c>
      <c r="N6840">
        <v>28.995799999999999</v>
      </c>
    </row>
    <row r="6841" spans="1:15" x14ac:dyDescent="0.3">
      <c r="A6841" t="s">
        <v>240</v>
      </c>
      <c r="B6841" t="s">
        <v>241</v>
      </c>
      <c r="C6841" t="s">
        <v>435</v>
      </c>
      <c r="D6841" t="s">
        <v>433</v>
      </c>
      <c r="E6841">
        <v>1964</v>
      </c>
      <c r="F6841">
        <v>39.942999999999998</v>
      </c>
      <c r="G6841">
        <v>8.8209999999999997</v>
      </c>
      <c r="I6841">
        <v>2674440000</v>
      </c>
      <c r="J6841">
        <v>289.00900000000001</v>
      </c>
      <c r="L6841">
        <v>53.3</v>
      </c>
      <c r="M6841">
        <v>61.942999999999998</v>
      </c>
      <c r="N6841">
        <v>28.165700000000001</v>
      </c>
    </row>
    <row r="6842" spans="1:15" x14ac:dyDescent="0.3">
      <c r="A6842" t="s">
        <v>240</v>
      </c>
      <c r="B6842" t="s">
        <v>241</v>
      </c>
      <c r="C6842" t="s">
        <v>435</v>
      </c>
      <c r="D6842" t="s">
        <v>433</v>
      </c>
      <c r="E6842">
        <v>1963</v>
      </c>
      <c r="F6842">
        <v>40.938000000000002</v>
      </c>
      <c r="G6842">
        <v>9.1980000000000004</v>
      </c>
      <c r="I6842">
        <v>2510130000</v>
      </c>
      <c r="J6842">
        <v>279.71800000000002</v>
      </c>
      <c r="L6842">
        <v>56.3</v>
      </c>
      <c r="M6842">
        <v>61.485999999999997</v>
      </c>
      <c r="N6842">
        <v>27.313300000000002</v>
      </c>
    </row>
    <row r="6843" spans="1:15" x14ac:dyDescent="0.3">
      <c r="A6843" t="s">
        <v>240</v>
      </c>
      <c r="B6843" t="s">
        <v>241</v>
      </c>
      <c r="C6843" t="s">
        <v>435</v>
      </c>
      <c r="D6843" t="s">
        <v>433</v>
      </c>
      <c r="E6843">
        <v>1962</v>
      </c>
      <c r="F6843">
        <v>41.738</v>
      </c>
      <c r="G6843">
        <v>9.6</v>
      </c>
      <c r="I6843">
        <v>2001500000</v>
      </c>
      <c r="J6843">
        <v>230.26</v>
      </c>
      <c r="L6843">
        <v>59.6</v>
      </c>
      <c r="M6843">
        <v>61.012</v>
      </c>
      <c r="N6843">
        <v>26.456700000000001</v>
      </c>
    </row>
    <row r="6844" spans="1:15" x14ac:dyDescent="0.3">
      <c r="A6844" t="s">
        <v>240</v>
      </c>
      <c r="B6844" t="s">
        <v>241</v>
      </c>
      <c r="C6844" t="s">
        <v>435</v>
      </c>
      <c r="D6844" t="s">
        <v>433</v>
      </c>
      <c r="E6844">
        <v>1961</v>
      </c>
      <c r="F6844">
        <v>42.317</v>
      </c>
      <c r="G6844">
        <v>10.026999999999999</v>
      </c>
      <c r="I6844">
        <v>1901870000</v>
      </c>
      <c r="J6844">
        <v>225.934</v>
      </c>
      <c r="L6844">
        <v>63.3</v>
      </c>
      <c r="M6844">
        <v>60.515000000000001</v>
      </c>
      <c r="N6844">
        <v>25.621099999999998</v>
      </c>
    </row>
    <row r="6845" spans="1:15" x14ac:dyDescent="0.3">
      <c r="A6845" t="s">
        <v>240</v>
      </c>
      <c r="B6845" t="s">
        <v>241</v>
      </c>
      <c r="C6845" t="s">
        <v>435</v>
      </c>
      <c r="D6845" t="s">
        <v>433</v>
      </c>
      <c r="E6845">
        <v>1960</v>
      </c>
      <c r="F6845">
        <v>42.691000000000003</v>
      </c>
      <c r="G6845">
        <v>10.477</v>
      </c>
      <c r="I6845">
        <v>1916240000</v>
      </c>
      <c r="J6845">
        <v>234.93899999999999</v>
      </c>
      <c r="L6845">
        <v>67.3</v>
      </c>
      <c r="M6845">
        <v>59.991</v>
      </c>
    </row>
    <row r="6846" spans="1:15" x14ac:dyDescent="0.3">
      <c r="A6846" t="s">
        <v>242</v>
      </c>
      <c r="B6846" t="s">
        <v>243</v>
      </c>
      <c r="C6846" t="s">
        <v>441</v>
      </c>
      <c r="D6846" t="s">
        <v>433</v>
      </c>
      <c r="E6846">
        <v>2018</v>
      </c>
      <c r="I6846">
        <v>5272290000</v>
      </c>
      <c r="J6846">
        <v>10223.6</v>
      </c>
      <c r="L6846">
        <v>7.4</v>
      </c>
      <c r="N6846">
        <v>1718.99</v>
      </c>
      <c r="O6846">
        <v>6.0750000000000002</v>
      </c>
    </row>
    <row r="6847" spans="1:15" x14ac:dyDescent="0.3">
      <c r="A6847" t="s">
        <v>242</v>
      </c>
      <c r="B6847" t="s">
        <v>243</v>
      </c>
      <c r="C6847" t="s">
        <v>441</v>
      </c>
      <c r="D6847" t="s">
        <v>433</v>
      </c>
      <c r="E6847">
        <v>2017</v>
      </c>
      <c r="F6847">
        <v>14.891</v>
      </c>
      <c r="G6847">
        <v>2.883</v>
      </c>
      <c r="I6847">
        <v>4865550000</v>
      </c>
      <c r="J6847">
        <v>9801.6200000000008</v>
      </c>
      <c r="K6847">
        <v>63.185699999999997</v>
      </c>
      <c r="L6847">
        <v>7.7</v>
      </c>
      <c r="M6847">
        <v>78.325000000000003</v>
      </c>
      <c r="N6847">
        <v>1654.67</v>
      </c>
      <c r="O6847">
        <v>5.83</v>
      </c>
    </row>
    <row r="6848" spans="1:15" x14ac:dyDescent="0.3">
      <c r="A6848" t="s">
        <v>242</v>
      </c>
      <c r="B6848" t="s">
        <v>243</v>
      </c>
      <c r="C6848" t="s">
        <v>441</v>
      </c>
      <c r="D6848" t="s">
        <v>433</v>
      </c>
      <c r="E6848">
        <v>2016</v>
      </c>
      <c r="F6848">
        <v>15.641</v>
      </c>
      <c r="G6848">
        <v>2.9649999999999999</v>
      </c>
      <c r="I6848">
        <v>4414060000</v>
      </c>
      <c r="J6848">
        <v>9282.7199999999993</v>
      </c>
      <c r="K6848">
        <v>59.092599999999997</v>
      </c>
      <c r="L6848">
        <v>8.1</v>
      </c>
      <c r="M6848">
        <v>78.013000000000005</v>
      </c>
      <c r="N6848">
        <v>1585.04</v>
      </c>
      <c r="O6848">
        <v>6.12</v>
      </c>
    </row>
    <row r="6849" spans="1:15" x14ac:dyDescent="0.3">
      <c r="A6849" t="s">
        <v>242</v>
      </c>
      <c r="B6849" t="s">
        <v>243</v>
      </c>
      <c r="C6849" t="s">
        <v>441</v>
      </c>
      <c r="D6849" t="s">
        <v>433</v>
      </c>
      <c r="E6849">
        <v>2015</v>
      </c>
      <c r="F6849">
        <v>16.420999999999999</v>
      </c>
      <c r="G6849">
        <v>3.0579999999999998</v>
      </c>
      <c r="I6849">
        <v>4109420000</v>
      </c>
      <c r="J6849">
        <v>9033.39</v>
      </c>
      <c r="K6849">
        <v>54.462000000000003</v>
      </c>
      <c r="L6849">
        <v>8.6</v>
      </c>
      <c r="M6849">
        <v>77.691000000000003</v>
      </c>
      <c r="N6849">
        <v>1516.38</v>
      </c>
      <c r="O6849">
        <v>5.6779999999999999</v>
      </c>
    </row>
    <row r="6850" spans="1:15" x14ac:dyDescent="0.3">
      <c r="A6850" t="s">
        <v>242</v>
      </c>
      <c r="B6850" t="s">
        <v>243</v>
      </c>
      <c r="C6850" t="s">
        <v>441</v>
      </c>
      <c r="D6850" t="s">
        <v>433</v>
      </c>
      <c r="E6850">
        <v>2014</v>
      </c>
      <c r="F6850">
        <v>17.2</v>
      </c>
      <c r="G6850">
        <v>3.157</v>
      </c>
      <c r="I6850">
        <v>3697350000</v>
      </c>
      <c r="J6850">
        <v>8499.3700000000008</v>
      </c>
      <c r="K6850">
        <v>49.28</v>
      </c>
      <c r="L6850">
        <v>9.1</v>
      </c>
      <c r="M6850">
        <v>77.36</v>
      </c>
      <c r="N6850">
        <v>1450.05</v>
      </c>
      <c r="O6850">
        <v>5.21</v>
      </c>
    </row>
    <row r="6851" spans="1:15" x14ac:dyDescent="0.3">
      <c r="A6851" t="s">
        <v>242</v>
      </c>
      <c r="B6851" t="s">
        <v>243</v>
      </c>
      <c r="C6851" t="s">
        <v>441</v>
      </c>
      <c r="D6851" t="s">
        <v>433</v>
      </c>
      <c r="E6851">
        <v>2013</v>
      </c>
      <c r="F6851">
        <v>17.939</v>
      </c>
      <c r="G6851">
        <v>3.2559999999999998</v>
      </c>
      <c r="I6851">
        <v>3295010000</v>
      </c>
      <c r="J6851">
        <v>7928.46</v>
      </c>
      <c r="K6851">
        <v>44.1</v>
      </c>
      <c r="L6851">
        <v>9.6999999999999993</v>
      </c>
      <c r="M6851">
        <v>77.018000000000001</v>
      </c>
      <c r="N6851">
        <v>1385.31</v>
      </c>
      <c r="O6851">
        <v>5.0309999999999997</v>
      </c>
    </row>
    <row r="6852" spans="1:15" x14ac:dyDescent="0.3">
      <c r="A6852" t="s">
        <v>242</v>
      </c>
      <c r="B6852" t="s">
        <v>243</v>
      </c>
      <c r="C6852" t="s">
        <v>441</v>
      </c>
      <c r="D6852" t="s">
        <v>433</v>
      </c>
      <c r="E6852">
        <v>2012</v>
      </c>
      <c r="F6852">
        <v>18.603000000000002</v>
      </c>
      <c r="G6852">
        <v>3.3530000000000002</v>
      </c>
      <c r="I6852">
        <v>2886170000</v>
      </c>
      <c r="J6852">
        <v>7265.61</v>
      </c>
      <c r="K6852">
        <v>38.930100000000003</v>
      </c>
      <c r="L6852">
        <v>10.4</v>
      </c>
      <c r="M6852">
        <v>76.664000000000001</v>
      </c>
      <c r="N6852">
        <v>1324.12</v>
      </c>
      <c r="O6852">
        <v>4.6479999999999997</v>
      </c>
    </row>
    <row r="6853" spans="1:15" x14ac:dyDescent="0.3">
      <c r="A6853" t="s">
        <v>242</v>
      </c>
      <c r="B6853" t="s">
        <v>243</v>
      </c>
      <c r="C6853" t="s">
        <v>441</v>
      </c>
      <c r="D6853" t="s">
        <v>433</v>
      </c>
      <c r="E6853">
        <v>2011</v>
      </c>
      <c r="F6853">
        <v>19.167999999999999</v>
      </c>
      <c r="G6853">
        <v>3.4449999999999998</v>
      </c>
      <c r="I6853">
        <v>2774350000</v>
      </c>
      <c r="J6853">
        <v>7291.43</v>
      </c>
      <c r="K6853">
        <v>34</v>
      </c>
      <c r="L6853">
        <v>11.1</v>
      </c>
      <c r="M6853">
        <v>76.293000000000006</v>
      </c>
      <c r="N6853">
        <v>1268.32</v>
      </c>
      <c r="O6853">
        <v>4.391</v>
      </c>
    </row>
    <row r="6854" spans="1:15" x14ac:dyDescent="0.3">
      <c r="A6854" t="s">
        <v>242</v>
      </c>
      <c r="B6854" t="s">
        <v>243</v>
      </c>
      <c r="C6854" t="s">
        <v>441</v>
      </c>
      <c r="D6854" t="s">
        <v>433</v>
      </c>
      <c r="E6854">
        <v>2010</v>
      </c>
      <c r="F6854">
        <v>19.585000000000001</v>
      </c>
      <c r="G6854">
        <v>3.5289999999999999</v>
      </c>
      <c r="I6854">
        <v>2588180000</v>
      </c>
      <c r="J6854">
        <v>7076.66</v>
      </c>
      <c r="K6854">
        <v>26.53</v>
      </c>
      <c r="L6854">
        <v>11.9</v>
      </c>
      <c r="M6854">
        <v>75.905000000000001</v>
      </c>
      <c r="N6854">
        <v>1219.1099999999999</v>
      </c>
      <c r="O6854">
        <v>4.1139999999999999</v>
      </c>
    </row>
    <row r="6855" spans="1:15" x14ac:dyDescent="0.3">
      <c r="A6855" t="s">
        <v>242</v>
      </c>
      <c r="B6855" t="s">
        <v>243</v>
      </c>
      <c r="C6855" t="s">
        <v>441</v>
      </c>
      <c r="D6855" t="s">
        <v>433</v>
      </c>
      <c r="E6855">
        <v>2009</v>
      </c>
      <c r="F6855">
        <v>19.812000000000001</v>
      </c>
      <c r="G6855">
        <v>3.6030000000000002</v>
      </c>
      <c r="I6855">
        <v>2345290000</v>
      </c>
      <c r="J6855">
        <v>6636.41</v>
      </c>
      <c r="K6855">
        <v>24.8</v>
      </c>
      <c r="L6855">
        <v>12.9</v>
      </c>
      <c r="M6855">
        <v>75.498999999999995</v>
      </c>
      <c r="N6855">
        <v>1177.99</v>
      </c>
      <c r="O6855">
        <v>3.7349999999999999</v>
      </c>
    </row>
    <row r="6856" spans="1:15" x14ac:dyDescent="0.3">
      <c r="A6856" t="s">
        <v>242</v>
      </c>
      <c r="B6856" t="s">
        <v>243</v>
      </c>
      <c r="C6856" t="s">
        <v>441</v>
      </c>
      <c r="D6856" t="s">
        <v>433</v>
      </c>
      <c r="E6856">
        <v>2008</v>
      </c>
      <c r="F6856">
        <v>19.864999999999998</v>
      </c>
      <c r="G6856">
        <v>3.6709999999999998</v>
      </c>
      <c r="I6856">
        <v>2271650000</v>
      </c>
      <c r="J6856">
        <v>6614.16</v>
      </c>
      <c r="K6856">
        <v>23.2</v>
      </c>
      <c r="L6856">
        <v>13.9</v>
      </c>
      <c r="M6856">
        <v>75.072999999999993</v>
      </c>
      <c r="N6856">
        <v>1144.8399999999999</v>
      </c>
      <c r="O6856">
        <v>3.13</v>
      </c>
    </row>
    <row r="6857" spans="1:15" x14ac:dyDescent="0.3">
      <c r="A6857" t="s">
        <v>242</v>
      </c>
      <c r="B6857" t="s">
        <v>243</v>
      </c>
      <c r="C6857" t="s">
        <v>441</v>
      </c>
      <c r="D6857" t="s">
        <v>433</v>
      </c>
      <c r="E6857">
        <v>2007</v>
      </c>
      <c r="F6857">
        <v>19.786999999999999</v>
      </c>
      <c r="G6857">
        <v>3.738</v>
      </c>
      <c r="I6857">
        <v>1868380000</v>
      </c>
      <c r="J6857">
        <v>5574.45</v>
      </c>
      <c r="K6857">
        <v>16.3</v>
      </c>
      <c r="L6857">
        <v>15.2</v>
      </c>
      <c r="M6857">
        <v>74.620999999999995</v>
      </c>
      <c r="N6857">
        <v>1117.23</v>
      </c>
      <c r="O6857">
        <v>3.016</v>
      </c>
    </row>
    <row r="6858" spans="1:15" x14ac:dyDescent="0.3">
      <c r="A6858" t="s">
        <v>242</v>
      </c>
      <c r="B6858" t="s">
        <v>243</v>
      </c>
      <c r="C6858" t="s">
        <v>441</v>
      </c>
      <c r="D6858" t="s">
        <v>433</v>
      </c>
      <c r="E6858">
        <v>2006</v>
      </c>
      <c r="F6858">
        <v>19.629000000000001</v>
      </c>
      <c r="G6858">
        <v>3.8090000000000002</v>
      </c>
      <c r="I6858">
        <v>1575200000</v>
      </c>
      <c r="J6858">
        <v>4809.96</v>
      </c>
      <c r="K6858">
        <v>11.0364</v>
      </c>
      <c r="L6858">
        <v>16.7</v>
      </c>
      <c r="M6858">
        <v>74.138000000000005</v>
      </c>
      <c r="N6858">
        <v>1091.6199999999999</v>
      </c>
      <c r="O6858">
        <v>3.0289999999999999</v>
      </c>
    </row>
    <row r="6859" spans="1:15" x14ac:dyDescent="0.3">
      <c r="A6859" t="s">
        <v>242</v>
      </c>
      <c r="B6859" t="s">
        <v>243</v>
      </c>
      <c r="C6859" t="s">
        <v>441</v>
      </c>
      <c r="D6859" t="s">
        <v>433</v>
      </c>
      <c r="E6859">
        <v>2005</v>
      </c>
      <c r="F6859">
        <v>19.471</v>
      </c>
      <c r="G6859">
        <v>3.8889999999999998</v>
      </c>
      <c r="I6859">
        <v>1163360000</v>
      </c>
      <c r="J6859">
        <v>3639.97</v>
      </c>
      <c r="K6859">
        <v>6.8696099999999998</v>
      </c>
      <c r="L6859">
        <v>18.5</v>
      </c>
      <c r="M6859">
        <v>73.611999999999995</v>
      </c>
      <c r="N6859">
        <v>1065.3599999999999</v>
      </c>
      <c r="O6859">
        <v>2.8740000000000001</v>
      </c>
    </row>
    <row r="6860" spans="1:15" x14ac:dyDescent="0.3">
      <c r="A6860" t="s">
        <v>242</v>
      </c>
      <c r="B6860" t="s">
        <v>243</v>
      </c>
      <c r="C6860" t="s">
        <v>441</v>
      </c>
      <c r="D6860" t="s">
        <v>433</v>
      </c>
      <c r="E6860">
        <v>2004</v>
      </c>
      <c r="F6860">
        <v>19.398</v>
      </c>
      <c r="G6860">
        <v>3.9849999999999999</v>
      </c>
      <c r="I6860">
        <v>1226830000</v>
      </c>
      <c r="J6860">
        <v>3941.43</v>
      </c>
      <c r="K6860">
        <v>6.5882500000000004</v>
      </c>
      <c r="L6860">
        <v>21.1</v>
      </c>
      <c r="M6860">
        <v>73.034000000000006</v>
      </c>
      <c r="N6860">
        <v>1037.55</v>
      </c>
      <c r="O6860">
        <v>2.7829999999999999</v>
      </c>
    </row>
    <row r="6861" spans="1:15" x14ac:dyDescent="0.3">
      <c r="A6861" t="s">
        <v>242</v>
      </c>
      <c r="B6861" t="s">
        <v>243</v>
      </c>
      <c r="C6861" t="s">
        <v>441</v>
      </c>
      <c r="D6861" t="s">
        <v>433</v>
      </c>
      <c r="E6861">
        <v>2003</v>
      </c>
      <c r="F6861">
        <v>19.492000000000001</v>
      </c>
      <c r="G6861">
        <v>4.1020000000000003</v>
      </c>
      <c r="I6861">
        <v>1052120000</v>
      </c>
      <c r="J6861">
        <v>3475.98</v>
      </c>
      <c r="K6861">
        <v>5.9765899999999998</v>
      </c>
      <c r="L6861">
        <v>23</v>
      </c>
      <c r="M6861">
        <v>72.399000000000001</v>
      </c>
      <c r="N6861">
        <v>1008.94</v>
      </c>
      <c r="O6861">
        <v>2.6419999999999999</v>
      </c>
    </row>
    <row r="6862" spans="1:15" x14ac:dyDescent="0.3">
      <c r="A6862" t="s">
        <v>242</v>
      </c>
      <c r="B6862" t="s">
        <v>243</v>
      </c>
      <c r="C6862" t="s">
        <v>441</v>
      </c>
      <c r="D6862" t="s">
        <v>433</v>
      </c>
      <c r="E6862">
        <v>2002</v>
      </c>
      <c r="F6862">
        <v>19.823</v>
      </c>
      <c r="G6862">
        <v>4.2460000000000004</v>
      </c>
      <c r="I6862">
        <v>897031250</v>
      </c>
      <c r="J6862">
        <v>3049.2</v>
      </c>
      <c r="K6862">
        <v>5.3477699999999997</v>
      </c>
      <c r="L6862">
        <v>25.7</v>
      </c>
      <c r="M6862">
        <v>71.707999999999998</v>
      </c>
      <c r="N6862">
        <v>980.62</v>
      </c>
      <c r="O6862">
        <v>2.3980000000000001</v>
      </c>
    </row>
    <row r="6863" spans="1:15" x14ac:dyDescent="0.3">
      <c r="A6863" t="s">
        <v>242</v>
      </c>
      <c r="B6863" t="s">
        <v>243</v>
      </c>
      <c r="C6863" t="s">
        <v>441</v>
      </c>
      <c r="D6863" t="s">
        <v>433</v>
      </c>
      <c r="E6863">
        <v>2001</v>
      </c>
      <c r="F6863">
        <v>20.439</v>
      </c>
      <c r="G6863">
        <v>4.423</v>
      </c>
      <c r="I6863">
        <v>870180000</v>
      </c>
      <c r="J6863">
        <v>3039.33</v>
      </c>
      <c r="K6863">
        <v>3.6172900000000001</v>
      </c>
      <c r="L6863">
        <v>28.7</v>
      </c>
      <c r="M6863">
        <v>70.963999999999999</v>
      </c>
      <c r="N6863">
        <v>954.35299999999995</v>
      </c>
      <c r="O6863">
        <v>2.137</v>
      </c>
    </row>
    <row r="6864" spans="1:15" x14ac:dyDescent="0.3">
      <c r="A6864" t="s">
        <v>242</v>
      </c>
      <c r="B6864" t="s">
        <v>243</v>
      </c>
      <c r="C6864" t="s">
        <v>441</v>
      </c>
      <c r="D6864" t="s">
        <v>433</v>
      </c>
      <c r="E6864">
        <v>2000</v>
      </c>
      <c r="F6864">
        <v>21.385000000000002</v>
      </c>
      <c r="G6864">
        <v>4.6349999999999998</v>
      </c>
      <c r="I6864">
        <v>624337000</v>
      </c>
      <c r="J6864">
        <v>2234.58</v>
      </c>
      <c r="K6864">
        <v>2.2038700000000002</v>
      </c>
      <c r="L6864">
        <v>31.9</v>
      </c>
      <c r="M6864">
        <v>70.173000000000002</v>
      </c>
      <c r="N6864">
        <v>931.327</v>
      </c>
      <c r="O6864">
        <v>1.97</v>
      </c>
    </row>
    <row r="6865" spans="1:15" x14ac:dyDescent="0.3">
      <c r="A6865" t="s">
        <v>242</v>
      </c>
      <c r="B6865" t="s">
        <v>243</v>
      </c>
      <c r="C6865" t="s">
        <v>441</v>
      </c>
      <c r="D6865" t="s">
        <v>433</v>
      </c>
      <c r="E6865">
        <v>1999</v>
      </c>
      <c r="F6865">
        <v>22.68</v>
      </c>
      <c r="G6865">
        <v>4.8869999999999996</v>
      </c>
      <c r="I6865">
        <v>589240000</v>
      </c>
      <c r="J6865">
        <v>2154.23</v>
      </c>
      <c r="K6865">
        <v>1.11991</v>
      </c>
      <c r="L6865">
        <v>35.1</v>
      </c>
      <c r="M6865">
        <v>69.347999999999999</v>
      </c>
      <c r="N6865">
        <v>911.75699999999995</v>
      </c>
      <c r="O6865">
        <v>1.7150000000000001</v>
      </c>
    </row>
    <row r="6866" spans="1:15" x14ac:dyDescent="0.3">
      <c r="A6866" t="s">
        <v>242</v>
      </c>
      <c r="B6866" t="s">
        <v>243</v>
      </c>
      <c r="C6866" t="s">
        <v>441</v>
      </c>
      <c r="D6866" t="s">
        <v>433</v>
      </c>
      <c r="E6866">
        <v>1998</v>
      </c>
      <c r="F6866">
        <v>24.271000000000001</v>
      </c>
      <c r="G6866">
        <v>5.1749999999999998</v>
      </c>
      <c r="I6866">
        <v>540096000</v>
      </c>
      <c r="J6866">
        <v>2011.87</v>
      </c>
      <c r="K6866">
        <v>0.56962699999999999</v>
      </c>
      <c r="L6866">
        <v>38.299999999999997</v>
      </c>
      <c r="M6866">
        <v>68.501000000000005</v>
      </c>
      <c r="N6866">
        <v>894.85</v>
      </c>
      <c r="O6866">
        <v>1.3680000000000001</v>
      </c>
    </row>
    <row r="6867" spans="1:15" x14ac:dyDescent="0.3">
      <c r="A6867" t="s">
        <v>242</v>
      </c>
      <c r="B6867" t="s">
        <v>243</v>
      </c>
      <c r="C6867" t="s">
        <v>441</v>
      </c>
      <c r="D6867" t="s">
        <v>433</v>
      </c>
      <c r="E6867">
        <v>1997</v>
      </c>
      <c r="F6867">
        <v>26.094000000000001</v>
      </c>
      <c r="G6867">
        <v>5.4969999999999999</v>
      </c>
      <c r="I6867">
        <v>508224000</v>
      </c>
      <c r="J6867">
        <v>1926.24</v>
      </c>
      <c r="K6867">
        <v>0.309444</v>
      </c>
      <c r="L6867">
        <v>41.6</v>
      </c>
      <c r="M6867">
        <v>67.644000000000005</v>
      </c>
      <c r="N6867">
        <v>879.47299999999996</v>
      </c>
      <c r="O6867">
        <v>1.169</v>
      </c>
    </row>
    <row r="6868" spans="1:15" x14ac:dyDescent="0.3">
      <c r="A6868" t="s">
        <v>242</v>
      </c>
      <c r="B6868" t="s">
        <v>243</v>
      </c>
      <c r="C6868" t="s">
        <v>441</v>
      </c>
      <c r="D6868" t="s">
        <v>433</v>
      </c>
      <c r="E6868">
        <v>1996</v>
      </c>
      <c r="F6868">
        <v>28.099</v>
      </c>
      <c r="G6868">
        <v>5.8540000000000001</v>
      </c>
      <c r="I6868">
        <v>450382000</v>
      </c>
      <c r="J6868">
        <v>1737.7</v>
      </c>
      <c r="K6868">
        <v>0.22692999999999999</v>
      </c>
      <c r="L6868">
        <v>44.8</v>
      </c>
      <c r="M6868">
        <v>66.784000000000006</v>
      </c>
      <c r="N6868">
        <v>863.94299999999998</v>
      </c>
      <c r="O6868">
        <v>0.97399999999999998</v>
      </c>
    </row>
    <row r="6869" spans="1:15" x14ac:dyDescent="0.3">
      <c r="A6869" t="s">
        <v>242</v>
      </c>
      <c r="B6869" t="s">
        <v>243</v>
      </c>
      <c r="C6869" t="s">
        <v>441</v>
      </c>
      <c r="D6869" t="s">
        <v>433</v>
      </c>
      <c r="E6869">
        <v>1995</v>
      </c>
      <c r="F6869">
        <v>30.239000000000001</v>
      </c>
      <c r="G6869">
        <v>6.2469999999999999</v>
      </c>
      <c r="I6869">
        <v>398989000</v>
      </c>
      <c r="J6869">
        <v>1569.96</v>
      </c>
      <c r="K6869">
        <v>0</v>
      </c>
      <c r="L6869">
        <v>48</v>
      </c>
      <c r="M6869">
        <v>65.923000000000002</v>
      </c>
      <c r="N6869">
        <v>847.13</v>
      </c>
      <c r="O6869">
        <v>0.79</v>
      </c>
    </row>
    <row r="6870" spans="1:15" x14ac:dyDescent="0.3">
      <c r="A6870" t="s">
        <v>242</v>
      </c>
      <c r="B6870" t="s">
        <v>243</v>
      </c>
      <c r="C6870" t="s">
        <v>441</v>
      </c>
      <c r="D6870" t="s">
        <v>433</v>
      </c>
      <c r="E6870">
        <v>1994</v>
      </c>
      <c r="F6870">
        <v>32.473999999999997</v>
      </c>
      <c r="G6870">
        <v>6.6769999999999996</v>
      </c>
      <c r="I6870">
        <v>355884000</v>
      </c>
      <c r="J6870">
        <v>1431.62</v>
      </c>
      <c r="K6870">
        <v>0</v>
      </c>
      <c r="L6870">
        <v>51</v>
      </c>
      <c r="M6870">
        <v>65.058999999999997</v>
      </c>
      <c r="N6870">
        <v>828.62699999999995</v>
      </c>
      <c r="O6870">
        <v>0.78500000000000003</v>
      </c>
    </row>
    <row r="6871" spans="1:15" x14ac:dyDescent="0.3">
      <c r="A6871" t="s">
        <v>242</v>
      </c>
      <c r="B6871" t="s">
        <v>243</v>
      </c>
      <c r="C6871" t="s">
        <v>441</v>
      </c>
      <c r="D6871" t="s">
        <v>433</v>
      </c>
      <c r="E6871">
        <v>1993</v>
      </c>
      <c r="F6871">
        <v>34.747</v>
      </c>
      <c r="G6871">
        <v>7.1420000000000003</v>
      </c>
      <c r="I6871">
        <v>322327000</v>
      </c>
      <c r="J6871">
        <v>1328.61</v>
      </c>
      <c r="K6871">
        <v>0</v>
      </c>
      <c r="L6871">
        <v>54</v>
      </c>
      <c r="M6871">
        <v>64.185000000000002</v>
      </c>
      <c r="N6871">
        <v>808.68299999999999</v>
      </c>
      <c r="O6871">
        <v>0.76800000000000002</v>
      </c>
    </row>
    <row r="6872" spans="1:15" x14ac:dyDescent="0.3">
      <c r="A6872" t="s">
        <v>242</v>
      </c>
      <c r="B6872" t="s">
        <v>243</v>
      </c>
      <c r="C6872" t="s">
        <v>441</v>
      </c>
      <c r="D6872" t="s">
        <v>433</v>
      </c>
      <c r="E6872">
        <v>1992</v>
      </c>
      <c r="F6872">
        <v>36.991</v>
      </c>
      <c r="G6872">
        <v>7.6369999999999996</v>
      </c>
      <c r="I6872">
        <v>284853000</v>
      </c>
      <c r="J6872">
        <v>1205.6500000000001</v>
      </c>
      <c r="K6872">
        <v>0</v>
      </c>
      <c r="L6872">
        <v>56.9</v>
      </c>
      <c r="M6872">
        <v>63.302</v>
      </c>
      <c r="N6872">
        <v>787.55</v>
      </c>
      <c r="O6872">
        <v>0.72499999999999998</v>
      </c>
    </row>
    <row r="6873" spans="1:15" x14ac:dyDescent="0.3">
      <c r="A6873" t="s">
        <v>242</v>
      </c>
      <c r="B6873" t="s">
        <v>243</v>
      </c>
      <c r="C6873" t="s">
        <v>441</v>
      </c>
      <c r="D6873" t="s">
        <v>433</v>
      </c>
      <c r="E6873">
        <v>1991</v>
      </c>
      <c r="F6873">
        <v>39.137</v>
      </c>
      <c r="G6873">
        <v>8.1539999999999999</v>
      </c>
      <c r="I6873">
        <v>244468000</v>
      </c>
      <c r="J6873">
        <v>1064.06</v>
      </c>
      <c r="K6873">
        <v>0</v>
      </c>
      <c r="L6873">
        <v>59.9</v>
      </c>
      <c r="M6873">
        <v>62.412999999999997</v>
      </c>
      <c r="N6873">
        <v>765.83699999999999</v>
      </c>
      <c r="O6873">
        <v>0.71499999999999997</v>
      </c>
    </row>
    <row r="6874" spans="1:15" x14ac:dyDescent="0.3">
      <c r="A6874" t="s">
        <v>242</v>
      </c>
      <c r="B6874" t="s">
        <v>243</v>
      </c>
      <c r="C6874" t="s">
        <v>441</v>
      </c>
      <c r="D6874" t="s">
        <v>433</v>
      </c>
      <c r="E6874">
        <v>1990</v>
      </c>
      <c r="F6874">
        <v>41.125999999999998</v>
      </c>
      <c r="G6874">
        <v>8.6829999999999998</v>
      </c>
      <c r="I6874">
        <v>215089000</v>
      </c>
      <c r="J6874">
        <v>963.84199999999998</v>
      </c>
      <c r="K6874">
        <v>0</v>
      </c>
      <c r="L6874">
        <v>62.9</v>
      </c>
      <c r="M6874">
        <v>61.529000000000003</v>
      </c>
      <c r="N6874">
        <v>743.86</v>
      </c>
    </row>
    <row r="6875" spans="1:15" x14ac:dyDescent="0.3">
      <c r="A6875" t="s">
        <v>242</v>
      </c>
      <c r="B6875" t="s">
        <v>243</v>
      </c>
      <c r="C6875" t="s">
        <v>441</v>
      </c>
      <c r="D6875" t="s">
        <v>433</v>
      </c>
      <c r="E6875">
        <v>1989</v>
      </c>
      <c r="F6875">
        <v>42.92</v>
      </c>
      <c r="G6875">
        <v>9.2140000000000004</v>
      </c>
      <c r="I6875">
        <v>189535000</v>
      </c>
      <c r="J6875">
        <v>875.41200000000003</v>
      </c>
      <c r="K6875">
        <v>0</v>
      </c>
      <c r="L6875">
        <v>66.099999999999994</v>
      </c>
      <c r="M6875">
        <v>60.664000000000001</v>
      </c>
      <c r="N6875">
        <v>721.7</v>
      </c>
    </row>
    <row r="6876" spans="1:15" x14ac:dyDescent="0.3">
      <c r="A6876" t="s">
        <v>242</v>
      </c>
      <c r="B6876" t="s">
        <v>243</v>
      </c>
      <c r="C6876" t="s">
        <v>441</v>
      </c>
      <c r="D6876" t="s">
        <v>433</v>
      </c>
      <c r="E6876">
        <v>1988</v>
      </c>
      <c r="F6876">
        <v>44.506999999999998</v>
      </c>
      <c r="G6876">
        <v>9.7390000000000008</v>
      </c>
      <c r="I6876">
        <v>168610000</v>
      </c>
      <c r="J6876">
        <v>803.73</v>
      </c>
      <c r="K6876">
        <v>0</v>
      </c>
      <c r="L6876">
        <v>69.400000000000006</v>
      </c>
      <c r="M6876">
        <v>59.823</v>
      </c>
      <c r="N6876">
        <v>699.28300000000002</v>
      </c>
    </row>
    <row r="6877" spans="1:15" x14ac:dyDescent="0.3">
      <c r="A6877" t="s">
        <v>242</v>
      </c>
      <c r="B6877" t="s">
        <v>243</v>
      </c>
      <c r="C6877" t="s">
        <v>441</v>
      </c>
      <c r="D6877" t="s">
        <v>433</v>
      </c>
      <c r="E6877">
        <v>1987</v>
      </c>
      <c r="F6877">
        <v>45.869</v>
      </c>
      <c r="G6877">
        <v>10.254</v>
      </c>
      <c r="I6877">
        <v>141269000</v>
      </c>
      <c r="J6877">
        <v>695.81</v>
      </c>
      <c r="K6877">
        <v>0</v>
      </c>
      <c r="L6877">
        <v>72.900000000000006</v>
      </c>
      <c r="M6877">
        <v>59.008000000000003</v>
      </c>
      <c r="N6877">
        <v>676.76</v>
      </c>
    </row>
    <row r="6878" spans="1:15" x14ac:dyDescent="0.3">
      <c r="A6878" t="s">
        <v>242</v>
      </c>
      <c r="B6878" t="s">
        <v>243</v>
      </c>
      <c r="C6878" t="s">
        <v>441</v>
      </c>
      <c r="D6878" t="s">
        <v>433</v>
      </c>
      <c r="E6878">
        <v>1986</v>
      </c>
      <c r="F6878">
        <v>46.973999999999997</v>
      </c>
      <c r="G6878">
        <v>10.755000000000001</v>
      </c>
      <c r="I6878">
        <v>141902000</v>
      </c>
      <c r="J6878">
        <v>723.01599999999996</v>
      </c>
      <c r="K6878">
        <v>0</v>
      </c>
      <c r="L6878">
        <v>76.599999999999994</v>
      </c>
      <c r="M6878">
        <v>58.213000000000001</v>
      </c>
      <c r="N6878">
        <v>654.21299999999997</v>
      </c>
    </row>
    <row r="6879" spans="1:15" x14ac:dyDescent="0.3">
      <c r="A6879" t="s">
        <v>242</v>
      </c>
      <c r="B6879" t="s">
        <v>243</v>
      </c>
      <c r="C6879" t="s">
        <v>441</v>
      </c>
      <c r="D6879" t="s">
        <v>433</v>
      </c>
      <c r="E6879">
        <v>1985</v>
      </c>
      <c r="F6879">
        <v>47.750999999999998</v>
      </c>
      <c r="G6879">
        <v>11.242000000000001</v>
      </c>
      <c r="I6879">
        <v>127155000</v>
      </c>
      <c r="J6879">
        <v>670.87099999999998</v>
      </c>
      <c r="K6879">
        <v>0</v>
      </c>
      <c r="L6879">
        <v>80.5</v>
      </c>
      <c r="M6879">
        <v>57.423999999999999</v>
      </c>
      <c r="N6879">
        <v>631.79</v>
      </c>
    </row>
    <row r="6880" spans="1:15" x14ac:dyDescent="0.3">
      <c r="A6880" t="s">
        <v>242</v>
      </c>
      <c r="B6880" t="s">
        <v>243</v>
      </c>
      <c r="C6880" t="s">
        <v>441</v>
      </c>
      <c r="D6880" t="s">
        <v>433</v>
      </c>
      <c r="E6880">
        <v>1984</v>
      </c>
      <c r="F6880">
        <v>48.134</v>
      </c>
      <c r="G6880">
        <v>11.712999999999999</v>
      </c>
      <c r="I6880">
        <v>109504000</v>
      </c>
      <c r="J6880">
        <v>598.87099999999998</v>
      </c>
      <c r="K6880">
        <v>0</v>
      </c>
      <c r="L6880">
        <v>84.5</v>
      </c>
      <c r="M6880">
        <v>56.621000000000002</v>
      </c>
      <c r="N6880">
        <v>609.5</v>
      </c>
    </row>
    <row r="6881" spans="1:14" x14ac:dyDescent="0.3">
      <c r="A6881" t="s">
        <v>242</v>
      </c>
      <c r="B6881" t="s">
        <v>243</v>
      </c>
      <c r="C6881" t="s">
        <v>441</v>
      </c>
      <c r="D6881" t="s">
        <v>433</v>
      </c>
      <c r="E6881">
        <v>1983</v>
      </c>
      <c r="F6881">
        <v>48.136000000000003</v>
      </c>
      <c r="G6881">
        <v>12.178000000000001</v>
      </c>
      <c r="I6881">
        <v>57829800</v>
      </c>
      <c r="J6881">
        <v>328.12299999999999</v>
      </c>
      <c r="K6881">
        <v>0</v>
      </c>
      <c r="L6881">
        <v>88.8</v>
      </c>
      <c r="M6881">
        <v>55.786999999999999</v>
      </c>
      <c r="N6881">
        <v>587.48</v>
      </c>
    </row>
    <row r="6882" spans="1:14" x14ac:dyDescent="0.3">
      <c r="A6882" t="s">
        <v>242</v>
      </c>
      <c r="B6882" t="s">
        <v>243</v>
      </c>
      <c r="C6882" t="s">
        <v>441</v>
      </c>
      <c r="D6882" t="s">
        <v>433</v>
      </c>
      <c r="E6882">
        <v>1982</v>
      </c>
      <c r="F6882">
        <v>47.816000000000003</v>
      </c>
      <c r="G6882">
        <v>12.648</v>
      </c>
      <c r="I6882">
        <v>47935800</v>
      </c>
      <c r="J6882">
        <v>282.22300000000001</v>
      </c>
      <c r="K6882">
        <v>0</v>
      </c>
      <c r="L6882">
        <v>93.3</v>
      </c>
      <c r="M6882">
        <v>54.912999999999997</v>
      </c>
      <c r="N6882">
        <v>566.16999999999996</v>
      </c>
    </row>
    <row r="6883" spans="1:14" x14ac:dyDescent="0.3">
      <c r="A6883" t="s">
        <v>242</v>
      </c>
      <c r="B6883" t="s">
        <v>243</v>
      </c>
      <c r="C6883" t="s">
        <v>441</v>
      </c>
      <c r="D6883" t="s">
        <v>433</v>
      </c>
      <c r="E6883">
        <v>1981</v>
      </c>
      <c r="F6883">
        <v>47.256999999999998</v>
      </c>
      <c r="G6883">
        <v>13.132999999999999</v>
      </c>
      <c r="I6883">
        <v>44781500</v>
      </c>
      <c r="J6883">
        <v>273.351</v>
      </c>
      <c r="K6883">
        <v>0</v>
      </c>
      <c r="L6883">
        <v>98.2</v>
      </c>
      <c r="M6883">
        <v>53.997999999999998</v>
      </c>
      <c r="N6883">
        <v>546.08000000000004</v>
      </c>
    </row>
    <row r="6884" spans="1:14" x14ac:dyDescent="0.3">
      <c r="A6884" t="s">
        <v>242</v>
      </c>
      <c r="B6884" t="s">
        <v>243</v>
      </c>
      <c r="C6884" t="s">
        <v>441</v>
      </c>
      <c r="D6884" t="s">
        <v>433</v>
      </c>
      <c r="E6884">
        <v>1980</v>
      </c>
      <c r="F6884">
        <v>46.59</v>
      </c>
      <c r="G6884">
        <v>13.648999999999999</v>
      </c>
      <c r="I6884">
        <v>42463600</v>
      </c>
      <c r="J6884">
        <v>268.29500000000002</v>
      </c>
      <c r="K6884">
        <v>0</v>
      </c>
      <c r="L6884">
        <v>103.3</v>
      </c>
      <c r="M6884">
        <v>53.045999999999999</v>
      </c>
      <c r="N6884">
        <v>527.57299999999998</v>
      </c>
    </row>
    <row r="6885" spans="1:14" x14ac:dyDescent="0.3">
      <c r="A6885" t="s">
        <v>242</v>
      </c>
      <c r="B6885" t="s">
        <v>243</v>
      </c>
      <c r="C6885" t="s">
        <v>441</v>
      </c>
      <c r="D6885" t="s">
        <v>433</v>
      </c>
      <c r="E6885">
        <v>1979</v>
      </c>
      <c r="F6885">
        <v>45.966000000000001</v>
      </c>
      <c r="G6885">
        <v>14.211</v>
      </c>
      <c r="K6885">
        <v>0</v>
      </c>
      <c r="L6885">
        <v>108.8</v>
      </c>
      <c r="M6885">
        <v>52.069000000000003</v>
      </c>
      <c r="N6885">
        <v>510.92</v>
      </c>
    </row>
    <row r="6886" spans="1:14" x14ac:dyDescent="0.3">
      <c r="A6886" t="s">
        <v>242</v>
      </c>
      <c r="B6886" t="s">
        <v>243</v>
      </c>
      <c r="C6886" t="s">
        <v>441</v>
      </c>
      <c r="D6886" t="s">
        <v>433</v>
      </c>
      <c r="E6886">
        <v>1978</v>
      </c>
      <c r="F6886">
        <v>45.512999999999998</v>
      </c>
      <c r="G6886">
        <v>14.824999999999999</v>
      </c>
      <c r="K6886">
        <v>0</v>
      </c>
      <c r="L6886">
        <v>114.7</v>
      </c>
      <c r="M6886">
        <v>51.087000000000003</v>
      </c>
      <c r="N6886">
        <v>495.93299999999999</v>
      </c>
    </row>
    <row r="6887" spans="1:14" x14ac:dyDescent="0.3">
      <c r="A6887" t="s">
        <v>242</v>
      </c>
      <c r="B6887" t="s">
        <v>243</v>
      </c>
      <c r="C6887" t="s">
        <v>441</v>
      </c>
      <c r="D6887" t="s">
        <v>433</v>
      </c>
      <c r="E6887">
        <v>1977</v>
      </c>
      <c r="F6887">
        <v>45.326000000000001</v>
      </c>
      <c r="G6887">
        <v>15.494999999999999</v>
      </c>
      <c r="K6887">
        <v>0</v>
      </c>
      <c r="L6887">
        <v>120.8</v>
      </c>
      <c r="M6887">
        <v>50.116</v>
      </c>
      <c r="N6887">
        <v>482.10300000000001</v>
      </c>
    </row>
    <row r="6888" spans="1:14" x14ac:dyDescent="0.3">
      <c r="A6888" t="s">
        <v>242</v>
      </c>
      <c r="B6888" t="s">
        <v>243</v>
      </c>
      <c r="C6888" t="s">
        <v>441</v>
      </c>
      <c r="D6888" t="s">
        <v>433</v>
      </c>
      <c r="E6888">
        <v>1976</v>
      </c>
      <c r="F6888">
        <v>45.451000000000001</v>
      </c>
      <c r="G6888">
        <v>16.22</v>
      </c>
      <c r="K6888">
        <v>0</v>
      </c>
      <c r="L6888">
        <v>127.7</v>
      </c>
      <c r="M6888">
        <v>49.167000000000002</v>
      </c>
      <c r="N6888">
        <v>468.54300000000001</v>
      </c>
    </row>
    <row r="6889" spans="1:14" x14ac:dyDescent="0.3">
      <c r="A6889" t="s">
        <v>242</v>
      </c>
      <c r="B6889" t="s">
        <v>243</v>
      </c>
      <c r="C6889" t="s">
        <v>441</v>
      </c>
      <c r="D6889" t="s">
        <v>433</v>
      </c>
      <c r="E6889">
        <v>1975</v>
      </c>
      <c r="F6889">
        <v>45.898000000000003</v>
      </c>
      <c r="G6889">
        <v>16.997</v>
      </c>
      <c r="K6889">
        <v>0</v>
      </c>
      <c r="L6889">
        <v>134.80000000000001</v>
      </c>
      <c r="M6889">
        <v>48.25</v>
      </c>
      <c r="N6889">
        <v>454.72300000000001</v>
      </c>
    </row>
    <row r="6890" spans="1:14" x14ac:dyDescent="0.3">
      <c r="A6890" t="s">
        <v>242</v>
      </c>
      <c r="B6890" t="s">
        <v>243</v>
      </c>
      <c r="C6890" t="s">
        <v>441</v>
      </c>
      <c r="D6890" t="s">
        <v>433</v>
      </c>
      <c r="E6890">
        <v>1974</v>
      </c>
      <c r="F6890">
        <v>46.627000000000002</v>
      </c>
      <c r="G6890">
        <v>17.818999999999999</v>
      </c>
      <c r="L6890">
        <v>142.19999999999999</v>
      </c>
      <c r="M6890">
        <v>47.368000000000002</v>
      </c>
      <c r="N6890">
        <v>440.34699999999998</v>
      </c>
    </row>
    <row r="6891" spans="1:14" x14ac:dyDescent="0.3">
      <c r="A6891" t="s">
        <v>242</v>
      </c>
      <c r="B6891" t="s">
        <v>243</v>
      </c>
      <c r="C6891" t="s">
        <v>441</v>
      </c>
      <c r="D6891" t="s">
        <v>433</v>
      </c>
      <c r="E6891">
        <v>1973</v>
      </c>
      <c r="F6891">
        <v>47.521000000000001</v>
      </c>
      <c r="G6891">
        <v>18.670000000000002</v>
      </c>
      <c r="L6891">
        <v>149.80000000000001</v>
      </c>
      <c r="M6891">
        <v>46.52</v>
      </c>
      <c r="N6891">
        <v>425.67</v>
      </c>
    </row>
    <row r="6892" spans="1:14" x14ac:dyDescent="0.3">
      <c r="A6892" t="s">
        <v>242</v>
      </c>
      <c r="B6892" t="s">
        <v>243</v>
      </c>
      <c r="C6892" t="s">
        <v>441</v>
      </c>
      <c r="D6892" t="s">
        <v>433</v>
      </c>
      <c r="E6892">
        <v>1972</v>
      </c>
      <c r="F6892">
        <v>48.473999999999997</v>
      </c>
      <c r="G6892">
        <v>19.533000000000001</v>
      </c>
      <c r="L6892">
        <v>157.5</v>
      </c>
      <c r="M6892">
        <v>45.7</v>
      </c>
      <c r="N6892">
        <v>411.18</v>
      </c>
    </row>
    <row r="6893" spans="1:14" x14ac:dyDescent="0.3">
      <c r="A6893" t="s">
        <v>242</v>
      </c>
      <c r="B6893" t="s">
        <v>243</v>
      </c>
      <c r="C6893" t="s">
        <v>441</v>
      </c>
      <c r="D6893" t="s">
        <v>433</v>
      </c>
      <c r="E6893">
        <v>1971</v>
      </c>
      <c r="F6893">
        <v>49.429000000000002</v>
      </c>
      <c r="G6893">
        <v>20.395</v>
      </c>
      <c r="L6893">
        <v>164.9</v>
      </c>
      <c r="M6893">
        <v>44.908000000000001</v>
      </c>
      <c r="N6893">
        <v>397.673</v>
      </c>
    </row>
    <row r="6894" spans="1:14" x14ac:dyDescent="0.3">
      <c r="A6894" t="s">
        <v>242</v>
      </c>
      <c r="B6894" t="s">
        <v>243</v>
      </c>
      <c r="C6894" t="s">
        <v>441</v>
      </c>
      <c r="D6894" t="s">
        <v>433</v>
      </c>
      <c r="E6894">
        <v>1970</v>
      </c>
      <c r="F6894">
        <v>50.347999999999999</v>
      </c>
      <c r="G6894">
        <v>21.248999999999999</v>
      </c>
      <c r="K6894">
        <v>0</v>
      </c>
      <c r="L6894">
        <v>171.9</v>
      </c>
      <c r="M6894">
        <v>44.142000000000003</v>
      </c>
      <c r="N6894">
        <v>385.637</v>
      </c>
    </row>
    <row r="6895" spans="1:14" x14ac:dyDescent="0.3">
      <c r="A6895" t="s">
        <v>242</v>
      </c>
      <c r="B6895" t="s">
        <v>243</v>
      </c>
      <c r="C6895" t="s">
        <v>441</v>
      </c>
      <c r="D6895" t="s">
        <v>433</v>
      </c>
      <c r="E6895">
        <v>1969</v>
      </c>
      <c r="F6895">
        <v>51.213999999999999</v>
      </c>
      <c r="G6895">
        <v>22.09</v>
      </c>
      <c r="L6895">
        <v>178.6</v>
      </c>
      <c r="M6895">
        <v>43.396999999999998</v>
      </c>
      <c r="N6895">
        <v>375.27300000000002</v>
      </c>
    </row>
    <row r="6896" spans="1:14" x14ac:dyDescent="0.3">
      <c r="A6896" t="s">
        <v>242</v>
      </c>
      <c r="B6896" t="s">
        <v>243</v>
      </c>
      <c r="C6896" t="s">
        <v>441</v>
      </c>
      <c r="D6896" t="s">
        <v>433</v>
      </c>
      <c r="E6896">
        <v>1968</v>
      </c>
      <c r="F6896">
        <v>52.03</v>
      </c>
      <c r="G6896">
        <v>22.916</v>
      </c>
      <c r="L6896">
        <v>185.1</v>
      </c>
      <c r="M6896">
        <v>42.668999999999997</v>
      </c>
      <c r="N6896">
        <v>366.303</v>
      </c>
    </row>
    <row r="6897" spans="1:15" x14ac:dyDescent="0.3">
      <c r="A6897" t="s">
        <v>242</v>
      </c>
      <c r="B6897" t="s">
        <v>243</v>
      </c>
      <c r="C6897" t="s">
        <v>441</v>
      </c>
      <c r="D6897" t="s">
        <v>433</v>
      </c>
      <c r="E6897">
        <v>1967</v>
      </c>
      <c r="F6897">
        <v>52.784999999999997</v>
      </c>
      <c r="G6897">
        <v>23.721</v>
      </c>
      <c r="L6897">
        <v>191.4</v>
      </c>
      <c r="M6897">
        <v>41.954000000000001</v>
      </c>
      <c r="N6897">
        <v>358.26</v>
      </c>
    </row>
    <row r="6898" spans="1:15" x14ac:dyDescent="0.3">
      <c r="A6898" t="s">
        <v>242</v>
      </c>
      <c r="B6898" t="s">
        <v>243</v>
      </c>
      <c r="C6898" t="s">
        <v>441</v>
      </c>
      <c r="D6898" t="s">
        <v>433</v>
      </c>
      <c r="E6898">
        <v>1966</v>
      </c>
      <c r="F6898">
        <v>53.448</v>
      </c>
      <c r="G6898">
        <v>24.492999999999999</v>
      </c>
      <c r="L6898">
        <v>197.6</v>
      </c>
      <c r="M6898">
        <v>41.252000000000002</v>
      </c>
      <c r="N6898">
        <v>350.45299999999997</v>
      </c>
    </row>
    <row r="6899" spans="1:15" x14ac:dyDescent="0.3">
      <c r="A6899" t="s">
        <v>242</v>
      </c>
      <c r="B6899" t="s">
        <v>243</v>
      </c>
      <c r="C6899" t="s">
        <v>441</v>
      </c>
      <c r="D6899" t="s">
        <v>433</v>
      </c>
      <c r="E6899">
        <v>1965</v>
      </c>
      <c r="F6899">
        <v>54.003999999999998</v>
      </c>
      <c r="G6899">
        <v>25.224</v>
      </c>
      <c r="K6899">
        <v>0</v>
      </c>
      <c r="L6899">
        <v>203.9</v>
      </c>
      <c r="M6899">
        <v>40.56</v>
      </c>
      <c r="N6899">
        <v>342.39299999999997</v>
      </c>
    </row>
    <row r="6900" spans="1:15" x14ac:dyDescent="0.3">
      <c r="A6900" t="s">
        <v>242</v>
      </c>
      <c r="B6900" t="s">
        <v>243</v>
      </c>
      <c r="C6900" t="s">
        <v>441</v>
      </c>
      <c r="D6900" t="s">
        <v>433</v>
      </c>
      <c r="E6900">
        <v>1964</v>
      </c>
      <c r="F6900">
        <v>54.445999999999998</v>
      </c>
      <c r="G6900">
        <v>25.911000000000001</v>
      </c>
      <c r="L6900">
        <v>210.1</v>
      </c>
      <c r="M6900">
        <v>39.878</v>
      </c>
      <c r="N6900">
        <v>333.90300000000002</v>
      </c>
    </row>
    <row r="6901" spans="1:15" x14ac:dyDescent="0.3">
      <c r="A6901" t="s">
        <v>242</v>
      </c>
      <c r="B6901" t="s">
        <v>243</v>
      </c>
      <c r="C6901" t="s">
        <v>441</v>
      </c>
      <c r="D6901" t="s">
        <v>433</v>
      </c>
      <c r="E6901">
        <v>1963</v>
      </c>
      <c r="F6901">
        <v>54.765000000000001</v>
      </c>
      <c r="G6901">
        <v>26.545999999999999</v>
      </c>
      <c r="M6901">
        <v>39.209000000000003</v>
      </c>
      <c r="N6901">
        <v>325.17</v>
      </c>
    </row>
    <row r="6902" spans="1:15" x14ac:dyDescent="0.3">
      <c r="A6902" t="s">
        <v>242</v>
      </c>
      <c r="B6902" t="s">
        <v>243</v>
      </c>
      <c r="C6902" t="s">
        <v>441</v>
      </c>
      <c r="D6902" t="s">
        <v>433</v>
      </c>
      <c r="E6902">
        <v>1962</v>
      </c>
      <c r="F6902">
        <v>54.94</v>
      </c>
      <c r="G6902">
        <v>27.122</v>
      </c>
      <c r="M6902">
        <v>38.56</v>
      </c>
      <c r="N6902">
        <v>316.35000000000002</v>
      </c>
    </row>
    <row r="6903" spans="1:15" x14ac:dyDescent="0.3">
      <c r="A6903" t="s">
        <v>242</v>
      </c>
      <c r="B6903" t="s">
        <v>243</v>
      </c>
      <c r="C6903" t="s">
        <v>441</v>
      </c>
      <c r="D6903" t="s">
        <v>433</v>
      </c>
      <c r="E6903">
        <v>1961</v>
      </c>
      <c r="F6903">
        <v>54.933</v>
      </c>
      <c r="G6903">
        <v>27.626000000000001</v>
      </c>
      <c r="M6903">
        <v>37.936</v>
      </c>
      <c r="N6903">
        <v>307.75</v>
      </c>
    </row>
    <row r="6904" spans="1:15" x14ac:dyDescent="0.3">
      <c r="A6904" t="s">
        <v>242</v>
      </c>
      <c r="B6904" t="s">
        <v>243</v>
      </c>
      <c r="C6904" t="s">
        <v>441</v>
      </c>
      <c r="D6904" t="s">
        <v>433</v>
      </c>
      <c r="E6904">
        <v>1960</v>
      </c>
      <c r="F6904">
        <v>54.707000000000001</v>
      </c>
      <c r="G6904">
        <v>28.044</v>
      </c>
      <c r="K6904">
        <v>0</v>
      </c>
      <c r="M6904">
        <v>37.343000000000004</v>
      </c>
    </row>
    <row r="6905" spans="1:15" x14ac:dyDescent="0.3">
      <c r="A6905" t="s">
        <v>244</v>
      </c>
      <c r="B6905" t="s">
        <v>245</v>
      </c>
      <c r="C6905" t="s">
        <v>431</v>
      </c>
      <c r="D6905" t="s">
        <v>430</v>
      </c>
      <c r="E6905">
        <v>2018</v>
      </c>
      <c r="I6905">
        <v>17196700000</v>
      </c>
      <c r="J6905">
        <v>901.40300000000002</v>
      </c>
      <c r="L6905">
        <v>62</v>
      </c>
      <c r="N6905">
        <v>15.635</v>
      </c>
      <c r="O6905">
        <v>9.5690000000000008</v>
      </c>
    </row>
    <row r="6906" spans="1:15" x14ac:dyDescent="0.3">
      <c r="A6906" t="s">
        <v>244</v>
      </c>
      <c r="B6906" t="s">
        <v>245</v>
      </c>
      <c r="C6906" t="s">
        <v>431</v>
      </c>
      <c r="D6906" t="s">
        <v>430</v>
      </c>
      <c r="E6906">
        <v>2017</v>
      </c>
      <c r="F6906">
        <v>42.078000000000003</v>
      </c>
      <c r="G6906">
        <v>9.984</v>
      </c>
      <c r="I6906">
        <v>15339600000</v>
      </c>
      <c r="J6906">
        <v>828.61300000000006</v>
      </c>
      <c r="K6906">
        <v>13</v>
      </c>
      <c r="L6906">
        <v>63.6</v>
      </c>
      <c r="M6906">
        <v>58.451999999999998</v>
      </c>
      <c r="N6906">
        <v>15.1717</v>
      </c>
      <c r="O6906">
        <v>9.4350000000000005</v>
      </c>
    </row>
    <row r="6907" spans="1:15" x14ac:dyDescent="0.3">
      <c r="A6907" t="s">
        <v>244</v>
      </c>
      <c r="B6907" t="s">
        <v>245</v>
      </c>
      <c r="C6907" t="s">
        <v>431</v>
      </c>
      <c r="D6907" t="s">
        <v>430</v>
      </c>
      <c r="E6907">
        <v>2016</v>
      </c>
      <c r="F6907">
        <v>42.637999999999998</v>
      </c>
      <c r="G6907">
        <v>10.307</v>
      </c>
      <c r="I6907">
        <v>14010800000</v>
      </c>
      <c r="J6907">
        <v>779.875</v>
      </c>
      <c r="K6907">
        <v>11.1122</v>
      </c>
      <c r="L6907">
        <v>65.400000000000006</v>
      </c>
      <c r="M6907">
        <v>57.987000000000002</v>
      </c>
      <c r="N6907">
        <v>14.7235</v>
      </c>
      <c r="O6907">
        <v>9.73</v>
      </c>
    </row>
    <row r="6908" spans="1:15" x14ac:dyDescent="0.3">
      <c r="A6908" t="s">
        <v>244</v>
      </c>
      <c r="B6908" t="s">
        <v>245</v>
      </c>
      <c r="C6908" t="s">
        <v>431</v>
      </c>
      <c r="D6908" t="s">
        <v>430</v>
      </c>
      <c r="E6908">
        <v>2015</v>
      </c>
      <c r="F6908">
        <v>43.225999999999999</v>
      </c>
      <c r="G6908">
        <v>10.648999999999999</v>
      </c>
      <c r="I6908">
        <v>13099500000</v>
      </c>
      <c r="J6908">
        <v>751.17</v>
      </c>
      <c r="K6908">
        <v>10.33</v>
      </c>
      <c r="L6908">
        <v>67.2</v>
      </c>
      <c r="M6908">
        <v>57.509</v>
      </c>
      <c r="N6908">
        <v>14.2919</v>
      </c>
      <c r="O6908">
        <v>7.7290000000000001</v>
      </c>
    </row>
    <row r="6909" spans="1:15" x14ac:dyDescent="0.3">
      <c r="A6909" t="s">
        <v>244</v>
      </c>
      <c r="B6909" t="s">
        <v>245</v>
      </c>
      <c r="C6909" t="s">
        <v>431</v>
      </c>
      <c r="D6909" t="s">
        <v>430</v>
      </c>
      <c r="E6909">
        <v>2014</v>
      </c>
      <c r="F6909">
        <v>43.843000000000004</v>
      </c>
      <c r="G6909">
        <v>11.000999999999999</v>
      </c>
      <c r="I6909">
        <v>14345800000</v>
      </c>
      <c r="J6909">
        <v>847.15</v>
      </c>
      <c r="K6909">
        <v>7</v>
      </c>
      <c r="L6909">
        <v>69.099999999999994</v>
      </c>
      <c r="M6909">
        <v>57.036000000000001</v>
      </c>
      <c r="N6909">
        <v>13.878299999999999</v>
      </c>
      <c r="O6909">
        <v>6.375</v>
      </c>
    </row>
    <row r="6910" spans="1:15" x14ac:dyDescent="0.3">
      <c r="A6910" t="s">
        <v>244</v>
      </c>
      <c r="B6910" t="s">
        <v>245</v>
      </c>
      <c r="C6910" t="s">
        <v>431</v>
      </c>
      <c r="D6910" t="s">
        <v>430</v>
      </c>
      <c r="E6910">
        <v>2013</v>
      </c>
      <c r="F6910">
        <v>44.481999999999999</v>
      </c>
      <c r="G6910">
        <v>11.358000000000001</v>
      </c>
      <c r="I6910">
        <v>13246400000</v>
      </c>
      <c r="J6910">
        <v>805.26</v>
      </c>
      <c r="K6910">
        <v>3.5</v>
      </c>
      <c r="L6910">
        <v>71</v>
      </c>
      <c r="M6910">
        <v>56.578000000000003</v>
      </c>
      <c r="N6910">
        <v>13.481400000000001</v>
      </c>
      <c r="O6910">
        <v>7.3</v>
      </c>
    </row>
    <row r="6911" spans="1:15" x14ac:dyDescent="0.3">
      <c r="A6911" t="s">
        <v>244</v>
      </c>
      <c r="B6911" t="s">
        <v>245</v>
      </c>
      <c r="C6911" t="s">
        <v>431</v>
      </c>
      <c r="D6911" t="s">
        <v>430</v>
      </c>
      <c r="E6911">
        <v>2012</v>
      </c>
      <c r="F6911">
        <v>45.128999999999998</v>
      </c>
      <c r="G6911">
        <v>11.72</v>
      </c>
      <c r="I6911">
        <v>12442700000</v>
      </c>
      <c r="J6911">
        <v>778.66899999999998</v>
      </c>
      <c r="K6911">
        <v>2.8</v>
      </c>
      <c r="L6911">
        <v>73</v>
      </c>
      <c r="M6911">
        <v>56.134999999999998</v>
      </c>
      <c r="N6911">
        <v>13.0959</v>
      </c>
      <c r="O6911">
        <v>7.0869999999999997</v>
      </c>
    </row>
    <row r="6912" spans="1:15" x14ac:dyDescent="0.3">
      <c r="A6912" t="s">
        <v>244</v>
      </c>
      <c r="B6912" t="s">
        <v>245</v>
      </c>
      <c r="C6912" t="s">
        <v>431</v>
      </c>
      <c r="D6912" t="s">
        <v>430</v>
      </c>
      <c r="E6912">
        <v>2011</v>
      </c>
      <c r="F6912">
        <v>45.768999999999998</v>
      </c>
      <c r="G6912">
        <v>12.09</v>
      </c>
      <c r="I6912">
        <v>12978100000</v>
      </c>
      <c r="J6912">
        <v>836.51</v>
      </c>
      <c r="K6912">
        <v>2.2000000000000002</v>
      </c>
      <c r="L6912">
        <v>75.099999999999994</v>
      </c>
      <c r="M6912">
        <v>55.701000000000001</v>
      </c>
      <c r="N6912">
        <v>12.7149</v>
      </c>
      <c r="O6912">
        <v>6.9</v>
      </c>
    </row>
    <row r="6913" spans="1:15" x14ac:dyDescent="0.3">
      <c r="A6913" t="s">
        <v>244</v>
      </c>
      <c r="B6913" t="s">
        <v>245</v>
      </c>
      <c r="C6913" t="s">
        <v>431</v>
      </c>
      <c r="D6913" t="s">
        <v>430</v>
      </c>
      <c r="E6913">
        <v>2010</v>
      </c>
      <c r="F6913">
        <v>46.378999999999998</v>
      </c>
      <c r="G6913">
        <v>12.481</v>
      </c>
      <c r="I6913">
        <v>10678700000</v>
      </c>
      <c r="J6913">
        <v>709.58199999999999</v>
      </c>
      <c r="K6913">
        <v>2</v>
      </c>
      <c r="L6913">
        <v>77.2</v>
      </c>
      <c r="M6913">
        <v>55.250999999999998</v>
      </c>
      <c r="N6913">
        <v>12.333600000000001</v>
      </c>
      <c r="O6913">
        <v>8.07</v>
      </c>
    </row>
    <row r="6914" spans="1:15" x14ac:dyDescent="0.3">
      <c r="A6914" t="s">
        <v>244</v>
      </c>
      <c r="B6914" t="s">
        <v>245</v>
      </c>
      <c r="C6914" t="s">
        <v>431</v>
      </c>
      <c r="D6914" t="s">
        <v>430</v>
      </c>
      <c r="E6914">
        <v>2009</v>
      </c>
      <c r="F6914">
        <v>46.939</v>
      </c>
      <c r="G6914">
        <v>12.91</v>
      </c>
      <c r="I6914">
        <v>10181000000</v>
      </c>
      <c r="J6914">
        <v>698.21799999999996</v>
      </c>
      <c r="K6914">
        <v>1.8</v>
      </c>
      <c r="L6914">
        <v>79.400000000000006</v>
      </c>
      <c r="M6914">
        <v>54.756</v>
      </c>
      <c r="N6914">
        <v>11.950100000000001</v>
      </c>
      <c r="O6914">
        <v>9.3960000000000008</v>
      </c>
    </row>
    <row r="6915" spans="1:15" x14ac:dyDescent="0.3">
      <c r="A6915" t="s">
        <v>244</v>
      </c>
      <c r="B6915" t="s">
        <v>245</v>
      </c>
      <c r="C6915" t="s">
        <v>431</v>
      </c>
      <c r="D6915" t="s">
        <v>430</v>
      </c>
      <c r="E6915">
        <v>2008</v>
      </c>
      <c r="F6915">
        <v>47.433999999999997</v>
      </c>
      <c r="G6915">
        <v>13.387</v>
      </c>
      <c r="I6915">
        <v>9750820000</v>
      </c>
      <c r="J6915">
        <v>690.88199999999995</v>
      </c>
      <c r="K6915">
        <v>1.57</v>
      </c>
      <c r="L6915">
        <v>81.599999999999994</v>
      </c>
      <c r="M6915">
        <v>54.192999999999998</v>
      </c>
      <c r="N6915">
        <v>11.566700000000001</v>
      </c>
      <c r="O6915">
        <v>10.106999999999999</v>
      </c>
    </row>
    <row r="6916" spans="1:15" x14ac:dyDescent="0.3">
      <c r="A6916" t="s">
        <v>244</v>
      </c>
      <c r="B6916" t="s">
        <v>245</v>
      </c>
      <c r="C6916" t="s">
        <v>431</v>
      </c>
      <c r="D6916" t="s">
        <v>430</v>
      </c>
      <c r="E6916">
        <v>2007</v>
      </c>
      <c r="F6916">
        <v>47.853000000000002</v>
      </c>
      <c r="G6916">
        <v>13.916</v>
      </c>
      <c r="I6916">
        <v>8145690000</v>
      </c>
      <c r="J6916">
        <v>596.69000000000005</v>
      </c>
      <c r="K6916">
        <v>0.81</v>
      </c>
      <c r="L6916">
        <v>83.9</v>
      </c>
      <c r="M6916">
        <v>53.552999999999997</v>
      </c>
      <c r="N6916">
        <v>11.188000000000001</v>
      </c>
      <c r="O6916">
        <v>11.71</v>
      </c>
    </row>
    <row r="6917" spans="1:15" x14ac:dyDescent="0.3">
      <c r="A6917" t="s">
        <v>244</v>
      </c>
      <c r="B6917" t="s">
        <v>245</v>
      </c>
      <c r="C6917" t="s">
        <v>431</v>
      </c>
      <c r="D6917" t="s">
        <v>430</v>
      </c>
      <c r="E6917">
        <v>2006</v>
      </c>
      <c r="F6917">
        <v>48.191000000000003</v>
      </c>
      <c r="G6917">
        <v>14.492000000000001</v>
      </c>
      <c r="I6917">
        <v>6899800000</v>
      </c>
      <c r="J6917">
        <v>522.57799999999997</v>
      </c>
      <c r="K6917">
        <v>0.72962700000000003</v>
      </c>
      <c r="L6917">
        <v>86.2</v>
      </c>
      <c r="M6917">
        <v>52.838999999999999</v>
      </c>
      <c r="N6917">
        <v>10.8208</v>
      </c>
      <c r="O6917">
        <v>10.843</v>
      </c>
    </row>
    <row r="6918" spans="1:15" x14ac:dyDescent="0.3">
      <c r="A6918" t="s">
        <v>244</v>
      </c>
      <c r="B6918" t="s">
        <v>245</v>
      </c>
      <c r="C6918" t="s">
        <v>431</v>
      </c>
      <c r="D6918" t="s">
        <v>430</v>
      </c>
      <c r="E6918">
        <v>2005</v>
      </c>
      <c r="F6918">
        <v>48.444000000000003</v>
      </c>
      <c r="G6918">
        <v>15.112</v>
      </c>
      <c r="I6918">
        <v>6245030000</v>
      </c>
      <c r="J6918">
        <v>488.82799999999997</v>
      </c>
      <c r="K6918">
        <v>0.50706300000000004</v>
      </c>
      <c r="L6918">
        <v>88.6</v>
      </c>
      <c r="M6918">
        <v>52.057000000000002</v>
      </c>
      <c r="N6918">
        <v>10.4701</v>
      </c>
      <c r="O6918">
        <v>10.013999999999999</v>
      </c>
    </row>
    <row r="6919" spans="1:15" x14ac:dyDescent="0.3">
      <c r="A6919" t="s">
        <v>244</v>
      </c>
      <c r="B6919" t="s">
        <v>245</v>
      </c>
      <c r="C6919" t="s">
        <v>431</v>
      </c>
      <c r="D6919" t="s">
        <v>430</v>
      </c>
      <c r="E6919">
        <v>2004</v>
      </c>
      <c r="F6919">
        <v>48.613</v>
      </c>
      <c r="G6919">
        <v>15.766999999999999</v>
      </c>
      <c r="I6919">
        <v>5444470000</v>
      </c>
      <c r="J6919">
        <v>440.16800000000001</v>
      </c>
      <c r="K6919">
        <v>0.43281999999999998</v>
      </c>
      <c r="L6919">
        <v>91.1</v>
      </c>
      <c r="M6919">
        <v>51.223999999999997</v>
      </c>
      <c r="N6919">
        <v>10.137</v>
      </c>
      <c r="O6919">
        <v>8.75</v>
      </c>
    </row>
    <row r="6920" spans="1:15" x14ac:dyDescent="0.3">
      <c r="A6920" t="s">
        <v>244</v>
      </c>
      <c r="B6920" t="s">
        <v>245</v>
      </c>
      <c r="C6920" t="s">
        <v>431</v>
      </c>
      <c r="D6920" t="s">
        <v>430</v>
      </c>
      <c r="E6920">
        <v>2003</v>
      </c>
      <c r="F6920">
        <v>48.713999999999999</v>
      </c>
      <c r="G6920">
        <v>16.437000000000001</v>
      </c>
      <c r="I6920">
        <v>4703500000</v>
      </c>
      <c r="J6920">
        <v>392.52499999999998</v>
      </c>
      <c r="K6920">
        <v>0.31036399999999997</v>
      </c>
      <c r="L6920">
        <v>93.7</v>
      </c>
      <c r="M6920">
        <v>50.372999999999998</v>
      </c>
      <c r="N6920">
        <v>9.8203499999999995</v>
      </c>
      <c r="O6920">
        <v>8.0419999999999998</v>
      </c>
    </row>
    <row r="6921" spans="1:15" x14ac:dyDescent="0.3">
      <c r="A6921" t="s">
        <v>244</v>
      </c>
      <c r="B6921" t="s">
        <v>245</v>
      </c>
      <c r="C6921" t="s">
        <v>431</v>
      </c>
      <c r="D6921" t="s">
        <v>430</v>
      </c>
      <c r="E6921">
        <v>2002</v>
      </c>
      <c r="F6921">
        <v>48.767000000000003</v>
      </c>
      <c r="G6921">
        <v>17.096</v>
      </c>
      <c r="I6921">
        <v>3889760000</v>
      </c>
      <c r="J6921">
        <v>334.83699999999999</v>
      </c>
      <c r="K6921">
        <v>0.227046</v>
      </c>
      <c r="L6921">
        <v>96.4</v>
      </c>
      <c r="M6921">
        <v>49.54</v>
      </c>
      <c r="N6921">
        <v>9.5205599999999997</v>
      </c>
      <c r="O6921">
        <v>7.2789999999999999</v>
      </c>
    </row>
    <row r="6922" spans="1:15" x14ac:dyDescent="0.3">
      <c r="A6922" t="s">
        <v>244</v>
      </c>
      <c r="B6922" t="s">
        <v>245</v>
      </c>
      <c r="C6922" t="s">
        <v>431</v>
      </c>
      <c r="D6922" t="s">
        <v>430</v>
      </c>
      <c r="E6922">
        <v>2001</v>
      </c>
      <c r="F6922">
        <v>48.784999999999997</v>
      </c>
      <c r="G6922">
        <v>17.725000000000001</v>
      </c>
      <c r="I6922">
        <v>3465310000</v>
      </c>
      <c r="J6922">
        <v>307.43700000000001</v>
      </c>
      <c r="K6922">
        <v>0.18589700000000001</v>
      </c>
      <c r="L6922">
        <v>99.2</v>
      </c>
      <c r="M6922">
        <v>48.758000000000003</v>
      </c>
      <c r="N6922">
        <v>9.2375799999999995</v>
      </c>
      <c r="O6922">
        <v>6.306</v>
      </c>
    </row>
    <row r="6923" spans="1:15" x14ac:dyDescent="0.3">
      <c r="A6923" t="s">
        <v>244</v>
      </c>
      <c r="B6923" t="s">
        <v>245</v>
      </c>
      <c r="C6923" t="s">
        <v>431</v>
      </c>
      <c r="D6923" t="s">
        <v>430</v>
      </c>
      <c r="E6923">
        <v>2000</v>
      </c>
      <c r="F6923">
        <v>48.783999999999999</v>
      </c>
      <c r="G6923">
        <v>18.292000000000002</v>
      </c>
      <c r="I6923">
        <v>2954130000</v>
      </c>
      <c r="J6923">
        <v>269.87099999999998</v>
      </c>
      <c r="K6923">
        <v>0.14254600000000001</v>
      </c>
      <c r="L6923">
        <v>101.8</v>
      </c>
      <c r="M6923">
        <v>48.069000000000003</v>
      </c>
      <c r="N6923">
        <v>8.9710999999999999</v>
      </c>
      <c r="O6923">
        <v>5.5339999999999998</v>
      </c>
    </row>
    <row r="6924" spans="1:15" x14ac:dyDescent="0.3">
      <c r="A6924" t="s">
        <v>244</v>
      </c>
      <c r="B6924" t="s">
        <v>245</v>
      </c>
      <c r="C6924" t="s">
        <v>431</v>
      </c>
      <c r="D6924" t="s">
        <v>430</v>
      </c>
      <c r="E6924">
        <v>1999</v>
      </c>
      <c r="F6924">
        <v>48.779000000000003</v>
      </c>
      <c r="G6924">
        <v>18.765999999999998</v>
      </c>
      <c r="I6924">
        <v>3439460000</v>
      </c>
      <c r="J6924">
        <v>323.16899999999998</v>
      </c>
      <c r="K6924">
        <v>6.0909900000000003E-2</v>
      </c>
      <c r="L6924">
        <v>104.4</v>
      </c>
      <c r="M6924">
        <v>47.515000000000001</v>
      </c>
      <c r="N6924">
        <v>8.7223600000000001</v>
      </c>
      <c r="O6924">
        <v>4.8719999999999999</v>
      </c>
    </row>
    <row r="6925" spans="1:15" x14ac:dyDescent="0.3">
      <c r="A6925" t="s">
        <v>244</v>
      </c>
      <c r="B6925" t="s">
        <v>245</v>
      </c>
      <c r="C6925" t="s">
        <v>431</v>
      </c>
      <c r="D6925" t="s">
        <v>430</v>
      </c>
      <c r="E6925">
        <v>1998</v>
      </c>
      <c r="F6925">
        <v>48.776000000000003</v>
      </c>
      <c r="G6925">
        <v>19.140999999999998</v>
      </c>
      <c r="I6925">
        <v>2920360000</v>
      </c>
      <c r="J6925">
        <v>281.87299999999999</v>
      </c>
      <c r="K6925">
        <v>1.97939E-2</v>
      </c>
      <c r="L6925">
        <v>106.7</v>
      </c>
      <c r="M6925">
        <v>47.103000000000002</v>
      </c>
      <c r="N6925">
        <v>8.4909400000000002</v>
      </c>
      <c r="O6925">
        <v>3.9870000000000001</v>
      </c>
    </row>
    <row r="6926" spans="1:15" x14ac:dyDescent="0.3">
      <c r="A6926" t="s">
        <v>244</v>
      </c>
      <c r="B6926" t="s">
        <v>245</v>
      </c>
      <c r="C6926" t="s">
        <v>431</v>
      </c>
      <c r="D6926" t="s">
        <v>430</v>
      </c>
      <c r="E6926">
        <v>1997</v>
      </c>
      <c r="F6926">
        <v>48.783000000000001</v>
      </c>
      <c r="G6926">
        <v>19.420999999999999</v>
      </c>
      <c r="I6926">
        <v>2697110000</v>
      </c>
      <c r="J6926">
        <v>267.18900000000002</v>
      </c>
      <c r="K6926">
        <v>1.00859E-2</v>
      </c>
      <c r="L6926">
        <v>108.7</v>
      </c>
      <c r="M6926">
        <v>46.823</v>
      </c>
      <c r="N6926">
        <v>8.2727799999999991</v>
      </c>
      <c r="O6926">
        <v>3.3</v>
      </c>
    </row>
    <row r="6927" spans="1:15" x14ac:dyDescent="0.3">
      <c r="A6927" t="s">
        <v>244</v>
      </c>
      <c r="B6927" t="s">
        <v>245</v>
      </c>
      <c r="C6927" t="s">
        <v>431</v>
      </c>
      <c r="D6927" t="s">
        <v>430</v>
      </c>
      <c r="E6927">
        <v>1996</v>
      </c>
      <c r="F6927">
        <v>48.801000000000002</v>
      </c>
      <c r="G6927">
        <v>19.614000000000001</v>
      </c>
      <c r="I6927">
        <v>2780420000</v>
      </c>
      <c r="J6927">
        <v>282.63299999999998</v>
      </c>
      <c r="K6927">
        <v>2.0552299999999999E-3</v>
      </c>
      <c r="L6927">
        <v>110.4</v>
      </c>
      <c r="M6927">
        <v>46.658000000000001</v>
      </c>
      <c r="N6927">
        <v>8.0623299999999993</v>
      </c>
      <c r="O6927">
        <v>3.3380000000000001</v>
      </c>
    </row>
    <row r="6928" spans="1:15" x14ac:dyDescent="0.3">
      <c r="A6928" t="s">
        <v>244</v>
      </c>
      <c r="B6928" t="s">
        <v>245</v>
      </c>
      <c r="C6928" t="s">
        <v>431</v>
      </c>
      <c r="D6928" t="s">
        <v>430</v>
      </c>
      <c r="E6928">
        <v>1995</v>
      </c>
      <c r="F6928">
        <v>48.826000000000001</v>
      </c>
      <c r="G6928">
        <v>19.742999999999999</v>
      </c>
      <c r="I6928">
        <v>2706430000</v>
      </c>
      <c r="J6928">
        <v>282.34100000000001</v>
      </c>
      <c r="L6928">
        <v>112</v>
      </c>
      <c r="M6928">
        <v>46.573</v>
      </c>
      <c r="N6928">
        <v>7.8558700000000004</v>
      </c>
      <c r="O6928">
        <v>3.2069999999999999</v>
      </c>
    </row>
    <row r="6929" spans="1:15" x14ac:dyDescent="0.3">
      <c r="A6929" t="s">
        <v>244</v>
      </c>
      <c r="B6929" t="s">
        <v>245</v>
      </c>
      <c r="C6929" t="s">
        <v>431</v>
      </c>
      <c r="D6929" t="s">
        <v>430</v>
      </c>
      <c r="E6929">
        <v>1994</v>
      </c>
      <c r="F6929">
        <v>48.847000000000001</v>
      </c>
      <c r="G6929">
        <v>19.838000000000001</v>
      </c>
      <c r="I6929">
        <v>2081850000</v>
      </c>
      <c r="J6929">
        <v>223.018</v>
      </c>
      <c r="L6929">
        <v>113.4</v>
      </c>
      <c r="M6929">
        <v>46.52</v>
      </c>
      <c r="N6929">
        <v>7.6503500000000004</v>
      </c>
      <c r="O6929">
        <v>3.2050000000000001</v>
      </c>
    </row>
    <row r="6930" spans="1:15" x14ac:dyDescent="0.3">
      <c r="A6930" t="s">
        <v>244</v>
      </c>
      <c r="B6930" t="s">
        <v>245</v>
      </c>
      <c r="C6930" t="s">
        <v>431</v>
      </c>
      <c r="D6930" t="s">
        <v>430</v>
      </c>
      <c r="E6930">
        <v>1993</v>
      </c>
      <c r="F6930">
        <v>48.851999999999997</v>
      </c>
      <c r="G6930">
        <v>19.934999999999999</v>
      </c>
      <c r="I6930">
        <v>2818280000</v>
      </c>
      <c r="J6930">
        <v>310.13799999999998</v>
      </c>
      <c r="L6930">
        <v>114.8</v>
      </c>
      <c r="M6930">
        <v>46.445</v>
      </c>
      <c r="N6930">
        <v>7.4473500000000001</v>
      </c>
      <c r="O6930">
        <v>3.2519999999999998</v>
      </c>
    </row>
    <row r="6931" spans="1:15" x14ac:dyDescent="0.3">
      <c r="A6931" t="s">
        <v>244</v>
      </c>
      <c r="B6931" t="s">
        <v>245</v>
      </c>
      <c r="C6931" t="s">
        <v>431</v>
      </c>
      <c r="D6931" t="s">
        <v>430</v>
      </c>
      <c r="E6931">
        <v>1992</v>
      </c>
      <c r="F6931">
        <v>48.837000000000003</v>
      </c>
      <c r="G6931">
        <v>20.065000000000001</v>
      </c>
      <c r="I6931">
        <v>2830670000</v>
      </c>
      <c r="J6931">
        <v>319.83800000000002</v>
      </c>
      <c r="L6931">
        <v>116.2</v>
      </c>
      <c r="M6931">
        <v>46.305</v>
      </c>
      <c r="N6931">
        <v>7.2532399999999999</v>
      </c>
      <c r="O6931">
        <v>3.1230000000000002</v>
      </c>
    </row>
    <row r="6932" spans="1:15" x14ac:dyDescent="0.3">
      <c r="A6932" t="s">
        <v>244</v>
      </c>
      <c r="B6932" t="s">
        <v>245</v>
      </c>
      <c r="C6932" t="s">
        <v>431</v>
      </c>
      <c r="D6932" t="s">
        <v>430</v>
      </c>
      <c r="E6932">
        <v>1991</v>
      </c>
      <c r="F6932">
        <v>48.805</v>
      </c>
      <c r="G6932">
        <v>20.248000000000001</v>
      </c>
      <c r="I6932">
        <v>2724130000</v>
      </c>
      <c r="J6932">
        <v>315.45600000000002</v>
      </c>
      <c r="L6932">
        <v>117.9</v>
      </c>
      <c r="M6932">
        <v>46.076000000000001</v>
      </c>
      <c r="N6932">
        <v>7.0772000000000004</v>
      </c>
      <c r="O6932">
        <v>3.101</v>
      </c>
    </row>
    <row r="6933" spans="1:15" x14ac:dyDescent="0.3">
      <c r="A6933" t="s">
        <v>244</v>
      </c>
      <c r="B6933" t="s">
        <v>245</v>
      </c>
      <c r="C6933" t="s">
        <v>431</v>
      </c>
      <c r="D6933" t="s">
        <v>430</v>
      </c>
      <c r="E6933">
        <v>1990</v>
      </c>
      <c r="F6933">
        <v>48.768999999999998</v>
      </c>
      <c r="G6933">
        <v>20.492000000000001</v>
      </c>
      <c r="I6933">
        <v>2681910000</v>
      </c>
      <c r="J6933">
        <v>317.38900000000001</v>
      </c>
      <c r="K6933">
        <v>0</v>
      </c>
      <c r="L6933">
        <v>119.8</v>
      </c>
      <c r="M6933">
        <v>45.746000000000002</v>
      </c>
      <c r="N6933">
        <v>6.9250800000000003</v>
      </c>
    </row>
    <row r="6934" spans="1:15" x14ac:dyDescent="0.3">
      <c r="A6934" t="s">
        <v>244</v>
      </c>
      <c r="B6934" t="s">
        <v>245</v>
      </c>
      <c r="C6934" t="s">
        <v>431</v>
      </c>
      <c r="D6934" t="s">
        <v>430</v>
      </c>
      <c r="E6934">
        <v>1989</v>
      </c>
      <c r="F6934">
        <v>48.744</v>
      </c>
      <c r="G6934">
        <v>20.795000000000002</v>
      </c>
      <c r="I6934">
        <v>2181820000</v>
      </c>
      <c r="J6934">
        <v>262.96800000000002</v>
      </c>
      <c r="L6934">
        <v>121.8</v>
      </c>
      <c r="M6934">
        <v>45.323</v>
      </c>
      <c r="N6934">
        <v>6.79969</v>
      </c>
    </row>
    <row r="6935" spans="1:15" x14ac:dyDescent="0.3">
      <c r="A6935" t="s">
        <v>244</v>
      </c>
      <c r="B6935" t="s">
        <v>245</v>
      </c>
      <c r="C6935" t="s">
        <v>431</v>
      </c>
      <c r="D6935" t="s">
        <v>430</v>
      </c>
      <c r="E6935">
        <v>1988</v>
      </c>
      <c r="F6935">
        <v>48.746000000000002</v>
      </c>
      <c r="G6935">
        <v>21.140999999999998</v>
      </c>
      <c r="I6935">
        <v>2169040000</v>
      </c>
      <c r="J6935">
        <v>265.43900000000002</v>
      </c>
      <c r="L6935">
        <v>124.2</v>
      </c>
      <c r="M6935">
        <v>44.838000000000001</v>
      </c>
      <c r="N6935">
        <v>6.69693</v>
      </c>
    </row>
    <row r="6936" spans="1:15" x14ac:dyDescent="0.3">
      <c r="A6936" t="s">
        <v>244</v>
      </c>
      <c r="B6936" t="s">
        <v>245</v>
      </c>
      <c r="C6936" t="s">
        <v>431</v>
      </c>
      <c r="D6936" t="s">
        <v>430</v>
      </c>
      <c r="E6936">
        <v>1987</v>
      </c>
      <c r="F6936">
        <v>48.781999999999996</v>
      </c>
      <c r="G6936">
        <v>21.516999999999999</v>
      </c>
      <c r="I6936">
        <v>2090630000</v>
      </c>
      <c r="J6936">
        <v>259.31200000000001</v>
      </c>
      <c r="L6936">
        <v>126.7</v>
      </c>
      <c r="M6936">
        <v>44.314999999999998</v>
      </c>
      <c r="N6936">
        <v>6.6073500000000003</v>
      </c>
    </row>
    <row r="6937" spans="1:15" x14ac:dyDescent="0.3">
      <c r="A6937" t="s">
        <v>244</v>
      </c>
      <c r="B6937" t="s">
        <v>245</v>
      </c>
      <c r="C6937" t="s">
        <v>431</v>
      </c>
      <c r="D6937" t="s">
        <v>430</v>
      </c>
      <c r="E6937">
        <v>1986</v>
      </c>
      <c r="F6937">
        <v>48.856999999999999</v>
      </c>
      <c r="G6937">
        <v>21.922999999999998</v>
      </c>
      <c r="I6937">
        <v>1852160000</v>
      </c>
      <c r="J6937">
        <v>232.893</v>
      </c>
      <c r="L6937">
        <v>129.4</v>
      </c>
      <c r="M6937">
        <v>43.759</v>
      </c>
      <c r="N6937">
        <v>6.5177300000000002</v>
      </c>
    </row>
    <row r="6938" spans="1:15" x14ac:dyDescent="0.3">
      <c r="A6938" t="s">
        <v>244</v>
      </c>
      <c r="B6938" t="s">
        <v>245</v>
      </c>
      <c r="C6938" t="s">
        <v>431</v>
      </c>
      <c r="D6938" t="s">
        <v>430</v>
      </c>
      <c r="E6938">
        <v>1985</v>
      </c>
      <c r="F6938">
        <v>48.966000000000001</v>
      </c>
      <c r="G6938">
        <v>22.364000000000001</v>
      </c>
      <c r="I6938">
        <v>1392200000</v>
      </c>
      <c r="J6938">
        <v>177.76</v>
      </c>
      <c r="L6938">
        <v>132.30000000000001</v>
      </c>
      <c r="M6938">
        <v>43.17</v>
      </c>
      <c r="N6938">
        <v>6.4185800000000004</v>
      </c>
    </row>
    <row r="6939" spans="1:15" x14ac:dyDescent="0.3">
      <c r="A6939" t="s">
        <v>244</v>
      </c>
      <c r="B6939" t="s">
        <v>245</v>
      </c>
      <c r="C6939" t="s">
        <v>431</v>
      </c>
      <c r="D6939" t="s">
        <v>430</v>
      </c>
      <c r="E6939">
        <v>1984</v>
      </c>
      <c r="F6939">
        <v>49.101999999999997</v>
      </c>
      <c r="G6939">
        <v>22.844999999999999</v>
      </c>
      <c r="I6939">
        <v>1232930000</v>
      </c>
      <c r="J6939">
        <v>160.22800000000001</v>
      </c>
      <c r="L6939">
        <v>135.4</v>
      </c>
      <c r="M6939">
        <v>42.545000000000002</v>
      </c>
      <c r="N6939">
        <v>6.3062800000000001</v>
      </c>
    </row>
    <row r="6940" spans="1:15" x14ac:dyDescent="0.3">
      <c r="A6940" t="s">
        <v>244</v>
      </c>
      <c r="B6940" t="s">
        <v>245</v>
      </c>
      <c r="C6940" t="s">
        <v>431</v>
      </c>
      <c r="D6940" t="s">
        <v>430</v>
      </c>
      <c r="E6940">
        <v>1983</v>
      </c>
      <c r="F6940">
        <v>49.25</v>
      </c>
      <c r="G6940">
        <v>23.367999999999999</v>
      </c>
      <c r="I6940">
        <v>1297770000</v>
      </c>
      <c r="J6940">
        <v>172</v>
      </c>
      <c r="L6940">
        <v>138.69999999999999</v>
      </c>
      <c r="M6940">
        <v>41.878999999999998</v>
      </c>
      <c r="N6940">
        <v>6.1836000000000002</v>
      </c>
    </row>
    <row r="6941" spans="1:15" x14ac:dyDescent="0.3">
      <c r="A6941" t="s">
        <v>244</v>
      </c>
      <c r="B6941" t="s">
        <v>245</v>
      </c>
      <c r="C6941" t="s">
        <v>431</v>
      </c>
      <c r="D6941" t="s">
        <v>430</v>
      </c>
      <c r="E6941">
        <v>1982</v>
      </c>
      <c r="F6941">
        <v>49.398000000000003</v>
      </c>
      <c r="G6941">
        <v>23.934000000000001</v>
      </c>
      <c r="I6941">
        <v>1333750000</v>
      </c>
      <c r="J6941">
        <v>180.51300000000001</v>
      </c>
      <c r="L6941">
        <v>142.1</v>
      </c>
      <c r="M6941">
        <v>41.173000000000002</v>
      </c>
      <c r="N6941">
        <v>6.0553400000000002</v>
      </c>
    </row>
    <row r="6942" spans="1:15" x14ac:dyDescent="0.3">
      <c r="A6942" t="s">
        <v>244</v>
      </c>
      <c r="B6942" t="s">
        <v>245</v>
      </c>
      <c r="C6942" t="s">
        <v>431</v>
      </c>
      <c r="D6942" t="s">
        <v>430</v>
      </c>
      <c r="E6942">
        <v>1981</v>
      </c>
      <c r="F6942">
        <v>49.539000000000001</v>
      </c>
      <c r="G6942">
        <v>24.536999999999999</v>
      </c>
      <c r="I6942">
        <v>1538970000</v>
      </c>
      <c r="J6942">
        <v>212.72</v>
      </c>
      <c r="L6942">
        <v>145.5</v>
      </c>
      <c r="M6942">
        <v>40.435000000000002</v>
      </c>
      <c r="N6942">
        <v>5.9291799999999997</v>
      </c>
    </row>
    <row r="6943" spans="1:15" x14ac:dyDescent="0.3">
      <c r="A6943" t="s">
        <v>244</v>
      </c>
      <c r="B6943" t="s">
        <v>245</v>
      </c>
      <c r="C6943" t="s">
        <v>431</v>
      </c>
      <c r="D6943" t="s">
        <v>430</v>
      </c>
      <c r="E6943">
        <v>1980</v>
      </c>
      <c r="F6943">
        <v>49.668999999999997</v>
      </c>
      <c r="G6943">
        <v>25.17</v>
      </c>
      <c r="I6943">
        <v>1759690000</v>
      </c>
      <c r="J6943">
        <v>248.18899999999999</v>
      </c>
      <c r="L6943">
        <v>149</v>
      </c>
      <c r="M6943">
        <v>39.677</v>
      </c>
      <c r="N6943">
        <v>5.81067</v>
      </c>
    </row>
    <row r="6944" spans="1:15" x14ac:dyDescent="0.3">
      <c r="A6944" t="s">
        <v>244</v>
      </c>
      <c r="B6944" t="s">
        <v>245</v>
      </c>
      <c r="C6944" t="s">
        <v>431</v>
      </c>
      <c r="D6944" t="s">
        <v>430</v>
      </c>
      <c r="E6944">
        <v>1979</v>
      </c>
      <c r="F6944">
        <v>49.79</v>
      </c>
      <c r="G6944">
        <v>25.823</v>
      </c>
      <c r="I6944">
        <v>1595420000</v>
      </c>
      <c r="J6944">
        <v>229.346</v>
      </c>
      <c r="L6944">
        <v>152.6</v>
      </c>
      <c r="M6944">
        <v>38.908999999999999</v>
      </c>
      <c r="N6944">
        <v>5.7010800000000001</v>
      </c>
    </row>
    <row r="6945" spans="1:14" x14ac:dyDescent="0.3">
      <c r="A6945" t="s">
        <v>244</v>
      </c>
      <c r="B6945" t="s">
        <v>245</v>
      </c>
      <c r="C6945" t="s">
        <v>431</v>
      </c>
      <c r="D6945" t="s">
        <v>430</v>
      </c>
      <c r="E6945">
        <v>1978</v>
      </c>
      <c r="F6945">
        <v>49.905000000000001</v>
      </c>
      <c r="G6945">
        <v>26.486999999999998</v>
      </c>
      <c r="I6945">
        <v>1222700000</v>
      </c>
      <c r="J6945">
        <v>178.99100000000001</v>
      </c>
      <c r="L6945">
        <v>156.1</v>
      </c>
      <c r="M6945">
        <v>38.142000000000003</v>
      </c>
      <c r="N6945">
        <v>5.5983799999999997</v>
      </c>
    </row>
    <row r="6946" spans="1:14" x14ac:dyDescent="0.3">
      <c r="A6946" t="s">
        <v>244</v>
      </c>
      <c r="B6946" t="s">
        <v>245</v>
      </c>
      <c r="C6946" t="s">
        <v>431</v>
      </c>
      <c r="D6946" t="s">
        <v>430</v>
      </c>
      <c r="E6946">
        <v>1977</v>
      </c>
      <c r="F6946">
        <v>50.015000000000001</v>
      </c>
      <c r="G6946">
        <v>27.152999999999999</v>
      </c>
      <c r="I6946">
        <v>1049840000</v>
      </c>
      <c r="J6946">
        <v>156.40600000000001</v>
      </c>
      <c r="L6946">
        <v>159.80000000000001</v>
      </c>
      <c r="M6946">
        <v>37.384999999999998</v>
      </c>
      <c r="N6946">
        <v>5.5010000000000003</v>
      </c>
    </row>
    <row r="6947" spans="1:14" x14ac:dyDescent="0.3">
      <c r="A6947" t="s">
        <v>244</v>
      </c>
      <c r="B6947" t="s">
        <v>245</v>
      </c>
      <c r="C6947" t="s">
        <v>431</v>
      </c>
      <c r="D6947" t="s">
        <v>430</v>
      </c>
      <c r="E6947">
        <v>1976</v>
      </c>
      <c r="F6947">
        <v>50.118000000000002</v>
      </c>
      <c r="G6947">
        <v>27.817</v>
      </c>
      <c r="I6947">
        <v>939228000</v>
      </c>
      <c r="J6947">
        <v>142.37799999999999</v>
      </c>
      <c r="L6947">
        <v>163.4</v>
      </c>
      <c r="M6947">
        <v>36.645000000000003</v>
      </c>
      <c r="N6947">
        <v>5.4063100000000004</v>
      </c>
    </row>
    <row r="6948" spans="1:14" x14ac:dyDescent="0.3">
      <c r="A6948" t="s">
        <v>244</v>
      </c>
      <c r="B6948" t="s">
        <v>245</v>
      </c>
      <c r="C6948" t="s">
        <v>431</v>
      </c>
      <c r="D6948" t="s">
        <v>430</v>
      </c>
      <c r="E6948">
        <v>1975</v>
      </c>
      <c r="F6948">
        <v>50.207999999999998</v>
      </c>
      <c r="G6948">
        <v>28.481999999999999</v>
      </c>
      <c r="I6948">
        <v>830711000</v>
      </c>
      <c r="J6948">
        <v>128.15100000000001</v>
      </c>
      <c r="L6948">
        <v>167</v>
      </c>
      <c r="M6948">
        <v>35.920999999999999</v>
      </c>
      <c r="N6948">
        <v>5.3125200000000001</v>
      </c>
    </row>
    <row r="6949" spans="1:14" x14ac:dyDescent="0.3">
      <c r="A6949" t="s">
        <v>244</v>
      </c>
      <c r="B6949" t="s">
        <v>245</v>
      </c>
      <c r="C6949" t="s">
        <v>431</v>
      </c>
      <c r="D6949" t="s">
        <v>430</v>
      </c>
      <c r="E6949">
        <v>1974</v>
      </c>
      <c r="F6949">
        <v>50.28</v>
      </c>
      <c r="G6949">
        <v>29.152000000000001</v>
      </c>
      <c r="I6949">
        <v>538747000</v>
      </c>
      <c r="J6949">
        <v>84.5976</v>
      </c>
      <c r="L6949">
        <v>170.5</v>
      </c>
      <c r="M6949">
        <v>35.204999999999998</v>
      </c>
      <c r="N6949">
        <v>5.2191400000000003</v>
      </c>
    </row>
    <row r="6950" spans="1:14" x14ac:dyDescent="0.3">
      <c r="A6950" t="s">
        <v>244</v>
      </c>
      <c r="B6950" t="s">
        <v>245</v>
      </c>
      <c r="C6950" t="s">
        <v>431</v>
      </c>
      <c r="D6950" t="s">
        <v>430</v>
      </c>
      <c r="E6950">
        <v>1973</v>
      </c>
      <c r="F6950">
        <v>50.331000000000003</v>
      </c>
      <c r="G6950">
        <v>29.835000000000001</v>
      </c>
      <c r="I6950">
        <v>563684000</v>
      </c>
      <c r="J6950">
        <v>90.100200000000001</v>
      </c>
      <c r="L6950">
        <v>173.7</v>
      </c>
      <c r="M6950">
        <v>34.493000000000002</v>
      </c>
      <c r="N6950">
        <v>5.1272200000000003</v>
      </c>
    </row>
    <row r="6951" spans="1:14" x14ac:dyDescent="0.3">
      <c r="A6951" t="s">
        <v>244</v>
      </c>
      <c r="B6951" t="s">
        <v>245</v>
      </c>
      <c r="C6951" t="s">
        <v>431</v>
      </c>
      <c r="D6951" t="s">
        <v>430</v>
      </c>
      <c r="E6951">
        <v>1972</v>
      </c>
      <c r="F6951">
        <v>50.360999999999997</v>
      </c>
      <c r="G6951">
        <v>30.530999999999999</v>
      </c>
      <c r="I6951">
        <v>486617000</v>
      </c>
      <c r="J6951">
        <v>79.157499999999999</v>
      </c>
      <c r="L6951">
        <v>176.8</v>
      </c>
      <c r="M6951">
        <v>33.781999999999996</v>
      </c>
      <c r="N6951">
        <v>5.0381200000000002</v>
      </c>
    </row>
    <row r="6952" spans="1:14" x14ac:dyDescent="0.3">
      <c r="A6952" t="s">
        <v>244</v>
      </c>
      <c r="B6952" t="s">
        <v>245</v>
      </c>
      <c r="C6952" t="s">
        <v>431</v>
      </c>
      <c r="D6952" t="s">
        <v>430</v>
      </c>
      <c r="E6952">
        <v>1971</v>
      </c>
      <c r="F6952">
        <v>50.369</v>
      </c>
      <c r="G6952">
        <v>31.233000000000001</v>
      </c>
      <c r="I6952">
        <v>430097000</v>
      </c>
      <c r="J6952">
        <v>71.154700000000005</v>
      </c>
      <c r="L6952">
        <v>179.5</v>
      </c>
      <c r="M6952">
        <v>33.078000000000003</v>
      </c>
      <c r="N6952">
        <v>4.9537599999999999</v>
      </c>
    </row>
    <row r="6953" spans="1:14" x14ac:dyDescent="0.3">
      <c r="A6953" t="s">
        <v>244</v>
      </c>
      <c r="B6953" t="s">
        <v>245</v>
      </c>
      <c r="C6953" t="s">
        <v>431</v>
      </c>
      <c r="D6953" t="s">
        <v>430</v>
      </c>
      <c r="E6953">
        <v>1970</v>
      </c>
      <c r="F6953">
        <v>50.356999999999999</v>
      </c>
      <c r="G6953">
        <v>31.937000000000001</v>
      </c>
      <c r="I6953">
        <v>359772000</v>
      </c>
      <c r="J6953">
        <v>60.475700000000003</v>
      </c>
      <c r="L6953">
        <v>182.2</v>
      </c>
      <c r="M6953">
        <v>32.387999999999998</v>
      </c>
      <c r="N6953">
        <v>4.8755100000000002</v>
      </c>
    </row>
    <row r="6954" spans="1:14" x14ac:dyDescent="0.3">
      <c r="A6954" t="s">
        <v>244</v>
      </c>
      <c r="B6954" t="s">
        <v>245</v>
      </c>
      <c r="C6954" t="s">
        <v>431</v>
      </c>
      <c r="D6954" t="s">
        <v>430</v>
      </c>
      <c r="E6954">
        <v>1969</v>
      </c>
      <c r="F6954">
        <v>50.326000000000001</v>
      </c>
      <c r="G6954">
        <v>32.634999999999998</v>
      </c>
      <c r="I6954">
        <v>339914000</v>
      </c>
      <c r="J6954">
        <v>57.991799999999998</v>
      </c>
      <c r="L6954">
        <v>184.8</v>
      </c>
      <c r="M6954">
        <v>31.72</v>
      </c>
      <c r="N6954">
        <v>4.8036899999999996</v>
      </c>
    </row>
    <row r="6955" spans="1:14" x14ac:dyDescent="0.3">
      <c r="A6955" t="s">
        <v>244</v>
      </c>
      <c r="B6955" t="s">
        <v>245</v>
      </c>
      <c r="C6955" t="s">
        <v>431</v>
      </c>
      <c r="D6955" t="s">
        <v>430</v>
      </c>
      <c r="E6955">
        <v>1968</v>
      </c>
      <c r="F6955">
        <v>50.281999999999996</v>
      </c>
      <c r="G6955">
        <v>33.316000000000003</v>
      </c>
      <c r="I6955">
        <v>343772000</v>
      </c>
      <c r="J6955">
        <v>59.467500000000001</v>
      </c>
      <c r="L6955">
        <v>187.5</v>
      </c>
      <c r="M6955">
        <v>31.085999999999999</v>
      </c>
      <c r="N6955">
        <v>4.7376500000000004</v>
      </c>
    </row>
    <row r="6956" spans="1:14" x14ac:dyDescent="0.3">
      <c r="A6956" t="s">
        <v>244</v>
      </c>
      <c r="B6956" t="s">
        <v>245</v>
      </c>
      <c r="C6956" t="s">
        <v>431</v>
      </c>
      <c r="D6956" t="s">
        <v>430</v>
      </c>
      <c r="E6956">
        <v>1967</v>
      </c>
      <c r="F6956">
        <v>50.232999999999997</v>
      </c>
      <c r="G6956">
        <v>33.966999999999999</v>
      </c>
      <c r="I6956">
        <v>275495000</v>
      </c>
      <c r="J6956">
        <v>48.279899999999998</v>
      </c>
      <c r="L6956">
        <v>190.3</v>
      </c>
      <c r="M6956">
        <v>30.495999999999999</v>
      </c>
      <c r="N6956">
        <v>4.6764799999999997</v>
      </c>
    </row>
    <row r="6957" spans="1:14" x14ac:dyDescent="0.3">
      <c r="A6957" t="s">
        <v>244</v>
      </c>
      <c r="B6957" t="s">
        <v>245</v>
      </c>
      <c r="C6957" t="s">
        <v>431</v>
      </c>
      <c r="D6957" t="s">
        <v>430</v>
      </c>
      <c r="E6957">
        <v>1966</v>
      </c>
      <c r="F6957">
        <v>50.183999999999997</v>
      </c>
      <c r="G6957">
        <v>34.576999999999998</v>
      </c>
      <c r="L6957">
        <v>193.2</v>
      </c>
      <c r="M6957">
        <v>29.959</v>
      </c>
      <c r="N6957">
        <v>4.6188399999999996</v>
      </c>
    </row>
    <row r="6958" spans="1:14" x14ac:dyDescent="0.3">
      <c r="A6958" t="s">
        <v>244</v>
      </c>
      <c r="B6958" t="s">
        <v>245</v>
      </c>
      <c r="C6958" t="s">
        <v>431</v>
      </c>
      <c r="D6958" t="s">
        <v>430</v>
      </c>
      <c r="E6958">
        <v>1965</v>
      </c>
      <c r="F6958">
        <v>50.143000000000001</v>
      </c>
      <c r="G6958">
        <v>35.128</v>
      </c>
      <c r="L6958">
        <v>196.4</v>
      </c>
      <c r="M6958">
        <v>29.489000000000001</v>
      </c>
      <c r="N6958">
        <v>4.5636200000000002</v>
      </c>
    </row>
    <row r="6959" spans="1:14" x14ac:dyDescent="0.3">
      <c r="A6959" t="s">
        <v>244</v>
      </c>
      <c r="B6959" t="s">
        <v>245</v>
      </c>
      <c r="C6959" t="s">
        <v>431</v>
      </c>
      <c r="D6959" t="s">
        <v>430</v>
      </c>
      <c r="E6959">
        <v>1964</v>
      </c>
      <c r="F6959">
        <v>50.113</v>
      </c>
      <c r="G6959">
        <v>35.603999999999999</v>
      </c>
      <c r="L6959">
        <v>199.6</v>
      </c>
      <c r="M6959">
        <v>29.097000000000001</v>
      </c>
      <c r="N6959">
        <v>4.5105700000000004</v>
      </c>
    </row>
    <row r="6960" spans="1:14" x14ac:dyDescent="0.3">
      <c r="A6960" t="s">
        <v>244</v>
      </c>
      <c r="B6960" t="s">
        <v>245</v>
      </c>
      <c r="C6960" t="s">
        <v>431</v>
      </c>
      <c r="D6960" t="s">
        <v>430</v>
      </c>
      <c r="E6960">
        <v>1963</v>
      </c>
      <c r="F6960">
        <v>50.098999999999997</v>
      </c>
      <c r="G6960">
        <v>36.003999999999998</v>
      </c>
      <c r="L6960">
        <v>203</v>
      </c>
      <c r="M6960">
        <v>28.782</v>
      </c>
      <c r="N6960">
        <v>4.4596400000000003</v>
      </c>
    </row>
    <row r="6961" spans="1:15" x14ac:dyDescent="0.3">
      <c r="A6961" t="s">
        <v>244</v>
      </c>
      <c r="B6961" t="s">
        <v>245</v>
      </c>
      <c r="C6961" t="s">
        <v>431</v>
      </c>
      <c r="D6961" t="s">
        <v>430</v>
      </c>
      <c r="E6961">
        <v>1962</v>
      </c>
      <c r="F6961">
        <v>50.103000000000002</v>
      </c>
      <c r="G6961">
        <v>36.335000000000001</v>
      </c>
      <c r="M6961">
        <v>28.535</v>
      </c>
      <c r="N6961">
        <v>4.4102699999999997</v>
      </c>
    </row>
    <row r="6962" spans="1:15" x14ac:dyDescent="0.3">
      <c r="A6962" t="s">
        <v>244</v>
      </c>
      <c r="B6962" t="s">
        <v>245</v>
      </c>
      <c r="C6962" t="s">
        <v>431</v>
      </c>
      <c r="D6962" t="s">
        <v>430</v>
      </c>
      <c r="E6962">
        <v>1961</v>
      </c>
      <c r="F6962">
        <v>50.131999999999998</v>
      </c>
      <c r="G6962">
        <v>36.606000000000002</v>
      </c>
      <c r="M6962">
        <v>28.344999999999999</v>
      </c>
      <c r="N6962">
        <v>4.3618300000000003</v>
      </c>
    </row>
    <row r="6963" spans="1:15" x14ac:dyDescent="0.3">
      <c r="A6963" t="s">
        <v>244</v>
      </c>
      <c r="B6963" t="s">
        <v>245</v>
      </c>
      <c r="C6963" t="s">
        <v>431</v>
      </c>
      <c r="D6963" t="s">
        <v>430</v>
      </c>
      <c r="E6963">
        <v>1960</v>
      </c>
      <c r="F6963">
        <v>50.189</v>
      </c>
      <c r="G6963">
        <v>36.838000000000001</v>
      </c>
      <c r="M6963">
        <v>28.199000000000002</v>
      </c>
    </row>
    <row r="6964" spans="1:15" x14ac:dyDescent="0.3">
      <c r="A6964" t="s">
        <v>246</v>
      </c>
      <c r="B6964" t="s">
        <v>247</v>
      </c>
      <c r="C6964" t="s">
        <v>434</v>
      </c>
      <c r="D6964" t="s">
        <v>436</v>
      </c>
      <c r="E6964">
        <v>2018</v>
      </c>
      <c r="I6964">
        <v>14542000000</v>
      </c>
      <c r="J6964">
        <v>30074.7</v>
      </c>
      <c r="K6964">
        <v>81.403099999999995</v>
      </c>
      <c r="L6964">
        <v>6.1</v>
      </c>
      <c r="N6964">
        <v>1511.03</v>
      </c>
      <c r="O6964">
        <v>4.5830000000000002</v>
      </c>
    </row>
    <row r="6965" spans="1:15" x14ac:dyDescent="0.3">
      <c r="A6965" t="s">
        <v>246</v>
      </c>
      <c r="B6965" t="s">
        <v>247</v>
      </c>
      <c r="C6965" t="s">
        <v>434</v>
      </c>
      <c r="D6965" t="s">
        <v>436</v>
      </c>
      <c r="E6965">
        <v>2017</v>
      </c>
      <c r="F6965">
        <v>9.1999999999999993</v>
      </c>
      <c r="G6965">
        <v>7.6</v>
      </c>
      <c r="I6965">
        <v>12748800000</v>
      </c>
      <c r="J6965">
        <v>27241.1</v>
      </c>
      <c r="K6965">
        <v>81.011899999999997</v>
      </c>
      <c r="L6965">
        <v>6.1</v>
      </c>
      <c r="M6965">
        <v>82.453699999999998</v>
      </c>
      <c r="N6965">
        <v>1462.5</v>
      </c>
      <c r="O6965">
        <v>4.5670000000000002</v>
      </c>
    </row>
    <row r="6966" spans="1:15" x14ac:dyDescent="0.3">
      <c r="A6966" t="s">
        <v>246</v>
      </c>
      <c r="B6966" t="s">
        <v>247</v>
      </c>
      <c r="C6966" t="s">
        <v>434</v>
      </c>
      <c r="D6966" t="s">
        <v>436</v>
      </c>
      <c r="E6966">
        <v>2016</v>
      </c>
      <c r="F6966">
        <v>9.8000000000000007</v>
      </c>
      <c r="G6966">
        <v>7.3</v>
      </c>
      <c r="I6966">
        <v>11442600000</v>
      </c>
      <c r="J6966">
        <v>25128.9</v>
      </c>
      <c r="K6966">
        <v>78.075100000000006</v>
      </c>
      <c r="L6966">
        <v>6.1</v>
      </c>
      <c r="M6966">
        <v>82.453699999999998</v>
      </c>
      <c r="N6966">
        <v>1422.99</v>
      </c>
      <c r="O6966">
        <v>4.702</v>
      </c>
    </row>
    <row r="6967" spans="1:15" x14ac:dyDescent="0.3">
      <c r="A6967" t="s">
        <v>246</v>
      </c>
      <c r="B6967" t="s">
        <v>247</v>
      </c>
      <c r="C6967" t="s">
        <v>434</v>
      </c>
      <c r="D6967" t="s">
        <v>436</v>
      </c>
      <c r="E6967">
        <v>2015</v>
      </c>
      <c r="F6967">
        <v>9.6999999999999993</v>
      </c>
      <c r="G6967">
        <v>7.7</v>
      </c>
      <c r="I6967">
        <v>10701900000</v>
      </c>
      <c r="J6967">
        <v>24046.3</v>
      </c>
      <c r="K6967">
        <v>75.959999999999994</v>
      </c>
      <c r="L6967">
        <v>6.1</v>
      </c>
      <c r="M6967">
        <v>81.897599999999997</v>
      </c>
      <c r="N6967">
        <v>1390.79</v>
      </c>
      <c r="O6967">
        <v>5.391</v>
      </c>
    </row>
    <row r="6968" spans="1:15" x14ac:dyDescent="0.3">
      <c r="A6968" t="s">
        <v>246</v>
      </c>
      <c r="B6968" t="s">
        <v>247</v>
      </c>
      <c r="C6968" t="s">
        <v>434</v>
      </c>
      <c r="D6968" t="s">
        <v>436</v>
      </c>
      <c r="E6968">
        <v>2014</v>
      </c>
      <c r="F6968">
        <v>9.6</v>
      </c>
      <c r="G6968">
        <v>7.5</v>
      </c>
      <c r="H6968">
        <v>4924.54</v>
      </c>
      <c r="I6968">
        <v>11281700000</v>
      </c>
      <c r="J6968">
        <v>25961.3</v>
      </c>
      <c r="K6968">
        <v>73.17</v>
      </c>
      <c r="L6968">
        <v>6</v>
      </c>
      <c r="M6968">
        <v>82.046300000000002</v>
      </c>
      <c r="N6968">
        <v>1357.99</v>
      </c>
      <c r="O6968">
        <v>5.8040000000000003</v>
      </c>
    </row>
    <row r="6969" spans="1:15" x14ac:dyDescent="0.3">
      <c r="A6969" t="s">
        <v>246</v>
      </c>
      <c r="B6969" t="s">
        <v>247</v>
      </c>
      <c r="C6969" t="s">
        <v>434</v>
      </c>
      <c r="D6969" t="s">
        <v>436</v>
      </c>
      <c r="E6969">
        <v>2013</v>
      </c>
      <c r="F6969">
        <v>9.5</v>
      </c>
      <c r="G6969">
        <v>7.6</v>
      </c>
      <c r="H6969">
        <v>4915.87</v>
      </c>
      <c r="I6969">
        <v>10151200000</v>
      </c>
      <c r="J6969">
        <v>23830.9</v>
      </c>
      <c r="K6969">
        <v>68.913799999999995</v>
      </c>
      <c r="L6969">
        <v>6</v>
      </c>
      <c r="M6969">
        <v>81.746300000000005</v>
      </c>
      <c r="N6969">
        <v>1331.15</v>
      </c>
      <c r="O6969">
        <v>6.3860000000000001</v>
      </c>
    </row>
    <row r="6970" spans="1:15" x14ac:dyDescent="0.3">
      <c r="A6970" t="s">
        <v>246</v>
      </c>
      <c r="B6970" t="s">
        <v>247</v>
      </c>
      <c r="C6970" t="s">
        <v>434</v>
      </c>
      <c r="D6970" t="s">
        <v>436</v>
      </c>
      <c r="E6970">
        <v>2012</v>
      </c>
      <c r="F6970">
        <v>9.8000000000000007</v>
      </c>
      <c r="G6970">
        <v>8.1</v>
      </c>
      <c r="H6970">
        <v>5002.05</v>
      </c>
      <c r="I6970">
        <v>9211950000</v>
      </c>
      <c r="J6970">
        <v>21931.7</v>
      </c>
      <c r="K6970">
        <v>68.1999</v>
      </c>
      <c r="L6970">
        <v>6</v>
      </c>
      <c r="M6970">
        <v>80.746300000000005</v>
      </c>
      <c r="N6970">
        <v>1312.59</v>
      </c>
      <c r="O6970">
        <v>6.3079999999999998</v>
      </c>
    </row>
    <row r="6971" spans="1:15" x14ac:dyDescent="0.3">
      <c r="A6971" t="s">
        <v>246</v>
      </c>
      <c r="B6971" t="s">
        <v>247</v>
      </c>
      <c r="C6971" t="s">
        <v>434</v>
      </c>
      <c r="D6971" t="s">
        <v>436</v>
      </c>
      <c r="E6971">
        <v>2011</v>
      </c>
      <c r="F6971">
        <v>10</v>
      </c>
      <c r="G6971">
        <v>7.8</v>
      </c>
      <c r="H6971">
        <v>4867.0600000000004</v>
      </c>
      <c r="I6971">
        <v>9500670000</v>
      </c>
      <c r="J6971">
        <v>22823.4</v>
      </c>
      <c r="K6971">
        <v>68.019800000000004</v>
      </c>
      <c r="L6971">
        <v>6</v>
      </c>
      <c r="M6971">
        <v>80.746300000000005</v>
      </c>
      <c r="N6971">
        <v>1300.8399999999999</v>
      </c>
      <c r="O6971">
        <v>6.3780000000000001</v>
      </c>
    </row>
    <row r="6972" spans="1:15" x14ac:dyDescent="0.3">
      <c r="A6972" t="s">
        <v>246</v>
      </c>
      <c r="B6972" t="s">
        <v>247</v>
      </c>
      <c r="C6972" t="s">
        <v>434</v>
      </c>
      <c r="D6972" t="s">
        <v>436</v>
      </c>
      <c r="E6972">
        <v>2010</v>
      </c>
      <c r="F6972">
        <v>9.4</v>
      </c>
      <c r="G6972">
        <v>7.3</v>
      </c>
      <c r="H6972">
        <v>4767.1000000000004</v>
      </c>
      <c r="I6972">
        <v>8741060000</v>
      </c>
      <c r="J6972">
        <v>21087.8</v>
      </c>
      <c r="K6972">
        <v>63</v>
      </c>
      <c r="L6972">
        <v>5.9</v>
      </c>
      <c r="M6972">
        <v>81.397599999999997</v>
      </c>
      <c r="N6972">
        <v>1295.3399999999999</v>
      </c>
      <c r="O6972">
        <v>6.8470000000000004</v>
      </c>
    </row>
    <row r="6973" spans="1:15" x14ac:dyDescent="0.3">
      <c r="A6973" t="s">
        <v>246</v>
      </c>
      <c r="B6973" t="s">
        <v>247</v>
      </c>
      <c r="C6973" t="s">
        <v>434</v>
      </c>
      <c r="D6973" t="s">
        <v>436</v>
      </c>
      <c r="E6973">
        <v>2009</v>
      </c>
      <c r="F6973">
        <v>9.8000000000000007</v>
      </c>
      <c r="G6973">
        <v>7.8</v>
      </c>
      <c r="H6973">
        <v>4434.1899999999996</v>
      </c>
      <c r="I6973">
        <v>8528200000</v>
      </c>
      <c r="J6973">
        <v>20675.599999999999</v>
      </c>
      <c r="K6973">
        <v>58.86</v>
      </c>
      <c r="L6973">
        <v>5.9</v>
      </c>
      <c r="M6973">
        <v>80.241500000000002</v>
      </c>
      <c r="N6973">
        <v>1288.99</v>
      </c>
      <c r="O6973">
        <v>6.8890000000000002</v>
      </c>
    </row>
    <row r="6974" spans="1:15" x14ac:dyDescent="0.3">
      <c r="A6974" t="s">
        <v>246</v>
      </c>
      <c r="B6974" t="s">
        <v>247</v>
      </c>
      <c r="C6974" t="s">
        <v>434</v>
      </c>
      <c r="D6974" t="s">
        <v>436</v>
      </c>
      <c r="E6974">
        <v>2008</v>
      </c>
      <c r="F6974">
        <v>9.8000000000000007</v>
      </c>
      <c r="G6974">
        <v>7.9</v>
      </c>
      <c r="H6974">
        <v>4836.59</v>
      </c>
      <c r="I6974">
        <v>8977150000</v>
      </c>
      <c r="J6974">
        <v>21928.7</v>
      </c>
      <c r="K6974">
        <v>50.08</v>
      </c>
      <c r="L6974">
        <v>5.9</v>
      </c>
      <c r="M6974">
        <v>79.636600000000001</v>
      </c>
      <c r="N6974">
        <v>1279.31</v>
      </c>
      <c r="O6974">
        <v>5.9770000000000003</v>
      </c>
    </row>
    <row r="6975" spans="1:15" x14ac:dyDescent="0.3">
      <c r="A6975" t="s">
        <v>246</v>
      </c>
      <c r="B6975" t="s">
        <v>247</v>
      </c>
      <c r="C6975" t="s">
        <v>434</v>
      </c>
      <c r="D6975" t="s">
        <v>436</v>
      </c>
      <c r="E6975">
        <v>2007</v>
      </c>
      <c r="F6975">
        <v>9.3000000000000007</v>
      </c>
      <c r="G6975">
        <v>7.6</v>
      </c>
      <c r="H6975">
        <v>4873.08</v>
      </c>
      <c r="I6975">
        <v>7880510000</v>
      </c>
      <c r="J6975">
        <v>19375.599999999999</v>
      </c>
      <c r="K6975">
        <v>46.9</v>
      </c>
      <c r="L6975">
        <v>5.9</v>
      </c>
      <c r="M6975">
        <v>79.792699999999996</v>
      </c>
      <c r="N6975">
        <v>1271.01</v>
      </c>
      <c r="O6975">
        <v>6.4720000000000004</v>
      </c>
    </row>
    <row r="6976" spans="1:15" x14ac:dyDescent="0.3">
      <c r="A6976" t="s">
        <v>246</v>
      </c>
      <c r="B6976" t="s">
        <v>247</v>
      </c>
      <c r="C6976" t="s">
        <v>434</v>
      </c>
      <c r="D6976" t="s">
        <v>436</v>
      </c>
      <c r="E6976">
        <v>2006</v>
      </c>
      <c r="F6976">
        <v>9.3000000000000007</v>
      </c>
      <c r="G6976">
        <v>7.9</v>
      </c>
      <c r="H6976">
        <v>4897.51</v>
      </c>
      <c r="I6976">
        <v>6757120000</v>
      </c>
      <c r="J6976">
        <v>16671.599999999999</v>
      </c>
      <c r="K6976">
        <v>40.409999999999997</v>
      </c>
      <c r="L6976">
        <v>5.9</v>
      </c>
      <c r="M6976">
        <v>79.438999999999993</v>
      </c>
      <c r="N6976">
        <v>1266.5899999999999</v>
      </c>
      <c r="O6976">
        <v>6.798</v>
      </c>
    </row>
    <row r="6977" spans="1:15" x14ac:dyDescent="0.3">
      <c r="A6977" t="s">
        <v>246</v>
      </c>
      <c r="B6977" t="s">
        <v>247</v>
      </c>
      <c r="C6977" t="s">
        <v>434</v>
      </c>
      <c r="D6977" t="s">
        <v>436</v>
      </c>
      <c r="E6977">
        <v>2005</v>
      </c>
      <c r="F6977">
        <v>9.6</v>
      </c>
      <c r="G6977">
        <v>7.8</v>
      </c>
      <c r="H6977">
        <v>4912.91</v>
      </c>
      <c r="I6977">
        <v>6394850000</v>
      </c>
      <c r="J6977">
        <v>15835.3</v>
      </c>
      <c r="K6977">
        <v>41.24</v>
      </c>
      <c r="L6977">
        <v>6</v>
      </c>
      <c r="M6977">
        <v>79.3</v>
      </c>
      <c r="N6977">
        <v>1261.98</v>
      </c>
      <c r="O6977">
        <v>6.923</v>
      </c>
    </row>
    <row r="6978" spans="1:15" x14ac:dyDescent="0.3">
      <c r="A6978" t="s">
        <v>246</v>
      </c>
      <c r="B6978" t="s">
        <v>247</v>
      </c>
      <c r="C6978" t="s">
        <v>434</v>
      </c>
      <c r="D6978" t="s">
        <v>436</v>
      </c>
      <c r="E6978">
        <v>2004</v>
      </c>
      <c r="F6978">
        <v>9.6999999999999993</v>
      </c>
      <c r="G6978">
        <v>7.5</v>
      </c>
      <c r="H6978">
        <v>4797.29</v>
      </c>
      <c r="I6978">
        <v>6062780000</v>
      </c>
      <c r="J6978">
        <v>15109.1</v>
      </c>
      <c r="K6978">
        <v>34.619999999999997</v>
      </c>
      <c r="L6978">
        <v>6</v>
      </c>
      <c r="M6978">
        <v>79.253699999999995</v>
      </c>
      <c r="N6978">
        <v>1253.96</v>
      </c>
      <c r="O6978">
        <v>7.3170000000000002</v>
      </c>
    </row>
    <row r="6979" spans="1:15" x14ac:dyDescent="0.3">
      <c r="A6979" t="s">
        <v>246</v>
      </c>
      <c r="B6979" t="s">
        <v>247</v>
      </c>
      <c r="C6979" t="s">
        <v>434</v>
      </c>
      <c r="D6979" t="s">
        <v>436</v>
      </c>
      <c r="E6979">
        <v>2003</v>
      </c>
      <c r="F6979">
        <v>10.199999999999999</v>
      </c>
      <c r="G6979">
        <v>7.9</v>
      </c>
      <c r="H6979">
        <v>4872.2700000000004</v>
      </c>
      <c r="I6979">
        <v>5456580000</v>
      </c>
      <c r="J6979">
        <v>13690</v>
      </c>
      <c r="K6979">
        <v>31.64</v>
      </c>
      <c r="L6979">
        <v>6.1</v>
      </c>
      <c r="M6979">
        <v>78.546300000000002</v>
      </c>
      <c r="N6979">
        <v>1245.57</v>
      </c>
      <c r="O6979">
        <v>7.4880000000000004</v>
      </c>
    </row>
    <row r="6980" spans="1:15" x14ac:dyDescent="0.3">
      <c r="A6980" t="s">
        <v>246</v>
      </c>
      <c r="B6980" t="s">
        <v>247</v>
      </c>
      <c r="C6980" t="s">
        <v>434</v>
      </c>
      <c r="D6980" t="s">
        <v>436</v>
      </c>
      <c r="E6980">
        <v>2002</v>
      </c>
      <c r="F6980">
        <v>9.9</v>
      </c>
      <c r="G6980">
        <v>7.6</v>
      </c>
      <c r="H6980">
        <v>4500.3500000000004</v>
      </c>
      <c r="I6980">
        <v>4689830000</v>
      </c>
      <c r="J6980">
        <v>11843.9</v>
      </c>
      <c r="K6980">
        <v>28.92</v>
      </c>
      <c r="L6980">
        <v>6.3</v>
      </c>
      <c r="M6980">
        <v>78.739000000000004</v>
      </c>
      <c r="N6980">
        <v>1237.4000000000001</v>
      </c>
      <c r="O6980">
        <v>6.9020000000000001</v>
      </c>
    </row>
    <row r="6981" spans="1:15" x14ac:dyDescent="0.3">
      <c r="A6981" t="s">
        <v>246</v>
      </c>
      <c r="B6981" t="s">
        <v>247</v>
      </c>
      <c r="C6981" t="s">
        <v>434</v>
      </c>
      <c r="D6981" t="s">
        <v>436</v>
      </c>
      <c r="E6981">
        <v>2001</v>
      </c>
      <c r="F6981">
        <v>10.1</v>
      </c>
      <c r="G6981">
        <v>7.4</v>
      </c>
      <c r="H6981">
        <v>4292.32</v>
      </c>
      <c r="I6981">
        <v>4331870000</v>
      </c>
      <c r="J6981">
        <v>11021.8</v>
      </c>
      <c r="K6981">
        <v>17.877800000000001</v>
      </c>
      <c r="L6981">
        <v>6.4</v>
      </c>
      <c r="M6981">
        <v>78.843900000000005</v>
      </c>
      <c r="N6981">
        <v>1228.21</v>
      </c>
      <c r="O6981">
        <v>7.1070000000000002</v>
      </c>
    </row>
    <row r="6982" spans="1:15" x14ac:dyDescent="0.3">
      <c r="A6982" t="s">
        <v>246</v>
      </c>
      <c r="B6982" t="s">
        <v>247</v>
      </c>
      <c r="C6982" t="s">
        <v>434</v>
      </c>
      <c r="D6982" t="s">
        <v>436</v>
      </c>
      <c r="E6982">
        <v>2000</v>
      </c>
      <c r="F6982">
        <v>11.3</v>
      </c>
      <c r="G6982">
        <v>7.5</v>
      </c>
      <c r="H6982">
        <v>4311.8599999999997</v>
      </c>
      <c r="I6982">
        <v>4306190000</v>
      </c>
      <c r="J6982">
        <v>11039.1</v>
      </c>
      <c r="K6982">
        <v>13.1137</v>
      </c>
      <c r="L6982">
        <v>6.7</v>
      </c>
      <c r="M6982">
        <v>78.348799999999997</v>
      </c>
      <c r="N6982">
        <v>1219.02</v>
      </c>
      <c r="O6982">
        <v>6.3239999999999998</v>
      </c>
    </row>
    <row r="6983" spans="1:15" x14ac:dyDescent="0.3">
      <c r="A6983" t="s">
        <v>246</v>
      </c>
      <c r="B6983" t="s">
        <v>247</v>
      </c>
      <c r="C6983" t="s">
        <v>434</v>
      </c>
      <c r="D6983" t="s">
        <v>436</v>
      </c>
      <c r="E6983">
        <v>1999</v>
      </c>
      <c r="F6983">
        <v>11.4</v>
      </c>
      <c r="G6983">
        <v>7.9</v>
      </c>
      <c r="H6983">
        <v>4197.8599999999997</v>
      </c>
      <c r="I6983">
        <v>4127310000</v>
      </c>
      <c r="J6983">
        <v>10649</v>
      </c>
      <c r="K6983">
        <v>7.7598000000000003</v>
      </c>
      <c r="L6983">
        <v>6.9</v>
      </c>
      <c r="M6983">
        <v>77.5</v>
      </c>
      <c r="N6983">
        <v>1211.18</v>
      </c>
      <c r="O6983">
        <v>6.39</v>
      </c>
    </row>
    <row r="6984" spans="1:15" x14ac:dyDescent="0.3">
      <c r="A6984" t="s">
        <v>246</v>
      </c>
      <c r="B6984" t="s">
        <v>247</v>
      </c>
      <c r="C6984" t="s">
        <v>434</v>
      </c>
      <c r="D6984" t="s">
        <v>436</v>
      </c>
      <c r="E6984">
        <v>1998</v>
      </c>
      <c r="F6984">
        <v>12.1</v>
      </c>
      <c r="G6984">
        <v>7.8</v>
      </c>
      <c r="H6984">
        <v>3921.75</v>
      </c>
      <c r="I6984">
        <v>3923640000</v>
      </c>
      <c r="J6984">
        <v>10183.700000000001</v>
      </c>
      <c r="K6984">
        <v>6.5007799999999998</v>
      </c>
      <c r="L6984">
        <v>7.2</v>
      </c>
      <c r="M6984">
        <v>77.587800000000001</v>
      </c>
      <c r="N6984">
        <v>1204.02</v>
      </c>
      <c r="O6984">
        <v>6.3410000000000002</v>
      </c>
    </row>
    <row r="6985" spans="1:15" x14ac:dyDescent="0.3">
      <c r="A6985" t="s">
        <v>246</v>
      </c>
      <c r="B6985" t="s">
        <v>247</v>
      </c>
      <c r="C6985" t="s">
        <v>434</v>
      </c>
      <c r="D6985" t="s">
        <v>436</v>
      </c>
      <c r="E6985">
        <v>1997</v>
      </c>
      <c r="F6985">
        <v>12.7</v>
      </c>
      <c r="G6985">
        <v>7.5</v>
      </c>
      <c r="H6985">
        <v>3827.15</v>
      </c>
      <c r="I6985">
        <v>3705370000</v>
      </c>
      <c r="J6985">
        <v>9679.8799999999992</v>
      </c>
      <c r="K6985">
        <v>3.9206099999999999</v>
      </c>
      <c r="L6985">
        <v>7.5</v>
      </c>
      <c r="M6985">
        <v>77.739000000000004</v>
      </c>
      <c r="N6985">
        <v>1196.22</v>
      </c>
      <c r="O6985">
        <v>6.4059999999999997</v>
      </c>
    </row>
    <row r="6986" spans="1:15" x14ac:dyDescent="0.3">
      <c r="A6986" t="s">
        <v>246</v>
      </c>
      <c r="B6986" t="s">
        <v>247</v>
      </c>
      <c r="C6986" t="s">
        <v>434</v>
      </c>
      <c r="D6986" t="s">
        <v>436</v>
      </c>
      <c r="E6986">
        <v>1996</v>
      </c>
      <c r="F6986">
        <v>13.3</v>
      </c>
      <c r="G6986">
        <v>7.3</v>
      </c>
      <c r="H6986">
        <v>3790.42</v>
      </c>
      <c r="I6986">
        <v>3570270000</v>
      </c>
      <c r="J6986">
        <v>9397.7999999999993</v>
      </c>
      <c r="K6986">
        <v>1.0515300000000001</v>
      </c>
      <c r="L6986">
        <v>7.9</v>
      </c>
      <c r="M6986">
        <v>77.341499999999996</v>
      </c>
      <c r="N6986">
        <v>1187.2</v>
      </c>
      <c r="O6986">
        <v>6.4560000000000004</v>
      </c>
    </row>
    <row r="6987" spans="1:15" x14ac:dyDescent="0.3">
      <c r="A6987" t="s">
        <v>246</v>
      </c>
      <c r="B6987" t="s">
        <v>247</v>
      </c>
      <c r="C6987" t="s">
        <v>434</v>
      </c>
      <c r="D6987" t="s">
        <v>436</v>
      </c>
      <c r="E6987">
        <v>1995</v>
      </c>
      <c r="F6987">
        <v>12.2</v>
      </c>
      <c r="G6987">
        <v>7.2</v>
      </c>
      <c r="H6987">
        <v>3921.37</v>
      </c>
      <c r="I6987">
        <v>3439930000</v>
      </c>
      <c r="J6987">
        <v>9114.36</v>
      </c>
      <c r="K6987">
        <v>0.224996</v>
      </c>
      <c r="L6987">
        <v>8.1999999999999993</v>
      </c>
      <c r="M6987">
        <v>77.290199999999999</v>
      </c>
      <c r="N6987">
        <v>1179.43</v>
      </c>
      <c r="O6987">
        <v>6.5110000000000001</v>
      </c>
    </row>
    <row r="6988" spans="1:15" x14ac:dyDescent="0.3">
      <c r="A6988" t="s">
        <v>246</v>
      </c>
      <c r="B6988" t="s">
        <v>247</v>
      </c>
      <c r="C6988" t="s">
        <v>434</v>
      </c>
      <c r="D6988" t="s">
        <v>436</v>
      </c>
      <c r="E6988">
        <v>1994</v>
      </c>
      <c r="F6988">
        <v>12.9</v>
      </c>
      <c r="G6988">
        <v>7.2</v>
      </c>
      <c r="H6988">
        <v>3735.36</v>
      </c>
      <c r="I6988">
        <v>2998570000</v>
      </c>
      <c r="J6988">
        <v>8000.52</v>
      </c>
      <c r="L6988">
        <v>8.6</v>
      </c>
      <c r="M6988">
        <v>77.817499999999995</v>
      </c>
      <c r="N6988">
        <v>1171.24</v>
      </c>
      <c r="O6988">
        <v>6.5270000000000001</v>
      </c>
    </row>
    <row r="6989" spans="1:15" x14ac:dyDescent="0.3">
      <c r="A6989" t="s">
        <v>246</v>
      </c>
      <c r="B6989" t="s">
        <v>247</v>
      </c>
      <c r="C6989" t="s">
        <v>434</v>
      </c>
      <c r="D6989" t="s">
        <v>436</v>
      </c>
      <c r="E6989">
        <v>1993</v>
      </c>
      <c r="F6989">
        <v>13.9</v>
      </c>
      <c r="G6989">
        <v>7.3</v>
      </c>
      <c r="H6989">
        <v>3716.59</v>
      </c>
      <c r="I6989">
        <v>2709180000</v>
      </c>
      <c r="J6989">
        <v>7296.31</v>
      </c>
      <c r="L6989">
        <v>8.9</v>
      </c>
      <c r="M6989">
        <v>77.593500000000006</v>
      </c>
      <c r="N6989">
        <v>1160.3399999999999</v>
      </c>
      <c r="O6989">
        <v>6.5129999999999999</v>
      </c>
    </row>
    <row r="6990" spans="1:15" x14ac:dyDescent="0.3">
      <c r="A6990" t="s">
        <v>246</v>
      </c>
      <c r="B6990" t="s">
        <v>247</v>
      </c>
      <c r="C6990" t="s">
        <v>434</v>
      </c>
      <c r="D6990" t="s">
        <v>436</v>
      </c>
      <c r="E6990">
        <v>1992</v>
      </c>
      <c r="F6990">
        <v>14.9</v>
      </c>
      <c r="G6990">
        <v>7.9</v>
      </c>
      <c r="H6990">
        <v>3726.69</v>
      </c>
      <c r="I6990">
        <v>3021910000</v>
      </c>
      <c r="J6990">
        <v>8220.25</v>
      </c>
      <c r="L6990">
        <v>9.3000000000000007</v>
      </c>
      <c r="M6990">
        <v>77.350800000000007</v>
      </c>
      <c r="N6990">
        <v>1148.81</v>
      </c>
      <c r="O6990">
        <v>6.27</v>
      </c>
    </row>
    <row r="6991" spans="1:15" x14ac:dyDescent="0.3">
      <c r="A6991" t="s">
        <v>246</v>
      </c>
      <c r="B6991" t="s">
        <v>247</v>
      </c>
      <c r="C6991" t="s">
        <v>434</v>
      </c>
      <c r="D6991" t="s">
        <v>436</v>
      </c>
      <c r="E6991">
        <v>1991</v>
      </c>
      <c r="F6991">
        <v>14.6</v>
      </c>
      <c r="G6991">
        <v>7.9</v>
      </c>
      <c r="H6991">
        <v>3597.69</v>
      </c>
      <c r="I6991">
        <v>2750040000</v>
      </c>
      <c r="J6991">
        <v>7558.28</v>
      </c>
      <c r="L6991">
        <v>9.6</v>
      </c>
      <c r="M6991">
        <v>77.084500000000006</v>
      </c>
      <c r="N6991">
        <v>1137.02</v>
      </c>
      <c r="O6991">
        <v>6.1070000000000002</v>
      </c>
    </row>
    <row r="6992" spans="1:15" x14ac:dyDescent="0.3">
      <c r="A6992" t="s">
        <v>246</v>
      </c>
      <c r="B6992" t="s">
        <v>247</v>
      </c>
      <c r="C6992" t="s">
        <v>434</v>
      </c>
      <c r="D6992" t="s">
        <v>436</v>
      </c>
      <c r="E6992">
        <v>1990</v>
      </c>
      <c r="F6992">
        <v>15.2</v>
      </c>
      <c r="G6992">
        <v>7.8</v>
      </c>
      <c r="H6992">
        <v>2823.5</v>
      </c>
      <c r="I6992">
        <v>2547160000</v>
      </c>
      <c r="J6992">
        <v>7191.92</v>
      </c>
      <c r="K6992">
        <v>0</v>
      </c>
      <c r="L6992">
        <v>10</v>
      </c>
      <c r="M6992">
        <v>76.786100000000005</v>
      </c>
      <c r="N6992">
        <v>1106.78</v>
      </c>
    </row>
    <row r="6993" spans="1:14" x14ac:dyDescent="0.3">
      <c r="A6993" t="s">
        <v>246</v>
      </c>
      <c r="B6993" t="s">
        <v>247</v>
      </c>
      <c r="C6993" t="s">
        <v>434</v>
      </c>
      <c r="D6993" t="s">
        <v>436</v>
      </c>
      <c r="E6993">
        <v>1989</v>
      </c>
      <c r="F6993">
        <v>15.9</v>
      </c>
      <c r="G6993">
        <v>7.4</v>
      </c>
      <c r="H6993">
        <v>2851.26</v>
      </c>
      <c r="I6993">
        <v>2118570000</v>
      </c>
      <c r="J6993">
        <v>6040.61</v>
      </c>
      <c r="L6993">
        <v>10.4</v>
      </c>
      <c r="M6993">
        <v>76.445300000000003</v>
      </c>
      <c r="N6993">
        <v>1096.01</v>
      </c>
    </row>
    <row r="6994" spans="1:14" x14ac:dyDescent="0.3">
      <c r="A6994" t="s">
        <v>246</v>
      </c>
      <c r="B6994" t="s">
        <v>247</v>
      </c>
      <c r="C6994" t="s">
        <v>434</v>
      </c>
      <c r="D6994" t="s">
        <v>436</v>
      </c>
      <c r="E6994">
        <v>1988</v>
      </c>
      <c r="F6994">
        <v>15.9</v>
      </c>
      <c r="G6994">
        <v>7.8</v>
      </c>
      <c r="H6994">
        <v>2692</v>
      </c>
      <c r="I6994">
        <v>2019470000</v>
      </c>
      <c r="J6994">
        <v>5814.36</v>
      </c>
      <c r="L6994">
        <v>10.8</v>
      </c>
      <c r="M6994">
        <v>76.062700000000007</v>
      </c>
      <c r="N6994">
        <v>1085.3900000000001</v>
      </c>
    </row>
    <row r="6995" spans="1:14" x14ac:dyDescent="0.3">
      <c r="A6995" t="s">
        <v>246</v>
      </c>
      <c r="B6995" t="s">
        <v>247</v>
      </c>
      <c r="C6995" t="s">
        <v>434</v>
      </c>
      <c r="D6995" t="s">
        <v>436</v>
      </c>
      <c r="E6995">
        <v>1987</v>
      </c>
      <c r="F6995">
        <v>15.4</v>
      </c>
      <c r="G6995">
        <v>8.4</v>
      </c>
      <c r="H6995">
        <v>2487.77</v>
      </c>
      <c r="I6995">
        <v>1751250000</v>
      </c>
      <c r="J6995">
        <v>5083.67</v>
      </c>
      <c r="L6995">
        <v>11.3</v>
      </c>
      <c r="M6995">
        <v>75.644800000000004</v>
      </c>
      <c r="N6995">
        <v>1076.52</v>
      </c>
    </row>
    <row r="6996" spans="1:14" x14ac:dyDescent="0.3">
      <c r="A6996" t="s">
        <v>246</v>
      </c>
      <c r="B6996" t="s">
        <v>247</v>
      </c>
      <c r="C6996" t="s">
        <v>434</v>
      </c>
      <c r="D6996" t="s">
        <v>436</v>
      </c>
      <c r="E6996">
        <v>1986</v>
      </c>
      <c r="F6996">
        <v>15.3</v>
      </c>
      <c r="G6996">
        <v>8.3000000000000007</v>
      </c>
      <c r="H6996">
        <v>2250.67</v>
      </c>
      <c r="I6996">
        <v>1435080000</v>
      </c>
      <c r="J6996">
        <v>4194.6499999999996</v>
      </c>
      <c r="L6996">
        <v>11.8</v>
      </c>
      <c r="M6996">
        <v>75.2042</v>
      </c>
      <c r="N6996">
        <v>1069.1300000000001</v>
      </c>
    </row>
    <row r="6997" spans="1:14" x14ac:dyDescent="0.3">
      <c r="A6997" t="s">
        <v>246</v>
      </c>
      <c r="B6997" t="s">
        <v>247</v>
      </c>
      <c r="C6997" t="s">
        <v>434</v>
      </c>
      <c r="D6997" t="s">
        <v>436</v>
      </c>
      <c r="E6997">
        <v>1985</v>
      </c>
      <c r="F6997">
        <v>16.100000000000001</v>
      </c>
      <c r="G6997">
        <v>8.4</v>
      </c>
      <c r="H6997">
        <v>2110.2600000000002</v>
      </c>
      <c r="I6997">
        <v>1117840000</v>
      </c>
      <c r="J6997">
        <v>3322.42</v>
      </c>
      <c r="L6997">
        <v>12.3</v>
      </c>
      <c r="M6997">
        <v>74.758099999999999</v>
      </c>
      <c r="N6997">
        <v>1051.4100000000001</v>
      </c>
    </row>
    <row r="6998" spans="1:14" x14ac:dyDescent="0.3">
      <c r="A6998" t="s">
        <v>246</v>
      </c>
      <c r="B6998" t="s">
        <v>247</v>
      </c>
      <c r="C6998" t="s">
        <v>434</v>
      </c>
      <c r="D6998" t="s">
        <v>436</v>
      </c>
      <c r="E6998">
        <v>1984</v>
      </c>
      <c r="F6998">
        <v>16.899999999999999</v>
      </c>
      <c r="G6998">
        <v>8.8000000000000007</v>
      </c>
      <c r="H6998">
        <v>1920.79</v>
      </c>
      <c r="I6998">
        <v>1101830000</v>
      </c>
      <c r="J6998">
        <v>3332.89</v>
      </c>
      <c r="L6998">
        <v>12.8</v>
      </c>
      <c r="M6998">
        <v>74.331000000000003</v>
      </c>
      <c r="N6998">
        <v>1033.0999999999999</v>
      </c>
    </row>
    <row r="6999" spans="1:14" x14ac:dyDescent="0.3">
      <c r="A6999" t="s">
        <v>246</v>
      </c>
      <c r="B6999" t="s">
        <v>247</v>
      </c>
      <c r="C6999" t="s">
        <v>434</v>
      </c>
      <c r="D6999" t="s">
        <v>436</v>
      </c>
      <c r="E6999">
        <v>1983</v>
      </c>
      <c r="F6999">
        <v>17.100000000000001</v>
      </c>
      <c r="G6999">
        <v>9.5</v>
      </c>
      <c r="H6999">
        <v>1860.68</v>
      </c>
      <c r="I6999">
        <v>1165770000</v>
      </c>
      <c r="J6999">
        <v>3527.04</v>
      </c>
      <c r="L6999">
        <v>13.3</v>
      </c>
      <c r="M6999">
        <v>73.94</v>
      </c>
      <c r="N6999">
        <v>1032.8900000000001</v>
      </c>
    </row>
    <row r="7000" spans="1:14" x14ac:dyDescent="0.3">
      <c r="A7000" t="s">
        <v>246</v>
      </c>
      <c r="B7000" t="s">
        <v>247</v>
      </c>
      <c r="C7000" t="s">
        <v>434</v>
      </c>
      <c r="D7000" t="s">
        <v>436</v>
      </c>
      <c r="E7000">
        <v>1982</v>
      </c>
      <c r="F7000">
        <v>18.100000000000001</v>
      </c>
      <c r="G7000">
        <v>9.4</v>
      </c>
      <c r="H7000">
        <v>1831.86</v>
      </c>
      <c r="I7000">
        <v>1234518125</v>
      </c>
      <c r="J7000">
        <v>3788.05</v>
      </c>
      <c r="L7000">
        <v>13.9</v>
      </c>
      <c r="M7000">
        <v>73.598100000000002</v>
      </c>
      <c r="N7000">
        <v>1018.43</v>
      </c>
    </row>
    <row r="7001" spans="1:14" x14ac:dyDescent="0.3">
      <c r="A7001" t="s">
        <v>246</v>
      </c>
      <c r="B7001" t="s">
        <v>247</v>
      </c>
      <c r="C7001" t="s">
        <v>434</v>
      </c>
      <c r="D7001" t="s">
        <v>436</v>
      </c>
      <c r="E7001">
        <v>1981</v>
      </c>
      <c r="F7001">
        <v>16.600000000000001</v>
      </c>
      <c r="G7001">
        <v>9.6</v>
      </c>
      <c r="H7001">
        <v>1749.32</v>
      </c>
      <c r="I7001">
        <v>1243470000</v>
      </c>
      <c r="J7001">
        <v>3898.24</v>
      </c>
      <c r="L7001">
        <v>14.4</v>
      </c>
      <c r="M7001">
        <v>73.310900000000004</v>
      </c>
      <c r="N7001">
        <v>996.81899999999996</v>
      </c>
    </row>
    <row r="7002" spans="1:14" x14ac:dyDescent="0.3">
      <c r="A7002" t="s">
        <v>246</v>
      </c>
      <c r="B7002" t="s">
        <v>247</v>
      </c>
      <c r="C7002" t="s">
        <v>434</v>
      </c>
      <c r="D7002" t="s">
        <v>436</v>
      </c>
      <c r="E7002">
        <v>1980</v>
      </c>
      <c r="F7002">
        <v>17.7</v>
      </c>
      <c r="G7002">
        <v>10.199999999999999</v>
      </c>
      <c r="H7002">
        <v>1664.32</v>
      </c>
      <c r="I7002">
        <v>1250240000</v>
      </c>
      <c r="J7002">
        <v>3948.4</v>
      </c>
      <c r="L7002">
        <v>15</v>
      </c>
      <c r="M7002">
        <v>73.0779</v>
      </c>
      <c r="N7002">
        <v>989.51599999999996</v>
      </c>
    </row>
    <row r="7003" spans="1:14" x14ac:dyDescent="0.3">
      <c r="A7003" t="s">
        <v>246</v>
      </c>
      <c r="B7003" t="s">
        <v>247</v>
      </c>
      <c r="C7003" t="s">
        <v>434</v>
      </c>
      <c r="D7003" t="s">
        <v>436</v>
      </c>
      <c r="E7003">
        <v>1979</v>
      </c>
      <c r="F7003">
        <v>18.600000000000001</v>
      </c>
      <c r="G7003">
        <v>9.5</v>
      </c>
      <c r="H7003">
        <v>1598.89</v>
      </c>
      <c r="I7003">
        <v>1001300000</v>
      </c>
      <c r="J7003">
        <v>3195.55</v>
      </c>
      <c r="L7003">
        <v>15.6</v>
      </c>
      <c r="M7003">
        <v>72.891199999999998</v>
      </c>
      <c r="N7003">
        <v>979.19399999999996</v>
      </c>
    </row>
    <row r="7004" spans="1:14" x14ac:dyDescent="0.3">
      <c r="A7004" t="s">
        <v>246</v>
      </c>
      <c r="B7004" t="s">
        <v>247</v>
      </c>
      <c r="C7004" t="s">
        <v>434</v>
      </c>
      <c r="D7004" t="s">
        <v>436</v>
      </c>
      <c r="E7004">
        <v>1978</v>
      </c>
      <c r="F7004">
        <v>18.2</v>
      </c>
      <c r="G7004">
        <v>10.5</v>
      </c>
      <c r="H7004">
        <v>1479.78</v>
      </c>
      <c r="I7004">
        <v>793675000</v>
      </c>
      <c r="J7004">
        <v>2558.7399999999998</v>
      </c>
      <c r="L7004">
        <v>16.3</v>
      </c>
      <c r="M7004">
        <v>72.732100000000003</v>
      </c>
      <c r="N7004">
        <v>969.31899999999996</v>
      </c>
    </row>
    <row r="7005" spans="1:14" x14ac:dyDescent="0.3">
      <c r="A7005" t="s">
        <v>246</v>
      </c>
      <c r="B7005" t="s">
        <v>247</v>
      </c>
      <c r="C7005" t="s">
        <v>434</v>
      </c>
      <c r="D7005" t="s">
        <v>436</v>
      </c>
      <c r="E7005">
        <v>1977</v>
      </c>
      <c r="F7005">
        <v>18.899999999999999</v>
      </c>
      <c r="G7005">
        <v>9.4</v>
      </c>
      <c r="H7005">
        <v>1358.44</v>
      </c>
      <c r="I7005">
        <v>625573000</v>
      </c>
      <c r="J7005">
        <v>2037.9</v>
      </c>
      <c r="L7005">
        <v>17.100000000000001</v>
      </c>
      <c r="M7005">
        <v>72.583799999999997</v>
      </c>
      <c r="N7005">
        <v>959.28099999999995</v>
      </c>
    </row>
    <row r="7006" spans="1:14" x14ac:dyDescent="0.3">
      <c r="A7006" t="s">
        <v>246</v>
      </c>
      <c r="B7006" t="s">
        <v>247</v>
      </c>
      <c r="C7006" t="s">
        <v>434</v>
      </c>
      <c r="D7006" t="s">
        <v>436</v>
      </c>
      <c r="E7006">
        <v>1976</v>
      </c>
      <c r="F7006">
        <v>18.600000000000001</v>
      </c>
      <c r="G7006">
        <v>9.6999999999999993</v>
      </c>
      <c r="H7006">
        <v>1249.29</v>
      </c>
      <c r="I7006">
        <v>527937000</v>
      </c>
      <c r="J7006">
        <v>1726.56</v>
      </c>
      <c r="L7006">
        <v>18</v>
      </c>
      <c r="M7006">
        <v>72.436800000000005</v>
      </c>
      <c r="N7006">
        <v>955.54399999999998</v>
      </c>
    </row>
    <row r="7007" spans="1:14" x14ac:dyDescent="0.3">
      <c r="A7007" t="s">
        <v>246</v>
      </c>
      <c r="B7007" t="s">
        <v>247</v>
      </c>
      <c r="C7007" t="s">
        <v>434</v>
      </c>
      <c r="D7007" t="s">
        <v>436</v>
      </c>
      <c r="E7007">
        <v>1975</v>
      </c>
      <c r="F7007">
        <v>18.8</v>
      </c>
      <c r="G7007">
        <v>9.5</v>
      </c>
      <c r="H7007">
        <v>1111.03</v>
      </c>
      <c r="I7007">
        <v>474620000</v>
      </c>
      <c r="J7007">
        <v>1560.11</v>
      </c>
      <c r="L7007">
        <v>19</v>
      </c>
      <c r="M7007">
        <v>72.281099999999995</v>
      </c>
      <c r="N7007">
        <v>950.69399999999996</v>
      </c>
    </row>
    <row r="7008" spans="1:14" x14ac:dyDescent="0.3">
      <c r="A7008" t="s">
        <v>246</v>
      </c>
      <c r="B7008" t="s">
        <v>247</v>
      </c>
      <c r="C7008" t="s">
        <v>434</v>
      </c>
      <c r="D7008" t="s">
        <v>436</v>
      </c>
      <c r="E7008">
        <v>1974</v>
      </c>
      <c r="F7008">
        <v>18</v>
      </c>
      <c r="G7008">
        <v>9.1</v>
      </c>
      <c r="H7008">
        <v>1006.64</v>
      </c>
      <c r="I7008">
        <v>376094000</v>
      </c>
      <c r="J7008">
        <v>1245.3599999999999</v>
      </c>
      <c r="L7008">
        <v>20.100000000000001</v>
      </c>
      <c r="M7008">
        <v>72.111199999999997</v>
      </c>
      <c r="N7008">
        <v>943.73699999999997</v>
      </c>
    </row>
    <row r="7009" spans="1:14" x14ac:dyDescent="0.3">
      <c r="A7009" t="s">
        <v>246</v>
      </c>
      <c r="B7009" t="s">
        <v>247</v>
      </c>
      <c r="C7009" t="s">
        <v>434</v>
      </c>
      <c r="D7009" t="s">
        <v>436</v>
      </c>
      <c r="E7009">
        <v>1973</v>
      </c>
      <c r="F7009">
        <v>17.399999999999999</v>
      </c>
      <c r="G7009">
        <v>9.6999999999999993</v>
      </c>
      <c r="H7009">
        <v>1207.81</v>
      </c>
      <c r="I7009">
        <v>345602000</v>
      </c>
      <c r="J7009">
        <v>1143.6199999999999</v>
      </c>
      <c r="L7009">
        <v>21.2</v>
      </c>
      <c r="M7009">
        <v>71.927400000000006</v>
      </c>
      <c r="N7009">
        <v>944.375</v>
      </c>
    </row>
    <row r="7010" spans="1:14" x14ac:dyDescent="0.3">
      <c r="A7010" t="s">
        <v>246</v>
      </c>
      <c r="B7010" t="s">
        <v>247</v>
      </c>
      <c r="C7010" t="s">
        <v>434</v>
      </c>
      <c r="D7010" t="s">
        <v>436</v>
      </c>
      <c r="E7010">
        <v>1972</v>
      </c>
      <c r="F7010">
        <v>17.8</v>
      </c>
      <c r="G7010">
        <v>9.6</v>
      </c>
      <c r="H7010">
        <v>1071.25</v>
      </c>
      <c r="I7010">
        <v>295118000</v>
      </c>
      <c r="J7010">
        <v>975.75900000000001</v>
      </c>
      <c r="L7010">
        <v>22.4</v>
      </c>
      <c r="M7010">
        <v>71.731200000000001</v>
      </c>
      <c r="N7010">
        <v>945.15599999999995</v>
      </c>
    </row>
    <row r="7011" spans="1:14" x14ac:dyDescent="0.3">
      <c r="A7011" t="s">
        <v>246</v>
      </c>
      <c r="B7011" t="s">
        <v>247</v>
      </c>
      <c r="C7011" t="s">
        <v>434</v>
      </c>
      <c r="D7011" t="s">
        <v>436</v>
      </c>
      <c r="E7011">
        <v>1971</v>
      </c>
      <c r="F7011">
        <v>18.399999999999999</v>
      </c>
      <c r="G7011">
        <v>10.199999999999999</v>
      </c>
      <c r="H7011">
        <v>1007.6</v>
      </c>
      <c r="I7011">
        <v>264580000</v>
      </c>
      <c r="J7011">
        <v>874.06600000000003</v>
      </c>
      <c r="L7011">
        <v>23.6</v>
      </c>
      <c r="M7011">
        <v>71.522499999999994</v>
      </c>
      <c r="N7011">
        <v>945.93799999999999</v>
      </c>
    </row>
    <row r="7012" spans="1:14" x14ac:dyDescent="0.3">
      <c r="A7012" t="s">
        <v>246</v>
      </c>
      <c r="B7012" t="s">
        <v>247</v>
      </c>
      <c r="C7012" t="s">
        <v>434</v>
      </c>
      <c r="D7012" t="s">
        <v>436</v>
      </c>
      <c r="E7012">
        <v>1970</v>
      </c>
      <c r="F7012">
        <v>17.600000000000001</v>
      </c>
      <c r="G7012">
        <v>10.1</v>
      </c>
      <c r="I7012">
        <v>250722000</v>
      </c>
      <c r="J7012">
        <v>828.42200000000003</v>
      </c>
      <c r="L7012">
        <v>24.8</v>
      </c>
      <c r="M7012">
        <v>71.305300000000003</v>
      </c>
      <c r="N7012">
        <v>945.78099999999995</v>
      </c>
    </row>
    <row r="7013" spans="1:14" x14ac:dyDescent="0.3">
      <c r="A7013" t="s">
        <v>246</v>
      </c>
      <c r="B7013" t="s">
        <v>247</v>
      </c>
      <c r="C7013" t="s">
        <v>434</v>
      </c>
      <c r="D7013" t="s">
        <v>436</v>
      </c>
      <c r="E7013">
        <v>1969</v>
      </c>
      <c r="F7013">
        <v>16.7</v>
      </c>
      <c r="G7013">
        <v>9.9</v>
      </c>
      <c r="L7013">
        <v>26</v>
      </c>
      <c r="M7013">
        <v>71.082999999999998</v>
      </c>
      <c r="N7013">
        <v>950.93799999999999</v>
      </c>
    </row>
    <row r="7014" spans="1:14" x14ac:dyDescent="0.3">
      <c r="A7014" t="s">
        <v>246</v>
      </c>
      <c r="B7014" t="s">
        <v>247</v>
      </c>
      <c r="C7014" t="s">
        <v>434</v>
      </c>
      <c r="D7014" t="s">
        <v>436</v>
      </c>
      <c r="E7014">
        <v>1968</v>
      </c>
      <c r="F7014">
        <v>16.7</v>
      </c>
      <c r="G7014">
        <v>9.4</v>
      </c>
      <c r="L7014">
        <v>27.2</v>
      </c>
      <c r="M7014">
        <v>70.863</v>
      </c>
      <c r="N7014">
        <v>962.18799999999999</v>
      </c>
    </row>
    <row r="7015" spans="1:14" x14ac:dyDescent="0.3">
      <c r="A7015" t="s">
        <v>246</v>
      </c>
      <c r="B7015" t="s">
        <v>247</v>
      </c>
      <c r="C7015" t="s">
        <v>434</v>
      </c>
      <c r="D7015" t="s">
        <v>436</v>
      </c>
      <c r="E7015">
        <v>1967</v>
      </c>
      <c r="F7015">
        <v>17</v>
      </c>
      <c r="G7015">
        <v>9.6</v>
      </c>
      <c r="L7015">
        <v>28.4</v>
      </c>
      <c r="M7015">
        <v>70.648099999999999</v>
      </c>
      <c r="N7015">
        <v>973.59400000000005</v>
      </c>
    </row>
    <row r="7016" spans="1:14" x14ac:dyDescent="0.3">
      <c r="A7016" t="s">
        <v>246</v>
      </c>
      <c r="B7016" t="s">
        <v>247</v>
      </c>
      <c r="C7016" t="s">
        <v>434</v>
      </c>
      <c r="D7016" t="s">
        <v>436</v>
      </c>
      <c r="E7016">
        <v>1966</v>
      </c>
      <c r="F7016">
        <v>16.899999999999999</v>
      </c>
      <c r="G7016">
        <v>9.1</v>
      </c>
      <c r="L7016">
        <v>29.6</v>
      </c>
      <c r="M7016">
        <v>70.441000000000003</v>
      </c>
      <c r="N7016">
        <v>985</v>
      </c>
    </row>
    <row r="7017" spans="1:14" x14ac:dyDescent="0.3">
      <c r="A7017" t="s">
        <v>246</v>
      </c>
      <c r="B7017" t="s">
        <v>247</v>
      </c>
      <c r="C7017" t="s">
        <v>434</v>
      </c>
      <c r="D7017" t="s">
        <v>436</v>
      </c>
      <c r="E7017">
        <v>1965</v>
      </c>
      <c r="F7017">
        <v>17.7</v>
      </c>
      <c r="G7017">
        <v>9.4</v>
      </c>
      <c r="L7017">
        <v>30.7</v>
      </c>
      <c r="M7017">
        <v>70.247900000000001</v>
      </c>
      <c r="N7017">
        <v>996.25</v>
      </c>
    </row>
    <row r="7018" spans="1:14" x14ac:dyDescent="0.3">
      <c r="A7018" t="s">
        <v>246</v>
      </c>
      <c r="B7018" t="s">
        <v>247</v>
      </c>
      <c r="C7018" t="s">
        <v>434</v>
      </c>
      <c r="D7018" t="s">
        <v>436</v>
      </c>
      <c r="E7018">
        <v>1964</v>
      </c>
      <c r="F7018">
        <v>19.899999999999999</v>
      </c>
      <c r="G7018">
        <v>8.6</v>
      </c>
      <c r="L7018">
        <v>31.7</v>
      </c>
      <c r="M7018">
        <v>70.075699999999998</v>
      </c>
      <c r="N7018">
        <v>1003.91</v>
      </c>
    </row>
    <row r="7019" spans="1:14" x14ac:dyDescent="0.3">
      <c r="A7019" t="s">
        <v>246</v>
      </c>
      <c r="B7019" t="s">
        <v>247</v>
      </c>
      <c r="C7019" t="s">
        <v>434</v>
      </c>
      <c r="D7019" t="s">
        <v>436</v>
      </c>
      <c r="E7019">
        <v>1963</v>
      </c>
      <c r="F7019">
        <v>20.7</v>
      </c>
      <c r="G7019">
        <v>9.1999999999999993</v>
      </c>
      <c r="L7019">
        <v>32.700000000000003</v>
      </c>
      <c r="M7019">
        <v>69.92</v>
      </c>
      <c r="N7019">
        <v>1007.97</v>
      </c>
    </row>
    <row r="7020" spans="1:14" x14ac:dyDescent="0.3">
      <c r="A7020" t="s">
        <v>246</v>
      </c>
      <c r="B7020" t="s">
        <v>247</v>
      </c>
      <c r="C7020" t="s">
        <v>434</v>
      </c>
      <c r="D7020" t="s">
        <v>436</v>
      </c>
      <c r="E7020">
        <v>1962</v>
      </c>
      <c r="F7020">
        <v>23.2</v>
      </c>
      <c r="G7020">
        <v>8.8000000000000007</v>
      </c>
      <c r="L7020">
        <v>33.799999999999997</v>
      </c>
      <c r="M7020">
        <v>69.770700000000005</v>
      </c>
      <c r="N7020">
        <v>1012.19</v>
      </c>
    </row>
    <row r="7021" spans="1:14" x14ac:dyDescent="0.3">
      <c r="A7021" t="s">
        <v>246</v>
      </c>
      <c r="B7021" t="s">
        <v>247</v>
      </c>
      <c r="C7021" t="s">
        <v>434</v>
      </c>
      <c r="D7021" t="s">
        <v>436</v>
      </c>
      <c r="E7021">
        <v>1961</v>
      </c>
      <c r="F7021">
        <v>23.6</v>
      </c>
      <c r="G7021">
        <v>9</v>
      </c>
      <c r="L7021">
        <v>35</v>
      </c>
      <c r="M7021">
        <v>69.614400000000003</v>
      </c>
      <c r="N7021">
        <v>1016.41</v>
      </c>
    </row>
    <row r="7022" spans="1:14" x14ac:dyDescent="0.3">
      <c r="A7022" t="s">
        <v>246</v>
      </c>
      <c r="B7022" t="s">
        <v>247</v>
      </c>
      <c r="C7022" t="s">
        <v>434</v>
      </c>
      <c r="D7022" t="s">
        <v>436</v>
      </c>
      <c r="E7022">
        <v>1960</v>
      </c>
      <c r="F7022">
        <v>26.2</v>
      </c>
      <c r="G7022">
        <v>8.6</v>
      </c>
      <c r="L7022">
        <v>36.4</v>
      </c>
      <c r="M7022">
        <v>69.433199999999999</v>
      </c>
    </row>
    <row r="7023" spans="1:14" x14ac:dyDescent="0.3">
      <c r="A7023" t="s">
        <v>248</v>
      </c>
      <c r="B7023" t="s">
        <v>249</v>
      </c>
      <c r="C7023" t="s">
        <v>435</v>
      </c>
      <c r="D7023" t="s">
        <v>433</v>
      </c>
      <c r="E7023">
        <v>2018</v>
      </c>
      <c r="I7023">
        <v>211524000</v>
      </c>
      <c r="J7023">
        <v>3621.17</v>
      </c>
      <c r="L7023">
        <v>27.4</v>
      </c>
      <c r="N7023">
        <v>324.517</v>
      </c>
    </row>
    <row r="7024" spans="1:14" x14ac:dyDescent="0.3">
      <c r="A7024" t="s">
        <v>248</v>
      </c>
      <c r="B7024" t="s">
        <v>249</v>
      </c>
      <c r="C7024" t="s">
        <v>435</v>
      </c>
      <c r="D7024" t="s">
        <v>433</v>
      </c>
      <c r="E7024">
        <v>2017</v>
      </c>
      <c r="I7024">
        <v>204173400</v>
      </c>
      <c r="J7024">
        <v>3516.71</v>
      </c>
      <c r="K7024">
        <v>38.7012</v>
      </c>
      <c r="L7024">
        <v>28.1</v>
      </c>
      <c r="N7024">
        <v>322.54399999999998</v>
      </c>
    </row>
    <row r="7025" spans="1:14" x14ac:dyDescent="0.3">
      <c r="A7025" t="s">
        <v>248</v>
      </c>
      <c r="B7025" t="s">
        <v>249</v>
      </c>
      <c r="C7025" t="s">
        <v>435</v>
      </c>
      <c r="D7025" t="s">
        <v>433</v>
      </c>
      <c r="E7025">
        <v>2016</v>
      </c>
      <c r="I7025">
        <v>194497900</v>
      </c>
      <c r="J7025">
        <v>3368.8</v>
      </c>
      <c r="K7025">
        <v>29.787800000000001</v>
      </c>
      <c r="L7025">
        <v>28.8</v>
      </c>
      <c r="N7025">
        <v>320.75</v>
      </c>
    </row>
    <row r="7026" spans="1:14" x14ac:dyDescent="0.3">
      <c r="A7026" t="s">
        <v>248</v>
      </c>
      <c r="B7026" t="s">
        <v>249</v>
      </c>
      <c r="C7026" t="s">
        <v>435</v>
      </c>
      <c r="D7026" t="s">
        <v>433</v>
      </c>
      <c r="E7026">
        <v>2015</v>
      </c>
      <c r="I7026">
        <v>179697900</v>
      </c>
      <c r="J7026">
        <v>3128.5</v>
      </c>
      <c r="K7026">
        <v>19.282399999999999</v>
      </c>
      <c r="L7026">
        <v>29.5</v>
      </c>
      <c r="N7026">
        <v>319.10599999999999</v>
      </c>
    </row>
    <row r="7027" spans="1:14" x14ac:dyDescent="0.3">
      <c r="A7027" t="s">
        <v>248</v>
      </c>
      <c r="B7027" t="s">
        <v>249</v>
      </c>
      <c r="C7027" t="s">
        <v>435</v>
      </c>
      <c r="D7027" t="s">
        <v>433</v>
      </c>
      <c r="E7027">
        <v>2014</v>
      </c>
      <c r="I7027">
        <v>183121299</v>
      </c>
      <c r="J7027">
        <v>3202.6</v>
      </c>
      <c r="K7027">
        <v>16.8</v>
      </c>
      <c r="L7027">
        <v>30.1</v>
      </c>
      <c r="N7027">
        <v>317.661</v>
      </c>
    </row>
    <row r="7028" spans="1:14" x14ac:dyDescent="0.3">
      <c r="A7028" t="s">
        <v>248</v>
      </c>
      <c r="B7028" t="s">
        <v>249</v>
      </c>
      <c r="C7028" t="s">
        <v>435</v>
      </c>
      <c r="D7028" t="s">
        <v>433</v>
      </c>
      <c r="E7028">
        <v>2013</v>
      </c>
      <c r="I7028">
        <v>190800800</v>
      </c>
      <c r="J7028">
        <v>3351.03</v>
      </c>
      <c r="K7028">
        <v>14</v>
      </c>
      <c r="L7028">
        <v>30.6</v>
      </c>
      <c r="N7028">
        <v>316.322</v>
      </c>
    </row>
    <row r="7029" spans="1:14" x14ac:dyDescent="0.3">
      <c r="A7029" t="s">
        <v>248</v>
      </c>
      <c r="B7029" t="s">
        <v>249</v>
      </c>
      <c r="C7029" t="s">
        <v>435</v>
      </c>
      <c r="D7029" t="s">
        <v>433</v>
      </c>
      <c r="E7029">
        <v>2012</v>
      </c>
      <c r="I7029">
        <v>185210500</v>
      </c>
      <c r="J7029">
        <v>3265.52</v>
      </c>
      <c r="K7029">
        <v>12.5</v>
      </c>
      <c r="L7029">
        <v>31.1</v>
      </c>
      <c r="N7029">
        <v>315.09399999999999</v>
      </c>
    </row>
    <row r="7030" spans="1:14" x14ac:dyDescent="0.3">
      <c r="A7030" t="s">
        <v>248</v>
      </c>
      <c r="B7030" t="s">
        <v>249</v>
      </c>
      <c r="C7030" t="s">
        <v>435</v>
      </c>
      <c r="D7030" t="s">
        <v>433</v>
      </c>
      <c r="E7030">
        <v>2011</v>
      </c>
      <c r="F7030">
        <v>29.028300000000002</v>
      </c>
      <c r="G7030">
        <v>3.7</v>
      </c>
      <c r="I7030">
        <v>173260299</v>
      </c>
      <c r="J7030">
        <v>3064.87</v>
      </c>
      <c r="K7030">
        <v>10</v>
      </c>
      <c r="L7030">
        <v>31.5</v>
      </c>
      <c r="N7030">
        <v>314.06099999999998</v>
      </c>
    </row>
    <row r="7031" spans="1:14" x14ac:dyDescent="0.3">
      <c r="A7031" t="s">
        <v>248</v>
      </c>
      <c r="B7031" t="s">
        <v>249</v>
      </c>
      <c r="C7031" t="s">
        <v>435</v>
      </c>
      <c r="D7031" t="s">
        <v>433</v>
      </c>
      <c r="E7031">
        <v>2010</v>
      </c>
      <c r="I7031">
        <v>164969100</v>
      </c>
      <c r="J7031">
        <v>2926.75</v>
      </c>
      <c r="K7031">
        <v>7</v>
      </c>
      <c r="L7031">
        <v>31.7</v>
      </c>
      <c r="N7031">
        <v>313.14400000000001</v>
      </c>
    </row>
    <row r="7032" spans="1:14" x14ac:dyDescent="0.3">
      <c r="A7032" t="s">
        <v>248</v>
      </c>
      <c r="B7032" t="s">
        <v>249</v>
      </c>
      <c r="C7032" t="s">
        <v>435</v>
      </c>
      <c r="D7032" t="s">
        <v>433</v>
      </c>
      <c r="E7032">
        <v>2009</v>
      </c>
      <c r="I7032">
        <v>152617500</v>
      </c>
      <c r="J7032">
        <v>2713.2</v>
      </c>
      <c r="K7032">
        <v>5.6</v>
      </c>
      <c r="L7032">
        <v>31.8</v>
      </c>
      <c r="N7032">
        <v>312.5</v>
      </c>
    </row>
    <row r="7033" spans="1:14" x14ac:dyDescent="0.3">
      <c r="A7033" t="s">
        <v>248</v>
      </c>
      <c r="B7033" t="s">
        <v>249</v>
      </c>
      <c r="C7033" t="s">
        <v>435</v>
      </c>
      <c r="D7033" t="s">
        <v>433</v>
      </c>
      <c r="E7033">
        <v>2008</v>
      </c>
      <c r="I7033">
        <v>152788700</v>
      </c>
      <c r="J7033">
        <v>2719.92</v>
      </c>
      <c r="K7033">
        <v>4.5999999999999996</v>
      </c>
      <c r="L7033">
        <v>31.9</v>
      </c>
      <c r="N7033">
        <v>312.07799999999997</v>
      </c>
    </row>
    <row r="7034" spans="1:14" x14ac:dyDescent="0.3">
      <c r="A7034" t="s">
        <v>248</v>
      </c>
      <c r="B7034" t="s">
        <v>249</v>
      </c>
      <c r="C7034" t="s">
        <v>435</v>
      </c>
      <c r="D7034" t="s">
        <v>433</v>
      </c>
      <c r="E7034">
        <v>2007</v>
      </c>
      <c r="F7034">
        <v>35</v>
      </c>
      <c r="I7034">
        <v>150776500</v>
      </c>
      <c r="J7034">
        <v>2689.99</v>
      </c>
      <c r="K7034">
        <v>3.95</v>
      </c>
      <c r="L7034">
        <v>32.1</v>
      </c>
      <c r="N7034">
        <v>311.39400000000001</v>
      </c>
    </row>
    <row r="7035" spans="1:14" x14ac:dyDescent="0.3">
      <c r="A7035" t="s">
        <v>248</v>
      </c>
      <c r="B7035" t="s">
        <v>249</v>
      </c>
      <c r="C7035" t="s">
        <v>435</v>
      </c>
      <c r="D7035" t="s">
        <v>433</v>
      </c>
      <c r="E7035">
        <v>2006</v>
      </c>
      <c r="F7035">
        <v>35</v>
      </c>
      <c r="I7035">
        <v>143930000</v>
      </c>
      <c r="J7035">
        <v>2580.92</v>
      </c>
      <c r="K7035">
        <v>3.7955899999999998</v>
      </c>
      <c r="L7035">
        <v>32.299999999999997</v>
      </c>
      <c r="N7035">
        <v>309.81700000000001</v>
      </c>
    </row>
    <row r="7036" spans="1:14" x14ac:dyDescent="0.3">
      <c r="A7036" t="s">
        <v>248</v>
      </c>
      <c r="B7036" t="s">
        <v>249</v>
      </c>
      <c r="C7036" t="s">
        <v>435</v>
      </c>
      <c r="D7036" t="s">
        <v>433</v>
      </c>
      <c r="E7036">
        <v>2005</v>
      </c>
      <c r="F7036">
        <v>35</v>
      </c>
      <c r="I7036">
        <v>137928600</v>
      </c>
      <c r="J7036">
        <v>2496.08</v>
      </c>
      <c r="K7036">
        <v>3.8786999999999998</v>
      </c>
      <c r="L7036">
        <v>32.4</v>
      </c>
      <c r="N7036">
        <v>306.98899999999998</v>
      </c>
    </row>
    <row r="7037" spans="1:14" x14ac:dyDescent="0.3">
      <c r="A7037" t="s">
        <v>248</v>
      </c>
      <c r="B7037" t="s">
        <v>249</v>
      </c>
      <c r="C7037" t="s">
        <v>435</v>
      </c>
      <c r="D7037" t="s">
        <v>433</v>
      </c>
      <c r="E7037">
        <v>2004</v>
      </c>
      <c r="I7037">
        <v>131334599</v>
      </c>
      <c r="J7037">
        <v>2410.87</v>
      </c>
      <c r="K7037">
        <v>3.59978</v>
      </c>
      <c r="L7037">
        <v>32.5</v>
      </c>
      <c r="N7037">
        <v>302.64400000000001</v>
      </c>
    </row>
    <row r="7038" spans="1:14" x14ac:dyDescent="0.3">
      <c r="A7038" t="s">
        <v>248</v>
      </c>
      <c r="B7038" t="s">
        <v>249</v>
      </c>
      <c r="C7038" t="s">
        <v>435</v>
      </c>
      <c r="D7038" t="s">
        <v>433</v>
      </c>
      <c r="E7038">
        <v>2003</v>
      </c>
      <c r="I7038">
        <v>126887600</v>
      </c>
      <c r="J7038">
        <v>2373.6799999999998</v>
      </c>
      <c r="K7038">
        <v>2.56975</v>
      </c>
      <c r="L7038">
        <v>32.6</v>
      </c>
      <c r="N7038">
        <v>296.97800000000001</v>
      </c>
    </row>
    <row r="7039" spans="1:14" x14ac:dyDescent="0.3">
      <c r="A7039" t="s">
        <v>248</v>
      </c>
      <c r="B7039" t="s">
        <v>249</v>
      </c>
      <c r="C7039" t="s">
        <v>435</v>
      </c>
      <c r="D7039" t="s">
        <v>433</v>
      </c>
      <c r="E7039">
        <v>2002</v>
      </c>
      <c r="I7039">
        <v>124735100</v>
      </c>
      <c r="J7039">
        <v>2381.8000000000002</v>
      </c>
      <c r="K7039">
        <v>2.3354400000000002</v>
      </c>
      <c r="L7039">
        <v>32.799999999999997</v>
      </c>
      <c r="N7039">
        <v>290.94400000000002</v>
      </c>
    </row>
    <row r="7040" spans="1:14" x14ac:dyDescent="0.3">
      <c r="A7040" t="s">
        <v>248</v>
      </c>
      <c r="B7040" t="s">
        <v>249</v>
      </c>
      <c r="C7040" t="s">
        <v>435</v>
      </c>
      <c r="D7040" t="s">
        <v>433</v>
      </c>
      <c r="E7040">
        <v>2001</v>
      </c>
      <c r="I7040">
        <v>115152100</v>
      </c>
      <c r="J7040">
        <v>2239.35</v>
      </c>
      <c r="K7040">
        <v>1.70661</v>
      </c>
      <c r="L7040">
        <v>32.9</v>
      </c>
      <c r="N7040">
        <v>285.678</v>
      </c>
    </row>
    <row r="7041" spans="1:14" x14ac:dyDescent="0.3">
      <c r="A7041" t="s">
        <v>248</v>
      </c>
      <c r="B7041" t="s">
        <v>249</v>
      </c>
      <c r="C7041" t="s">
        <v>435</v>
      </c>
      <c r="D7041" t="s">
        <v>433</v>
      </c>
      <c r="E7041">
        <v>2000</v>
      </c>
      <c r="I7041">
        <v>110937700</v>
      </c>
      <c r="J7041">
        <v>2185.84</v>
      </c>
      <c r="K7041">
        <v>1.53427</v>
      </c>
      <c r="L7041">
        <v>33</v>
      </c>
      <c r="M7041">
        <v>65.239000000000004</v>
      </c>
      <c r="N7041">
        <v>281.96100000000001</v>
      </c>
    </row>
    <row r="7042" spans="1:14" x14ac:dyDescent="0.3">
      <c r="A7042" t="s">
        <v>248</v>
      </c>
      <c r="B7042" t="s">
        <v>249</v>
      </c>
      <c r="C7042" t="s">
        <v>435</v>
      </c>
      <c r="D7042" t="s">
        <v>433</v>
      </c>
      <c r="E7042">
        <v>1999</v>
      </c>
      <c r="F7042">
        <v>41.8</v>
      </c>
      <c r="G7042">
        <v>4.9000000000000004</v>
      </c>
      <c r="I7042">
        <v>107978900</v>
      </c>
      <c r="J7042">
        <v>2141.46</v>
      </c>
      <c r="K7042">
        <v>0.96607200000000004</v>
      </c>
      <c r="L7042">
        <v>32.9</v>
      </c>
      <c r="M7042">
        <v>67.504900000000006</v>
      </c>
      <c r="N7042">
        <v>280.12799999999999</v>
      </c>
    </row>
    <row r="7043" spans="1:14" x14ac:dyDescent="0.3">
      <c r="A7043" t="s">
        <v>248</v>
      </c>
      <c r="B7043" t="s">
        <v>249</v>
      </c>
      <c r="C7043" t="s">
        <v>435</v>
      </c>
      <c r="D7043" t="s">
        <v>433</v>
      </c>
      <c r="E7043">
        <v>1998</v>
      </c>
      <c r="I7043">
        <v>108702099</v>
      </c>
      <c r="J7043">
        <v>2158.67</v>
      </c>
      <c r="L7043">
        <v>32.9</v>
      </c>
      <c r="N7043">
        <v>279.75599999999997</v>
      </c>
    </row>
    <row r="7044" spans="1:14" x14ac:dyDescent="0.3">
      <c r="A7044" t="s">
        <v>248</v>
      </c>
      <c r="B7044" t="s">
        <v>249</v>
      </c>
      <c r="C7044" t="s">
        <v>435</v>
      </c>
      <c r="D7044" t="s">
        <v>433</v>
      </c>
      <c r="E7044">
        <v>1997</v>
      </c>
      <c r="I7044">
        <v>106289099</v>
      </c>
      <c r="J7044">
        <v>2106.8200000000002</v>
      </c>
      <c r="L7044">
        <v>32.9</v>
      </c>
      <c r="N7044">
        <v>280.27800000000002</v>
      </c>
    </row>
    <row r="7045" spans="1:14" x14ac:dyDescent="0.3">
      <c r="A7045" t="s">
        <v>248</v>
      </c>
      <c r="B7045" t="s">
        <v>249</v>
      </c>
      <c r="C7045" t="s">
        <v>435</v>
      </c>
      <c r="D7045" t="s">
        <v>433</v>
      </c>
      <c r="E7045">
        <v>1996</v>
      </c>
      <c r="F7045">
        <v>26.1</v>
      </c>
      <c r="G7045">
        <v>4</v>
      </c>
      <c r="I7045">
        <v>110858000</v>
      </c>
      <c r="J7045">
        <v>2193.77</v>
      </c>
      <c r="K7045">
        <v>3.7059399999999999E-2</v>
      </c>
      <c r="L7045">
        <v>33.1</v>
      </c>
      <c r="N7045">
        <v>280.73899999999998</v>
      </c>
    </row>
    <row r="7046" spans="1:14" x14ac:dyDescent="0.3">
      <c r="A7046" t="s">
        <v>248</v>
      </c>
      <c r="B7046" t="s">
        <v>249</v>
      </c>
      <c r="C7046" t="s">
        <v>435</v>
      </c>
      <c r="D7046" t="s">
        <v>433</v>
      </c>
      <c r="E7046">
        <v>1995</v>
      </c>
      <c r="I7046">
        <v>120230000</v>
      </c>
      <c r="J7046">
        <v>2382.8200000000002</v>
      </c>
      <c r="K7046">
        <v>0</v>
      </c>
      <c r="L7046">
        <v>33.5</v>
      </c>
      <c r="N7046">
        <v>280.31700000000001</v>
      </c>
    </row>
    <row r="7047" spans="1:14" x14ac:dyDescent="0.3">
      <c r="A7047" t="s">
        <v>248</v>
      </c>
      <c r="B7047" t="s">
        <v>249</v>
      </c>
      <c r="C7047" t="s">
        <v>435</v>
      </c>
      <c r="D7047" t="s">
        <v>433</v>
      </c>
      <c r="E7047">
        <v>1994</v>
      </c>
      <c r="I7047">
        <v>108071000</v>
      </c>
      <c r="J7047">
        <v>2152.17</v>
      </c>
      <c r="K7047">
        <v>0</v>
      </c>
      <c r="L7047">
        <v>34.1</v>
      </c>
      <c r="N7047">
        <v>278.97199999999998</v>
      </c>
    </row>
    <row r="7048" spans="1:14" x14ac:dyDescent="0.3">
      <c r="A7048" t="s">
        <v>248</v>
      </c>
      <c r="B7048" t="s">
        <v>249</v>
      </c>
      <c r="C7048" t="s">
        <v>435</v>
      </c>
      <c r="D7048" t="s">
        <v>433</v>
      </c>
      <c r="E7048">
        <v>1993</v>
      </c>
      <c r="I7048">
        <v>99461000</v>
      </c>
      <c r="J7048">
        <v>1995.97</v>
      </c>
      <c r="K7048">
        <v>0</v>
      </c>
      <c r="L7048">
        <v>35</v>
      </c>
      <c r="N7048">
        <v>276.839</v>
      </c>
    </row>
    <row r="7049" spans="1:14" x14ac:dyDescent="0.3">
      <c r="A7049" t="s">
        <v>248</v>
      </c>
      <c r="B7049" t="s">
        <v>249</v>
      </c>
      <c r="C7049" t="s">
        <v>435</v>
      </c>
      <c r="D7049" t="s">
        <v>433</v>
      </c>
      <c r="E7049">
        <v>1992</v>
      </c>
      <c r="I7049">
        <v>91062999</v>
      </c>
      <c r="J7049">
        <v>1849.18</v>
      </c>
      <c r="K7049">
        <v>0</v>
      </c>
      <c r="L7049">
        <v>36.200000000000003</v>
      </c>
      <c r="N7049">
        <v>273.58300000000003</v>
      </c>
    </row>
    <row r="7050" spans="1:14" x14ac:dyDescent="0.3">
      <c r="A7050" t="s">
        <v>248</v>
      </c>
      <c r="B7050" t="s">
        <v>249</v>
      </c>
      <c r="C7050" t="s">
        <v>435</v>
      </c>
      <c r="D7050" t="s">
        <v>433</v>
      </c>
      <c r="E7050">
        <v>1991</v>
      </c>
      <c r="I7050">
        <v>82507000</v>
      </c>
      <c r="J7050">
        <v>1704.55</v>
      </c>
      <c r="K7050">
        <v>0</v>
      </c>
      <c r="L7050">
        <v>37.5</v>
      </c>
      <c r="N7050">
        <v>268.911</v>
      </c>
    </row>
    <row r="7051" spans="1:14" x14ac:dyDescent="0.3">
      <c r="A7051" t="s">
        <v>248</v>
      </c>
      <c r="B7051" t="s">
        <v>249</v>
      </c>
      <c r="C7051" t="s">
        <v>435</v>
      </c>
      <c r="D7051" t="s">
        <v>433</v>
      </c>
      <c r="E7051">
        <v>1990</v>
      </c>
      <c r="I7051">
        <v>78476000</v>
      </c>
      <c r="J7051">
        <v>1660.13</v>
      </c>
      <c r="K7051">
        <v>0</v>
      </c>
      <c r="L7051">
        <v>38.799999999999997</v>
      </c>
    </row>
    <row r="7052" spans="1:14" x14ac:dyDescent="0.3">
      <c r="A7052" t="s">
        <v>248</v>
      </c>
      <c r="B7052" t="s">
        <v>249</v>
      </c>
      <c r="C7052" t="s">
        <v>435</v>
      </c>
      <c r="D7052" t="s">
        <v>433</v>
      </c>
      <c r="E7052">
        <v>1989</v>
      </c>
      <c r="I7052">
        <v>72798000</v>
      </c>
      <c r="J7052">
        <v>1588.78</v>
      </c>
      <c r="L7052">
        <v>40.200000000000003</v>
      </c>
    </row>
    <row r="7053" spans="1:14" x14ac:dyDescent="0.3">
      <c r="A7053" t="s">
        <v>248</v>
      </c>
      <c r="B7053" t="s">
        <v>249</v>
      </c>
      <c r="C7053" t="s">
        <v>435</v>
      </c>
      <c r="D7053" t="s">
        <v>433</v>
      </c>
      <c r="E7053">
        <v>1988</v>
      </c>
      <c r="I7053">
        <v>70688000</v>
      </c>
      <c r="J7053">
        <v>1603.52</v>
      </c>
      <c r="L7053">
        <v>41.5</v>
      </c>
    </row>
    <row r="7054" spans="1:14" x14ac:dyDescent="0.3">
      <c r="A7054" t="s">
        <v>248</v>
      </c>
      <c r="B7054" t="s">
        <v>249</v>
      </c>
      <c r="C7054" t="s">
        <v>435</v>
      </c>
      <c r="D7054" t="s">
        <v>433</v>
      </c>
      <c r="E7054">
        <v>1987</v>
      </c>
      <c r="F7054">
        <v>39</v>
      </c>
      <c r="G7054">
        <v>5</v>
      </c>
      <c r="I7054">
        <v>62983000</v>
      </c>
      <c r="J7054">
        <v>1493.44</v>
      </c>
      <c r="L7054">
        <v>42.8</v>
      </c>
      <c r="M7054">
        <v>72.141499999999994</v>
      </c>
    </row>
    <row r="7055" spans="1:14" x14ac:dyDescent="0.3">
      <c r="A7055" t="s">
        <v>248</v>
      </c>
      <c r="B7055" t="s">
        <v>249</v>
      </c>
      <c r="C7055" t="s">
        <v>435</v>
      </c>
      <c r="D7055" t="s">
        <v>433</v>
      </c>
      <c r="E7055">
        <v>1986</v>
      </c>
      <c r="I7055">
        <v>55989000</v>
      </c>
      <c r="J7055">
        <v>1392.38</v>
      </c>
      <c r="L7055">
        <v>44</v>
      </c>
    </row>
    <row r="7056" spans="1:14" x14ac:dyDescent="0.3">
      <c r="A7056" t="s">
        <v>248</v>
      </c>
      <c r="B7056" t="s">
        <v>249</v>
      </c>
      <c r="C7056" t="s">
        <v>435</v>
      </c>
      <c r="D7056" t="s">
        <v>433</v>
      </c>
      <c r="E7056">
        <v>1985</v>
      </c>
      <c r="I7056">
        <v>43878999</v>
      </c>
      <c r="J7056">
        <v>1144.68</v>
      </c>
      <c r="L7056">
        <v>45.1</v>
      </c>
    </row>
    <row r="7057" spans="1:12" x14ac:dyDescent="0.3">
      <c r="A7057" t="s">
        <v>248</v>
      </c>
      <c r="B7057" t="s">
        <v>249</v>
      </c>
      <c r="C7057" t="s">
        <v>435</v>
      </c>
      <c r="D7057" t="s">
        <v>433</v>
      </c>
      <c r="E7057">
        <v>1984</v>
      </c>
      <c r="I7057">
        <v>45144000</v>
      </c>
      <c r="J7057">
        <v>1234.8900000000001</v>
      </c>
      <c r="L7057">
        <v>46.1</v>
      </c>
    </row>
    <row r="7058" spans="1:12" x14ac:dyDescent="0.3">
      <c r="A7058" t="s">
        <v>248</v>
      </c>
      <c r="B7058" t="s">
        <v>249</v>
      </c>
      <c r="C7058" t="s">
        <v>435</v>
      </c>
      <c r="D7058" t="s">
        <v>433</v>
      </c>
      <c r="E7058">
        <v>1983</v>
      </c>
      <c r="I7058">
        <v>41749000</v>
      </c>
      <c r="J7058">
        <v>1196.6199999999999</v>
      </c>
      <c r="L7058">
        <v>47.2</v>
      </c>
    </row>
    <row r="7059" spans="1:12" x14ac:dyDescent="0.3">
      <c r="A7059" t="s">
        <v>248</v>
      </c>
      <c r="B7059" t="s">
        <v>249</v>
      </c>
      <c r="C7059" t="s">
        <v>435</v>
      </c>
      <c r="D7059" t="s">
        <v>433</v>
      </c>
      <c r="E7059">
        <v>1982</v>
      </c>
      <c r="I7059">
        <v>34918000</v>
      </c>
      <c r="J7059">
        <v>1047.71</v>
      </c>
      <c r="L7059">
        <v>48.2</v>
      </c>
    </row>
    <row r="7060" spans="1:12" x14ac:dyDescent="0.3">
      <c r="A7060" t="s">
        <v>248</v>
      </c>
      <c r="B7060" t="s">
        <v>249</v>
      </c>
      <c r="C7060" t="s">
        <v>435</v>
      </c>
      <c r="D7060" t="s">
        <v>433</v>
      </c>
      <c r="E7060">
        <v>1981</v>
      </c>
      <c r="I7060">
        <v>31020000</v>
      </c>
      <c r="J7060">
        <v>972.62699999999995</v>
      </c>
      <c r="L7060">
        <v>49.1</v>
      </c>
    </row>
    <row r="7061" spans="1:12" x14ac:dyDescent="0.3">
      <c r="A7061" t="s">
        <v>248</v>
      </c>
      <c r="B7061" t="s">
        <v>249</v>
      </c>
      <c r="C7061" t="s">
        <v>435</v>
      </c>
      <c r="D7061" t="s">
        <v>433</v>
      </c>
      <c r="E7061">
        <v>1980</v>
      </c>
      <c r="L7061">
        <v>49.8</v>
      </c>
    </row>
    <row r="7062" spans="1:12" x14ac:dyDescent="0.3">
      <c r="A7062" t="s">
        <v>248</v>
      </c>
      <c r="B7062" t="s">
        <v>249</v>
      </c>
      <c r="C7062" t="s">
        <v>435</v>
      </c>
      <c r="D7062" t="s">
        <v>433</v>
      </c>
      <c r="E7062">
        <v>1979</v>
      </c>
      <c r="L7062">
        <v>50.5</v>
      </c>
    </row>
    <row r="7063" spans="1:12" x14ac:dyDescent="0.3">
      <c r="A7063" t="s">
        <v>248</v>
      </c>
      <c r="B7063" t="s">
        <v>249</v>
      </c>
      <c r="C7063" t="s">
        <v>435</v>
      </c>
      <c r="D7063" t="s">
        <v>433</v>
      </c>
      <c r="E7063">
        <v>1978</v>
      </c>
      <c r="L7063">
        <v>51</v>
      </c>
    </row>
    <row r="7064" spans="1:12" x14ac:dyDescent="0.3">
      <c r="A7064" t="s">
        <v>248</v>
      </c>
      <c r="B7064" t="s">
        <v>249</v>
      </c>
      <c r="C7064" t="s">
        <v>435</v>
      </c>
      <c r="D7064" t="s">
        <v>433</v>
      </c>
      <c r="E7064">
        <v>1977</v>
      </c>
      <c r="L7064">
        <v>51.5</v>
      </c>
    </row>
    <row r="7065" spans="1:12" x14ac:dyDescent="0.3">
      <c r="A7065" t="s">
        <v>248</v>
      </c>
      <c r="B7065" t="s">
        <v>249</v>
      </c>
      <c r="C7065" t="s">
        <v>435</v>
      </c>
      <c r="D7065" t="s">
        <v>433</v>
      </c>
      <c r="E7065">
        <v>1976</v>
      </c>
      <c r="L7065">
        <v>52</v>
      </c>
    </row>
    <row r="7066" spans="1:12" x14ac:dyDescent="0.3">
      <c r="A7066" t="s">
        <v>248</v>
      </c>
      <c r="B7066" t="s">
        <v>249</v>
      </c>
      <c r="C7066" t="s">
        <v>435</v>
      </c>
      <c r="D7066" t="s">
        <v>433</v>
      </c>
      <c r="E7066">
        <v>1975</v>
      </c>
      <c r="L7066">
        <v>52.5</v>
      </c>
    </row>
    <row r="7067" spans="1:12" x14ac:dyDescent="0.3">
      <c r="A7067" t="s">
        <v>248</v>
      </c>
      <c r="B7067" t="s">
        <v>249</v>
      </c>
      <c r="C7067" t="s">
        <v>435</v>
      </c>
      <c r="D7067" t="s">
        <v>433</v>
      </c>
      <c r="E7067">
        <v>1974</v>
      </c>
      <c r="L7067">
        <v>53.2</v>
      </c>
    </row>
    <row r="7068" spans="1:12" x14ac:dyDescent="0.3">
      <c r="A7068" t="s">
        <v>248</v>
      </c>
      <c r="B7068" t="s">
        <v>249</v>
      </c>
      <c r="C7068" t="s">
        <v>435</v>
      </c>
      <c r="D7068" t="s">
        <v>433</v>
      </c>
      <c r="E7068">
        <v>1973</v>
      </c>
      <c r="L7068">
        <v>54.2</v>
      </c>
    </row>
    <row r="7069" spans="1:12" x14ac:dyDescent="0.3">
      <c r="A7069" t="s">
        <v>248</v>
      </c>
      <c r="B7069" t="s">
        <v>249</v>
      </c>
      <c r="C7069" t="s">
        <v>435</v>
      </c>
      <c r="D7069" t="s">
        <v>433</v>
      </c>
      <c r="E7069">
        <v>1972</v>
      </c>
      <c r="L7069">
        <v>55.5</v>
      </c>
    </row>
    <row r="7070" spans="1:12" x14ac:dyDescent="0.3">
      <c r="A7070" t="s">
        <v>248</v>
      </c>
      <c r="B7070" t="s">
        <v>249</v>
      </c>
      <c r="C7070" t="s">
        <v>435</v>
      </c>
      <c r="D7070" t="s">
        <v>433</v>
      </c>
      <c r="E7070">
        <v>1971</v>
      </c>
      <c r="L7070">
        <v>57.1</v>
      </c>
    </row>
    <row r="7071" spans="1:12" x14ac:dyDescent="0.3">
      <c r="A7071" t="s">
        <v>248</v>
      </c>
      <c r="B7071" t="s">
        <v>249</v>
      </c>
      <c r="C7071" t="s">
        <v>435</v>
      </c>
      <c r="D7071" t="s">
        <v>433</v>
      </c>
      <c r="E7071">
        <v>1970</v>
      </c>
      <c r="L7071">
        <v>59</v>
      </c>
    </row>
    <row r="7072" spans="1:12" x14ac:dyDescent="0.3">
      <c r="A7072" t="s">
        <v>248</v>
      </c>
      <c r="B7072" t="s">
        <v>249</v>
      </c>
      <c r="C7072" t="s">
        <v>435</v>
      </c>
      <c r="D7072" t="s">
        <v>433</v>
      </c>
      <c r="E7072">
        <v>1969</v>
      </c>
      <c r="L7072">
        <v>61</v>
      </c>
    </row>
    <row r="7073" spans="1:15" x14ac:dyDescent="0.3">
      <c r="A7073" t="s">
        <v>248</v>
      </c>
      <c r="B7073" t="s">
        <v>249</v>
      </c>
      <c r="C7073" t="s">
        <v>435</v>
      </c>
      <c r="D7073" t="s">
        <v>433</v>
      </c>
      <c r="E7073">
        <v>1968</v>
      </c>
      <c r="L7073">
        <v>63.1</v>
      </c>
    </row>
    <row r="7074" spans="1:15" x14ac:dyDescent="0.3">
      <c r="A7074" t="s">
        <v>248</v>
      </c>
      <c r="B7074" t="s">
        <v>249</v>
      </c>
      <c r="C7074" t="s">
        <v>435</v>
      </c>
      <c r="D7074" t="s">
        <v>433</v>
      </c>
      <c r="E7074">
        <v>1967</v>
      </c>
      <c r="L7074">
        <v>65.400000000000006</v>
      </c>
    </row>
    <row r="7075" spans="1:15" x14ac:dyDescent="0.3">
      <c r="A7075" t="s">
        <v>248</v>
      </c>
      <c r="B7075" t="s">
        <v>249</v>
      </c>
      <c r="C7075" t="s">
        <v>435</v>
      </c>
      <c r="D7075" t="s">
        <v>433</v>
      </c>
      <c r="E7075">
        <v>1966</v>
      </c>
      <c r="L7075">
        <v>67.7</v>
      </c>
    </row>
    <row r="7076" spans="1:15" x14ac:dyDescent="0.3">
      <c r="A7076" t="s">
        <v>248</v>
      </c>
      <c r="B7076" t="s">
        <v>249</v>
      </c>
      <c r="C7076" t="s">
        <v>435</v>
      </c>
      <c r="D7076" t="s">
        <v>433</v>
      </c>
      <c r="E7076">
        <v>1965</v>
      </c>
      <c r="L7076">
        <v>70.099999999999994</v>
      </c>
    </row>
    <row r="7077" spans="1:15" x14ac:dyDescent="0.3">
      <c r="A7077" t="s">
        <v>248</v>
      </c>
      <c r="B7077" t="s">
        <v>249</v>
      </c>
      <c r="C7077" t="s">
        <v>435</v>
      </c>
      <c r="D7077" t="s">
        <v>433</v>
      </c>
      <c r="E7077">
        <v>1964</v>
      </c>
      <c r="L7077">
        <v>72.8</v>
      </c>
    </row>
    <row r="7078" spans="1:15" x14ac:dyDescent="0.3">
      <c r="A7078" t="s">
        <v>248</v>
      </c>
      <c r="B7078" t="s">
        <v>249</v>
      </c>
      <c r="C7078" t="s">
        <v>435</v>
      </c>
      <c r="D7078" t="s">
        <v>433</v>
      </c>
      <c r="E7078">
        <v>1963</v>
      </c>
      <c r="L7078">
        <v>75.7</v>
      </c>
    </row>
    <row r="7079" spans="1:15" x14ac:dyDescent="0.3">
      <c r="A7079" t="s">
        <v>248</v>
      </c>
      <c r="B7079" t="s">
        <v>249</v>
      </c>
      <c r="C7079" t="s">
        <v>435</v>
      </c>
      <c r="D7079" t="s">
        <v>433</v>
      </c>
      <c r="E7079">
        <v>1962</v>
      </c>
      <c r="L7079">
        <v>78.900000000000006</v>
      </c>
    </row>
    <row r="7080" spans="1:15" x14ac:dyDescent="0.3">
      <c r="A7080" t="s">
        <v>248</v>
      </c>
      <c r="B7080" t="s">
        <v>249</v>
      </c>
      <c r="C7080" t="s">
        <v>435</v>
      </c>
      <c r="D7080" t="s">
        <v>433</v>
      </c>
      <c r="E7080">
        <v>1961</v>
      </c>
      <c r="L7080">
        <v>82.2</v>
      </c>
    </row>
    <row r="7081" spans="1:15" x14ac:dyDescent="0.3">
      <c r="A7081" t="s">
        <v>248</v>
      </c>
      <c r="B7081" t="s">
        <v>249</v>
      </c>
      <c r="C7081" t="s">
        <v>435</v>
      </c>
      <c r="D7081" t="s">
        <v>433</v>
      </c>
      <c r="E7081">
        <v>1960</v>
      </c>
      <c r="L7081">
        <v>85.8</v>
      </c>
    </row>
    <row r="7082" spans="1:15" x14ac:dyDescent="0.3">
      <c r="A7082" t="s">
        <v>250</v>
      </c>
      <c r="B7082" t="s">
        <v>251</v>
      </c>
      <c r="C7082" t="s">
        <v>431</v>
      </c>
      <c r="D7082" t="s">
        <v>432</v>
      </c>
      <c r="E7082">
        <v>2018</v>
      </c>
      <c r="I7082">
        <v>5365870000</v>
      </c>
      <c r="J7082">
        <v>1218.5999999999999</v>
      </c>
      <c r="L7082">
        <v>51.5</v>
      </c>
      <c r="N7082">
        <v>4.2721600000000004</v>
      </c>
      <c r="O7082">
        <v>10.305</v>
      </c>
    </row>
    <row r="7083" spans="1:15" x14ac:dyDescent="0.3">
      <c r="A7083" t="s">
        <v>250</v>
      </c>
      <c r="B7083" t="s">
        <v>251</v>
      </c>
      <c r="C7083" t="s">
        <v>431</v>
      </c>
      <c r="D7083" t="s">
        <v>432</v>
      </c>
      <c r="E7083">
        <v>2017</v>
      </c>
      <c r="F7083">
        <v>34.131999999999998</v>
      </c>
      <c r="G7083">
        <v>7.3390000000000004</v>
      </c>
      <c r="I7083">
        <v>4975430000</v>
      </c>
      <c r="J7083">
        <v>1161.79</v>
      </c>
      <c r="K7083">
        <v>20.800999999999998</v>
      </c>
      <c r="L7083">
        <v>52.8</v>
      </c>
      <c r="M7083">
        <v>64.463999999999999</v>
      </c>
      <c r="N7083">
        <v>4.1550200000000004</v>
      </c>
      <c r="O7083">
        <v>10.276</v>
      </c>
    </row>
    <row r="7084" spans="1:15" x14ac:dyDescent="0.3">
      <c r="A7084" t="s">
        <v>250</v>
      </c>
      <c r="B7084" t="s">
        <v>251</v>
      </c>
      <c r="C7084" t="s">
        <v>431</v>
      </c>
      <c r="D7084" t="s">
        <v>432</v>
      </c>
      <c r="E7084">
        <v>2016</v>
      </c>
      <c r="F7084">
        <v>34.569000000000003</v>
      </c>
      <c r="G7084">
        <v>7.468</v>
      </c>
      <c r="I7084">
        <v>4727940000</v>
      </c>
      <c r="J7084">
        <v>1135.56</v>
      </c>
      <c r="K7084">
        <v>18</v>
      </c>
      <c r="L7084">
        <v>54.1</v>
      </c>
      <c r="M7084">
        <v>64.207999999999998</v>
      </c>
      <c r="N7084">
        <v>4.0395200000000004</v>
      </c>
      <c r="O7084">
        <v>10.378</v>
      </c>
    </row>
    <row r="7085" spans="1:15" x14ac:dyDescent="0.3">
      <c r="A7085" t="s">
        <v>250</v>
      </c>
      <c r="B7085" t="s">
        <v>251</v>
      </c>
      <c r="C7085" t="s">
        <v>431</v>
      </c>
      <c r="D7085" t="s">
        <v>432</v>
      </c>
      <c r="E7085">
        <v>2015</v>
      </c>
      <c r="F7085">
        <v>34.991</v>
      </c>
      <c r="G7085">
        <v>7.6059999999999999</v>
      </c>
      <c r="I7085">
        <v>4832550000</v>
      </c>
      <c r="J7085">
        <v>1194.31</v>
      </c>
      <c r="K7085">
        <v>15.1991</v>
      </c>
      <c r="L7085">
        <v>55.4</v>
      </c>
      <c r="M7085">
        <v>63.936</v>
      </c>
      <c r="N7085">
        <v>3.92578</v>
      </c>
      <c r="O7085">
        <v>10.789</v>
      </c>
    </row>
    <row r="7086" spans="1:15" x14ac:dyDescent="0.3">
      <c r="A7086" t="s">
        <v>250</v>
      </c>
      <c r="B7086" t="s">
        <v>251</v>
      </c>
      <c r="C7086" t="s">
        <v>431</v>
      </c>
      <c r="D7086" t="s">
        <v>432</v>
      </c>
      <c r="E7086">
        <v>2014</v>
      </c>
      <c r="F7086">
        <v>35.381</v>
      </c>
      <c r="G7086">
        <v>7.7510000000000003</v>
      </c>
      <c r="I7086">
        <v>5372780000</v>
      </c>
      <c r="J7086">
        <v>1366.81</v>
      </c>
      <c r="K7086">
        <v>10.7</v>
      </c>
      <c r="L7086">
        <v>56.7</v>
      </c>
      <c r="M7086">
        <v>63.654000000000003</v>
      </c>
      <c r="N7086">
        <v>3.8138100000000001</v>
      </c>
      <c r="O7086">
        <v>10.211</v>
      </c>
    </row>
    <row r="7087" spans="1:15" x14ac:dyDescent="0.3">
      <c r="A7087" t="s">
        <v>250</v>
      </c>
      <c r="B7087" t="s">
        <v>251</v>
      </c>
      <c r="C7087" t="s">
        <v>431</v>
      </c>
      <c r="D7087" t="s">
        <v>432</v>
      </c>
      <c r="E7087">
        <v>2013</v>
      </c>
      <c r="F7087">
        <v>35.728999999999999</v>
      </c>
      <c r="G7087">
        <v>7.9</v>
      </c>
      <c r="I7087">
        <v>5639820000</v>
      </c>
      <c r="J7087">
        <v>1477.36</v>
      </c>
      <c r="K7087">
        <v>6.2</v>
      </c>
      <c r="L7087">
        <v>58.1</v>
      </c>
      <c r="M7087">
        <v>63.366</v>
      </c>
      <c r="N7087">
        <v>3.7037900000000001</v>
      </c>
      <c r="O7087">
        <v>9.9870000000000001</v>
      </c>
    </row>
    <row r="7088" spans="1:15" x14ac:dyDescent="0.3">
      <c r="A7088" t="s">
        <v>250</v>
      </c>
      <c r="B7088" t="s">
        <v>251</v>
      </c>
      <c r="C7088" t="s">
        <v>431</v>
      </c>
      <c r="D7088" t="s">
        <v>432</v>
      </c>
      <c r="E7088">
        <v>2012</v>
      </c>
      <c r="F7088">
        <v>36.031999999999996</v>
      </c>
      <c r="G7088">
        <v>8.0470000000000006</v>
      </c>
      <c r="I7088">
        <v>5231260000</v>
      </c>
      <c r="J7088">
        <v>1411.35</v>
      </c>
      <c r="K7088">
        <v>5</v>
      </c>
      <c r="L7088">
        <v>59.4</v>
      </c>
      <c r="M7088">
        <v>63.079000000000001</v>
      </c>
      <c r="N7088">
        <v>3.5961500000000002</v>
      </c>
      <c r="O7088">
        <v>9.8650000000000002</v>
      </c>
    </row>
    <row r="7089" spans="1:15" x14ac:dyDescent="0.3">
      <c r="A7089" t="s">
        <v>250</v>
      </c>
      <c r="B7089" t="s">
        <v>251</v>
      </c>
      <c r="C7089" t="s">
        <v>431</v>
      </c>
      <c r="D7089" t="s">
        <v>432</v>
      </c>
      <c r="E7089">
        <v>2011</v>
      </c>
      <c r="F7089">
        <v>36.287999999999997</v>
      </c>
      <c r="G7089">
        <v>8.1910000000000007</v>
      </c>
      <c r="I7089">
        <v>5166350000</v>
      </c>
      <c r="J7089">
        <v>1435.64</v>
      </c>
      <c r="K7089">
        <v>4.5</v>
      </c>
      <c r="L7089">
        <v>60.6</v>
      </c>
      <c r="M7089">
        <v>62.798999999999999</v>
      </c>
      <c r="N7089">
        <v>3.49146</v>
      </c>
      <c r="O7089">
        <v>10.301</v>
      </c>
    </row>
    <row r="7090" spans="1:15" x14ac:dyDescent="0.3">
      <c r="A7090" t="s">
        <v>250</v>
      </c>
      <c r="B7090" t="s">
        <v>251</v>
      </c>
      <c r="C7090" t="s">
        <v>431</v>
      </c>
      <c r="D7090" t="s">
        <v>432</v>
      </c>
      <c r="E7090">
        <v>2010</v>
      </c>
      <c r="F7090">
        <v>36.502000000000002</v>
      </c>
      <c r="G7090">
        <v>8.33</v>
      </c>
      <c r="I7090">
        <v>4337790000</v>
      </c>
      <c r="J7090">
        <v>1241.43</v>
      </c>
      <c r="K7090">
        <v>4</v>
      </c>
      <c r="L7090">
        <v>61.9</v>
      </c>
      <c r="M7090">
        <v>62.527000000000001</v>
      </c>
      <c r="N7090">
        <v>3.39012</v>
      </c>
      <c r="O7090">
        <v>10.593999999999999</v>
      </c>
    </row>
    <row r="7091" spans="1:15" x14ac:dyDescent="0.3">
      <c r="A7091" t="s">
        <v>250</v>
      </c>
      <c r="B7091" t="s">
        <v>251</v>
      </c>
      <c r="C7091" t="s">
        <v>431</v>
      </c>
      <c r="D7091" t="s">
        <v>432</v>
      </c>
      <c r="E7091">
        <v>2009</v>
      </c>
      <c r="F7091">
        <v>36.683</v>
      </c>
      <c r="G7091">
        <v>8.4640000000000004</v>
      </c>
      <c r="I7091">
        <v>3662280000</v>
      </c>
      <c r="J7091">
        <v>1079.23</v>
      </c>
      <c r="K7091">
        <v>2.2799999999999998</v>
      </c>
      <c r="L7091">
        <v>63.2</v>
      </c>
      <c r="M7091">
        <v>62.265999999999998</v>
      </c>
      <c r="N7091">
        <v>3.2923300000000002</v>
      </c>
      <c r="O7091">
        <v>10.747</v>
      </c>
    </row>
    <row r="7092" spans="1:15" x14ac:dyDescent="0.3">
      <c r="A7092" t="s">
        <v>250</v>
      </c>
      <c r="B7092" t="s">
        <v>251</v>
      </c>
      <c r="C7092" t="s">
        <v>431</v>
      </c>
      <c r="D7092" t="s">
        <v>432</v>
      </c>
      <c r="E7092">
        <v>2008</v>
      </c>
      <c r="F7092">
        <v>36.844999999999999</v>
      </c>
      <c r="G7092">
        <v>8.593</v>
      </c>
      <c r="I7092">
        <v>4031050000</v>
      </c>
      <c r="J7092">
        <v>1222.92</v>
      </c>
      <c r="K7092">
        <v>1.87</v>
      </c>
      <c r="L7092">
        <v>64.5</v>
      </c>
      <c r="M7092">
        <v>62.015000000000001</v>
      </c>
      <c r="N7092">
        <v>3.1980599999999999</v>
      </c>
      <c r="O7092">
        <v>9.7110000000000003</v>
      </c>
    </row>
    <row r="7093" spans="1:15" x14ac:dyDescent="0.3">
      <c r="A7093" t="s">
        <v>250</v>
      </c>
      <c r="B7093" t="s">
        <v>251</v>
      </c>
      <c r="C7093" t="s">
        <v>431</v>
      </c>
      <c r="D7093" t="s">
        <v>432</v>
      </c>
      <c r="E7093">
        <v>2007</v>
      </c>
      <c r="F7093">
        <v>37.003</v>
      </c>
      <c r="G7093">
        <v>8.7170000000000005</v>
      </c>
      <c r="I7093">
        <v>3356760000</v>
      </c>
      <c r="J7093">
        <v>1048.1600000000001</v>
      </c>
      <c r="K7093">
        <v>1.4336100000000001</v>
      </c>
      <c r="L7093">
        <v>65.7</v>
      </c>
      <c r="M7093">
        <v>61.776000000000003</v>
      </c>
      <c r="N7093">
        <v>3.1071300000000002</v>
      </c>
      <c r="O7093">
        <v>10.271000000000001</v>
      </c>
    </row>
    <row r="7094" spans="1:15" x14ac:dyDescent="0.3">
      <c r="A7094" t="s">
        <v>250</v>
      </c>
      <c r="B7094" t="s">
        <v>251</v>
      </c>
      <c r="C7094" t="s">
        <v>431</v>
      </c>
      <c r="D7094" t="s">
        <v>432</v>
      </c>
      <c r="E7094">
        <v>2006</v>
      </c>
      <c r="F7094">
        <v>37.161000000000001</v>
      </c>
      <c r="G7094">
        <v>8.8350000000000009</v>
      </c>
      <c r="I7094">
        <v>3040720000</v>
      </c>
      <c r="J7094">
        <v>977.12400000000002</v>
      </c>
      <c r="K7094">
        <v>0.979661</v>
      </c>
      <c r="L7094">
        <v>66.8</v>
      </c>
      <c r="M7094">
        <v>61.552</v>
      </c>
      <c r="N7094">
        <v>3.0192199999999998</v>
      </c>
      <c r="O7094">
        <v>10.638999999999999</v>
      </c>
    </row>
    <row r="7095" spans="1:15" x14ac:dyDescent="0.3">
      <c r="A7095" t="s">
        <v>250</v>
      </c>
      <c r="B7095" t="s">
        <v>251</v>
      </c>
      <c r="C7095" t="s">
        <v>431</v>
      </c>
      <c r="D7095" t="s">
        <v>432</v>
      </c>
      <c r="E7095">
        <v>2005</v>
      </c>
      <c r="F7095">
        <v>37.325000000000003</v>
      </c>
      <c r="G7095">
        <v>8.9429999999999996</v>
      </c>
      <c r="I7095">
        <v>2184450000</v>
      </c>
      <c r="J7095">
        <v>722.32299999999998</v>
      </c>
      <c r="K7095">
        <v>0.66996599999999995</v>
      </c>
      <c r="L7095">
        <v>67.8</v>
      </c>
      <c r="M7095">
        <v>61.348999999999997</v>
      </c>
      <c r="N7095">
        <v>2.9341200000000001</v>
      </c>
      <c r="O7095">
        <v>10.132999999999999</v>
      </c>
    </row>
    <row r="7096" spans="1:15" x14ac:dyDescent="0.3">
      <c r="A7096" t="s">
        <v>250</v>
      </c>
      <c r="B7096" t="s">
        <v>251</v>
      </c>
      <c r="C7096" t="s">
        <v>431</v>
      </c>
      <c r="D7096" t="s">
        <v>432</v>
      </c>
      <c r="E7096">
        <v>2004</v>
      </c>
      <c r="F7096">
        <v>37.491999999999997</v>
      </c>
      <c r="G7096">
        <v>9.0389999999999997</v>
      </c>
      <c r="I7096">
        <v>1833440000</v>
      </c>
      <c r="J7096">
        <v>623.78</v>
      </c>
      <c r="K7096">
        <v>0.48147000000000001</v>
      </c>
      <c r="L7096">
        <v>68.5</v>
      </c>
      <c r="M7096">
        <v>61.17</v>
      </c>
      <c r="N7096">
        <v>2.8517000000000001</v>
      </c>
      <c r="O7096">
        <v>10.955</v>
      </c>
    </row>
    <row r="7097" spans="1:15" x14ac:dyDescent="0.3">
      <c r="A7097" t="s">
        <v>250</v>
      </c>
      <c r="B7097" t="s">
        <v>251</v>
      </c>
      <c r="C7097" t="s">
        <v>431</v>
      </c>
      <c r="D7097" t="s">
        <v>432</v>
      </c>
      <c r="E7097">
        <v>2003</v>
      </c>
      <c r="F7097">
        <v>37.659999999999997</v>
      </c>
      <c r="G7097">
        <v>9.1210000000000004</v>
      </c>
      <c r="I7097">
        <v>1563070000</v>
      </c>
      <c r="J7097">
        <v>547.07500000000005</v>
      </c>
      <c r="K7097">
        <v>0.42400500000000002</v>
      </c>
      <c r="L7097">
        <v>69</v>
      </c>
      <c r="M7097">
        <v>61.018000000000001</v>
      </c>
      <c r="N7097">
        <v>2.7720500000000001</v>
      </c>
      <c r="O7097">
        <v>12.04</v>
      </c>
    </row>
    <row r="7098" spans="1:15" x14ac:dyDescent="0.3">
      <c r="A7098" t="s">
        <v>250</v>
      </c>
      <c r="B7098" t="s">
        <v>251</v>
      </c>
      <c r="C7098" t="s">
        <v>431</v>
      </c>
      <c r="D7098" t="s">
        <v>432</v>
      </c>
      <c r="E7098">
        <v>2002</v>
      </c>
      <c r="F7098">
        <v>37.823999999999998</v>
      </c>
      <c r="G7098">
        <v>9.1890000000000001</v>
      </c>
      <c r="I7098">
        <v>1324430000</v>
      </c>
      <c r="J7098">
        <v>476.738</v>
      </c>
      <c r="K7098">
        <v>0.36322900000000002</v>
      </c>
      <c r="L7098">
        <v>69.2</v>
      </c>
      <c r="M7098">
        <v>60.892000000000003</v>
      </c>
      <c r="N7098">
        <v>2.6953499999999999</v>
      </c>
      <c r="O7098">
        <v>12.481999999999999</v>
      </c>
    </row>
    <row r="7099" spans="1:15" x14ac:dyDescent="0.3">
      <c r="A7099" t="s">
        <v>250</v>
      </c>
      <c r="B7099" t="s">
        <v>251</v>
      </c>
      <c r="C7099" t="s">
        <v>431</v>
      </c>
      <c r="D7099" t="s">
        <v>432</v>
      </c>
      <c r="E7099">
        <v>2001</v>
      </c>
      <c r="F7099">
        <v>37.984000000000002</v>
      </c>
      <c r="G7099">
        <v>9.2439999999999998</v>
      </c>
      <c r="I7099">
        <v>1295540000</v>
      </c>
      <c r="J7099">
        <v>479.40300000000002</v>
      </c>
      <c r="K7099">
        <v>0.26144899999999999</v>
      </c>
      <c r="L7099">
        <v>69.400000000000006</v>
      </c>
      <c r="M7099">
        <v>60.787999999999997</v>
      </c>
      <c r="N7099">
        <v>2.6219100000000002</v>
      </c>
      <c r="O7099">
        <v>11.896000000000001</v>
      </c>
    </row>
    <row r="7100" spans="1:15" x14ac:dyDescent="0.3">
      <c r="A7100" t="s">
        <v>250</v>
      </c>
      <c r="B7100" t="s">
        <v>251</v>
      </c>
      <c r="C7100" t="s">
        <v>431</v>
      </c>
      <c r="D7100" t="s">
        <v>432</v>
      </c>
      <c r="E7100">
        <v>2000</v>
      </c>
      <c r="F7100">
        <v>38.14</v>
      </c>
      <c r="G7100">
        <v>9.2859999999999996</v>
      </c>
      <c r="I7100">
        <v>1293650000</v>
      </c>
      <c r="J7100">
        <v>491.84300000000002</v>
      </c>
      <c r="K7100">
        <v>0.19203100000000001</v>
      </c>
      <c r="L7100">
        <v>69.5</v>
      </c>
      <c r="M7100">
        <v>60.706000000000003</v>
      </c>
      <c r="N7100">
        <v>2.5518800000000001</v>
      </c>
      <c r="O7100">
        <v>12.058999999999999</v>
      </c>
    </row>
    <row r="7101" spans="1:15" x14ac:dyDescent="0.3">
      <c r="A7101" t="s">
        <v>250</v>
      </c>
      <c r="B7101" t="s">
        <v>251</v>
      </c>
      <c r="C7101" t="s">
        <v>431</v>
      </c>
      <c r="D7101" t="s">
        <v>432</v>
      </c>
      <c r="E7101">
        <v>1999</v>
      </c>
      <c r="F7101">
        <v>38.286999999999999</v>
      </c>
      <c r="G7101">
        <v>9.3160000000000007</v>
      </c>
      <c r="I7101">
        <v>1405660000</v>
      </c>
      <c r="J7101">
        <v>548.74699999999996</v>
      </c>
      <c r="K7101">
        <v>0.118464</v>
      </c>
      <c r="L7101">
        <v>69.599999999999994</v>
      </c>
      <c r="M7101">
        <v>60.643000000000001</v>
      </c>
      <c r="N7101">
        <v>2.48529</v>
      </c>
      <c r="O7101">
        <v>12.246</v>
      </c>
    </row>
    <row r="7102" spans="1:15" x14ac:dyDescent="0.3">
      <c r="A7102" t="s">
        <v>250</v>
      </c>
      <c r="B7102" t="s">
        <v>251</v>
      </c>
      <c r="C7102" t="s">
        <v>431</v>
      </c>
      <c r="D7102" t="s">
        <v>432</v>
      </c>
      <c r="E7102">
        <v>1998</v>
      </c>
      <c r="F7102">
        <v>38.427</v>
      </c>
      <c r="G7102">
        <v>9.3390000000000004</v>
      </c>
      <c r="I7102">
        <v>1375120000</v>
      </c>
      <c r="J7102">
        <v>550.88</v>
      </c>
      <c r="K7102">
        <v>4.05948E-2</v>
      </c>
      <c r="L7102">
        <v>69.7</v>
      </c>
      <c r="M7102">
        <v>60.593000000000004</v>
      </c>
      <c r="N7102">
        <v>2.4218600000000001</v>
      </c>
      <c r="O7102">
        <v>12.253</v>
      </c>
    </row>
    <row r="7103" spans="1:15" x14ac:dyDescent="0.3">
      <c r="A7103" t="s">
        <v>250</v>
      </c>
      <c r="B7103" t="s">
        <v>251</v>
      </c>
      <c r="C7103" t="s">
        <v>431</v>
      </c>
      <c r="D7103" t="s">
        <v>432</v>
      </c>
      <c r="E7103">
        <v>1997</v>
      </c>
      <c r="F7103">
        <v>38.564</v>
      </c>
      <c r="G7103">
        <v>9.3580000000000005</v>
      </c>
      <c r="I7103">
        <v>1401950000</v>
      </c>
      <c r="J7103">
        <v>576.08799999999997</v>
      </c>
      <c r="K7103">
        <v>4.1725299999999998E-3</v>
      </c>
      <c r="L7103">
        <v>69.7</v>
      </c>
      <c r="M7103">
        <v>60.545000000000002</v>
      </c>
      <c r="N7103">
        <v>2.3610799999999998</v>
      </c>
      <c r="O7103">
        <v>12.217000000000001</v>
      </c>
    </row>
    <row r="7104" spans="1:15" x14ac:dyDescent="0.3">
      <c r="A7104" t="s">
        <v>250</v>
      </c>
      <c r="B7104" t="s">
        <v>251</v>
      </c>
      <c r="C7104" t="s">
        <v>431</v>
      </c>
      <c r="D7104" t="s">
        <v>432</v>
      </c>
      <c r="E7104">
        <v>1996</v>
      </c>
      <c r="F7104">
        <v>38.706000000000003</v>
      </c>
      <c r="G7104">
        <v>9.3810000000000002</v>
      </c>
      <c r="I7104">
        <v>1442600000</v>
      </c>
      <c r="J7104">
        <v>607.947</v>
      </c>
      <c r="L7104">
        <v>69.599999999999994</v>
      </c>
      <c r="M7104">
        <v>60.493000000000002</v>
      </c>
      <c r="N7104">
        <v>2.3022200000000002</v>
      </c>
      <c r="O7104">
        <v>12.224</v>
      </c>
    </row>
    <row r="7105" spans="1:15" x14ac:dyDescent="0.3">
      <c r="A7105" t="s">
        <v>250</v>
      </c>
      <c r="B7105" t="s">
        <v>251</v>
      </c>
      <c r="C7105" t="s">
        <v>431</v>
      </c>
      <c r="D7105" t="s">
        <v>432</v>
      </c>
      <c r="E7105">
        <v>1995</v>
      </c>
      <c r="F7105">
        <v>38.865000000000002</v>
      </c>
      <c r="G7105">
        <v>9.4109999999999996</v>
      </c>
      <c r="I7105">
        <v>1415300000</v>
      </c>
      <c r="J7105">
        <v>611.721</v>
      </c>
      <c r="L7105">
        <v>69.5</v>
      </c>
      <c r="M7105">
        <v>60.426000000000002</v>
      </c>
      <c r="N7105">
        <v>2.24472</v>
      </c>
      <c r="O7105">
        <v>12.112</v>
      </c>
    </row>
    <row r="7106" spans="1:15" x14ac:dyDescent="0.3">
      <c r="A7106" t="s">
        <v>250</v>
      </c>
      <c r="B7106" t="s">
        <v>251</v>
      </c>
      <c r="C7106" t="s">
        <v>431</v>
      </c>
      <c r="D7106" t="s">
        <v>432</v>
      </c>
      <c r="E7106">
        <v>1994</v>
      </c>
      <c r="F7106">
        <v>39.055999999999997</v>
      </c>
      <c r="G7106">
        <v>9.4540000000000006</v>
      </c>
      <c r="I7106">
        <v>1315930000</v>
      </c>
      <c r="J7106">
        <v>583.42899999999997</v>
      </c>
      <c r="L7106">
        <v>69.400000000000006</v>
      </c>
      <c r="M7106">
        <v>60.341000000000001</v>
      </c>
      <c r="N7106">
        <v>2.1883300000000001</v>
      </c>
      <c r="O7106">
        <v>10.773999999999999</v>
      </c>
    </row>
    <row r="7107" spans="1:15" x14ac:dyDescent="0.3">
      <c r="A7107" t="s">
        <v>250</v>
      </c>
      <c r="B7107" t="s">
        <v>251</v>
      </c>
      <c r="C7107" t="s">
        <v>431</v>
      </c>
      <c r="D7107" t="s">
        <v>432</v>
      </c>
      <c r="E7107">
        <v>1993</v>
      </c>
      <c r="F7107">
        <v>39.286000000000001</v>
      </c>
      <c r="G7107">
        <v>9.5120000000000005</v>
      </c>
      <c r="I7107">
        <v>1249940000</v>
      </c>
      <c r="J7107">
        <v>568.53599999999994</v>
      </c>
      <c r="L7107">
        <v>69.5</v>
      </c>
      <c r="M7107">
        <v>60.231000000000002</v>
      </c>
      <c r="N7107">
        <v>2.1330499999999999</v>
      </c>
      <c r="O7107">
        <v>12.151999999999999</v>
      </c>
    </row>
    <row r="7108" spans="1:15" x14ac:dyDescent="0.3">
      <c r="A7108" t="s">
        <v>250</v>
      </c>
      <c r="B7108" t="s">
        <v>251</v>
      </c>
      <c r="C7108" t="s">
        <v>431</v>
      </c>
      <c r="D7108" t="s">
        <v>432</v>
      </c>
      <c r="E7108">
        <v>1992</v>
      </c>
      <c r="F7108">
        <v>39.558</v>
      </c>
      <c r="G7108">
        <v>9.59</v>
      </c>
      <c r="I7108">
        <v>1464390000</v>
      </c>
      <c r="J7108">
        <v>683.45100000000002</v>
      </c>
      <c r="L7108">
        <v>69.8</v>
      </c>
      <c r="M7108">
        <v>60.091999999999999</v>
      </c>
      <c r="N7108">
        <v>2.07883</v>
      </c>
      <c r="O7108">
        <v>11.547000000000001</v>
      </c>
    </row>
    <row r="7109" spans="1:15" x14ac:dyDescent="0.3">
      <c r="A7109" t="s">
        <v>250</v>
      </c>
      <c r="B7109" t="s">
        <v>251</v>
      </c>
      <c r="C7109" t="s">
        <v>431</v>
      </c>
      <c r="D7109" t="s">
        <v>432</v>
      </c>
      <c r="E7109">
        <v>1991</v>
      </c>
      <c r="F7109">
        <v>39.869999999999997</v>
      </c>
      <c r="G7109">
        <v>9.6929999999999996</v>
      </c>
      <c r="I7109">
        <v>1443690000</v>
      </c>
      <c r="J7109">
        <v>691.45100000000002</v>
      </c>
      <c r="L7109">
        <v>70.3</v>
      </c>
      <c r="M7109">
        <v>59.914000000000001</v>
      </c>
      <c r="N7109">
        <v>2.0257200000000002</v>
      </c>
      <c r="O7109">
        <v>11.54</v>
      </c>
    </row>
    <row r="7110" spans="1:15" x14ac:dyDescent="0.3">
      <c r="A7110" t="s">
        <v>250</v>
      </c>
      <c r="B7110" t="s">
        <v>251</v>
      </c>
      <c r="C7110" t="s">
        <v>431</v>
      </c>
      <c r="D7110" t="s">
        <v>432</v>
      </c>
      <c r="E7110">
        <v>1990</v>
      </c>
      <c r="F7110">
        <v>40.212000000000003</v>
      </c>
      <c r="G7110">
        <v>9.827</v>
      </c>
      <c r="I7110">
        <v>1019600000</v>
      </c>
      <c r="J7110">
        <v>501.19299999999998</v>
      </c>
      <c r="K7110">
        <v>0</v>
      </c>
      <c r="L7110">
        <v>71.099999999999994</v>
      </c>
      <c r="M7110">
        <v>59.688000000000002</v>
      </c>
      <c r="N7110">
        <v>1.9737499999999999</v>
      </c>
    </row>
    <row r="7111" spans="1:15" x14ac:dyDescent="0.3">
      <c r="A7111" t="s">
        <v>250</v>
      </c>
      <c r="B7111" t="s">
        <v>251</v>
      </c>
      <c r="C7111" t="s">
        <v>431</v>
      </c>
      <c r="D7111" t="s">
        <v>432</v>
      </c>
      <c r="E7111">
        <v>1989</v>
      </c>
      <c r="F7111">
        <v>40.57</v>
      </c>
      <c r="G7111">
        <v>9.9960000000000004</v>
      </c>
      <c r="I7111">
        <v>981529000</v>
      </c>
      <c r="J7111">
        <v>495.24700000000001</v>
      </c>
      <c r="L7111">
        <v>72.3</v>
      </c>
      <c r="M7111">
        <v>59.405000000000001</v>
      </c>
      <c r="N7111">
        <v>1.9228700000000001</v>
      </c>
    </row>
    <row r="7112" spans="1:15" x14ac:dyDescent="0.3">
      <c r="A7112" t="s">
        <v>250</v>
      </c>
      <c r="B7112" t="s">
        <v>251</v>
      </c>
      <c r="C7112" t="s">
        <v>431</v>
      </c>
      <c r="D7112" t="s">
        <v>432</v>
      </c>
      <c r="E7112">
        <v>1988</v>
      </c>
      <c r="F7112">
        <v>40.927999999999997</v>
      </c>
      <c r="G7112">
        <v>10.199</v>
      </c>
      <c r="I7112">
        <v>957378000</v>
      </c>
      <c r="J7112">
        <v>495.93900000000002</v>
      </c>
      <c r="L7112">
        <v>73.900000000000006</v>
      </c>
      <c r="M7112">
        <v>59.064999999999998</v>
      </c>
      <c r="N7112">
        <v>1.87293</v>
      </c>
    </row>
    <row r="7113" spans="1:15" x14ac:dyDescent="0.3">
      <c r="A7113" t="s">
        <v>250</v>
      </c>
      <c r="B7113" t="s">
        <v>251</v>
      </c>
      <c r="C7113" t="s">
        <v>431</v>
      </c>
      <c r="D7113" t="s">
        <v>432</v>
      </c>
      <c r="E7113">
        <v>1987</v>
      </c>
      <c r="F7113">
        <v>41.273000000000003</v>
      </c>
      <c r="G7113">
        <v>10.435</v>
      </c>
      <c r="I7113">
        <v>909821000</v>
      </c>
      <c r="J7113">
        <v>484.00799999999998</v>
      </c>
      <c r="L7113">
        <v>75.900000000000006</v>
      </c>
      <c r="M7113">
        <v>58.670999999999999</v>
      </c>
      <c r="N7113">
        <v>1.8237699999999999</v>
      </c>
    </row>
    <row r="7114" spans="1:15" x14ac:dyDescent="0.3">
      <c r="A7114" t="s">
        <v>250</v>
      </c>
      <c r="B7114" t="s">
        <v>251</v>
      </c>
      <c r="C7114" t="s">
        <v>431</v>
      </c>
      <c r="D7114" t="s">
        <v>432</v>
      </c>
      <c r="E7114">
        <v>1986</v>
      </c>
      <c r="F7114">
        <v>41.6</v>
      </c>
      <c r="G7114">
        <v>10.701000000000001</v>
      </c>
      <c r="I7114">
        <v>802891000</v>
      </c>
      <c r="J7114">
        <v>438.81599999999997</v>
      </c>
      <c r="L7114">
        <v>78.3</v>
      </c>
      <c r="M7114">
        <v>58.225999999999999</v>
      </c>
      <c r="N7114">
        <v>1.77518</v>
      </c>
    </row>
    <row r="7115" spans="1:15" x14ac:dyDescent="0.3">
      <c r="A7115" t="s">
        <v>250</v>
      </c>
      <c r="B7115" t="s">
        <v>251</v>
      </c>
      <c r="C7115" t="s">
        <v>431</v>
      </c>
      <c r="D7115" t="s">
        <v>432</v>
      </c>
      <c r="E7115">
        <v>1985</v>
      </c>
      <c r="F7115">
        <v>41.906999999999996</v>
      </c>
      <c r="G7115">
        <v>10.996</v>
      </c>
      <c r="I7115">
        <v>683194000</v>
      </c>
      <c r="J7115">
        <v>383.81</v>
      </c>
      <c r="L7115">
        <v>81</v>
      </c>
      <c r="M7115">
        <v>57.734999999999999</v>
      </c>
      <c r="N7115">
        <v>1.7270099999999999</v>
      </c>
    </row>
    <row r="7116" spans="1:15" x14ac:dyDescent="0.3">
      <c r="A7116" t="s">
        <v>250</v>
      </c>
      <c r="B7116" t="s">
        <v>251</v>
      </c>
      <c r="C7116" t="s">
        <v>431</v>
      </c>
      <c r="D7116" t="s">
        <v>432</v>
      </c>
      <c r="E7116">
        <v>1984</v>
      </c>
      <c r="F7116">
        <v>42.201000000000001</v>
      </c>
      <c r="G7116">
        <v>11.315</v>
      </c>
      <c r="I7116">
        <v>726937000</v>
      </c>
      <c r="J7116">
        <v>420.01600000000002</v>
      </c>
      <c r="L7116">
        <v>83.6</v>
      </c>
      <c r="M7116">
        <v>57.204000000000001</v>
      </c>
      <c r="N7116">
        <v>1.67919</v>
      </c>
    </row>
    <row r="7117" spans="1:15" x14ac:dyDescent="0.3">
      <c r="A7117" t="s">
        <v>250</v>
      </c>
      <c r="B7117" t="s">
        <v>251</v>
      </c>
      <c r="C7117" t="s">
        <v>431</v>
      </c>
      <c r="D7117" t="s">
        <v>432</v>
      </c>
      <c r="E7117">
        <v>1983</v>
      </c>
      <c r="F7117">
        <v>42.491999999999997</v>
      </c>
      <c r="G7117">
        <v>11.651999999999999</v>
      </c>
      <c r="I7117">
        <v>788372000</v>
      </c>
      <c r="J7117">
        <v>468.74900000000002</v>
      </c>
      <c r="L7117">
        <v>86</v>
      </c>
      <c r="M7117">
        <v>56.643000000000001</v>
      </c>
      <c r="N7117">
        <v>1.6317699999999999</v>
      </c>
    </row>
    <row r="7118" spans="1:15" x14ac:dyDescent="0.3">
      <c r="A7118" t="s">
        <v>250</v>
      </c>
      <c r="B7118" t="s">
        <v>251</v>
      </c>
      <c r="C7118" t="s">
        <v>431</v>
      </c>
      <c r="D7118" t="s">
        <v>432</v>
      </c>
      <c r="E7118">
        <v>1982</v>
      </c>
      <c r="F7118">
        <v>42.786000000000001</v>
      </c>
      <c r="G7118">
        <v>12</v>
      </c>
      <c r="I7118">
        <v>750214000</v>
      </c>
      <c r="J7118">
        <v>459.22500000000002</v>
      </c>
      <c r="L7118">
        <v>88.1</v>
      </c>
      <c r="M7118">
        <v>56.066000000000003</v>
      </c>
      <c r="N7118">
        <v>1.5849899999999999</v>
      </c>
    </row>
    <row r="7119" spans="1:15" x14ac:dyDescent="0.3">
      <c r="A7119" t="s">
        <v>250</v>
      </c>
      <c r="B7119" t="s">
        <v>251</v>
      </c>
      <c r="C7119" t="s">
        <v>431</v>
      </c>
      <c r="D7119" t="s">
        <v>432</v>
      </c>
      <c r="E7119">
        <v>1981</v>
      </c>
      <c r="F7119">
        <v>43.087000000000003</v>
      </c>
      <c r="G7119">
        <v>12.353</v>
      </c>
      <c r="I7119">
        <v>747995000</v>
      </c>
      <c r="J7119">
        <v>471.47699999999998</v>
      </c>
      <c r="L7119">
        <v>90.1</v>
      </c>
      <c r="M7119">
        <v>55.485999999999997</v>
      </c>
      <c r="N7119">
        <v>1.5392399999999999</v>
      </c>
    </row>
    <row r="7120" spans="1:15" x14ac:dyDescent="0.3">
      <c r="A7120" t="s">
        <v>250</v>
      </c>
      <c r="B7120" t="s">
        <v>251</v>
      </c>
      <c r="C7120" t="s">
        <v>431</v>
      </c>
      <c r="D7120" t="s">
        <v>432</v>
      </c>
      <c r="E7120">
        <v>1980</v>
      </c>
      <c r="F7120">
        <v>43.393000000000001</v>
      </c>
      <c r="G7120">
        <v>12.704000000000001</v>
      </c>
      <c r="I7120">
        <v>709041000</v>
      </c>
      <c r="J7120">
        <v>460.22500000000002</v>
      </c>
      <c r="L7120">
        <v>92.2</v>
      </c>
      <c r="M7120">
        <v>54.912999999999997</v>
      </c>
      <c r="N7120">
        <v>1.49475</v>
      </c>
    </row>
    <row r="7121" spans="1:14" x14ac:dyDescent="0.3">
      <c r="A7121" t="s">
        <v>250</v>
      </c>
      <c r="B7121" t="s">
        <v>251</v>
      </c>
      <c r="C7121" t="s">
        <v>431</v>
      </c>
      <c r="D7121" t="s">
        <v>432</v>
      </c>
      <c r="E7121">
        <v>1979</v>
      </c>
      <c r="F7121">
        <v>43.703000000000003</v>
      </c>
      <c r="G7121">
        <v>13.045999999999999</v>
      </c>
      <c r="I7121">
        <v>644070000</v>
      </c>
      <c r="J7121">
        <v>430.47500000000002</v>
      </c>
      <c r="L7121">
        <v>94.2</v>
      </c>
      <c r="M7121">
        <v>54.356999999999999</v>
      </c>
      <c r="N7121">
        <v>1.4516199999999999</v>
      </c>
    </row>
    <row r="7122" spans="1:14" x14ac:dyDescent="0.3">
      <c r="A7122" t="s">
        <v>250</v>
      </c>
      <c r="B7122" t="s">
        <v>251</v>
      </c>
      <c r="C7122" t="s">
        <v>431</v>
      </c>
      <c r="D7122" t="s">
        <v>432</v>
      </c>
      <c r="E7122">
        <v>1978</v>
      </c>
      <c r="F7122">
        <v>44.012999999999998</v>
      </c>
      <c r="G7122">
        <v>13.379</v>
      </c>
      <c r="I7122">
        <v>544425000</v>
      </c>
      <c r="J7122">
        <v>374.68200000000002</v>
      </c>
      <c r="L7122">
        <v>96.4</v>
      </c>
      <c r="M7122">
        <v>53.82</v>
      </c>
      <c r="N7122">
        <v>1.4097500000000001</v>
      </c>
    </row>
    <row r="7123" spans="1:14" x14ac:dyDescent="0.3">
      <c r="A7123" t="s">
        <v>250</v>
      </c>
      <c r="B7123" t="s">
        <v>251</v>
      </c>
      <c r="C7123" t="s">
        <v>431</v>
      </c>
      <c r="D7123" t="s">
        <v>432</v>
      </c>
      <c r="E7123">
        <v>1977</v>
      </c>
      <c r="F7123">
        <v>44.32</v>
      </c>
      <c r="G7123">
        <v>13.701000000000001</v>
      </c>
      <c r="I7123">
        <v>540635000</v>
      </c>
      <c r="J7123">
        <v>383.12</v>
      </c>
      <c r="L7123">
        <v>98.6</v>
      </c>
      <c r="M7123">
        <v>53.305999999999997</v>
      </c>
      <c r="N7123">
        <v>1.36911</v>
      </c>
    </row>
    <row r="7124" spans="1:14" x14ac:dyDescent="0.3">
      <c r="A7124" t="s">
        <v>250</v>
      </c>
      <c r="B7124" t="s">
        <v>251</v>
      </c>
      <c r="C7124" t="s">
        <v>431</v>
      </c>
      <c r="D7124" t="s">
        <v>432</v>
      </c>
      <c r="E7124">
        <v>1976</v>
      </c>
      <c r="F7124">
        <v>44.621000000000002</v>
      </c>
      <c r="G7124">
        <v>14.01</v>
      </c>
      <c r="I7124">
        <v>524408000</v>
      </c>
      <c r="J7124">
        <v>382.68</v>
      </c>
      <c r="L7124">
        <v>100.4</v>
      </c>
      <c r="M7124">
        <v>52.817</v>
      </c>
      <c r="N7124">
        <v>1.3295399999999999</v>
      </c>
    </row>
    <row r="7125" spans="1:14" x14ac:dyDescent="0.3">
      <c r="A7125" t="s">
        <v>250</v>
      </c>
      <c r="B7125" t="s">
        <v>251</v>
      </c>
      <c r="C7125" t="s">
        <v>431</v>
      </c>
      <c r="D7125" t="s">
        <v>432</v>
      </c>
      <c r="E7125">
        <v>1975</v>
      </c>
      <c r="F7125">
        <v>44.914999999999999</v>
      </c>
      <c r="G7125">
        <v>14.301</v>
      </c>
      <c r="I7125">
        <v>475916000</v>
      </c>
      <c r="J7125">
        <v>357.67099999999999</v>
      </c>
      <c r="L7125">
        <v>101.8</v>
      </c>
      <c r="M7125">
        <v>52.357999999999997</v>
      </c>
      <c r="N7125">
        <v>1.29097</v>
      </c>
    </row>
    <row r="7126" spans="1:14" x14ac:dyDescent="0.3">
      <c r="A7126" t="s">
        <v>250</v>
      </c>
      <c r="B7126" t="s">
        <v>251</v>
      </c>
      <c r="C7126" t="s">
        <v>431</v>
      </c>
      <c r="D7126" t="s">
        <v>432</v>
      </c>
      <c r="E7126">
        <v>1974</v>
      </c>
      <c r="F7126">
        <v>45.2</v>
      </c>
      <c r="G7126">
        <v>14.57</v>
      </c>
      <c r="I7126">
        <v>414772000</v>
      </c>
      <c r="J7126">
        <v>321.06700000000001</v>
      </c>
      <c r="L7126">
        <v>102.6</v>
      </c>
      <c r="M7126">
        <v>51.935000000000002</v>
      </c>
      <c r="N7126">
        <v>1.2533799999999999</v>
      </c>
    </row>
    <row r="7127" spans="1:14" x14ac:dyDescent="0.3">
      <c r="A7127" t="s">
        <v>250</v>
      </c>
      <c r="B7127" t="s">
        <v>251</v>
      </c>
      <c r="C7127" t="s">
        <v>431</v>
      </c>
      <c r="D7127" t="s">
        <v>432</v>
      </c>
      <c r="E7127">
        <v>1973</v>
      </c>
      <c r="F7127">
        <v>45.475999999999999</v>
      </c>
      <c r="G7127">
        <v>14.821999999999999</v>
      </c>
      <c r="I7127">
        <v>333732000</v>
      </c>
      <c r="J7127">
        <v>266.101</v>
      </c>
      <c r="L7127">
        <v>103</v>
      </c>
      <c r="M7127">
        <v>51.539000000000001</v>
      </c>
      <c r="N7127">
        <v>1.2168000000000001</v>
      </c>
    </row>
    <row r="7128" spans="1:14" x14ac:dyDescent="0.3">
      <c r="A7128" t="s">
        <v>250</v>
      </c>
      <c r="B7128" t="s">
        <v>251</v>
      </c>
      <c r="C7128" t="s">
        <v>431</v>
      </c>
      <c r="D7128" t="s">
        <v>432</v>
      </c>
      <c r="E7128">
        <v>1972</v>
      </c>
      <c r="F7128">
        <v>45.746000000000002</v>
      </c>
      <c r="G7128">
        <v>15.061999999999999</v>
      </c>
      <c r="I7128">
        <v>265009000</v>
      </c>
      <c r="J7128">
        <v>217.67699999999999</v>
      </c>
      <c r="L7128">
        <v>103.2</v>
      </c>
      <c r="M7128">
        <v>51.16</v>
      </c>
      <c r="N7128">
        <v>1.1811799999999999</v>
      </c>
    </row>
    <row r="7129" spans="1:14" x14ac:dyDescent="0.3">
      <c r="A7129" t="s">
        <v>250</v>
      </c>
      <c r="B7129" t="s">
        <v>251</v>
      </c>
      <c r="C7129" t="s">
        <v>431</v>
      </c>
      <c r="D7129" t="s">
        <v>432</v>
      </c>
      <c r="E7129">
        <v>1971</v>
      </c>
      <c r="F7129">
        <v>46.012</v>
      </c>
      <c r="G7129">
        <v>15.301</v>
      </c>
      <c r="I7129">
        <v>227051000</v>
      </c>
      <c r="J7129">
        <v>192.14400000000001</v>
      </c>
      <c r="L7129">
        <v>103.5</v>
      </c>
      <c r="M7129">
        <v>50.787999999999997</v>
      </c>
      <c r="N7129">
        <v>1.1464799999999999</v>
      </c>
    </row>
    <row r="7130" spans="1:14" x14ac:dyDescent="0.3">
      <c r="A7130" t="s">
        <v>250</v>
      </c>
      <c r="B7130" t="s">
        <v>251</v>
      </c>
      <c r="C7130" t="s">
        <v>431</v>
      </c>
      <c r="D7130" t="s">
        <v>432</v>
      </c>
      <c r="E7130">
        <v>1970</v>
      </c>
      <c r="F7130">
        <v>46.279000000000003</v>
      </c>
      <c r="G7130">
        <v>15.551</v>
      </c>
      <c r="I7130">
        <v>209348000</v>
      </c>
      <c r="J7130">
        <v>182.553</v>
      </c>
      <c r="L7130">
        <v>104.4</v>
      </c>
      <c r="M7130">
        <v>50.404000000000003</v>
      </c>
      <c r="N7130">
        <v>1.1126199999999999</v>
      </c>
    </row>
    <row r="7131" spans="1:14" x14ac:dyDescent="0.3">
      <c r="A7131" t="s">
        <v>250</v>
      </c>
      <c r="B7131" t="s">
        <v>251</v>
      </c>
      <c r="C7131" t="s">
        <v>431</v>
      </c>
      <c r="D7131" t="s">
        <v>432</v>
      </c>
      <c r="E7131">
        <v>1969</v>
      </c>
      <c r="F7131">
        <v>46.552</v>
      </c>
      <c r="G7131">
        <v>15.827999999999999</v>
      </c>
      <c r="I7131">
        <v>199643000</v>
      </c>
      <c r="J7131">
        <v>179.41499999999999</v>
      </c>
      <c r="L7131">
        <v>105.8</v>
      </c>
      <c r="M7131">
        <v>49.99</v>
      </c>
      <c r="N7131">
        <v>1.0795999999999999</v>
      </c>
    </row>
    <row r="7132" spans="1:14" x14ac:dyDescent="0.3">
      <c r="A7132" t="s">
        <v>250</v>
      </c>
      <c r="B7132" t="s">
        <v>251</v>
      </c>
      <c r="C7132" t="s">
        <v>431</v>
      </c>
      <c r="D7132" t="s">
        <v>432</v>
      </c>
      <c r="E7132">
        <v>1968</v>
      </c>
      <c r="F7132">
        <v>46.835999999999999</v>
      </c>
      <c r="G7132">
        <v>16.14</v>
      </c>
      <c r="I7132">
        <v>210695000</v>
      </c>
      <c r="J7132">
        <v>195.16399999999999</v>
      </c>
      <c r="L7132">
        <v>108</v>
      </c>
      <c r="M7132">
        <v>49.536000000000001</v>
      </c>
      <c r="N7132">
        <v>1.04742</v>
      </c>
    </row>
    <row r="7133" spans="1:14" x14ac:dyDescent="0.3">
      <c r="A7133" t="s">
        <v>250</v>
      </c>
      <c r="B7133" t="s">
        <v>251</v>
      </c>
      <c r="C7133" t="s">
        <v>431</v>
      </c>
      <c r="D7133" t="s">
        <v>432</v>
      </c>
      <c r="E7133">
        <v>1967</v>
      </c>
      <c r="F7133">
        <v>47.13</v>
      </c>
      <c r="G7133">
        <v>16.495000000000001</v>
      </c>
      <c r="I7133">
        <v>191222000</v>
      </c>
      <c r="J7133">
        <v>182.578</v>
      </c>
      <c r="L7133">
        <v>110.7</v>
      </c>
      <c r="M7133">
        <v>49.031999999999996</v>
      </c>
      <c r="N7133">
        <v>1.0161500000000001</v>
      </c>
    </row>
    <row r="7134" spans="1:14" x14ac:dyDescent="0.3">
      <c r="A7134" t="s">
        <v>250</v>
      </c>
      <c r="B7134" t="s">
        <v>251</v>
      </c>
      <c r="C7134" t="s">
        <v>431</v>
      </c>
      <c r="D7134" t="s">
        <v>432</v>
      </c>
      <c r="E7134">
        <v>1966</v>
      </c>
      <c r="F7134">
        <v>47.433999999999997</v>
      </c>
      <c r="G7134">
        <v>16.895</v>
      </c>
      <c r="I7134">
        <v>180341000</v>
      </c>
      <c r="J7134">
        <v>177.483</v>
      </c>
      <c r="L7134">
        <v>113.6</v>
      </c>
      <c r="M7134">
        <v>48.475999999999999</v>
      </c>
      <c r="N7134">
        <v>0.98583500000000002</v>
      </c>
    </row>
    <row r="7135" spans="1:14" x14ac:dyDescent="0.3">
      <c r="A7135" t="s">
        <v>250</v>
      </c>
      <c r="B7135" t="s">
        <v>251</v>
      </c>
      <c r="C7135" t="s">
        <v>431</v>
      </c>
      <c r="D7135" t="s">
        <v>432</v>
      </c>
      <c r="E7135">
        <v>1965</v>
      </c>
      <c r="F7135">
        <v>47.75</v>
      </c>
      <c r="G7135">
        <v>17.337</v>
      </c>
      <c r="I7135">
        <v>172767000</v>
      </c>
      <c r="J7135">
        <v>175.23599999999999</v>
      </c>
      <c r="L7135">
        <v>116.4</v>
      </c>
      <c r="M7135">
        <v>47.868000000000002</v>
      </c>
      <c r="N7135">
        <v>0.95654399999999995</v>
      </c>
    </row>
    <row r="7136" spans="1:14" x14ac:dyDescent="0.3">
      <c r="A7136" t="s">
        <v>250</v>
      </c>
      <c r="B7136" t="s">
        <v>251</v>
      </c>
      <c r="C7136" t="s">
        <v>431</v>
      </c>
      <c r="D7136" t="s">
        <v>432</v>
      </c>
      <c r="E7136">
        <v>1964</v>
      </c>
      <c r="F7136">
        <v>48.082000000000001</v>
      </c>
      <c r="G7136">
        <v>17.818000000000001</v>
      </c>
      <c r="I7136">
        <v>151897000</v>
      </c>
      <c r="J7136">
        <v>158.756</v>
      </c>
      <c r="L7136">
        <v>119.2</v>
      </c>
      <c r="M7136">
        <v>47.213999999999999</v>
      </c>
      <c r="N7136">
        <v>0.92830000000000001</v>
      </c>
    </row>
    <row r="7137" spans="1:15" x14ac:dyDescent="0.3">
      <c r="A7137" t="s">
        <v>250</v>
      </c>
      <c r="B7137" t="s">
        <v>251</v>
      </c>
      <c r="C7137" t="s">
        <v>431</v>
      </c>
      <c r="D7137" t="s">
        <v>432</v>
      </c>
      <c r="E7137">
        <v>1963</v>
      </c>
      <c r="F7137">
        <v>48.423000000000002</v>
      </c>
      <c r="G7137">
        <v>18.324000000000002</v>
      </c>
      <c r="I7137">
        <v>113797000</v>
      </c>
      <c r="J7137">
        <v>122.53</v>
      </c>
      <c r="L7137">
        <v>122</v>
      </c>
      <c r="M7137">
        <v>46.530999999999999</v>
      </c>
      <c r="N7137">
        <v>0.90107099999999996</v>
      </c>
    </row>
    <row r="7138" spans="1:15" x14ac:dyDescent="0.3">
      <c r="A7138" t="s">
        <v>250</v>
      </c>
      <c r="B7138" t="s">
        <v>251</v>
      </c>
      <c r="C7138" t="s">
        <v>431</v>
      </c>
      <c r="D7138" t="s">
        <v>432</v>
      </c>
      <c r="E7138">
        <v>1962</v>
      </c>
      <c r="F7138">
        <v>48.758000000000003</v>
      </c>
      <c r="G7138">
        <v>18.841000000000001</v>
      </c>
      <c r="I7138">
        <v>111149000</v>
      </c>
      <c r="J7138">
        <v>123.268</v>
      </c>
      <c r="L7138">
        <v>124.8</v>
      </c>
      <c r="M7138">
        <v>45.834000000000003</v>
      </c>
      <c r="N7138">
        <v>0.87482899999999997</v>
      </c>
    </row>
    <row r="7139" spans="1:15" x14ac:dyDescent="0.3">
      <c r="A7139" t="s">
        <v>250</v>
      </c>
      <c r="B7139" t="s">
        <v>251</v>
      </c>
      <c r="C7139" t="s">
        <v>431</v>
      </c>
      <c r="D7139" t="s">
        <v>432</v>
      </c>
      <c r="E7139">
        <v>1961</v>
      </c>
      <c r="F7139">
        <v>49.070999999999998</v>
      </c>
      <c r="G7139">
        <v>19.36</v>
      </c>
      <c r="I7139">
        <v>107726000</v>
      </c>
      <c r="J7139">
        <v>123.03400000000001</v>
      </c>
      <c r="L7139">
        <v>127.6</v>
      </c>
      <c r="M7139">
        <v>45.131999999999998</v>
      </c>
      <c r="N7139">
        <v>0.84950099999999995</v>
      </c>
    </row>
    <row r="7140" spans="1:15" x14ac:dyDescent="0.3">
      <c r="A7140" t="s">
        <v>250</v>
      </c>
      <c r="B7140" t="s">
        <v>251</v>
      </c>
      <c r="C7140" t="s">
        <v>431</v>
      </c>
      <c r="D7140" t="s">
        <v>432</v>
      </c>
      <c r="E7140">
        <v>1960</v>
      </c>
      <c r="F7140">
        <v>49.341000000000001</v>
      </c>
      <c r="G7140">
        <v>19.87</v>
      </c>
      <c r="I7140">
        <v>92609200</v>
      </c>
      <c r="J7140">
        <v>108.90300000000001</v>
      </c>
      <c r="L7140">
        <v>130.5</v>
      </c>
      <c r="M7140">
        <v>44.432000000000002</v>
      </c>
    </row>
    <row r="7141" spans="1:15" x14ac:dyDescent="0.3">
      <c r="A7141" t="s">
        <v>252</v>
      </c>
      <c r="B7141" t="s">
        <v>253</v>
      </c>
      <c r="C7141" t="s">
        <v>431</v>
      </c>
      <c r="D7141" t="s">
        <v>433</v>
      </c>
      <c r="E7141">
        <v>2018</v>
      </c>
      <c r="I7141">
        <v>14220300000</v>
      </c>
      <c r="J7141">
        <v>11238.7</v>
      </c>
      <c r="K7141">
        <v>58.596200000000003</v>
      </c>
      <c r="L7141">
        <v>13.6</v>
      </c>
      <c r="N7141">
        <v>623.30200000000002</v>
      </c>
      <c r="O7141">
        <v>6.867</v>
      </c>
    </row>
    <row r="7142" spans="1:15" x14ac:dyDescent="0.3">
      <c r="A7142" t="s">
        <v>252</v>
      </c>
      <c r="B7142" t="s">
        <v>253</v>
      </c>
      <c r="C7142" t="s">
        <v>431</v>
      </c>
      <c r="D7142" t="s">
        <v>433</v>
      </c>
      <c r="E7142">
        <v>2017</v>
      </c>
      <c r="F7142">
        <v>10.7</v>
      </c>
      <c r="G7142">
        <v>8</v>
      </c>
      <c r="I7142">
        <v>13259400000</v>
      </c>
      <c r="J7142">
        <v>10484.9</v>
      </c>
      <c r="K7142">
        <v>55.403199999999998</v>
      </c>
      <c r="L7142">
        <v>12.9</v>
      </c>
      <c r="M7142">
        <v>74.514600000000002</v>
      </c>
      <c r="N7142">
        <v>622.96199999999999</v>
      </c>
      <c r="O7142">
        <v>6.7519999999999998</v>
      </c>
    </row>
    <row r="7143" spans="1:15" x14ac:dyDescent="0.3">
      <c r="A7143" t="s">
        <v>252</v>
      </c>
      <c r="B7143" t="s">
        <v>253</v>
      </c>
      <c r="C7143" t="s">
        <v>431</v>
      </c>
      <c r="D7143" t="s">
        <v>433</v>
      </c>
      <c r="E7143">
        <v>2016</v>
      </c>
      <c r="F7143">
        <v>10.4</v>
      </c>
      <c r="G7143">
        <v>8.1</v>
      </c>
      <c r="I7143">
        <v>12232500000</v>
      </c>
      <c r="J7143">
        <v>9681.6200000000008</v>
      </c>
      <c r="K7143">
        <v>52.191299999999998</v>
      </c>
      <c r="L7143">
        <v>12.6</v>
      </c>
      <c r="M7143">
        <v>74.394900000000007</v>
      </c>
      <c r="N7143">
        <v>622.4</v>
      </c>
      <c r="O7143">
        <v>6.8129999999999997</v>
      </c>
    </row>
    <row r="7144" spans="1:15" x14ac:dyDescent="0.3">
      <c r="A7144" t="s">
        <v>252</v>
      </c>
      <c r="B7144" t="s">
        <v>253</v>
      </c>
      <c r="C7144" t="s">
        <v>431</v>
      </c>
      <c r="D7144" t="s">
        <v>433</v>
      </c>
      <c r="E7144">
        <v>2015</v>
      </c>
      <c r="F7144">
        <v>10.1</v>
      </c>
      <c r="G7144">
        <v>7.7</v>
      </c>
      <c r="I7144">
        <v>11692300000</v>
      </c>
      <c r="J7144">
        <v>9260.4500000000007</v>
      </c>
      <c r="K7144">
        <v>50.139299999999999</v>
      </c>
      <c r="L7144">
        <v>12.5</v>
      </c>
      <c r="M7144">
        <v>74.353200000000001</v>
      </c>
      <c r="N7144">
        <v>621.97299999999996</v>
      </c>
      <c r="O7144">
        <v>7.41</v>
      </c>
    </row>
    <row r="7145" spans="1:15" x14ac:dyDescent="0.3">
      <c r="A7145" t="s">
        <v>252</v>
      </c>
      <c r="B7145" t="s">
        <v>253</v>
      </c>
      <c r="C7145" t="s">
        <v>431</v>
      </c>
      <c r="D7145" t="s">
        <v>433</v>
      </c>
      <c r="E7145">
        <v>2014</v>
      </c>
      <c r="F7145">
        <v>10.6</v>
      </c>
      <c r="G7145">
        <v>7.7</v>
      </c>
      <c r="H7145">
        <v>2182.5100000000002</v>
      </c>
      <c r="I7145">
        <v>12803400000</v>
      </c>
      <c r="J7145">
        <v>10153.9</v>
      </c>
      <c r="K7145">
        <v>44.8033</v>
      </c>
      <c r="L7145">
        <v>12.6</v>
      </c>
      <c r="M7145">
        <v>74.194400000000002</v>
      </c>
      <c r="N7145">
        <v>621.15</v>
      </c>
      <c r="O7145">
        <v>7.4669999999999996</v>
      </c>
    </row>
    <row r="7146" spans="1:15" x14ac:dyDescent="0.3">
      <c r="A7146" t="s">
        <v>252</v>
      </c>
      <c r="B7146" t="s">
        <v>253</v>
      </c>
      <c r="C7146" t="s">
        <v>431</v>
      </c>
      <c r="D7146" t="s">
        <v>433</v>
      </c>
      <c r="E7146">
        <v>2013</v>
      </c>
      <c r="F7146">
        <v>10.9</v>
      </c>
      <c r="G7146">
        <v>7.5</v>
      </c>
      <c r="H7146">
        <v>2148.33</v>
      </c>
      <c r="I7146">
        <v>12129600000</v>
      </c>
      <c r="J7146">
        <v>9637</v>
      </c>
      <c r="K7146">
        <v>40.116799999999998</v>
      </c>
      <c r="L7146">
        <v>12.8</v>
      </c>
      <c r="M7146">
        <v>74.017099999999999</v>
      </c>
      <c r="N7146">
        <v>620.02599999999995</v>
      </c>
      <c r="O7146">
        <v>7.3220000000000001</v>
      </c>
    </row>
    <row r="7147" spans="1:15" x14ac:dyDescent="0.3">
      <c r="A7147" t="s">
        <v>252</v>
      </c>
      <c r="B7147" t="s">
        <v>253</v>
      </c>
      <c r="C7147" t="s">
        <v>431</v>
      </c>
      <c r="D7147" t="s">
        <v>433</v>
      </c>
      <c r="E7147">
        <v>2012</v>
      </c>
      <c r="F7147">
        <v>11.5</v>
      </c>
      <c r="G7147">
        <v>7.4</v>
      </c>
      <c r="H7147">
        <v>2075.04</v>
      </c>
      <c r="I7147">
        <v>11668700000</v>
      </c>
      <c r="J7147">
        <v>9291.23</v>
      </c>
      <c r="K7147">
        <v>35.42</v>
      </c>
      <c r="L7147">
        <v>12.9</v>
      </c>
      <c r="M7147">
        <v>73.863399999999999</v>
      </c>
      <c r="N7147">
        <v>618.66099999999994</v>
      </c>
      <c r="O7147">
        <v>7.4720000000000004</v>
      </c>
    </row>
    <row r="7148" spans="1:15" x14ac:dyDescent="0.3">
      <c r="A7148" t="s">
        <v>252</v>
      </c>
      <c r="B7148" t="s">
        <v>253</v>
      </c>
      <c r="C7148" t="s">
        <v>431</v>
      </c>
      <c r="D7148" t="s">
        <v>433</v>
      </c>
      <c r="E7148">
        <v>2011</v>
      </c>
      <c r="F7148">
        <v>11.7</v>
      </c>
      <c r="G7148">
        <v>7.3</v>
      </c>
      <c r="H7148">
        <v>2025.7</v>
      </c>
      <c r="I7148">
        <v>11518400000</v>
      </c>
      <c r="J7148">
        <v>9197.0300000000007</v>
      </c>
      <c r="K7148">
        <v>34.950000000000003</v>
      </c>
      <c r="L7148">
        <v>13.1</v>
      </c>
      <c r="M7148">
        <v>73.266800000000003</v>
      </c>
      <c r="N7148">
        <v>616.94799999999998</v>
      </c>
      <c r="O7148">
        <v>7.4470000000000001</v>
      </c>
    </row>
    <row r="7149" spans="1:15" x14ac:dyDescent="0.3">
      <c r="A7149" t="s">
        <v>252</v>
      </c>
      <c r="B7149" t="s">
        <v>253</v>
      </c>
      <c r="C7149" t="s">
        <v>431</v>
      </c>
      <c r="D7149" t="s">
        <v>433</v>
      </c>
      <c r="E7149">
        <v>2010</v>
      </c>
      <c r="F7149">
        <v>12</v>
      </c>
      <c r="G7149">
        <v>7.3</v>
      </c>
      <c r="H7149">
        <v>1995.36</v>
      </c>
      <c r="I7149">
        <v>10003700000</v>
      </c>
      <c r="J7149">
        <v>8000.38</v>
      </c>
      <c r="K7149">
        <v>28.33</v>
      </c>
      <c r="L7149">
        <v>13.3</v>
      </c>
      <c r="M7149">
        <v>72.967299999999994</v>
      </c>
      <c r="N7149">
        <v>615.96100000000001</v>
      </c>
      <c r="O7149">
        <v>7.6539999999999999</v>
      </c>
    </row>
    <row r="7150" spans="1:15" x14ac:dyDescent="0.3">
      <c r="A7150" t="s">
        <v>252</v>
      </c>
      <c r="B7150" t="s">
        <v>253</v>
      </c>
      <c r="C7150" t="s">
        <v>431</v>
      </c>
      <c r="D7150" t="s">
        <v>433</v>
      </c>
      <c r="E7150">
        <v>2009</v>
      </c>
      <c r="F7150">
        <v>12.3</v>
      </c>
      <c r="G7150">
        <v>7.4</v>
      </c>
      <c r="H7150">
        <v>1907.12</v>
      </c>
      <c r="I7150">
        <v>9128840000</v>
      </c>
      <c r="J7150">
        <v>7318.13</v>
      </c>
      <c r="K7150">
        <v>22.51</v>
      </c>
      <c r="L7150">
        <v>13.5</v>
      </c>
      <c r="M7150">
        <v>72.882400000000004</v>
      </c>
      <c r="N7150">
        <v>614.49699999999996</v>
      </c>
      <c r="O7150">
        <v>7.2569999999999997</v>
      </c>
    </row>
    <row r="7151" spans="1:15" x14ac:dyDescent="0.3">
      <c r="A7151" t="s">
        <v>252</v>
      </c>
      <c r="B7151" t="s">
        <v>253</v>
      </c>
      <c r="C7151" t="s">
        <v>431</v>
      </c>
      <c r="D7151" t="s">
        <v>433</v>
      </c>
      <c r="E7151">
        <v>2008</v>
      </c>
      <c r="F7151">
        <v>13.2</v>
      </c>
      <c r="G7151">
        <v>7.2</v>
      </c>
      <c r="H7151">
        <v>1881.65</v>
      </c>
      <c r="I7151">
        <v>9990370000</v>
      </c>
      <c r="J7151">
        <v>8030.06</v>
      </c>
      <c r="K7151">
        <v>21.81</v>
      </c>
      <c r="L7151">
        <v>13.8</v>
      </c>
      <c r="M7151">
        <v>72.570700000000002</v>
      </c>
      <c r="N7151">
        <v>612.86699999999996</v>
      </c>
      <c r="O7151">
        <v>7.17</v>
      </c>
    </row>
    <row r="7152" spans="1:15" x14ac:dyDescent="0.3">
      <c r="A7152" t="s">
        <v>252</v>
      </c>
      <c r="B7152" t="s">
        <v>253</v>
      </c>
      <c r="C7152" t="s">
        <v>431</v>
      </c>
      <c r="D7152" t="s">
        <v>433</v>
      </c>
      <c r="E7152">
        <v>2007</v>
      </c>
      <c r="F7152">
        <v>13.7</v>
      </c>
      <c r="G7152">
        <v>6.9</v>
      </c>
      <c r="H7152">
        <v>1816.67</v>
      </c>
      <c r="I7152">
        <v>8150140000</v>
      </c>
      <c r="J7152">
        <v>6574.65</v>
      </c>
      <c r="K7152">
        <v>20.22</v>
      </c>
      <c r="L7152">
        <v>14</v>
      </c>
      <c r="M7152">
        <v>72.570700000000002</v>
      </c>
      <c r="N7152">
        <v>610.65499999999997</v>
      </c>
      <c r="O7152">
        <v>8.4749999999999996</v>
      </c>
    </row>
    <row r="7153" spans="1:15" x14ac:dyDescent="0.3">
      <c r="A7153" t="s">
        <v>252</v>
      </c>
      <c r="B7153" t="s">
        <v>253</v>
      </c>
      <c r="C7153" t="s">
        <v>431</v>
      </c>
      <c r="D7153" t="s">
        <v>433</v>
      </c>
      <c r="E7153">
        <v>2006</v>
      </c>
      <c r="F7153">
        <v>14.3</v>
      </c>
      <c r="G7153">
        <v>7.4</v>
      </c>
      <c r="H7153">
        <v>1743.12</v>
      </c>
      <c r="I7153">
        <v>7028800000</v>
      </c>
      <c r="J7153">
        <v>5695.97</v>
      </c>
      <c r="K7153">
        <v>16.7</v>
      </c>
      <c r="L7153">
        <v>14</v>
      </c>
      <c r="M7153">
        <v>72.432199999999995</v>
      </c>
      <c r="N7153">
        <v>607.88</v>
      </c>
      <c r="O7153">
        <v>9.0399999999999991</v>
      </c>
    </row>
    <row r="7154" spans="1:15" x14ac:dyDescent="0.3">
      <c r="A7154" t="s">
        <v>252</v>
      </c>
      <c r="B7154" t="s">
        <v>253</v>
      </c>
      <c r="C7154" t="s">
        <v>431</v>
      </c>
      <c r="D7154" t="s">
        <v>433</v>
      </c>
      <c r="E7154">
        <v>2005</v>
      </c>
      <c r="F7154">
        <v>15.3</v>
      </c>
      <c r="G7154">
        <v>7</v>
      </c>
      <c r="H7154">
        <v>1683.69</v>
      </c>
      <c r="I7154">
        <v>6488750000</v>
      </c>
      <c r="J7154">
        <v>5282.91</v>
      </c>
      <c r="K7154">
        <v>15.1722</v>
      </c>
      <c r="L7154">
        <v>13.8</v>
      </c>
      <c r="M7154">
        <v>72.432199999999995</v>
      </c>
      <c r="N7154">
        <v>605.05100000000004</v>
      </c>
      <c r="O7154">
        <v>9.5239999999999991</v>
      </c>
    </row>
    <row r="7155" spans="1:15" x14ac:dyDescent="0.3">
      <c r="A7155" t="s">
        <v>252</v>
      </c>
      <c r="B7155" t="s">
        <v>253</v>
      </c>
      <c r="C7155" t="s">
        <v>431</v>
      </c>
      <c r="D7155" t="s">
        <v>433</v>
      </c>
      <c r="E7155">
        <v>2004</v>
      </c>
      <c r="F7155">
        <v>15.7</v>
      </c>
      <c r="G7155">
        <v>6.9</v>
      </c>
      <c r="H7155">
        <v>1614.25</v>
      </c>
      <c r="I7155">
        <v>6578840000</v>
      </c>
      <c r="J7155">
        <v>5388.07</v>
      </c>
      <c r="K7155">
        <v>13.6891</v>
      </c>
      <c r="L7155">
        <v>13.7</v>
      </c>
      <c r="M7155">
        <v>72.276700000000005</v>
      </c>
      <c r="N7155">
        <v>601.47900000000004</v>
      </c>
      <c r="O7155">
        <v>8.3369999999999997</v>
      </c>
    </row>
    <row r="7156" spans="1:15" x14ac:dyDescent="0.3">
      <c r="A7156" t="s">
        <v>252</v>
      </c>
      <c r="B7156" t="s">
        <v>253</v>
      </c>
      <c r="C7156" t="s">
        <v>431</v>
      </c>
      <c r="D7156" t="s">
        <v>433</v>
      </c>
      <c r="E7156">
        <v>2003</v>
      </c>
      <c r="F7156">
        <v>15.9</v>
      </c>
      <c r="G7156">
        <v>7</v>
      </c>
      <c r="H7156">
        <v>1561.77</v>
      </c>
      <c r="I7156">
        <v>5816550000</v>
      </c>
      <c r="J7156">
        <v>4793.72</v>
      </c>
      <c r="K7156">
        <v>12.187099999999999</v>
      </c>
      <c r="L7156">
        <v>13.8</v>
      </c>
      <c r="M7156">
        <v>72.121300000000005</v>
      </c>
      <c r="N7156">
        <v>597.71900000000005</v>
      </c>
      <c r="O7156">
        <v>8.36</v>
      </c>
    </row>
    <row r="7157" spans="1:15" x14ac:dyDescent="0.3">
      <c r="A7157" t="s">
        <v>252</v>
      </c>
      <c r="B7157" t="s">
        <v>253</v>
      </c>
      <c r="C7157" t="s">
        <v>431</v>
      </c>
      <c r="D7157" t="s">
        <v>433</v>
      </c>
      <c r="E7157">
        <v>2002</v>
      </c>
      <c r="F7157">
        <v>16.600000000000001</v>
      </c>
      <c r="G7157">
        <v>6.9</v>
      </c>
      <c r="H7157">
        <v>1473.49</v>
      </c>
      <c r="I7157">
        <v>4841310000</v>
      </c>
      <c r="J7157">
        <v>4018.95</v>
      </c>
      <c r="K7157">
        <v>10.252599999999999</v>
      </c>
      <c r="L7157">
        <v>14.2</v>
      </c>
      <c r="M7157">
        <v>71.965900000000005</v>
      </c>
      <c r="N7157">
        <v>593.40899999999999</v>
      </c>
      <c r="O7157">
        <v>8.2050000000000001</v>
      </c>
    </row>
    <row r="7158" spans="1:15" x14ac:dyDescent="0.3">
      <c r="A7158" t="s">
        <v>252</v>
      </c>
      <c r="B7158" t="s">
        <v>253</v>
      </c>
      <c r="C7158" t="s">
        <v>431</v>
      </c>
      <c r="D7158" t="s">
        <v>433</v>
      </c>
      <c r="E7158">
        <v>2001</v>
      </c>
      <c r="F7158">
        <v>16.5</v>
      </c>
      <c r="G7158">
        <v>6.7</v>
      </c>
      <c r="H7158">
        <v>1453.66</v>
      </c>
      <c r="I7158">
        <v>4613630000</v>
      </c>
      <c r="J7158">
        <v>3856.63</v>
      </c>
      <c r="K7158">
        <v>8.7809000000000008</v>
      </c>
      <c r="L7158">
        <v>15.1</v>
      </c>
      <c r="M7158">
        <v>71.765900000000002</v>
      </c>
      <c r="N7158">
        <v>589.30399999999997</v>
      </c>
      <c r="O7158">
        <v>9.1389999999999993</v>
      </c>
    </row>
    <row r="7159" spans="1:15" x14ac:dyDescent="0.3">
      <c r="A7159" t="s">
        <v>252</v>
      </c>
      <c r="B7159" t="s">
        <v>253</v>
      </c>
      <c r="C7159" t="s">
        <v>431</v>
      </c>
      <c r="D7159" t="s">
        <v>433</v>
      </c>
      <c r="E7159">
        <v>2000</v>
      </c>
      <c r="F7159">
        <v>17</v>
      </c>
      <c r="G7159">
        <v>6.7</v>
      </c>
      <c r="H7159">
        <v>1363.25</v>
      </c>
      <c r="I7159">
        <v>4663310000</v>
      </c>
      <c r="J7159">
        <v>3929.08</v>
      </c>
      <c r="K7159">
        <v>7.2815399999999997</v>
      </c>
      <c r="L7159">
        <v>16.3</v>
      </c>
      <c r="M7159">
        <v>71.663399999999996</v>
      </c>
      <c r="N7159">
        <v>584.66700000000003</v>
      </c>
      <c r="O7159">
        <v>9.2769999999999992</v>
      </c>
    </row>
    <row r="7160" spans="1:15" x14ac:dyDescent="0.3">
      <c r="A7160" t="s">
        <v>252</v>
      </c>
      <c r="B7160" t="s">
        <v>253</v>
      </c>
      <c r="C7160" t="s">
        <v>431</v>
      </c>
      <c r="D7160" t="s">
        <v>433</v>
      </c>
      <c r="E7160">
        <v>1999</v>
      </c>
      <c r="F7160">
        <v>17.3</v>
      </c>
      <c r="G7160">
        <v>6.8</v>
      </c>
      <c r="H7160">
        <v>1226.96</v>
      </c>
      <c r="I7160">
        <v>4343710000</v>
      </c>
      <c r="J7160">
        <v>3695.93</v>
      </c>
      <c r="K7160">
        <v>4.6522100000000002</v>
      </c>
      <c r="L7160">
        <v>17.7</v>
      </c>
      <c r="M7160">
        <v>70.960999999999999</v>
      </c>
      <c r="N7160">
        <v>578.94899999999996</v>
      </c>
      <c r="O7160">
        <v>9.2940000000000005</v>
      </c>
    </row>
    <row r="7161" spans="1:15" x14ac:dyDescent="0.3">
      <c r="A7161" t="s">
        <v>252</v>
      </c>
      <c r="B7161" t="s">
        <v>253</v>
      </c>
      <c r="C7161" t="s">
        <v>431</v>
      </c>
      <c r="D7161" t="s">
        <v>433</v>
      </c>
      <c r="E7161">
        <v>1998</v>
      </c>
      <c r="F7161">
        <v>16.7</v>
      </c>
      <c r="G7161">
        <v>6.8</v>
      </c>
      <c r="H7161">
        <v>1205.5999999999999</v>
      </c>
      <c r="I7161">
        <v>4169660000</v>
      </c>
      <c r="J7161">
        <v>3593.23</v>
      </c>
      <c r="K7161">
        <v>2.56528</v>
      </c>
      <c r="L7161">
        <v>19</v>
      </c>
      <c r="M7161">
        <v>70.607299999999995</v>
      </c>
      <c r="N7161">
        <v>571.63599999999997</v>
      </c>
      <c r="O7161">
        <v>9.24</v>
      </c>
    </row>
    <row r="7162" spans="1:15" x14ac:dyDescent="0.3">
      <c r="A7162" t="s">
        <v>252</v>
      </c>
      <c r="B7162" t="s">
        <v>253</v>
      </c>
      <c r="C7162" t="s">
        <v>431</v>
      </c>
      <c r="D7162" t="s">
        <v>433</v>
      </c>
      <c r="E7162">
        <v>1997</v>
      </c>
      <c r="F7162">
        <v>17.399999999999999</v>
      </c>
      <c r="G7162">
        <v>7</v>
      </c>
      <c r="H7162">
        <v>1108.6099999999999</v>
      </c>
      <c r="I7162">
        <v>4187370000</v>
      </c>
      <c r="J7162">
        <v>3646.63</v>
      </c>
      <c r="K7162">
        <v>0.47562900000000002</v>
      </c>
      <c r="L7162">
        <v>19.8</v>
      </c>
      <c r="M7162">
        <v>70.404899999999998</v>
      </c>
      <c r="N7162">
        <v>565.65700000000004</v>
      </c>
      <c r="O7162">
        <v>9.3810000000000002</v>
      </c>
    </row>
    <row r="7163" spans="1:15" x14ac:dyDescent="0.3">
      <c r="A7163" t="s">
        <v>252</v>
      </c>
      <c r="B7163" t="s">
        <v>253</v>
      </c>
      <c r="C7163" t="s">
        <v>431</v>
      </c>
      <c r="D7163" t="s">
        <v>433</v>
      </c>
      <c r="E7163">
        <v>1996</v>
      </c>
      <c r="F7163">
        <v>18.3</v>
      </c>
      <c r="G7163">
        <v>6.8</v>
      </c>
      <c r="H7163">
        <v>1021.17</v>
      </c>
      <c r="I7163">
        <v>4421940000</v>
      </c>
      <c r="J7163">
        <v>3899.44</v>
      </c>
      <c r="K7163">
        <v>0.18376899999999999</v>
      </c>
      <c r="L7163">
        <v>19.899999999999999</v>
      </c>
      <c r="M7163">
        <v>70.322900000000004</v>
      </c>
      <c r="N7163">
        <v>558.61900000000003</v>
      </c>
      <c r="O7163">
        <v>9.5820000000000007</v>
      </c>
    </row>
    <row r="7164" spans="1:15" x14ac:dyDescent="0.3">
      <c r="A7164" t="s">
        <v>252</v>
      </c>
      <c r="B7164" t="s">
        <v>253</v>
      </c>
      <c r="C7164" t="s">
        <v>431</v>
      </c>
      <c r="D7164" t="s">
        <v>433</v>
      </c>
      <c r="E7164">
        <v>1995</v>
      </c>
      <c r="F7164">
        <v>18.3</v>
      </c>
      <c r="G7164">
        <v>6.7</v>
      </c>
      <c r="H7164">
        <v>945.24800000000005</v>
      </c>
      <c r="I7164">
        <v>4040350000</v>
      </c>
      <c r="J7164">
        <v>3599.56</v>
      </c>
      <c r="L7164">
        <v>19.399999999999999</v>
      </c>
      <c r="M7164">
        <v>70.325900000000004</v>
      </c>
      <c r="N7164">
        <v>552.93399999999997</v>
      </c>
      <c r="O7164">
        <v>9.59</v>
      </c>
    </row>
    <row r="7165" spans="1:15" x14ac:dyDescent="0.3">
      <c r="A7165" t="s">
        <v>252</v>
      </c>
      <c r="B7165" t="s">
        <v>253</v>
      </c>
      <c r="C7165" t="s">
        <v>431</v>
      </c>
      <c r="D7165" t="s">
        <v>433</v>
      </c>
      <c r="E7165">
        <v>1994</v>
      </c>
      <c r="F7165">
        <v>19.600000000000001</v>
      </c>
      <c r="G7165">
        <v>6.7</v>
      </c>
      <c r="H7165">
        <v>857.26099999999997</v>
      </c>
      <c r="I7165">
        <v>3558140000</v>
      </c>
      <c r="J7165">
        <v>3197.33</v>
      </c>
      <c r="L7165">
        <v>18.8</v>
      </c>
      <c r="M7165">
        <v>70.158500000000004</v>
      </c>
      <c r="N7165">
        <v>548.20000000000005</v>
      </c>
      <c r="O7165">
        <v>9.4369999999999994</v>
      </c>
    </row>
    <row r="7166" spans="1:15" x14ac:dyDescent="0.3">
      <c r="A7166" t="s">
        <v>252</v>
      </c>
      <c r="B7166" t="s">
        <v>253</v>
      </c>
      <c r="C7166" t="s">
        <v>431</v>
      </c>
      <c r="D7166" t="s">
        <v>433</v>
      </c>
      <c r="E7166">
        <v>1993</v>
      </c>
      <c r="F7166">
        <v>20.3</v>
      </c>
      <c r="G7166">
        <v>6.8</v>
      </c>
      <c r="H7166">
        <v>820.14</v>
      </c>
      <c r="I7166">
        <v>3263370000</v>
      </c>
      <c r="J7166">
        <v>2973.8</v>
      </c>
      <c r="L7166">
        <v>18.5</v>
      </c>
      <c r="M7166">
        <v>70.107299999999995</v>
      </c>
      <c r="N7166">
        <v>540.57799999999997</v>
      </c>
      <c r="O7166">
        <v>9.3699999999999992</v>
      </c>
    </row>
    <row r="7167" spans="1:15" x14ac:dyDescent="0.3">
      <c r="A7167" t="s">
        <v>252</v>
      </c>
      <c r="B7167" t="s">
        <v>253</v>
      </c>
      <c r="C7167" t="s">
        <v>431</v>
      </c>
      <c r="D7167" t="s">
        <v>433</v>
      </c>
      <c r="E7167">
        <v>1992</v>
      </c>
      <c r="F7167">
        <v>21.1</v>
      </c>
      <c r="G7167">
        <v>6.5</v>
      </c>
      <c r="H7167">
        <v>780.125</v>
      </c>
      <c r="I7167">
        <v>3224270000</v>
      </c>
      <c r="J7167">
        <v>2973.21</v>
      </c>
      <c r="L7167">
        <v>18.399999999999999</v>
      </c>
      <c r="M7167">
        <v>70.058499999999995</v>
      </c>
      <c r="N7167">
        <v>534.20699999999999</v>
      </c>
      <c r="O7167">
        <v>9.0690000000000008</v>
      </c>
    </row>
    <row r="7168" spans="1:15" x14ac:dyDescent="0.3">
      <c r="A7168" t="s">
        <v>252</v>
      </c>
      <c r="B7168" t="s">
        <v>253</v>
      </c>
      <c r="C7168" t="s">
        <v>431</v>
      </c>
      <c r="D7168" t="s">
        <v>433</v>
      </c>
      <c r="E7168">
        <v>1991</v>
      </c>
      <c r="F7168">
        <v>20.7</v>
      </c>
      <c r="G7168">
        <v>6.6</v>
      </c>
      <c r="H7168">
        <v>728.79100000000005</v>
      </c>
      <c r="I7168">
        <v>2856890000</v>
      </c>
      <c r="J7168">
        <v>2669.33</v>
      </c>
      <c r="L7168">
        <v>18.899999999999999</v>
      </c>
      <c r="M7168">
        <v>69.956100000000006</v>
      </c>
      <c r="N7168">
        <v>527.22500000000002</v>
      </c>
      <c r="O7168">
        <v>8.8870000000000005</v>
      </c>
    </row>
    <row r="7169" spans="1:14" x14ac:dyDescent="0.3">
      <c r="A7169" t="s">
        <v>252</v>
      </c>
      <c r="B7169" t="s">
        <v>253</v>
      </c>
      <c r="C7169" t="s">
        <v>431</v>
      </c>
      <c r="D7169" t="s">
        <v>433</v>
      </c>
      <c r="E7169">
        <v>1990</v>
      </c>
      <c r="F7169">
        <v>21.3</v>
      </c>
      <c r="G7169">
        <v>6.6</v>
      </c>
      <c r="H7169">
        <v>670.58600000000001</v>
      </c>
      <c r="I7169">
        <v>2653480000</v>
      </c>
      <c r="J7169">
        <v>2506.1799999999998</v>
      </c>
      <c r="K7169">
        <v>0</v>
      </c>
      <c r="L7169">
        <v>19.899999999999999</v>
      </c>
      <c r="M7169">
        <v>69.404899999999998</v>
      </c>
      <c r="N7169">
        <v>521.56399999999996</v>
      </c>
    </row>
    <row r="7170" spans="1:14" x14ac:dyDescent="0.3">
      <c r="A7170" t="s">
        <v>252</v>
      </c>
      <c r="B7170" t="s">
        <v>253</v>
      </c>
      <c r="C7170" t="s">
        <v>431</v>
      </c>
      <c r="D7170" t="s">
        <v>433</v>
      </c>
      <c r="E7170">
        <v>1989</v>
      </c>
      <c r="F7170">
        <v>20.8</v>
      </c>
      <c r="G7170">
        <v>6.8</v>
      </c>
      <c r="H7170">
        <v>482.27800000000002</v>
      </c>
      <c r="I7170">
        <v>2181930000</v>
      </c>
      <c r="J7170">
        <v>2075.54</v>
      </c>
      <c r="L7170">
        <v>21.4</v>
      </c>
      <c r="M7170">
        <v>69.123999999999995</v>
      </c>
      <c r="N7170">
        <v>517.86199999999997</v>
      </c>
    </row>
    <row r="7171" spans="1:14" x14ac:dyDescent="0.3">
      <c r="A7171" t="s">
        <v>252</v>
      </c>
      <c r="B7171" t="s">
        <v>253</v>
      </c>
      <c r="C7171" t="s">
        <v>431</v>
      </c>
      <c r="D7171" t="s">
        <v>433</v>
      </c>
      <c r="E7171">
        <v>1988</v>
      </c>
      <c r="F7171">
        <v>20.100000000000001</v>
      </c>
      <c r="G7171">
        <v>6.6</v>
      </c>
      <c r="H7171">
        <v>436.142</v>
      </c>
      <c r="I7171">
        <v>2134520000</v>
      </c>
      <c r="J7171">
        <v>2046.05</v>
      </c>
      <c r="L7171">
        <v>23.1</v>
      </c>
      <c r="M7171">
        <v>68.863</v>
      </c>
      <c r="N7171">
        <v>513.91099999999994</v>
      </c>
    </row>
    <row r="7172" spans="1:14" x14ac:dyDescent="0.3">
      <c r="A7172" t="s">
        <v>252</v>
      </c>
      <c r="B7172" t="s">
        <v>253</v>
      </c>
      <c r="C7172" t="s">
        <v>431</v>
      </c>
      <c r="D7172" t="s">
        <v>433</v>
      </c>
      <c r="E7172">
        <v>1987</v>
      </c>
      <c r="F7172">
        <v>19.3</v>
      </c>
      <c r="G7172">
        <v>6.5</v>
      </c>
      <c r="H7172">
        <v>388</v>
      </c>
      <c r="I7172">
        <v>1880850000</v>
      </c>
      <c r="J7172">
        <v>1815.35</v>
      </c>
      <c r="L7172">
        <v>24.3</v>
      </c>
      <c r="M7172">
        <v>68.655500000000004</v>
      </c>
      <c r="N7172">
        <v>510.38499999999999</v>
      </c>
    </row>
    <row r="7173" spans="1:14" x14ac:dyDescent="0.3">
      <c r="A7173" t="s">
        <v>252</v>
      </c>
      <c r="B7173" t="s">
        <v>253</v>
      </c>
      <c r="C7173" t="s">
        <v>431</v>
      </c>
      <c r="D7173" t="s">
        <v>433</v>
      </c>
      <c r="E7173">
        <v>1986</v>
      </c>
      <c r="F7173">
        <v>18.600000000000001</v>
      </c>
      <c r="G7173">
        <v>6.6</v>
      </c>
      <c r="H7173">
        <v>347.15499999999997</v>
      </c>
      <c r="I7173">
        <v>1462900000</v>
      </c>
      <c r="J7173">
        <v>1422.56</v>
      </c>
      <c r="L7173">
        <v>24.3</v>
      </c>
      <c r="M7173">
        <v>68.499399999999994</v>
      </c>
      <c r="N7173">
        <v>506.58100000000002</v>
      </c>
    </row>
    <row r="7174" spans="1:14" x14ac:dyDescent="0.3">
      <c r="A7174" t="s">
        <v>252</v>
      </c>
      <c r="B7174" t="s">
        <v>253</v>
      </c>
      <c r="C7174" t="s">
        <v>431</v>
      </c>
      <c r="D7174" t="s">
        <v>433</v>
      </c>
      <c r="E7174">
        <v>1985</v>
      </c>
      <c r="F7174">
        <v>19</v>
      </c>
      <c r="G7174">
        <v>6.8</v>
      </c>
      <c r="H7174">
        <v>313.56299999999999</v>
      </c>
      <c r="I7174">
        <v>1076120000</v>
      </c>
      <c r="J7174">
        <v>1054.47</v>
      </c>
      <c r="L7174">
        <v>23.8</v>
      </c>
      <c r="M7174">
        <v>68.370699999999999</v>
      </c>
      <c r="N7174">
        <v>502.72300000000001</v>
      </c>
    </row>
    <row r="7175" spans="1:14" x14ac:dyDescent="0.3">
      <c r="A7175" t="s">
        <v>252</v>
      </c>
      <c r="B7175" t="s">
        <v>253</v>
      </c>
      <c r="C7175" t="s">
        <v>431</v>
      </c>
      <c r="D7175" t="s">
        <v>433</v>
      </c>
      <c r="E7175">
        <v>1984</v>
      </c>
      <c r="F7175">
        <v>20.100000000000001</v>
      </c>
      <c r="G7175">
        <v>6.6</v>
      </c>
      <c r="H7175">
        <v>301.31799999999998</v>
      </c>
      <c r="I7175">
        <v>1040560000</v>
      </c>
      <c r="J7175">
        <v>1027.99</v>
      </c>
      <c r="L7175">
        <v>24.1</v>
      </c>
      <c r="M7175">
        <v>68.230400000000003</v>
      </c>
      <c r="N7175">
        <v>498.63099999999997</v>
      </c>
    </row>
    <row r="7176" spans="1:14" x14ac:dyDescent="0.3">
      <c r="A7176" t="s">
        <v>252</v>
      </c>
      <c r="B7176" t="s">
        <v>253</v>
      </c>
      <c r="C7176" t="s">
        <v>431</v>
      </c>
      <c r="D7176" t="s">
        <v>433</v>
      </c>
      <c r="E7176">
        <v>1983</v>
      </c>
      <c r="F7176">
        <v>21</v>
      </c>
      <c r="G7176">
        <v>6.5</v>
      </c>
      <c r="H7176">
        <v>301.49</v>
      </c>
      <c r="I7176">
        <v>1090280000</v>
      </c>
      <c r="J7176">
        <v>1088.44</v>
      </c>
      <c r="L7176">
        <v>25.9</v>
      </c>
      <c r="M7176">
        <v>68.037599999999998</v>
      </c>
      <c r="N7176">
        <v>493.44400000000002</v>
      </c>
    </row>
    <row r="7177" spans="1:14" x14ac:dyDescent="0.3">
      <c r="A7177" t="s">
        <v>252</v>
      </c>
      <c r="B7177" t="s">
        <v>253</v>
      </c>
      <c r="C7177" t="s">
        <v>431</v>
      </c>
      <c r="D7177" t="s">
        <v>433</v>
      </c>
      <c r="E7177">
        <v>1982</v>
      </c>
      <c r="F7177">
        <v>22.6</v>
      </c>
      <c r="G7177">
        <v>6.6</v>
      </c>
      <c r="H7177">
        <v>294.2</v>
      </c>
      <c r="I7177">
        <v>1078410000</v>
      </c>
      <c r="J7177">
        <v>1086.54</v>
      </c>
      <c r="L7177">
        <v>28.4</v>
      </c>
      <c r="M7177">
        <v>67.7654</v>
      </c>
      <c r="N7177">
        <v>488.92700000000002</v>
      </c>
    </row>
    <row r="7178" spans="1:14" x14ac:dyDescent="0.3">
      <c r="A7178" t="s">
        <v>252</v>
      </c>
      <c r="B7178" t="s">
        <v>253</v>
      </c>
      <c r="C7178" t="s">
        <v>431</v>
      </c>
      <c r="D7178" t="s">
        <v>433</v>
      </c>
      <c r="E7178">
        <v>1981</v>
      </c>
      <c r="F7178">
        <v>25.5</v>
      </c>
      <c r="G7178">
        <v>6.8</v>
      </c>
      <c r="H7178">
        <v>295.779</v>
      </c>
      <c r="I7178">
        <v>1142390000</v>
      </c>
      <c r="J7178">
        <v>1165.1600000000001</v>
      </c>
      <c r="L7178">
        <v>30.6</v>
      </c>
      <c r="M7178">
        <v>67.407399999999996</v>
      </c>
      <c r="N7178">
        <v>482.98599999999999</v>
      </c>
    </row>
    <row r="7179" spans="1:14" x14ac:dyDescent="0.3">
      <c r="A7179" t="s">
        <v>252</v>
      </c>
      <c r="B7179" t="s">
        <v>253</v>
      </c>
      <c r="C7179" t="s">
        <v>431</v>
      </c>
      <c r="D7179" t="s">
        <v>433</v>
      </c>
      <c r="E7179">
        <v>1980</v>
      </c>
      <c r="F7179">
        <v>27.2</v>
      </c>
      <c r="G7179">
        <v>7.2</v>
      </c>
      <c r="H7179">
        <v>299.16000000000003</v>
      </c>
      <c r="I7179">
        <v>1131790000</v>
      </c>
      <c r="J7179">
        <v>1171.58</v>
      </c>
      <c r="L7179">
        <v>32.200000000000003</v>
      </c>
      <c r="M7179">
        <v>66.965400000000002</v>
      </c>
      <c r="N7179">
        <v>475.88099999999997</v>
      </c>
    </row>
    <row r="7180" spans="1:14" x14ac:dyDescent="0.3">
      <c r="A7180" t="s">
        <v>252</v>
      </c>
      <c r="B7180" t="s">
        <v>253</v>
      </c>
      <c r="C7180" t="s">
        <v>431</v>
      </c>
      <c r="D7180" t="s">
        <v>433</v>
      </c>
      <c r="E7180">
        <v>1979</v>
      </c>
      <c r="F7180">
        <v>27.5</v>
      </c>
      <c r="G7180">
        <v>7.2</v>
      </c>
      <c r="H7180">
        <v>309.51</v>
      </c>
      <c r="I7180">
        <v>1211140000</v>
      </c>
      <c r="J7180">
        <v>1275.04</v>
      </c>
      <c r="L7180">
        <v>33.9</v>
      </c>
      <c r="M7180">
        <v>66.455799999999996</v>
      </c>
      <c r="N7180">
        <v>467.92500000000001</v>
      </c>
    </row>
    <row r="7181" spans="1:14" x14ac:dyDescent="0.3">
      <c r="A7181" t="s">
        <v>252</v>
      </c>
      <c r="B7181" t="s">
        <v>253</v>
      </c>
      <c r="C7181" t="s">
        <v>431</v>
      </c>
      <c r="D7181" t="s">
        <v>433</v>
      </c>
      <c r="E7181">
        <v>1978</v>
      </c>
      <c r="F7181">
        <v>27.1</v>
      </c>
      <c r="G7181">
        <v>7.1</v>
      </c>
      <c r="H7181">
        <v>279.59300000000002</v>
      </c>
      <c r="I7181">
        <v>1015370000</v>
      </c>
      <c r="J7181">
        <v>1087.7</v>
      </c>
      <c r="L7181">
        <v>36.1</v>
      </c>
      <c r="M7181">
        <v>65.913300000000007</v>
      </c>
      <c r="N7181">
        <v>459.85199999999998</v>
      </c>
    </row>
    <row r="7182" spans="1:14" x14ac:dyDescent="0.3">
      <c r="A7182" t="s">
        <v>252</v>
      </c>
      <c r="B7182" t="s">
        <v>253</v>
      </c>
      <c r="C7182" t="s">
        <v>431</v>
      </c>
      <c r="D7182" t="s">
        <v>433</v>
      </c>
      <c r="E7182">
        <v>1977</v>
      </c>
      <c r="F7182">
        <v>26</v>
      </c>
      <c r="G7182">
        <v>7.8</v>
      </c>
      <c r="H7182">
        <v>280.01499999999999</v>
      </c>
      <c r="I7182">
        <v>823634000</v>
      </c>
      <c r="J7182">
        <v>893.91499999999996</v>
      </c>
      <c r="L7182">
        <v>39.4</v>
      </c>
      <c r="M7182">
        <v>65.372399999999999</v>
      </c>
      <c r="N7182">
        <v>453.88099999999997</v>
      </c>
    </row>
    <row r="7183" spans="1:14" x14ac:dyDescent="0.3">
      <c r="A7183" t="s">
        <v>252</v>
      </c>
      <c r="B7183" t="s">
        <v>253</v>
      </c>
      <c r="C7183" t="s">
        <v>431</v>
      </c>
      <c r="D7183" t="s">
        <v>433</v>
      </c>
      <c r="E7183">
        <v>1976</v>
      </c>
      <c r="F7183">
        <v>25.8</v>
      </c>
      <c r="G7183">
        <v>7.7</v>
      </c>
      <c r="H7183">
        <v>249.309</v>
      </c>
      <c r="I7183">
        <v>704034000</v>
      </c>
      <c r="J7183">
        <v>776.64400000000001</v>
      </c>
      <c r="L7183">
        <v>44</v>
      </c>
      <c r="M7183">
        <v>64.855599999999995</v>
      </c>
      <c r="N7183">
        <v>446.55500000000001</v>
      </c>
    </row>
    <row r="7184" spans="1:14" x14ac:dyDescent="0.3">
      <c r="A7184" t="s">
        <v>252</v>
      </c>
      <c r="B7184" t="s">
        <v>253</v>
      </c>
      <c r="C7184" t="s">
        <v>431</v>
      </c>
      <c r="D7184" t="s">
        <v>433</v>
      </c>
      <c r="E7184">
        <v>1975</v>
      </c>
      <c r="F7184">
        <v>25.3</v>
      </c>
      <c r="G7184">
        <v>8.1</v>
      </c>
      <c r="H7184">
        <v>211.88300000000001</v>
      </c>
      <c r="L7184">
        <v>49.5</v>
      </c>
      <c r="M7184">
        <v>64.390500000000003</v>
      </c>
      <c r="N7184">
        <v>439.40899999999999</v>
      </c>
    </row>
    <row r="7185" spans="1:15" x14ac:dyDescent="0.3">
      <c r="A7185" t="s">
        <v>252</v>
      </c>
      <c r="B7185" t="s">
        <v>253</v>
      </c>
      <c r="C7185" t="s">
        <v>431</v>
      </c>
      <c r="D7185" t="s">
        <v>433</v>
      </c>
      <c r="E7185">
        <v>1974</v>
      </c>
      <c r="F7185">
        <v>27.3</v>
      </c>
      <c r="G7185">
        <v>7.3</v>
      </c>
      <c r="H7185">
        <v>201.58500000000001</v>
      </c>
      <c r="L7185">
        <v>54.4</v>
      </c>
      <c r="M7185">
        <v>64</v>
      </c>
      <c r="N7185">
        <v>432.53300000000002</v>
      </c>
    </row>
    <row r="7186" spans="1:15" x14ac:dyDescent="0.3">
      <c r="A7186" t="s">
        <v>252</v>
      </c>
      <c r="B7186" t="s">
        <v>253</v>
      </c>
      <c r="C7186" t="s">
        <v>431</v>
      </c>
      <c r="D7186" t="s">
        <v>433</v>
      </c>
      <c r="E7186">
        <v>1973</v>
      </c>
      <c r="F7186">
        <v>23</v>
      </c>
      <c r="G7186">
        <v>7.8</v>
      </c>
      <c r="H7186">
        <v>180.38499999999999</v>
      </c>
      <c r="L7186">
        <v>57.4</v>
      </c>
      <c r="M7186">
        <v>63.685499999999998</v>
      </c>
      <c r="N7186">
        <v>426.01900000000001</v>
      </c>
    </row>
    <row r="7187" spans="1:15" x14ac:dyDescent="0.3">
      <c r="A7187" t="s">
        <v>252</v>
      </c>
      <c r="B7187" t="s">
        <v>253</v>
      </c>
      <c r="C7187" t="s">
        <v>431</v>
      </c>
      <c r="D7187" t="s">
        <v>433</v>
      </c>
      <c r="E7187">
        <v>1972</v>
      </c>
      <c r="F7187">
        <v>25.3</v>
      </c>
      <c r="G7187">
        <v>7.9</v>
      </c>
      <c r="H7187">
        <v>160.78800000000001</v>
      </c>
      <c r="L7187">
        <v>58.8</v>
      </c>
      <c r="M7187">
        <v>63.44</v>
      </c>
      <c r="N7187">
        <v>419.73099999999999</v>
      </c>
    </row>
    <row r="7188" spans="1:15" x14ac:dyDescent="0.3">
      <c r="A7188" t="s">
        <v>252</v>
      </c>
      <c r="B7188" t="s">
        <v>253</v>
      </c>
      <c r="C7188" t="s">
        <v>431</v>
      </c>
      <c r="D7188" t="s">
        <v>433</v>
      </c>
      <c r="E7188">
        <v>1971</v>
      </c>
      <c r="F7188">
        <v>26.1</v>
      </c>
      <c r="G7188">
        <v>7.7</v>
      </c>
      <c r="H7188">
        <v>146.56299999999999</v>
      </c>
      <c r="L7188">
        <v>59.5</v>
      </c>
      <c r="M7188">
        <v>63.253300000000003</v>
      </c>
      <c r="N7188">
        <v>413.41399999999999</v>
      </c>
    </row>
    <row r="7189" spans="1:15" x14ac:dyDescent="0.3">
      <c r="A7189" t="s">
        <v>252</v>
      </c>
      <c r="B7189" t="s">
        <v>253</v>
      </c>
      <c r="C7189" t="s">
        <v>431</v>
      </c>
      <c r="D7189" t="s">
        <v>433</v>
      </c>
      <c r="E7189">
        <v>1970</v>
      </c>
      <c r="F7189">
        <v>27.5</v>
      </c>
      <c r="G7189">
        <v>7.9</v>
      </c>
      <c r="L7189">
        <v>60.4</v>
      </c>
      <c r="M7189">
        <v>63.118000000000002</v>
      </c>
      <c r="N7189">
        <v>406.89699999999999</v>
      </c>
    </row>
    <row r="7190" spans="1:15" x14ac:dyDescent="0.3">
      <c r="A7190" t="s">
        <v>252</v>
      </c>
      <c r="B7190" t="s">
        <v>253</v>
      </c>
      <c r="C7190" t="s">
        <v>431</v>
      </c>
      <c r="D7190" t="s">
        <v>433</v>
      </c>
      <c r="E7190">
        <v>1969</v>
      </c>
      <c r="F7190">
        <v>27.7</v>
      </c>
      <c r="G7190">
        <v>8.3000000000000007</v>
      </c>
      <c r="L7190">
        <v>62.8</v>
      </c>
      <c r="M7190">
        <v>63.020200000000003</v>
      </c>
      <c r="N7190">
        <v>400.2</v>
      </c>
    </row>
    <row r="7191" spans="1:15" x14ac:dyDescent="0.3">
      <c r="A7191" t="s">
        <v>252</v>
      </c>
      <c r="B7191" t="s">
        <v>253</v>
      </c>
      <c r="C7191" t="s">
        <v>431</v>
      </c>
      <c r="D7191" t="s">
        <v>433</v>
      </c>
      <c r="E7191">
        <v>1968</v>
      </c>
      <c r="F7191">
        <v>31.6</v>
      </c>
      <c r="G7191">
        <v>9.1999999999999993</v>
      </c>
      <c r="L7191">
        <v>66.3</v>
      </c>
      <c r="M7191">
        <v>62.931699999999999</v>
      </c>
      <c r="N7191">
        <v>393.30700000000002</v>
      </c>
    </row>
    <row r="7192" spans="1:15" x14ac:dyDescent="0.3">
      <c r="A7192" t="s">
        <v>252</v>
      </c>
      <c r="B7192" t="s">
        <v>253</v>
      </c>
      <c r="C7192" t="s">
        <v>431</v>
      </c>
      <c r="D7192" t="s">
        <v>433</v>
      </c>
      <c r="E7192">
        <v>1967</v>
      </c>
      <c r="F7192">
        <v>31</v>
      </c>
      <c r="G7192">
        <v>8.6</v>
      </c>
      <c r="L7192">
        <v>68.2</v>
      </c>
      <c r="M7192">
        <v>62.815300000000001</v>
      </c>
      <c r="N7192">
        <v>386.166</v>
      </c>
    </row>
    <row r="7193" spans="1:15" x14ac:dyDescent="0.3">
      <c r="A7193" t="s">
        <v>252</v>
      </c>
      <c r="B7193" t="s">
        <v>253</v>
      </c>
      <c r="C7193" t="s">
        <v>431</v>
      </c>
      <c r="D7193" t="s">
        <v>433</v>
      </c>
      <c r="E7193">
        <v>1966</v>
      </c>
      <c r="F7193">
        <v>36</v>
      </c>
      <c r="G7193">
        <v>9</v>
      </c>
      <c r="L7193">
        <v>65.400000000000006</v>
      </c>
      <c r="M7193">
        <v>62.6387</v>
      </c>
      <c r="N7193">
        <v>378.726</v>
      </c>
    </row>
    <row r="7194" spans="1:15" x14ac:dyDescent="0.3">
      <c r="A7194" t="s">
        <v>252</v>
      </c>
      <c r="B7194" t="s">
        <v>253</v>
      </c>
      <c r="C7194" t="s">
        <v>431</v>
      </c>
      <c r="D7194" t="s">
        <v>433</v>
      </c>
      <c r="E7194">
        <v>1965</v>
      </c>
      <c r="F7194">
        <v>36</v>
      </c>
      <c r="G7194">
        <v>8.8000000000000007</v>
      </c>
      <c r="L7194">
        <v>60.5</v>
      </c>
      <c r="M7194">
        <v>62.3583</v>
      </c>
      <c r="N7194">
        <v>370.93599999999998</v>
      </c>
    </row>
    <row r="7195" spans="1:15" x14ac:dyDescent="0.3">
      <c r="A7195" t="s">
        <v>252</v>
      </c>
      <c r="B7195" t="s">
        <v>253</v>
      </c>
      <c r="C7195" t="s">
        <v>431</v>
      </c>
      <c r="D7195" t="s">
        <v>433</v>
      </c>
      <c r="E7195">
        <v>1964</v>
      </c>
      <c r="F7195">
        <v>38.9</v>
      </c>
      <c r="G7195">
        <v>8.6999999999999993</v>
      </c>
      <c r="L7195">
        <v>58.1</v>
      </c>
      <c r="M7195">
        <v>61.935000000000002</v>
      </c>
      <c r="N7195">
        <v>362.74900000000002</v>
      </c>
    </row>
    <row r="7196" spans="1:15" x14ac:dyDescent="0.3">
      <c r="A7196" t="s">
        <v>252</v>
      </c>
      <c r="B7196" t="s">
        <v>253</v>
      </c>
      <c r="C7196" t="s">
        <v>431</v>
      </c>
      <c r="D7196" t="s">
        <v>433</v>
      </c>
      <c r="E7196">
        <v>1963</v>
      </c>
      <c r="F7196">
        <v>40.4</v>
      </c>
      <c r="G7196">
        <v>9.6999999999999993</v>
      </c>
      <c r="L7196">
        <v>60</v>
      </c>
      <c r="M7196">
        <v>61.357700000000001</v>
      </c>
      <c r="N7196">
        <v>354.11900000000003</v>
      </c>
    </row>
    <row r="7197" spans="1:15" x14ac:dyDescent="0.3">
      <c r="A7197" t="s">
        <v>252</v>
      </c>
      <c r="B7197" t="s">
        <v>253</v>
      </c>
      <c r="C7197" t="s">
        <v>431</v>
      </c>
      <c r="D7197" t="s">
        <v>433</v>
      </c>
      <c r="E7197">
        <v>1962</v>
      </c>
      <c r="F7197">
        <v>38.799999999999997</v>
      </c>
      <c r="G7197">
        <v>9.3000000000000007</v>
      </c>
      <c r="L7197">
        <v>63.6</v>
      </c>
      <c r="M7197">
        <v>60.626899999999999</v>
      </c>
      <c r="N7197">
        <v>345</v>
      </c>
    </row>
    <row r="7198" spans="1:15" x14ac:dyDescent="0.3">
      <c r="A7198" t="s">
        <v>252</v>
      </c>
      <c r="B7198" t="s">
        <v>253</v>
      </c>
      <c r="C7198" t="s">
        <v>431</v>
      </c>
      <c r="D7198" t="s">
        <v>433</v>
      </c>
      <c r="E7198">
        <v>1961</v>
      </c>
      <c r="F7198">
        <v>39.700000000000003</v>
      </c>
      <c r="G7198">
        <v>9.8000000000000007</v>
      </c>
      <c r="L7198">
        <v>66.3</v>
      </c>
      <c r="M7198">
        <v>59.748399999999997</v>
      </c>
      <c r="N7198">
        <v>335.34800000000001</v>
      </c>
    </row>
    <row r="7199" spans="1:15" x14ac:dyDescent="0.3">
      <c r="A7199" t="s">
        <v>252</v>
      </c>
      <c r="B7199" t="s">
        <v>253</v>
      </c>
      <c r="C7199" t="s">
        <v>431</v>
      </c>
      <c r="D7199" t="s">
        <v>433</v>
      </c>
      <c r="E7199">
        <v>1960</v>
      </c>
      <c r="F7199">
        <v>44.207999999999998</v>
      </c>
      <c r="G7199">
        <v>9.8130000000000006</v>
      </c>
      <c r="L7199">
        <v>67.8</v>
      </c>
      <c r="M7199">
        <v>58.745199999999997</v>
      </c>
    </row>
    <row r="7200" spans="1:15" x14ac:dyDescent="0.3">
      <c r="A7200" t="s">
        <v>254</v>
      </c>
      <c r="B7200" t="s">
        <v>255</v>
      </c>
      <c r="C7200" t="s">
        <v>437</v>
      </c>
      <c r="D7200" t="s">
        <v>433</v>
      </c>
      <c r="E7200">
        <v>2018</v>
      </c>
      <c r="I7200" s="1">
        <v>1220000000000</v>
      </c>
      <c r="J7200">
        <v>9698.08</v>
      </c>
      <c r="K7200">
        <v>65.772599999999997</v>
      </c>
      <c r="L7200">
        <v>11</v>
      </c>
      <c r="N7200">
        <v>64.914599999999993</v>
      </c>
      <c r="O7200">
        <v>3.3220000000000001</v>
      </c>
    </row>
    <row r="7201" spans="1:15" x14ac:dyDescent="0.3">
      <c r="A7201" t="s">
        <v>254</v>
      </c>
      <c r="B7201" t="s">
        <v>255</v>
      </c>
      <c r="C7201" t="s">
        <v>437</v>
      </c>
      <c r="D7201" t="s">
        <v>433</v>
      </c>
      <c r="E7201">
        <v>2017</v>
      </c>
      <c r="F7201">
        <v>17.917999999999999</v>
      </c>
      <c r="G7201">
        <v>5.9329999999999998</v>
      </c>
      <c r="I7201" s="1">
        <v>1160000000000</v>
      </c>
      <c r="J7201">
        <v>9281.1</v>
      </c>
      <c r="K7201">
        <v>63.852200000000003</v>
      </c>
      <c r="L7201">
        <v>11.6</v>
      </c>
      <c r="M7201">
        <v>74.947000000000003</v>
      </c>
      <c r="N7201">
        <v>64.1875</v>
      </c>
      <c r="O7201">
        <v>3.42</v>
      </c>
    </row>
    <row r="7202" spans="1:15" x14ac:dyDescent="0.3">
      <c r="A7202" t="s">
        <v>254</v>
      </c>
      <c r="B7202" t="s">
        <v>255</v>
      </c>
      <c r="C7202" t="s">
        <v>437</v>
      </c>
      <c r="D7202" t="s">
        <v>433</v>
      </c>
      <c r="E7202">
        <v>2016</v>
      </c>
      <c r="F7202">
        <v>18.245000000000001</v>
      </c>
      <c r="G7202">
        <v>5.851</v>
      </c>
      <c r="I7202" s="1">
        <v>1080000000000</v>
      </c>
      <c r="J7202">
        <v>8739.14</v>
      </c>
      <c r="K7202">
        <v>59.540399999999998</v>
      </c>
      <c r="L7202">
        <v>12.2</v>
      </c>
      <c r="M7202">
        <v>74.917000000000002</v>
      </c>
      <c r="N7202">
        <v>63.444699999999997</v>
      </c>
      <c r="O7202">
        <v>3.859</v>
      </c>
    </row>
    <row r="7203" spans="1:15" x14ac:dyDescent="0.3">
      <c r="A7203" t="s">
        <v>254</v>
      </c>
      <c r="B7203" t="s">
        <v>255</v>
      </c>
      <c r="C7203" t="s">
        <v>437</v>
      </c>
      <c r="D7203" t="s">
        <v>433</v>
      </c>
      <c r="E7203">
        <v>2015</v>
      </c>
      <c r="F7203">
        <v>18.573</v>
      </c>
      <c r="G7203">
        <v>5.7629999999999999</v>
      </c>
      <c r="I7203" s="1">
        <v>1170000000000</v>
      </c>
      <c r="J7203">
        <v>9605.9500000000007</v>
      </c>
      <c r="K7203">
        <v>57.430999999999997</v>
      </c>
      <c r="L7203">
        <v>12.7</v>
      </c>
      <c r="M7203">
        <v>74.903999999999996</v>
      </c>
      <c r="N7203">
        <v>62.685899999999997</v>
      </c>
      <c r="O7203">
        <v>4.3129999999999997</v>
      </c>
    </row>
    <row r="7204" spans="1:15" x14ac:dyDescent="0.3">
      <c r="A7204" t="s">
        <v>254</v>
      </c>
      <c r="B7204" t="s">
        <v>255</v>
      </c>
      <c r="C7204" t="s">
        <v>437</v>
      </c>
      <c r="D7204" t="s">
        <v>433</v>
      </c>
      <c r="E7204">
        <v>2014</v>
      </c>
      <c r="F7204">
        <v>18.891999999999999</v>
      </c>
      <c r="G7204">
        <v>5.67</v>
      </c>
      <c r="H7204">
        <v>2157.3200000000002</v>
      </c>
      <c r="I7204" s="1">
        <v>1310000000000</v>
      </c>
      <c r="J7204">
        <v>10922.4</v>
      </c>
      <c r="K7204">
        <v>44.39</v>
      </c>
      <c r="L7204">
        <v>13.2</v>
      </c>
      <c r="M7204">
        <v>74.908000000000001</v>
      </c>
      <c r="N7204">
        <v>61.912700000000001</v>
      </c>
      <c r="O7204">
        <v>4.8090000000000002</v>
      </c>
    </row>
    <row r="7205" spans="1:15" x14ac:dyDescent="0.3">
      <c r="A7205" t="s">
        <v>254</v>
      </c>
      <c r="B7205" t="s">
        <v>255</v>
      </c>
      <c r="C7205" t="s">
        <v>437</v>
      </c>
      <c r="D7205" t="s">
        <v>433</v>
      </c>
      <c r="E7205">
        <v>2013</v>
      </c>
      <c r="F7205">
        <v>19.198</v>
      </c>
      <c r="G7205">
        <v>5.5720000000000001</v>
      </c>
      <c r="H7205">
        <v>2144.09</v>
      </c>
      <c r="I7205" s="1">
        <v>1270000000000</v>
      </c>
      <c r="J7205">
        <v>10725.2</v>
      </c>
      <c r="K7205">
        <v>43.46</v>
      </c>
      <c r="L7205">
        <v>13.7</v>
      </c>
      <c r="M7205">
        <v>74.930000000000007</v>
      </c>
      <c r="N7205">
        <v>61.1267</v>
      </c>
      <c r="O7205">
        <v>4.9139999999999997</v>
      </c>
    </row>
    <row r="7206" spans="1:15" x14ac:dyDescent="0.3">
      <c r="A7206" t="s">
        <v>254</v>
      </c>
      <c r="B7206" t="s">
        <v>255</v>
      </c>
      <c r="C7206" t="s">
        <v>437</v>
      </c>
      <c r="D7206" t="s">
        <v>433</v>
      </c>
      <c r="E7206">
        <v>2012</v>
      </c>
      <c r="F7206">
        <v>19.488</v>
      </c>
      <c r="G7206">
        <v>5.4710000000000001</v>
      </c>
      <c r="H7206">
        <v>2253.5100000000002</v>
      </c>
      <c r="I7206" s="1">
        <v>1200000000000</v>
      </c>
      <c r="J7206">
        <v>10241.700000000001</v>
      </c>
      <c r="K7206">
        <v>39.75</v>
      </c>
      <c r="L7206">
        <v>14.1</v>
      </c>
      <c r="M7206">
        <v>74.965999999999994</v>
      </c>
      <c r="N7206">
        <v>60.327800000000003</v>
      </c>
      <c r="O7206">
        <v>4.8869999999999996</v>
      </c>
    </row>
    <row r="7207" spans="1:15" x14ac:dyDescent="0.3">
      <c r="A7207" t="s">
        <v>254</v>
      </c>
      <c r="B7207" t="s">
        <v>255</v>
      </c>
      <c r="C7207" t="s">
        <v>437</v>
      </c>
      <c r="D7207" t="s">
        <v>433</v>
      </c>
      <c r="E7207">
        <v>2011</v>
      </c>
      <c r="F7207">
        <v>19.765999999999998</v>
      </c>
      <c r="G7207">
        <v>5.3689999999999998</v>
      </c>
      <c r="H7207">
        <v>2216.91</v>
      </c>
      <c r="I7207" s="1">
        <v>1180000000000</v>
      </c>
      <c r="J7207">
        <v>10203.4</v>
      </c>
      <c r="K7207">
        <v>37.176299999999998</v>
      </c>
      <c r="L7207">
        <v>14.5</v>
      </c>
      <c r="M7207">
        <v>75.010999999999996</v>
      </c>
      <c r="N7207">
        <v>59.515700000000002</v>
      </c>
      <c r="O7207">
        <v>5.17</v>
      </c>
    </row>
    <row r="7208" spans="1:15" x14ac:dyDescent="0.3">
      <c r="A7208" t="s">
        <v>254</v>
      </c>
      <c r="B7208" t="s">
        <v>255</v>
      </c>
      <c r="C7208" t="s">
        <v>437</v>
      </c>
      <c r="D7208" t="s">
        <v>433</v>
      </c>
      <c r="E7208">
        <v>2010</v>
      </c>
      <c r="F7208">
        <v>20.042000000000002</v>
      </c>
      <c r="G7208">
        <v>5.266</v>
      </c>
      <c r="H7208">
        <v>2018.83</v>
      </c>
      <c r="I7208" s="1">
        <v>1060000000000</v>
      </c>
      <c r="J7208">
        <v>9271.4</v>
      </c>
      <c r="K7208">
        <v>31.05</v>
      </c>
      <c r="L7208">
        <v>14.9</v>
      </c>
      <c r="M7208">
        <v>75.064999999999998</v>
      </c>
      <c r="N7208">
        <v>58.691299999999998</v>
      </c>
      <c r="O7208">
        <v>5.3029999999999999</v>
      </c>
    </row>
    <row r="7209" spans="1:15" x14ac:dyDescent="0.3">
      <c r="A7209" t="s">
        <v>254</v>
      </c>
      <c r="B7209" t="s">
        <v>255</v>
      </c>
      <c r="C7209" t="s">
        <v>437</v>
      </c>
      <c r="D7209" t="s">
        <v>433</v>
      </c>
      <c r="E7209">
        <v>2009</v>
      </c>
      <c r="F7209">
        <v>20.327000000000002</v>
      </c>
      <c r="G7209">
        <v>5.1630000000000003</v>
      </c>
      <c r="H7209">
        <v>1995.3</v>
      </c>
      <c r="I7209" s="1">
        <v>900000000000</v>
      </c>
      <c r="J7209">
        <v>8002.97</v>
      </c>
      <c r="K7209">
        <v>26.34</v>
      </c>
      <c r="L7209">
        <v>15.3</v>
      </c>
      <c r="M7209">
        <v>75.128</v>
      </c>
      <c r="N7209">
        <v>57.853299999999997</v>
      </c>
      <c r="O7209">
        <v>5.3559999999999999</v>
      </c>
    </row>
    <row r="7210" spans="1:15" x14ac:dyDescent="0.3">
      <c r="A7210" t="s">
        <v>254</v>
      </c>
      <c r="B7210" t="s">
        <v>255</v>
      </c>
      <c r="C7210" t="s">
        <v>437</v>
      </c>
      <c r="D7210" t="s">
        <v>433</v>
      </c>
      <c r="E7210">
        <v>2008</v>
      </c>
      <c r="F7210">
        <v>20.635000000000002</v>
      </c>
      <c r="G7210">
        <v>5.0599999999999996</v>
      </c>
      <c r="H7210">
        <v>2046.69</v>
      </c>
      <c r="I7210" s="1">
        <v>1110000000000</v>
      </c>
      <c r="J7210">
        <v>10016.6</v>
      </c>
      <c r="K7210">
        <v>21.71</v>
      </c>
      <c r="L7210">
        <v>15.8</v>
      </c>
      <c r="M7210">
        <v>75.194000000000003</v>
      </c>
      <c r="N7210">
        <v>57.005200000000002</v>
      </c>
      <c r="O7210">
        <v>3.8740000000000001</v>
      </c>
    </row>
    <row r="7211" spans="1:15" x14ac:dyDescent="0.3">
      <c r="A7211" t="s">
        <v>254</v>
      </c>
      <c r="B7211" t="s">
        <v>255</v>
      </c>
      <c r="C7211" t="s">
        <v>437</v>
      </c>
      <c r="D7211" t="s">
        <v>433</v>
      </c>
      <c r="E7211">
        <v>2007</v>
      </c>
      <c r="F7211">
        <v>20.972999999999999</v>
      </c>
      <c r="G7211">
        <v>4.9610000000000003</v>
      </c>
      <c r="H7211">
        <v>2047.53</v>
      </c>
      <c r="I7211" s="1">
        <v>1050000000000</v>
      </c>
      <c r="J7211">
        <v>9642.68</v>
      </c>
      <c r="K7211">
        <v>20.81</v>
      </c>
      <c r="L7211">
        <v>16.3</v>
      </c>
      <c r="M7211">
        <v>75.254999999999995</v>
      </c>
      <c r="N7211">
        <v>56.159100000000002</v>
      </c>
      <c r="O7211">
        <v>3.6280000000000001</v>
      </c>
    </row>
    <row r="7212" spans="1:15" x14ac:dyDescent="0.3">
      <c r="A7212" t="s">
        <v>254</v>
      </c>
      <c r="B7212" t="s">
        <v>255</v>
      </c>
      <c r="C7212" t="s">
        <v>437</v>
      </c>
      <c r="D7212" t="s">
        <v>433</v>
      </c>
      <c r="E7212">
        <v>2006</v>
      </c>
      <c r="F7212">
        <v>21.343</v>
      </c>
      <c r="G7212">
        <v>4.8689999999999998</v>
      </c>
      <c r="H7212">
        <v>2020.95</v>
      </c>
      <c r="I7212" s="1">
        <v>975000000000</v>
      </c>
      <c r="J7212">
        <v>9068.2900000000009</v>
      </c>
      <c r="K7212">
        <v>19.52</v>
      </c>
      <c r="L7212">
        <v>16.899999999999999</v>
      </c>
      <c r="M7212">
        <v>75.296000000000006</v>
      </c>
      <c r="N7212">
        <v>55.3307</v>
      </c>
      <c r="O7212">
        <v>3.5659999999999998</v>
      </c>
    </row>
    <row r="7213" spans="1:15" x14ac:dyDescent="0.3">
      <c r="A7213" t="s">
        <v>254</v>
      </c>
      <c r="B7213" t="s">
        <v>255</v>
      </c>
      <c r="C7213" t="s">
        <v>437</v>
      </c>
      <c r="D7213" t="s">
        <v>433</v>
      </c>
      <c r="E7213">
        <v>2005</v>
      </c>
      <c r="F7213">
        <v>21.741</v>
      </c>
      <c r="G7213">
        <v>4.7919999999999998</v>
      </c>
      <c r="H7213">
        <v>1996.39</v>
      </c>
      <c r="I7213" s="1">
        <v>877000000000</v>
      </c>
      <c r="J7213">
        <v>8277.67</v>
      </c>
      <c r="K7213">
        <v>17.21</v>
      </c>
      <c r="L7213">
        <v>17.5</v>
      </c>
      <c r="M7213">
        <v>75.3</v>
      </c>
      <c r="N7213">
        <v>54.530799999999999</v>
      </c>
      <c r="O7213">
        <v>3.5579999999999998</v>
      </c>
    </row>
    <row r="7214" spans="1:15" x14ac:dyDescent="0.3">
      <c r="A7214" t="s">
        <v>254</v>
      </c>
      <c r="B7214" t="s">
        <v>255</v>
      </c>
      <c r="C7214" t="s">
        <v>437</v>
      </c>
      <c r="D7214" t="s">
        <v>433</v>
      </c>
      <c r="E7214">
        <v>2004</v>
      </c>
      <c r="F7214">
        <v>22.158000000000001</v>
      </c>
      <c r="G7214">
        <v>4.734</v>
      </c>
      <c r="H7214">
        <v>1927.07</v>
      </c>
      <c r="I7214" s="1">
        <v>782000000000</v>
      </c>
      <c r="J7214">
        <v>7484.49</v>
      </c>
      <c r="K7214">
        <v>14.1</v>
      </c>
      <c r="L7214">
        <v>18.3</v>
      </c>
      <c r="M7214">
        <v>75.242999999999995</v>
      </c>
      <c r="N7214">
        <v>53.764200000000002</v>
      </c>
      <c r="O7214">
        <v>3.9369999999999998</v>
      </c>
    </row>
    <row r="7215" spans="1:15" x14ac:dyDescent="0.3">
      <c r="A7215" t="s">
        <v>254</v>
      </c>
      <c r="B7215" t="s">
        <v>255</v>
      </c>
      <c r="C7215" t="s">
        <v>437</v>
      </c>
      <c r="D7215" t="s">
        <v>433</v>
      </c>
      <c r="E7215">
        <v>2003</v>
      </c>
      <c r="F7215">
        <v>22.584</v>
      </c>
      <c r="G7215">
        <v>4.7</v>
      </c>
      <c r="H7215">
        <v>2001.02</v>
      </c>
      <c r="I7215" s="1">
        <v>729000000000</v>
      </c>
      <c r="J7215">
        <v>7075.37</v>
      </c>
      <c r="K7215">
        <v>12.9</v>
      </c>
      <c r="L7215">
        <v>19.100000000000001</v>
      </c>
      <c r="M7215">
        <v>75.117999999999995</v>
      </c>
      <c r="N7215">
        <v>53.026600000000002</v>
      </c>
      <c r="O7215">
        <v>3.4550000000000001</v>
      </c>
    </row>
    <row r="7216" spans="1:15" x14ac:dyDescent="0.3">
      <c r="A7216" t="s">
        <v>254</v>
      </c>
      <c r="B7216" t="s">
        <v>255</v>
      </c>
      <c r="C7216" t="s">
        <v>437</v>
      </c>
      <c r="D7216" t="s">
        <v>433</v>
      </c>
      <c r="E7216">
        <v>2002</v>
      </c>
      <c r="F7216">
        <v>23.009</v>
      </c>
      <c r="G7216">
        <v>4.6890000000000001</v>
      </c>
      <c r="H7216">
        <v>1843.96</v>
      </c>
      <c r="I7216" s="1">
        <v>772000000000</v>
      </c>
      <c r="J7216">
        <v>7593.14</v>
      </c>
      <c r="K7216">
        <v>11.9</v>
      </c>
      <c r="L7216">
        <v>20.100000000000001</v>
      </c>
      <c r="M7216">
        <v>74.921999999999997</v>
      </c>
      <c r="N7216">
        <v>52.308300000000003</v>
      </c>
      <c r="O7216">
        <v>3.0030000000000001</v>
      </c>
    </row>
    <row r="7217" spans="1:15" x14ac:dyDescent="0.3">
      <c r="A7217" t="s">
        <v>254</v>
      </c>
      <c r="B7217" t="s">
        <v>255</v>
      </c>
      <c r="C7217" t="s">
        <v>437</v>
      </c>
      <c r="D7217" t="s">
        <v>433</v>
      </c>
      <c r="E7217">
        <v>2001</v>
      </c>
      <c r="F7217">
        <v>23.43</v>
      </c>
      <c r="G7217">
        <v>4.7030000000000003</v>
      </c>
      <c r="H7217">
        <v>1834.15</v>
      </c>
      <c r="I7217" s="1">
        <v>757000000000</v>
      </c>
      <c r="J7217">
        <v>7544.57</v>
      </c>
      <c r="K7217">
        <v>7.0380200000000004</v>
      </c>
      <c r="L7217">
        <v>21.1</v>
      </c>
      <c r="M7217">
        <v>74.658000000000001</v>
      </c>
      <c r="N7217">
        <v>51.594999999999999</v>
      </c>
      <c r="O7217">
        <v>2.5379999999999998</v>
      </c>
    </row>
    <row r="7218" spans="1:15" x14ac:dyDescent="0.3">
      <c r="A7218" t="s">
        <v>254</v>
      </c>
      <c r="B7218" t="s">
        <v>255</v>
      </c>
      <c r="C7218" t="s">
        <v>437</v>
      </c>
      <c r="D7218" t="s">
        <v>433</v>
      </c>
      <c r="E7218">
        <v>2000</v>
      </c>
      <c r="F7218">
        <v>23.85</v>
      </c>
      <c r="G7218">
        <v>4.7370000000000001</v>
      </c>
      <c r="H7218">
        <v>1800.47</v>
      </c>
      <c r="I7218" s="1">
        <v>708000000000</v>
      </c>
      <c r="J7218">
        <v>7157.81</v>
      </c>
      <c r="K7218">
        <v>5.0813800000000002</v>
      </c>
      <c r="L7218">
        <v>22.2</v>
      </c>
      <c r="M7218">
        <v>74.34</v>
      </c>
      <c r="N7218">
        <v>50.875700000000002</v>
      </c>
      <c r="O7218">
        <v>2.5630000000000002</v>
      </c>
    </row>
    <row r="7219" spans="1:15" x14ac:dyDescent="0.3">
      <c r="A7219" t="s">
        <v>254</v>
      </c>
      <c r="B7219" t="s">
        <v>255</v>
      </c>
      <c r="C7219" t="s">
        <v>437</v>
      </c>
      <c r="D7219" t="s">
        <v>433</v>
      </c>
      <c r="E7219">
        <v>1999</v>
      </c>
      <c r="F7219">
        <v>24.271999999999998</v>
      </c>
      <c r="G7219">
        <v>4.7859999999999996</v>
      </c>
      <c r="H7219">
        <v>1689.19</v>
      </c>
      <c r="I7219" s="1">
        <v>600000000000</v>
      </c>
      <c r="J7219">
        <v>6157.19</v>
      </c>
      <c r="K7219">
        <v>1.85744</v>
      </c>
      <c r="L7219">
        <v>23.4</v>
      </c>
      <c r="M7219">
        <v>73.988</v>
      </c>
      <c r="N7219">
        <v>50.147799999999997</v>
      </c>
      <c r="O7219">
        <v>2.488</v>
      </c>
    </row>
    <row r="7220" spans="1:15" x14ac:dyDescent="0.3">
      <c r="A7220" t="s">
        <v>254</v>
      </c>
      <c r="B7220" t="s">
        <v>255</v>
      </c>
      <c r="C7220" t="s">
        <v>437</v>
      </c>
      <c r="D7220" t="s">
        <v>433</v>
      </c>
      <c r="E7220">
        <v>1998</v>
      </c>
      <c r="F7220">
        <v>24.702000000000002</v>
      </c>
      <c r="G7220">
        <v>4.8440000000000003</v>
      </c>
      <c r="H7220">
        <v>1643.05</v>
      </c>
      <c r="I7220" s="1">
        <v>527000000000</v>
      </c>
      <c r="J7220">
        <v>5481.18</v>
      </c>
      <c r="K7220">
        <v>1.2657799999999999</v>
      </c>
      <c r="L7220">
        <v>24.6</v>
      </c>
      <c r="M7220">
        <v>73.625</v>
      </c>
      <c r="N7220">
        <v>49.412999999999997</v>
      </c>
      <c r="O7220">
        <v>3.573</v>
      </c>
    </row>
    <row r="7221" spans="1:15" x14ac:dyDescent="0.3">
      <c r="A7221" t="s">
        <v>254</v>
      </c>
      <c r="B7221" t="s">
        <v>255</v>
      </c>
      <c r="C7221" t="s">
        <v>437</v>
      </c>
      <c r="D7221" t="s">
        <v>433</v>
      </c>
      <c r="E7221">
        <v>1997</v>
      </c>
      <c r="F7221">
        <v>25.148</v>
      </c>
      <c r="G7221">
        <v>4.9059999999999997</v>
      </c>
      <c r="H7221">
        <v>1528.18</v>
      </c>
      <c r="I7221" s="1">
        <v>500000000000</v>
      </c>
      <c r="J7221">
        <v>5289.17</v>
      </c>
      <c r="K7221">
        <v>0.62731199999999998</v>
      </c>
      <c r="L7221">
        <v>25.9</v>
      </c>
      <c r="M7221">
        <v>73.268000000000001</v>
      </c>
      <c r="N7221">
        <v>48.669499999999999</v>
      </c>
      <c r="O7221">
        <v>4.0549999999999997</v>
      </c>
    </row>
    <row r="7222" spans="1:15" x14ac:dyDescent="0.3">
      <c r="A7222" t="s">
        <v>254</v>
      </c>
      <c r="B7222" t="s">
        <v>255</v>
      </c>
      <c r="C7222" t="s">
        <v>437</v>
      </c>
      <c r="D7222" t="s">
        <v>433</v>
      </c>
      <c r="E7222">
        <v>1996</v>
      </c>
      <c r="F7222">
        <v>25.611000000000001</v>
      </c>
      <c r="G7222">
        <v>4.9690000000000003</v>
      </c>
      <c r="H7222">
        <v>1444.36</v>
      </c>
      <c r="I7222" s="1">
        <v>411000000000</v>
      </c>
      <c r="J7222">
        <v>4412.12</v>
      </c>
      <c r="K7222">
        <v>0.200406</v>
      </c>
      <c r="L7222">
        <v>27.2</v>
      </c>
      <c r="M7222">
        <v>72.924999999999997</v>
      </c>
      <c r="N7222">
        <v>47.916400000000003</v>
      </c>
      <c r="O7222">
        <v>5.25</v>
      </c>
    </row>
    <row r="7223" spans="1:15" x14ac:dyDescent="0.3">
      <c r="A7223" t="s">
        <v>254</v>
      </c>
      <c r="B7223" t="s">
        <v>255</v>
      </c>
      <c r="C7223" t="s">
        <v>437</v>
      </c>
      <c r="D7223" t="s">
        <v>433</v>
      </c>
      <c r="E7223">
        <v>1995</v>
      </c>
      <c r="F7223">
        <v>26.096</v>
      </c>
      <c r="G7223">
        <v>5.0330000000000004</v>
      </c>
      <c r="H7223">
        <v>1419.9</v>
      </c>
      <c r="I7223" s="1">
        <v>360000000000</v>
      </c>
      <c r="J7223">
        <v>3928.22</v>
      </c>
      <c r="K7223">
        <v>0.102564</v>
      </c>
      <c r="L7223">
        <v>28.6</v>
      </c>
      <c r="M7223">
        <v>72.597999999999999</v>
      </c>
      <c r="N7223">
        <v>47.153100000000002</v>
      </c>
      <c r="O7223">
        <v>6.8879999999999999</v>
      </c>
    </row>
    <row r="7224" spans="1:15" x14ac:dyDescent="0.3">
      <c r="A7224" t="s">
        <v>254</v>
      </c>
      <c r="B7224" t="s">
        <v>255</v>
      </c>
      <c r="C7224" t="s">
        <v>437</v>
      </c>
      <c r="D7224" t="s">
        <v>433</v>
      </c>
      <c r="E7224">
        <v>1994</v>
      </c>
      <c r="F7224">
        <v>26.603999999999999</v>
      </c>
      <c r="G7224">
        <v>5.0999999999999996</v>
      </c>
      <c r="H7224">
        <v>1401.13</v>
      </c>
      <c r="I7224" s="1">
        <v>528000000000</v>
      </c>
      <c r="J7224">
        <v>5854.42</v>
      </c>
      <c r="K7224">
        <v>4.3339200000000001E-2</v>
      </c>
      <c r="L7224">
        <v>29.9</v>
      </c>
      <c r="M7224">
        <v>72.278999999999996</v>
      </c>
      <c r="N7224">
        <v>46.377899999999997</v>
      </c>
      <c r="O7224">
        <v>4.2480000000000002</v>
      </c>
    </row>
    <row r="7225" spans="1:15" x14ac:dyDescent="0.3">
      <c r="A7225" t="s">
        <v>254</v>
      </c>
      <c r="B7225" t="s">
        <v>255</v>
      </c>
      <c r="C7225" t="s">
        <v>437</v>
      </c>
      <c r="D7225" t="s">
        <v>433</v>
      </c>
      <c r="E7225">
        <v>1993</v>
      </c>
      <c r="F7225">
        <v>27.134</v>
      </c>
      <c r="G7225">
        <v>5.173</v>
      </c>
      <c r="H7225">
        <v>1312.57</v>
      </c>
      <c r="I7225" s="1">
        <v>501000000000</v>
      </c>
      <c r="J7225">
        <v>5650.03</v>
      </c>
      <c r="K7225">
        <v>2.8305E-2</v>
      </c>
      <c r="L7225">
        <v>31.3</v>
      </c>
      <c r="M7225">
        <v>71.953000000000003</v>
      </c>
      <c r="N7225">
        <v>45.590400000000002</v>
      </c>
      <c r="O7225">
        <v>3.214</v>
      </c>
    </row>
    <row r="7226" spans="1:15" x14ac:dyDescent="0.3">
      <c r="A7226" t="s">
        <v>254</v>
      </c>
      <c r="B7226" t="s">
        <v>255</v>
      </c>
      <c r="C7226" t="s">
        <v>437</v>
      </c>
      <c r="D7226" t="s">
        <v>433</v>
      </c>
      <c r="E7226">
        <v>1992</v>
      </c>
      <c r="F7226">
        <v>27.681000000000001</v>
      </c>
      <c r="G7226">
        <v>5.2549999999999999</v>
      </c>
      <c r="H7226">
        <v>1317.63</v>
      </c>
      <c r="I7226" s="1">
        <v>363000000000</v>
      </c>
      <c r="J7226">
        <v>4170.62</v>
      </c>
      <c r="K7226">
        <v>1.7307800000000002E-2</v>
      </c>
      <c r="L7226">
        <v>32.799999999999997</v>
      </c>
      <c r="M7226">
        <v>71.61</v>
      </c>
      <c r="N7226">
        <v>44.792900000000003</v>
      </c>
      <c r="O7226">
        <v>3.0960000000000001</v>
      </c>
    </row>
    <row r="7227" spans="1:15" x14ac:dyDescent="0.3">
      <c r="A7227" t="s">
        <v>254</v>
      </c>
      <c r="B7227" t="s">
        <v>255</v>
      </c>
      <c r="C7227" t="s">
        <v>437</v>
      </c>
      <c r="D7227" t="s">
        <v>433</v>
      </c>
      <c r="E7227">
        <v>1991</v>
      </c>
      <c r="F7227">
        <v>28.24</v>
      </c>
      <c r="G7227">
        <v>5.3470000000000004</v>
      </c>
      <c r="H7227">
        <v>1295.4100000000001</v>
      </c>
      <c r="I7227" s="1">
        <v>313000000000</v>
      </c>
      <c r="J7227">
        <v>3661.95</v>
      </c>
      <c r="K7227">
        <v>5.8807E-3</v>
      </c>
      <c r="L7227">
        <v>34.299999999999997</v>
      </c>
      <c r="M7227">
        <v>71.248000000000005</v>
      </c>
      <c r="N7227">
        <v>43.989100000000001</v>
      </c>
      <c r="O7227">
        <v>3.0470000000000002</v>
      </c>
    </row>
    <row r="7228" spans="1:15" x14ac:dyDescent="0.3">
      <c r="A7228" t="s">
        <v>254</v>
      </c>
      <c r="B7228" t="s">
        <v>255</v>
      </c>
      <c r="C7228" t="s">
        <v>437</v>
      </c>
      <c r="D7228" t="s">
        <v>433</v>
      </c>
      <c r="E7228">
        <v>1990</v>
      </c>
      <c r="F7228">
        <v>28.802</v>
      </c>
      <c r="G7228">
        <v>5.4470000000000001</v>
      </c>
      <c r="H7228">
        <v>1185.04</v>
      </c>
      <c r="I7228" s="1">
        <v>261000000000</v>
      </c>
      <c r="J7228">
        <v>3112.27</v>
      </c>
      <c r="K7228">
        <v>0</v>
      </c>
      <c r="L7228">
        <v>35.9</v>
      </c>
      <c r="M7228">
        <v>70.866</v>
      </c>
      <c r="N7228">
        <v>43.181699999999999</v>
      </c>
    </row>
    <row r="7229" spans="1:15" x14ac:dyDescent="0.3">
      <c r="A7229" t="s">
        <v>254</v>
      </c>
      <c r="B7229" t="s">
        <v>255</v>
      </c>
      <c r="C7229" t="s">
        <v>437</v>
      </c>
      <c r="D7229" t="s">
        <v>433</v>
      </c>
      <c r="E7229">
        <v>1989</v>
      </c>
      <c r="F7229">
        <v>29.352</v>
      </c>
      <c r="G7229">
        <v>5.5540000000000003</v>
      </c>
      <c r="H7229">
        <v>1232.48</v>
      </c>
      <c r="I7229" s="1">
        <v>221000000000</v>
      </c>
      <c r="J7229">
        <v>2687.91</v>
      </c>
      <c r="L7229">
        <v>37.5</v>
      </c>
      <c r="M7229">
        <v>70.468999999999994</v>
      </c>
      <c r="N7229">
        <v>42.371899999999997</v>
      </c>
    </row>
    <row r="7230" spans="1:15" x14ac:dyDescent="0.3">
      <c r="A7230" t="s">
        <v>254</v>
      </c>
      <c r="B7230" t="s">
        <v>255</v>
      </c>
      <c r="C7230" t="s">
        <v>437</v>
      </c>
      <c r="D7230" t="s">
        <v>433</v>
      </c>
      <c r="E7230">
        <v>1988</v>
      </c>
      <c r="F7230">
        <v>29.885000000000002</v>
      </c>
      <c r="G7230">
        <v>5.665</v>
      </c>
      <c r="H7230">
        <v>1176.0999999999999</v>
      </c>
      <c r="I7230" s="1">
        <v>182000000000</v>
      </c>
      <c r="J7230">
        <v>2247.98</v>
      </c>
      <c r="L7230">
        <v>39.1</v>
      </c>
      <c r="M7230">
        <v>70.061999999999998</v>
      </c>
      <c r="N7230">
        <v>41.559100000000001</v>
      </c>
    </row>
    <row r="7231" spans="1:15" x14ac:dyDescent="0.3">
      <c r="A7231" t="s">
        <v>254</v>
      </c>
      <c r="B7231" t="s">
        <v>255</v>
      </c>
      <c r="C7231" t="s">
        <v>437</v>
      </c>
      <c r="D7231" t="s">
        <v>433</v>
      </c>
      <c r="E7231">
        <v>1987</v>
      </c>
      <c r="F7231">
        <v>30.402000000000001</v>
      </c>
      <c r="G7231">
        <v>5.782</v>
      </c>
      <c r="H7231">
        <v>1141.5</v>
      </c>
      <c r="I7231" s="1">
        <v>148000000000</v>
      </c>
      <c r="J7231">
        <v>1862.89</v>
      </c>
      <c r="L7231">
        <v>40.700000000000003</v>
      </c>
      <c r="M7231">
        <v>69.649000000000001</v>
      </c>
      <c r="N7231">
        <v>40.741799999999998</v>
      </c>
    </row>
    <row r="7232" spans="1:15" x14ac:dyDescent="0.3">
      <c r="A7232" t="s">
        <v>254</v>
      </c>
      <c r="B7232" t="s">
        <v>255</v>
      </c>
      <c r="C7232" t="s">
        <v>437</v>
      </c>
      <c r="D7232" t="s">
        <v>433</v>
      </c>
      <c r="E7232">
        <v>1986</v>
      </c>
      <c r="F7232">
        <v>30.913</v>
      </c>
      <c r="G7232">
        <v>5.9039999999999999</v>
      </c>
      <c r="H7232">
        <v>1095.6300000000001</v>
      </c>
      <c r="I7232" s="1">
        <v>135000000000</v>
      </c>
      <c r="J7232">
        <v>1733.91</v>
      </c>
      <c r="L7232">
        <v>42.4</v>
      </c>
      <c r="M7232">
        <v>69.231999999999999</v>
      </c>
      <c r="N7232">
        <v>39.918300000000002</v>
      </c>
    </row>
    <row r="7233" spans="1:14" x14ac:dyDescent="0.3">
      <c r="A7233" t="s">
        <v>254</v>
      </c>
      <c r="B7233" t="s">
        <v>255</v>
      </c>
      <c r="C7233" t="s">
        <v>437</v>
      </c>
      <c r="D7233" t="s">
        <v>433</v>
      </c>
      <c r="E7233">
        <v>1985</v>
      </c>
      <c r="F7233">
        <v>31.434000000000001</v>
      </c>
      <c r="G7233">
        <v>6.0350000000000001</v>
      </c>
      <c r="H7233">
        <v>1077.43</v>
      </c>
      <c r="I7233" s="1">
        <v>195000000000</v>
      </c>
      <c r="J7233">
        <v>2569.2399999999998</v>
      </c>
      <c r="L7233">
        <v>44.1</v>
      </c>
      <c r="M7233">
        <v>68.808999999999997</v>
      </c>
      <c r="N7233">
        <v>39.087200000000003</v>
      </c>
    </row>
    <row r="7234" spans="1:14" x14ac:dyDescent="0.3">
      <c r="A7234" t="s">
        <v>254</v>
      </c>
      <c r="B7234" t="s">
        <v>255</v>
      </c>
      <c r="C7234" t="s">
        <v>437</v>
      </c>
      <c r="D7234" t="s">
        <v>433</v>
      </c>
      <c r="E7234">
        <v>1984</v>
      </c>
      <c r="F7234">
        <v>31.986999999999998</v>
      </c>
      <c r="G7234">
        <v>6.1749999999999998</v>
      </c>
      <c r="H7234">
        <v>1038.43</v>
      </c>
      <c r="I7234" s="1">
        <v>184000000000</v>
      </c>
      <c r="J7234">
        <v>2478.21</v>
      </c>
      <c r="L7234">
        <v>45.9</v>
      </c>
      <c r="M7234">
        <v>68.38</v>
      </c>
      <c r="N7234">
        <v>38.248199999999997</v>
      </c>
    </row>
    <row r="7235" spans="1:14" x14ac:dyDescent="0.3">
      <c r="A7235" t="s">
        <v>254</v>
      </c>
      <c r="B7235" t="s">
        <v>255</v>
      </c>
      <c r="C7235" t="s">
        <v>437</v>
      </c>
      <c r="D7235" t="s">
        <v>433</v>
      </c>
      <c r="E7235">
        <v>1983</v>
      </c>
      <c r="F7235">
        <v>32.591999999999999</v>
      </c>
      <c r="G7235">
        <v>6.33</v>
      </c>
      <c r="H7235">
        <v>999.9</v>
      </c>
      <c r="I7235" s="1">
        <v>156000000000</v>
      </c>
      <c r="J7235">
        <v>2147.7199999999998</v>
      </c>
      <c r="L7235">
        <v>48</v>
      </c>
      <c r="M7235">
        <v>67.941999999999993</v>
      </c>
      <c r="N7235">
        <v>37.402900000000002</v>
      </c>
    </row>
    <row r="7236" spans="1:14" x14ac:dyDescent="0.3">
      <c r="A7236" t="s">
        <v>254</v>
      </c>
      <c r="B7236" t="s">
        <v>255</v>
      </c>
      <c r="C7236" t="s">
        <v>437</v>
      </c>
      <c r="D7236" t="s">
        <v>433</v>
      </c>
      <c r="E7236">
        <v>1982</v>
      </c>
      <c r="F7236">
        <v>33.261000000000003</v>
      </c>
      <c r="G7236">
        <v>6.5</v>
      </c>
      <c r="H7236">
        <v>980.95</v>
      </c>
      <c r="I7236" s="1">
        <v>185000000000</v>
      </c>
      <c r="J7236">
        <v>2597.98</v>
      </c>
      <c r="L7236">
        <v>50.1</v>
      </c>
      <c r="M7236">
        <v>67.492999999999995</v>
      </c>
      <c r="N7236">
        <v>36.553699999999999</v>
      </c>
    </row>
    <row r="7237" spans="1:14" x14ac:dyDescent="0.3">
      <c r="A7237" t="s">
        <v>254</v>
      </c>
      <c r="B7237" t="s">
        <v>255</v>
      </c>
      <c r="C7237" t="s">
        <v>437</v>
      </c>
      <c r="D7237" t="s">
        <v>433</v>
      </c>
      <c r="E7237">
        <v>1981</v>
      </c>
      <c r="F7237">
        <v>33.999000000000002</v>
      </c>
      <c r="G7237">
        <v>6.6890000000000001</v>
      </c>
      <c r="H7237">
        <v>926.67100000000005</v>
      </c>
      <c r="I7237" s="1">
        <v>264000000000</v>
      </c>
      <c r="J7237">
        <v>3803.03</v>
      </c>
      <c r="L7237">
        <v>52.5</v>
      </c>
      <c r="M7237">
        <v>67.031000000000006</v>
      </c>
      <c r="N7237">
        <v>35.7044</v>
      </c>
    </row>
    <row r="7238" spans="1:14" x14ac:dyDescent="0.3">
      <c r="A7238" t="s">
        <v>254</v>
      </c>
      <c r="B7238" t="s">
        <v>255</v>
      </c>
      <c r="C7238" t="s">
        <v>437</v>
      </c>
      <c r="D7238" t="s">
        <v>433</v>
      </c>
      <c r="E7238">
        <v>1980</v>
      </c>
      <c r="F7238">
        <v>34.808999999999997</v>
      </c>
      <c r="G7238">
        <v>6.899</v>
      </c>
      <c r="H7238">
        <v>887.05399999999997</v>
      </c>
      <c r="I7238" s="1">
        <v>205000000000</v>
      </c>
      <c r="J7238">
        <v>3027.38</v>
      </c>
      <c r="L7238">
        <v>54.9</v>
      </c>
      <c r="M7238">
        <v>66.552999999999997</v>
      </c>
      <c r="N7238">
        <v>34.857599999999998</v>
      </c>
    </row>
    <row r="7239" spans="1:14" x14ac:dyDescent="0.3">
      <c r="A7239" t="s">
        <v>254</v>
      </c>
      <c r="B7239" t="s">
        <v>255</v>
      </c>
      <c r="C7239" t="s">
        <v>437</v>
      </c>
      <c r="D7239" t="s">
        <v>433</v>
      </c>
      <c r="E7239">
        <v>1979</v>
      </c>
      <c r="F7239">
        <v>35.692999999999998</v>
      </c>
      <c r="G7239">
        <v>7.1349999999999998</v>
      </c>
      <c r="H7239">
        <v>840.46799999999996</v>
      </c>
      <c r="I7239" s="1">
        <v>135000000000</v>
      </c>
      <c r="J7239">
        <v>2034.99</v>
      </c>
      <c r="L7239">
        <v>57.2</v>
      </c>
      <c r="M7239">
        <v>66.055000000000007</v>
      </c>
      <c r="N7239">
        <v>34.0152</v>
      </c>
    </row>
    <row r="7240" spans="1:14" x14ac:dyDescent="0.3">
      <c r="A7240" t="s">
        <v>254</v>
      </c>
      <c r="B7240" t="s">
        <v>255</v>
      </c>
      <c r="C7240" t="s">
        <v>437</v>
      </c>
      <c r="D7240" t="s">
        <v>433</v>
      </c>
      <c r="E7240">
        <v>1978</v>
      </c>
      <c r="F7240">
        <v>36.628999999999998</v>
      </c>
      <c r="G7240">
        <v>7.3959999999999999</v>
      </c>
      <c r="H7240">
        <v>794.66800000000001</v>
      </c>
      <c r="I7240" s="1">
        <v>103000000000</v>
      </c>
      <c r="J7240">
        <v>1589.27</v>
      </c>
      <c r="L7240">
        <v>59.5</v>
      </c>
      <c r="M7240">
        <v>65.540000000000006</v>
      </c>
      <c r="N7240">
        <v>33.177199999999999</v>
      </c>
    </row>
    <row r="7241" spans="1:14" x14ac:dyDescent="0.3">
      <c r="A7241" t="s">
        <v>254</v>
      </c>
      <c r="B7241" t="s">
        <v>255</v>
      </c>
      <c r="C7241" t="s">
        <v>437</v>
      </c>
      <c r="D7241" t="s">
        <v>433</v>
      </c>
      <c r="E7241">
        <v>1977</v>
      </c>
      <c r="F7241">
        <v>37.591999999999999</v>
      </c>
      <c r="G7241">
        <v>7.6769999999999996</v>
      </c>
      <c r="H7241">
        <v>737.428</v>
      </c>
      <c r="I7241">
        <v>81814200000</v>
      </c>
      <c r="J7241">
        <v>1301.32</v>
      </c>
      <c r="L7241">
        <v>61.6</v>
      </c>
      <c r="M7241">
        <v>65.009</v>
      </c>
      <c r="N7241">
        <v>32.341299999999997</v>
      </c>
    </row>
    <row r="7242" spans="1:14" x14ac:dyDescent="0.3">
      <c r="A7242" t="s">
        <v>254</v>
      </c>
      <c r="B7242" t="s">
        <v>255</v>
      </c>
      <c r="C7242" t="s">
        <v>437</v>
      </c>
      <c r="D7242" t="s">
        <v>433</v>
      </c>
      <c r="E7242">
        <v>1976</v>
      </c>
      <c r="F7242">
        <v>38.557000000000002</v>
      </c>
      <c r="G7242">
        <v>7.976</v>
      </c>
      <c r="H7242">
        <v>694.81500000000005</v>
      </c>
      <c r="I7242">
        <v>89026000000</v>
      </c>
      <c r="J7242">
        <v>1453.67</v>
      </c>
      <c r="L7242">
        <v>63.6</v>
      </c>
      <c r="M7242">
        <v>64.466999999999999</v>
      </c>
      <c r="N7242">
        <v>31.504000000000001</v>
      </c>
    </row>
    <row r="7243" spans="1:14" x14ac:dyDescent="0.3">
      <c r="A7243" t="s">
        <v>254</v>
      </c>
      <c r="B7243" t="s">
        <v>255</v>
      </c>
      <c r="C7243" t="s">
        <v>437</v>
      </c>
      <c r="D7243" t="s">
        <v>433</v>
      </c>
      <c r="E7243">
        <v>1975</v>
      </c>
      <c r="F7243">
        <v>39.493000000000002</v>
      </c>
      <c r="G7243">
        <v>8.2859999999999996</v>
      </c>
      <c r="H7243">
        <v>655.88599999999997</v>
      </c>
      <c r="I7243">
        <v>88000000000</v>
      </c>
      <c r="J7243">
        <v>1476.31</v>
      </c>
      <c r="L7243">
        <v>65.599999999999994</v>
      </c>
      <c r="M7243">
        <v>63.921999999999997</v>
      </c>
      <c r="N7243">
        <v>30.6633</v>
      </c>
    </row>
    <row r="7244" spans="1:14" x14ac:dyDescent="0.3">
      <c r="A7244" t="s">
        <v>254</v>
      </c>
      <c r="B7244" t="s">
        <v>255</v>
      </c>
      <c r="C7244" t="s">
        <v>437</v>
      </c>
      <c r="D7244" t="s">
        <v>433</v>
      </c>
      <c r="E7244">
        <v>1974</v>
      </c>
      <c r="F7244">
        <v>40.375</v>
      </c>
      <c r="G7244">
        <v>8.6020000000000003</v>
      </c>
      <c r="H7244">
        <v>627.37599999999998</v>
      </c>
      <c r="I7244">
        <v>72000000000</v>
      </c>
      <c r="J7244">
        <v>1242.0899999999999</v>
      </c>
      <c r="L7244">
        <v>67.599999999999994</v>
      </c>
      <c r="M7244">
        <v>63.378</v>
      </c>
      <c r="N7244">
        <v>29.819099999999999</v>
      </c>
    </row>
    <row r="7245" spans="1:14" x14ac:dyDescent="0.3">
      <c r="A7245" t="s">
        <v>254</v>
      </c>
      <c r="B7245" t="s">
        <v>255</v>
      </c>
      <c r="C7245" t="s">
        <v>437</v>
      </c>
      <c r="D7245" t="s">
        <v>433</v>
      </c>
      <c r="E7245">
        <v>1973</v>
      </c>
      <c r="F7245">
        <v>41.183</v>
      </c>
      <c r="G7245">
        <v>8.9179999999999993</v>
      </c>
      <c r="H7245">
        <v>582.37699999999995</v>
      </c>
      <c r="I7245">
        <v>55280000000</v>
      </c>
      <c r="J7245">
        <v>981.45899999999995</v>
      </c>
      <c r="L7245">
        <v>69.8</v>
      </c>
      <c r="M7245">
        <v>62.844999999999999</v>
      </c>
      <c r="N7245">
        <v>28.9742</v>
      </c>
    </row>
    <row r="7246" spans="1:14" x14ac:dyDescent="0.3">
      <c r="A7246" t="s">
        <v>254</v>
      </c>
      <c r="B7246" t="s">
        <v>255</v>
      </c>
      <c r="C7246" t="s">
        <v>437</v>
      </c>
      <c r="D7246" t="s">
        <v>433</v>
      </c>
      <c r="E7246">
        <v>1972</v>
      </c>
      <c r="F7246">
        <v>41.902999999999999</v>
      </c>
      <c r="G7246">
        <v>9.2270000000000003</v>
      </c>
      <c r="H7246">
        <v>551.23500000000001</v>
      </c>
      <c r="I7246">
        <v>45200000000</v>
      </c>
      <c r="J7246">
        <v>826.47699999999998</v>
      </c>
      <c r="L7246">
        <v>72.099999999999994</v>
      </c>
      <c r="M7246">
        <v>62.326999999999998</v>
      </c>
      <c r="N7246">
        <v>28.133400000000002</v>
      </c>
    </row>
    <row r="7247" spans="1:14" x14ac:dyDescent="0.3">
      <c r="A7247" t="s">
        <v>254</v>
      </c>
      <c r="B7247" t="s">
        <v>255</v>
      </c>
      <c r="C7247" t="s">
        <v>437</v>
      </c>
      <c r="D7247" t="s">
        <v>433</v>
      </c>
      <c r="E7247">
        <v>1971</v>
      </c>
      <c r="F7247">
        <v>42.521999999999998</v>
      </c>
      <c r="G7247">
        <v>9.5239999999999991</v>
      </c>
      <c r="H7247">
        <v>507.51400000000001</v>
      </c>
      <c r="I7247">
        <v>39200000000</v>
      </c>
      <c r="J7247">
        <v>738.55799999999999</v>
      </c>
      <c r="L7247">
        <v>74.5</v>
      </c>
      <c r="M7247">
        <v>61.829000000000001</v>
      </c>
      <c r="N7247">
        <v>27.3034</v>
      </c>
    </row>
    <row r="7248" spans="1:14" x14ac:dyDescent="0.3">
      <c r="A7248" t="s">
        <v>254</v>
      </c>
      <c r="B7248" t="s">
        <v>255</v>
      </c>
      <c r="C7248" t="s">
        <v>437</v>
      </c>
      <c r="D7248" t="s">
        <v>433</v>
      </c>
      <c r="E7248">
        <v>1970</v>
      </c>
      <c r="F7248">
        <v>43.029000000000003</v>
      </c>
      <c r="G7248">
        <v>9.8019999999999996</v>
      </c>
      <c r="I7248">
        <v>35520000000</v>
      </c>
      <c r="J7248">
        <v>689.79499999999996</v>
      </c>
      <c r="L7248">
        <v>76.900000000000006</v>
      </c>
      <c r="M7248">
        <v>61.362000000000002</v>
      </c>
      <c r="N7248">
        <v>26.489100000000001</v>
      </c>
    </row>
    <row r="7249" spans="1:15" x14ac:dyDescent="0.3">
      <c r="A7249" t="s">
        <v>254</v>
      </c>
      <c r="B7249" t="s">
        <v>255</v>
      </c>
      <c r="C7249" t="s">
        <v>437</v>
      </c>
      <c r="D7249" t="s">
        <v>433</v>
      </c>
      <c r="E7249">
        <v>1969</v>
      </c>
      <c r="F7249">
        <v>43.42</v>
      </c>
      <c r="G7249">
        <v>10.055</v>
      </c>
      <c r="I7249">
        <v>32480000000</v>
      </c>
      <c r="J7249">
        <v>650.31200000000001</v>
      </c>
      <c r="L7249">
        <v>79.400000000000006</v>
      </c>
      <c r="M7249">
        <v>60.932000000000002</v>
      </c>
      <c r="N7249">
        <v>25.692699999999999</v>
      </c>
    </row>
    <row r="7250" spans="1:15" x14ac:dyDescent="0.3">
      <c r="A7250" t="s">
        <v>254</v>
      </c>
      <c r="B7250" t="s">
        <v>255</v>
      </c>
      <c r="C7250" t="s">
        <v>437</v>
      </c>
      <c r="D7250" t="s">
        <v>433</v>
      </c>
      <c r="E7250">
        <v>1968</v>
      </c>
      <c r="F7250">
        <v>43.712000000000003</v>
      </c>
      <c r="G7250">
        <v>10.285</v>
      </c>
      <c r="I7250">
        <v>29360000000</v>
      </c>
      <c r="J7250">
        <v>606.21100000000001</v>
      </c>
      <c r="L7250">
        <v>81.7</v>
      </c>
      <c r="M7250">
        <v>60.536000000000001</v>
      </c>
      <c r="N7250">
        <v>24.914200000000001</v>
      </c>
    </row>
    <row r="7251" spans="1:15" x14ac:dyDescent="0.3">
      <c r="A7251" t="s">
        <v>254</v>
      </c>
      <c r="B7251" t="s">
        <v>255</v>
      </c>
      <c r="C7251" t="s">
        <v>437</v>
      </c>
      <c r="D7251" t="s">
        <v>433</v>
      </c>
      <c r="E7251">
        <v>1967</v>
      </c>
      <c r="F7251">
        <v>43.930999999999997</v>
      </c>
      <c r="G7251">
        <v>10.497999999999999</v>
      </c>
      <c r="I7251">
        <v>26560000000</v>
      </c>
      <c r="J7251">
        <v>565.63300000000004</v>
      </c>
      <c r="L7251">
        <v>83.9</v>
      </c>
      <c r="M7251">
        <v>60.164999999999999</v>
      </c>
      <c r="N7251">
        <v>24.155000000000001</v>
      </c>
    </row>
    <row r="7252" spans="1:15" x14ac:dyDescent="0.3">
      <c r="A7252" t="s">
        <v>254</v>
      </c>
      <c r="B7252" t="s">
        <v>255</v>
      </c>
      <c r="C7252" t="s">
        <v>437</v>
      </c>
      <c r="D7252" t="s">
        <v>433</v>
      </c>
      <c r="E7252">
        <v>1966</v>
      </c>
      <c r="F7252">
        <v>44.095999999999997</v>
      </c>
      <c r="G7252">
        <v>10.701000000000001</v>
      </c>
      <c r="I7252">
        <v>24320000000</v>
      </c>
      <c r="J7252">
        <v>534.274</v>
      </c>
      <c r="L7252">
        <v>86.1</v>
      </c>
      <c r="M7252">
        <v>59.807000000000002</v>
      </c>
      <c r="N7252">
        <v>23.4161</v>
      </c>
    </row>
    <row r="7253" spans="1:15" x14ac:dyDescent="0.3">
      <c r="A7253" t="s">
        <v>254</v>
      </c>
      <c r="B7253" t="s">
        <v>255</v>
      </c>
      <c r="C7253" t="s">
        <v>437</v>
      </c>
      <c r="D7253" t="s">
        <v>433</v>
      </c>
      <c r="E7253">
        <v>1965</v>
      </c>
      <c r="F7253">
        <v>44.231999999999999</v>
      </c>
      <c r="G7253">
        <v>10.903</v>
      </c>
      <c r="I7253">
        <v>21840000000</v>
      </c>
      <c r="J7253">
        <v>494.97</v>
      </c>
      <c r="L7253">
        <v>88.3</v>
      </c>
      <c r="M7253">
        <v>59.447000000000003</v>
      </c>
      <c r="N7253">
        <v>22.698</v>
      </c>
    </row>
    <row r="7254" spans="1:15" x14ac:dyDescent="0.3">
      <c r="A7254" t="s">
        <v>254</v>
      </c>
      <c r="B7254" t="s">
        <v>255</v>
      </c>
      <c r="C7254" t="s">
        <v>437</v>
      </c>
      <c r="D7254" t="s">
        <v>433</v>
      </c>
      <c r="E7254">
        <v>1964</v>
      </c>
      <c r="F7254">
        <v>44.366</v>
      </c>
      <c r="G7254">
        <v>11.114000000000001</v>
      </c>
      <c r="I7254">
        <v>20080000000</v>
      </c>
      <c r="J7254">
        <v>469.476</v>
      </c>
      <c r="L7254">
        <v>90.7</v>
      </c>
      <c r="M7254">
        <v>59.069000000000003</v>
      </c>
      <c r="N7254">
        <v>22.002099999999999</v>
      </c>
    </row>
    <row r="7255" spans="1:15" x14ac:dyDescent="0.3">
      <c r="A7255" t="s">
        <v>254</v>
      </c>
      <c r="B7255" t="s">
        <v>255</v>
      </c>
      <c r="C7255" t="s">
        <v>437</v>
      </c>
      <c r="D7255" t="s">
        <v>433</v>
      </c>
      <c r="E7255">
        <v>1963</v>
      </c>
      <c r="F7255">
        <v>44.517000000000003</v>
      </c>
      <c r="G7255">
        <v>11.346</v>
      </c>
      <c r="I7255">
        <v>16960000000</v>
      </c>
      <c r="J7255">
        <v>409.04599999999999</v>
      </c>
      <c r="L7255">
        <v>93.3</v>
      </c>
      <c r="M7255">
        <v>58.655999999999999</v>
      </c>
      <c r="N7255">
        <v>21.328900000000001</v>
      </c>
    </row>
    <row r="7256" spans="1:15" x14ac:dyDescent="0.3">
      <c r="A7256" t="s">
        <v>254</v>
      </c>
      <c r="B7256" t="s">
        <v>255</v>
      </c>
      <c r="C7256" t="s">
        <v>437</v>
      </c>
      <c r="D7256" t="s">
        <v>433</v>
      </c>
      <c r="E7256">
        <v>1962</v>
      </c>
      <c r="F7256">
        <v>44.698</v>
      </c>
      <c r="G7256">
        <v>11.61</v>
      </c>
      <c r="I7256">
        <v>15200000000</v>
      </c>
      <c r="J7256">
        <v>378.15300000000002</v>
      </c>
      <c r="L7256">
        <v>96.3</v>
      </c>
      <c r="M7256">
        <v>58.192999999999998</v>
      </c>
      <c r="N7256">
        <v>20.677099999999999</v>
      </c>
    </row>
    <row r="7257" spans="1:15" x14ac:dyDescent="0.3">
      <c r="A7257" t="s">
        <v>254</v>
      </c>
      <c r="B7257" t="s">
        <v>255</v>
      </c>
      <c r="C7257" t="s">
        <v>437</v>
      </c>
      <c r="D7257" t="s">
        <v>433</v>
      </c>
      <c r="E7257">
        <v>1961</v>
      </c>
      <c r="F7257">
        <v>44.918999999999997</v>
      </c>
      <c r="G7257">
        <v>11.914999999999999</v>
      </c>
      <c r="I7257">
        <v>14160000000</v>
      </c>
      <c r="J7257">
        <v>363.39299999999997</v>
      </c>
      <c r="L7257">
        <v>99.8</v>
      </c>
      <c r="M7257">
        <v>57.667999999999999</v>
      </c>
      <c r="N7257">
        <v>20.044799999999999</v>
      </c>
    </row>
    <row r="7258" spans="1:15" x14ac:dyDescent="0.3">
      <c r="A7258" t="s">
        <v>254</v>
      </c>
      <c r="B7258" t="s">
        <v>255</v>
      </c>
      <c r="C7258" t="s">
        <v>437</v>
      </c>
      <c r="D7258" t="s">
        <v>433</v>
      </c>
      <c r="E7258">
        <v>1960</v>
      </c>
      <c r="F7258">
        <v>45.179000000000002</v>
      </c>
      <c r="G7258">
        <v>12.27</v>
      </c>
      <c r="I7258">
        <v>13040000000</v>
      </c>
      <c r="J7258">
        <v>345.23099999999999</v>
      </c>
      <c r="L7258">
        <v>103.7</v>
      </c>
      <c r="M7258">
        <v>57.076999999999998</v>
      </c>
    </row>
    <row r="7259" spans="1:15" x14ac:dyDescent="0.3">
      <c r="A7259" t="s">
        <v>256</v>
      </c>
      <c r="B7259" t="s">
        <v>257</v>
      </c>
      <c r="C7259" t="s">
        <v>438</v>
      </c>
      <c r="D7259" t="s">
        <v>432</v>
      </c>
      <c r="E7259">
        <v>2018</v>
      </c>
      <c r="I7259">
        <v>11309100000</v>
      </c>
      <c r="J7259">
        <v>3189.36</v>
      </c>
      <c r="L7259">
        <v>13.6</v>
      </c>
      <c r="N7259">
        <v>123.52</v>
      </c>
      <c r="O7259">
        <v>3.411</v>
      </c>
    </row>
    <row r="7260" spans="1:15" x14ac:dyDescent="0.3">
      <c r="A7260" t="s">
        <v>256</v>
      </c>
      <c r="B7260" t="s">
        <v>257</v>
      </c>
      <c r="C7260" t="s">
        <v>438</v>
      </c>
      <c r="D7260" t="s">
        <v>432</v>
      </c>
      <c r="E7260">
        <v>2017</v>
      </c>
      <c r="F7260">
        <v>10.273999999999999</v>
      </c>
      <c r="G7260">
        <v>11.528</v>
      </c>
      <c r="I7260">
        <v>9669760000</v>
      </c>
      <c r="J7260">
        <v>2724.49</v>
      </c>
      <c r="K7260">
        <v>76.124499999999998</v>
      </c>
      <c r="L7260">
        <v>13.8</v>
      </c>
      <c r="M7260">
        <v>71.716999999999999</v>
      </c>
      <c r="N7260">
        <v>123.63500000000001</v>
      </c>
      <c r="O7260">
        <v>4.0979999999999999</v>
      </c>
    </row>
    <row r="7261" spans="1:15" x14ac:dyDescent="0.3">
      <c r="A7261" t="s">
        <v>256</v>
      </c>
      <c r="B7261" t="s">
        <v>257</v>
      </c>
      <c r="C7261" t="s">
        <v>438</v>
      </c>
      <c r="D7261" t="s">
        <v>432</v>
      </c>
      <c r="E7261">
        <v>2016</v>
      </c>
      <c r="F7261">
        <v>10.445</v>
      </c>
      <c r="G7261">
        <v>11.452</v>
      </c>
      <c r="I7261">
        <v>8071480000</v>
      </c>
      <c r="J7261">
        <v>2272.41</v>
      </c>
      <c r="K7261">
        <v>71</v>
      </c>
      <c r="L7261">
        <v>13.9</v>
      </c>
      <c r="M7261">
        <v>71.617000000000004</v>
      </c>
      <c r="N7261">
        <v>123.73099999999999</v>
      </c>
      <c r="O7261">
        <v>4.1849999999999996</v>
      </c>
    </row>
    <row r="7262" spans="1:15" x14ac:dyDescent="0.3">
      <c r="A7262" t="s">
        <v>256</v>
      </c>
      <c r="B7262" t="s">
        <v>257</v>
      </c>
      <c r="C7262" t="s">
        <v>438</v>
      </c>
      <c r="D7262" t="s">
        <v>432</v>
      </c>
      <c r="E7262">
        <v>2015</v>
      </c>
      <c r="F7262">
        <v>10.609</v>
      </c>
      <c r="G7262">
        <v>11.398</v>
      </c>
      <c r="I7262">
        <v>7745230000</v>
      </c>
      <c r="J7262">
        <v>2179.23</v>
      </c>
      <c r="K7262">
        <v>69</v>
      </c>
      <c r="L7262">
        <v>14</v>
      </c>
      <c r="M7262">
        <v>71.477999999999994</v>
      </c>
      <c r="N7262">
        <v>123.806</v>
      </c>
      <c r="O7262">
        <v>3.694</v>
      </c>
    </row>
    <row r="7263" spans="1:15" x14ac:dyDescent="0.3">
      <c r="A7263" t="s">
        <v>256</v>
      </c>
      <c r="B7263" t="s">
        <v>257</v>
      </c>
      <c r="C7263" t="s">
        <v>438</v>
      </c>
      <c r="D7263" t="s">
        <v>432</v>
      </c>
      <c r="E7263">
        <v>2014</v>
      </c>
      <c r="F7263">
        <v>10.759</v>
      </c>
      <c r="G7263">
        <v>11.385999999999999</v>
      </c>
      <c r="H7263">
        <v>1386.23</v>
      </c>
      <c r="I7263">
        <v>9510220000</v>
      </c>
      <c r="J7263">
        <v>2674.12</v>
      </c>
      <c r="K7263">
        <v>67</v>
      </c>
      <c r="L7263">
        <v>14.1</v>
      </c>
      <c r="M7263">
        <v>71.266999999999996</v>
      </c>
      <c r="N7263">
        <v>123.886</v>
      </c>
      <c r="O7263">
        <v>3.8559999999999999</v>
      </c>
    </row>
    <row r="7264" spans="1:15" x14ac:dyDescent="0.3">
      <c r="A7264" t="s">
        <v>256</v>
      </c>
      <c r="B7264" t="s">
        <v>257</v>
      </c>
      <c r="C7264" t="s">
        <v>438</v>
      </c>
      <c r="D7264" t="s">
        <v>432</v>
      </c>
      <c r="E7264">
        <v>2013</v>
      </c>
      <c r="F7264">
        <v>10.885999999999999</v>
      </c>
      <c r="G7264">
        <v>11.423999999999999</v>
      </c>
      <c r="H7264">
        <v>1352.79</v>
      </c>
      <c r="I7264">
        <v>9496680000</v>
      </c>
      <c r="J7264">
        <v>2668.68</v>
      </c>
      <c r="K7264">
        <v>60</v>
      </c>
      <c r="L7264">
        <v>14.3</v>
      </c>
      <c r="M7264">
        <v>70.968000000000004</v>
      </c>
      <c r="N7264">
        <v>123.91800000000001</v>
      </c>
      <c r="O7264">
        <v>5.1040000000000001</v>
      </c>
    </row>
    <row r="7265" spans="1:15" x14ac:dyDescent="0.3">
      <c r="A7265" t="s">
        <v>256</v>
      </c>
      <c r="B7265" t="s">
        <v>257</v>
      </c>
      <c r="C7265" t="s">
        <v>438</v>
      </c>
      <c r="D7265" t="s">
        <v>432</v>
      </c>
      <c r="E7265">
        <v>2012</v>
      </c>
      <c r="F7265">
        <v>10.984</v>
      </c>
      <c r="G7265">
        <v>11.513</v>
      </c>
      <c r="H7265">
        <v>1514.53</v>
      </c>
      <c r="I7265">
        <v>8709170000</v>
      </c>
      <c r="J7265">
        <v>2446.73</v>
      </c>
      <c r="K7265">
        <v>43.37</v>
      </c>
      <c r="L7265">
        <v>14.4</v>
      </c>
      <c r="M7265">
        <v>70.581000000000003</v>
      </c>
      <c r="N7265">
        <v>124.038</v>
      </c>
      <c r="O7265">
        <v>5.5780000000000003</v>
      </c>
    </row>
    <row r="7266" spans="1:15" x14ac:dyDescent="0.3">
      <c r="A7266" t="s">
        <v>256</v>
      </c>
      <c r="B7266" t="s">
        <v>257</v>
      </c>
      <c r="C7266" t="s">
        <v>438</v>
      </c>
      <c r="D7266" t="s">
        <v>432</v>
      </c>
      <c r="E7266">
        <v>2011</v>
      </c>
      <c r="F7266">
        <v>11.048999999999999</v>
      </c>
      <c r="G7266">
        <v>11.641999999999999</v>
      </c>
      <c r="H7266">
        <v>1470.23</v>
      </c>
      <c r="I7266">
        <v>8414360000</v>
      </c>
      <c r="J7266">
        <v>2363.59</v>
      </c>
      <c r="K7266">
        <v>38</v>
      </c>
      <c r="L7266">
        <v>14.6</v>
      </c>
      <c r="M7266">
        <v>70.119</v>
      </c>
      <c r="N7266">
        <v>124.098</v>
      </c>
      <c r="O7266">
        <v>6.6820000000000004</v>
      </c>
    </row>
    <row r="7267" spans="1:15" x14ac:dyDescent="0.3">
      <c r="A7267" t="s">
        <v>256</v>
      </c>
      <c r="B7267" t="s">
        <v>257</v>
      </c>
      <c r="C7267" t="s">
        <v>438</v>
      </c>
      <c r="D7267" t="s">
        <v>432</v>
      </c>
      <c r="E7267">
        <v>2010</v>
      </c>
      <c r="F7267">
        <v>11.061999999999999</v>
      </c>
      <c r="G7267">
        <v>11.788</v>
      </c>
      <c r="H7267">
        <v>1722.89</v>
      </c>
      <c r="I7267">
        <v>6974960000</v>
      </c>
      <c r="J7267">
        <v>1958.13</v>
      </c>
      <c r="K7267">
        <v>32.299999999999997</v>
      </c>
      <c r="L7267">
        <v>14.8</v>
      </c>
      <c r="M7267">
        <v>69.616</v>
      </c>
      <c r="N7267">
        <v>124.169</v>
      </c>
      <c r="O7267">
        <v>7.4459999999999997</v>
      </c>
    </row>
    <row r="7268" spans="1:15" x14ac:dyDescent="0.3">
      <c r="A7268" t="s">
        <v>256</v>
      </c>
      <c r="B7268" t="s">
        <v>257</v>
      </c>
      <c r="C7268" t="s">
        <v>438</v>
      </c>
      <c r="D7268" t="s">
        <v>432</v>
      </c>
      <c r="E7268">
        <v>2009</v>
      </c>
      <c r="F7268">
        <v>11.003</v>
      </c>
      <c r="G7268">
        <v>11.922000000000001</v>
      </c>
      <c r="H7268">
        <v>1740.8</v>
      </c>
      <c r="I7268">
        <v>5439420000</v>
      </c>
      <c r="J7268">
        <v>1525.53</v>
      </c>
      <c r="K7268">
        <v>27.5</v>
      </c>
      <c r="L7268">
        <v>14.9</v>
      </c>
      <c r="M7268">
        <v>69.119</v>
      </c>
      <c r="N7268">
        <v>124.12</v>
      </c>
      <c r="O7268">
        <v>6.4</v>
      </c>
    </row>
    <row r="7269" spans="1:15" x14ac:dyDescent="0.3">
      <c r="A7269" t="s">
        <v>256</v>
      </c>
      <c r="B7269" t="s">
        <v>257</v>
      </c>
      <c r="C7269" t="s">
        <v>438</v>
      </c>
      <c r="D7269" t="s">
        <v>432</v>
      </c>
      <c r="E7269">
        <v>2008</v>
      </c>
      <c r="F7269">
        <v>10.878</v>
      </c>
      <c r="G7269">
        <v>12.018000000000001</v>
      </c>
      <c r="H7269">
        <v>2028.23</v>
      </c>
      <c r="I7269">
        <v>6054810000</v>
      </c>
      <c r="J7269">
        <v>1695.97</v>
      </c>
      <c r="K7269">
        <v>23.39</v>
      </c>
      <c r="L7269">
        <v>15.2</v>
      </c>
      <c r="M7269">
        <v>68.671000000000006</v>
      </c>
      <c r="N7269">
        <v>124.277</v>
      </c>
      <c r="O7269">
        <v>3.98</v>
      </c>
    </row>
    <row r="7270" spans="1:15" x14ac:dyDescent="0.3">
      <c r="A7270" t="s">
        <v>256</v>
      </c>
      <c r="B7270" t="s">
        <v>257</v>
      </c>
      <c r="C7270" t="s">
        <v>438</v>
      </c>
      <c r="D7270" t="s">
        <v>432</v>
      </c>
      <c r="E7270">
        <v>2007</v>
      </c>
      <c r="F7270">
        <v>10.704000000000001</v>
      </c>
      <c r="G7270">
        <v>12.058999999999999</v>
      </c>
      <c r="H7270">
        <v>1996.42</v>
      </c>
      <c r="I7270">
        <v>4401150000</v>
      </c>
      <c r="J7270">
        <v>1230.43</v>
      </c>
      <c r="K7270">
        <v>20.45</v>
      </c>
      <c r="L7270">
        <v>15.5</v>
      </c>
      <c r="M7270">
        <v>68.302000000000007</v>
      </c>
      <c r="N7270">
        <v>124.514</v>
      </c>
      <c r="O7270">
        <v>5.07</v>
      </c>
    </row>
    <row r="7271" spans="1:15" x14ac:dyDescent="0.3">
      <c r="A7271" t="s">
        <v>256</v>
      </c>
      <c r="B7271" t="s">
        <v>257</v>
      </c>
      <c r="C7271" t="s">
        <v>438</v>
      </c>
      <c r="D7271" t="s">
        <v>432</v>
      </c>
      <c r="E7271">
        <v>2006</v>
      </c>
      <c r="F7271">
        <v>10.51</v>
      </c>
      <c r="G7271">
        <v>12.042</v>
      </c>
      <c r="H7271">
        <v>2166.12</v>
      </c>
      <c r="I7271">
        <v>3408270000</v>
      </c>
      <c r="J7271">
        <v>950.64800000000002</v>
      </c>
      <c r="K7271">
        <v>19.6206</v>
      </c>
      <c r="L7271">
        <v>16.100000000000001</v>
      </c>
      <c r="M7271">
        <v>68.022000000000006</v>
      </c>
      <c r="N7271">
        <v>124.803</v>
      </c>
      <c r="O7271">
        <v>7.38</v>
      </c>
    </row>
    <row r="7272" spans="1:15" x14ac:dyDescent="0.3">
      <c r="A7272" t="s">
        <v>256</v>
      </c>
      <c r="B7272" t="s">
        <v>257</v>
      </c>
      <c r="C7272" t="s">
        <v>438</v>
      </c>
      <c r="D7272" t="s">
        <v>432</v>
      </c>
      <c r="E7272">
        <v>2005</v>
      </c>
      <c r="F7272">
        <v>10.345000000000001</v>
      </c>
      <c r="G7272">
        <v>11.978999999999999</v>
      </c>
      <c r="H7272">
        <v>2047.74</v>
      </c>
      <c r="I7272">
        <v>2988340000</v>
      </c>
      <c r="J7272">
        <v>831.20500000000004</v>
      </c>
      <c r="K7272">
        <v>14.6303</v>
      </c>
      <c r="L7272">
        <v>16.899999999999999</v>
      </c>
      <c r="M7272">
        <v>67.819999999999993</v>
      </c>
      <c r="N7272">
        <v>125.15</v>
      </c>
      <c r="O7272">
        <v>7.29</v>
      </c>
    </row>
    <row r="7273" spans="1:15" x14ac:dyDescent="0.3">
      <c r="A7273" t="s">
        <v>256</v>
      </c>
      <c r="B7273" t="s">
        <v>257</v>
      </c>
      <c r="C7273" t="s">
        <v>438</v>
      </c>
      <c r="D7273" t="s">
        <v>432</v>
      </c>
      <c r="E7273">
        <v>2004</v>
      </c>
      <c r="F7273">
        <v>10.263</v>
      </c>
      <c r="G7273">
        <v>11.894</v>
      </c>
      <c r="H7273">
        <v>1960.91</v>
      </c>
      <c r="I7273">
        <v>2598230000</v>
      </c>
      <c r="J7273">
        <v>720.94100000000003</v>
      </c>
      <c r="K7273">
        <v>10.6294</v>
      </c>
      <c r="L7273">
        <v>18</v>
      </c>
      <c r="M7273">
        <v>67.665000000000006</v>
      </c>
      <c r="N7273">
        <v>125.499</v>
      </c>
      <c r="O7273">
        <v>8.17</v>
      </c>
    </row>
    <row r="7274" spans="1:15" x14ac:dyDescent="0.3">
      <c r="A7274" t="s">
        <v>256</v>
      </c>
      <c r="B7274" t="s">
        <v>257</v>
      </c>
      <c r="C7274" t="s">
        <v>438</v>
      </c>
      <c r="D7274" t="s">
        <v>432</v>
      </c>
      <c r="E7274">
        <v>2003</v>
      </c>
      <c r="F7274">
        <v>10.305</v>
      </c>
      <c r="G7274">
        <v>11.815</v>
      </c>
      <c r="H7274">
        <v>2101.9299999999998</v>
      </c>
      <c r="I7274">
        <v>1980900000</v>
      </c>
      <c r="J7274">
        <v>548.29</v>
      </c>
      <c r="K7274">
        <v>7.40754</v>
      </c>
      <c r="L7274">
        <v>19.600000000000001</v>
      </c>
      <c r="M7274">
        <v>67.521000000000001</v>
      </c>
      <c r="N7274">
        <v>125.85299999999999</v>
      </c>
      <c r="O7274">
        <v>7.95</v>
      </c>
    </row>
    <row r="7275" spans="1:15" x14ac:dyDescent="0.3">
      <c r="A7275" t="s">
        <v>256</v>
      </c>
      <c r="B7275" t="s">
        <v>257</v>
      </c>
      <c r="C7275" t="s">
        <v>438</v>
      </c>
      <c r="D7275" t="s">
        <v>432</v>
      </c>
      <c r="E7275">
        <v>2002</v>
      </c>
      <c r="F7275">
        <v>10.494</v>
      </c>
      <c r="G7275">
        <v>11.759</v>
      </c>
      <c r="H7275">
        <v>1872.45</v>
      </c>
      <c r="I7275">
        <v>1661820000</v>
      </c>
      <c r="J7275">
        <v>458.678</v>
      </c>
      <c r="K7275">
        <v>3.7872400000000002</v>
      </c>
      <c r="L7275">
        <v>21.5</v>
      </c>
      <c r="M7275">
        <v>67.361999999999995</v>
      </c>
      <c r="N7275">
        <v>126.164</v>
      </c>
      <c r="O7275">
        <v>6.8</v>
      </c>
    </row>
    <row r="7276" spans="1:15" x14ac:dyDescent="0.3">
      <c r="A7276" t="s">
        <v>256</v>
      </c>
      <c r="B7276" t="s">
        <v>257</v>
      </c>
      <c r="C7276" t="s">
        <v>438</v>
      </c>
      <c r="D7276" t="s">
        <v>432</v>
      </c>
      <c r="E7276">
        <v>2001</v>
      </c>
      <c r="F7276">
        <v>10.832000000000001</v>
      </c>
      <c r="G7276">
        <v>11.728999999999999</v>
      </c>
      <c r="H7276">
        <v>1804.51</v>
      </c>
      <c r="I7276">
        <v>1480670000</v>
      </c>
      <c r="J7276">
        <v>407.73500000000001</v>
      </c>
      <c r="K7276">
        <v>1.4878100000000001</v>
      </c>
      <c r="L7276">
        <v>23.7</v>
      </c>
      <c r="M7276">
        <v>67.185000000000002</v>
      </c>
      <c r="N7276">
        <v>126.45699999999999</v>
      </c>
      <c r="O7276">
        <v>7.29</v>
      </c>
    </row>
    <row r="7277" spans="1:15" x14ac:dyDescent="0.3">
      <c r="A7277" t="s">
        <v>256</v>
      </c>
      <c r="B7277" t="s">
        <v>257</v>
      </c>
      <c r="C7277" t="s">
        <v>438</v>
      </c>
      <c r="D7277" t="s">
        <v>432</v>
      </c>
      <c r="E7277">
        <v>2000</v>
      </c>
      <c r="F7277">
        <v>11.298</v>
      </c>
      <c r="G7277">
        <v>11.715</v>
      </c>
      <c r="H7277">
        <v>1638.1</v>
      </c>
      <c r="I7277">
        <v>1288430000</v>
      </c>
      <c r="J7277">
        <v>354.00400000000002</v>
      </c>
      <c r="K7277">
        <v>1.28285</v>
      </c>
      <c r="L7277">
        <v>26</v>
      </c>
      <c r="M7277">
        <v>67.006</v>
      </c>
      <c r="N7277">
        <v>126.74</v>
      </c>
      <c r="O7277">
        <v>8.4600000000000009</v>
      </c>
    </row>
    <row r="7278" spans="1:15" x14ac:dyDescent="0.3">
      <c r="A7278" t="s">
        <v>256</v>
      </c>
      <c r="B7278" t="s">
        <v>257</v>
      </c>
      <c r="C7278" t="s">
        <v>438</v>
      </c>
      <c r="D7278" t="s">
        <v>432</v>
      </c>
      <c r="E7278">
        <v>1999</v>
      </c>
      <c r="F7278">
        <v>11.847</v>
      </c>
      <c r="G7278">
        <v>11.698</v>
      </c>
      <c r="H7278">
        <v>1742.53</v>
      </c>
      <c r="I7278">
        <v>1170780000</v>
      </c>
      <c r="J7278">
        <v>321.02600000000001</v>
      </c>
      <c r="K7278">
        <v>0.60069499999999998</v>
      </c>
      <c r="L7278">
        <v>28.2</v>
      </c>
      <c r="M7278">
        <v>66.852000000000004</v>
      </c>
      <c r="N7278">
        <v>126.91</v>
      </c>
      <c r="O7278">
        <v>11.14</v>
      </c>
    </row>
    <row r="7279" spans="1:15" x14ac:dyDescent="0.3">
      <c r="A7279" t="s">
        <v>256</v>
      </c>
      <c r="B7279" t="s">
        <v>257</v>
      </c>
      <c r="C7279" t="s">
        <v>438</v>
      </c>
      <c r="D7279" t="s">
        <v>432</v>
      </c>
      <c r="E7279">
        <v>1998</v>
      </c>
      <c r="F7279">
        <v>12.426</v>
      </c>
      <c r="G7279">
        <v>11.656000000000001</v>
      </c>
      <c r="H7279">
        <v>1859.43</v>
      </c>
      <c r="I7279">
        <v>1698720000</v>
      </c>
      <c r="J7279">
        <v>465.05399999999997</v>
      </c>
      <c r="K7279">
        <v>0.26081799999999999</v>
      </c>
      <c r="L7279">
        <v>29.8</v>
      </c>
      <c r="M7279">
        <v>66.751999999999995</v>
      </c>
      <c r="N7279">
        <v>127.065</v>
      </c>
      <c r="O7279">
        <v>10</v>
      </c>
    </row>
    <row r="7280" spans="1:15" x14ac:dyDescent="0.3">
      <c r="A7280" t="s">
        <v>256</v>
      </c>
      <c r="B7280" t="s">
        <v>257</v>
      </c>
      <c r="C7280" t="s">
        <v>438</v>
      </c>
      <c r="D7280" t="s">
        <v>432</v>
      </c>
      <c r="E7280">
        <v>1997</v>
      </c>
      <c r="F7280">
        <v>13.000999999999999</v>
      </c>
      <c r="G7280">
        <v>11.574999999999999</v>
      </c>
      <c r="H7280">
        <v>1863.06</v>
      </c>
      <c r="I7280">
        <v>1930080000</v>
      </c>
      <c r="J7280">
        <v>528.17999999999995</v>
      </c>
      <c r="K7280">
        <v>2.8128799999999999E-2</v>
      </c>
      <c r="L7280">
        <v>31</v>
      </c>
      <c r="M7280">
        <v>66.721999999999994</v>
      </c>
      <c r="N7280">
        <v>127.072</v>
      </c>
      <c r="O7280">
        <v>7.9</v>
      </c>
    </row>
    <row r="7281" spans="1:15" x14ac:dyDescent="0.3">
      <c r="A7281" t="s">
        <v>256</v>
      </c>
      <c r="B7281" t="s">
        <v>257</v>
      </c>
      <c r="C7281" t="s">
        <v>438</v>
      </c>
      <c r="D7281" t="s">
        <v>432</v>
      </c>
      <c r="E7281">
        <v>1996</v>
      </c>
      <c r="F7281">
        <v>13.565</v>
      </c>
      <c r="G7281">
        <v>11.452</v>
      </c>
      <c r="H7281">
        <v>1979.42</v>
      </c>
      <c r="I7281">
        <v>1695120000</v>
      </c>
      <c r="J7281">
        <v>462.17</v>
      </c>
      <c r="K7281">
        <v>4.6439000000000003E-3</v>
      </c>
      <c r="L7281">
        <v>31.4</v>
      </c>
      <c r="M7281">
        <v>66.760999999999996</v>
      </c>
      <c r="N7281">
        <v>127.498</v>
      </c>
      <c r="O7281">
        <v>7.9</v>
      </c>
    </row>
    <row r="7282" spans="1:15" x14ac:dyDescent="0.3">
      <c r="A7282" t="s">
        <v>256</v>
      </c>
      <c r="B7282" t="s">
        <v>257</v>
      </c>
      <c r="C7282" t="s">
        <v>438</v>
      </c>
      <c r="D7282" t="s">
        <v>432</v>
      </c>
      <c r="E7282">
        <v>1995</v>
      </c>
      <c r="F7282">
        <v>14.153</v>
      </c>
      <c r="G7282">
        <v>11.29</v>
      </c>
      <c r="H7282">
        <v>2094.37</v>
      </c>
      <c r="I7282">
        <v>1752980000</v>
      </c>
      <c r="J7282">
        <v>476.988</v>
      </c>
      <c r="K7282">
        <v>3.45722E-3</v>
      </c>
      <c r="L7282">
        <v>31.3</v>
      </c>
      <c r="M7282">
        <v>66.867000000000004</v>
      </c>
      <c r="N7282">
        <v>127.754</v>
      </c>
      <c r="O7282">
        <v>5.3</v>
      </c>
    </row>
    <row r="7283" spans="1:15" x14ac:dyDescent="0.3">
      <c r="A7283" t="s">
        <v>256</v>
      </c>
      <c r="B7283" t="s">
        <v>257</v>
      </c>
      <c r="C7283" t="s">
        <v>438</v>
      </c>
      <c r="D7283" t="s">
        <v>432</v>
      </c>
      <c r="E7283">
        <v>1994</v>
      </c>
      <c r="F7283">
        <v>14.821</v>
      </c>
      <c r="G7283">
        <v>11.093</v>
      </c>
      <c r="H7283">
        <v>2221.9499999999998</v>
      </c>
      <c r="K7283">
        <v>8.2539099999999997E-4</v>
      </c>
      <c r="L7283">
        <v>30.5</v>
      </c>
      <c r="M7283">
        <v>67.03</v>
      </c>
      <c r="N7283">
        <v>128.227</v>
      </c>
      <c r="O7283">
        <v>5.8</v>
      </c>
    </row>
    <row r="7284" spans="1:15" x14ac:dyDescent="0.3">
      <c r="A7284" t="s">
        <v>256</v>
      </c>
      <c r="B7284" t="s">
        <v>257</v>
      </c>
      <c r="C7284" t="s">
        <v>438</v>
      </c>
      <c r="D7284" t="s">
        <v>432</v>
      </c>
      <c r="E7284">
        <v>1993</v>
      </c>
      <c r="F7284">
        <v>15.606999999999999</v>
      </c>
      <c r="G7284">
        <v>10.881</v>
      </c>
      <c r="H7284">
        <v>2583.9</v>
      </c>
      <c r="L7284">
        <v>29.5</v>
      </c>
      <c r="M7284">
        <v>67.221000000000004</v>
      </c>
      <c r="N7284">
        <v>128.565</v>
      </c>
      <c r="O7284">
        <v>3.7</v>
      </c>
    </row>
    <row r="7285" spans="1:15" x14ac:dyDescent="0.3">
      <c r="A7285" t="s">
        <v>256</v>
      </c>
      <c r="B7285" t="s">
        <v>257</v>
      </c>
      <c r="C7285" t="s">
        <v>438</v>
      </c>
      <c r="D7285" t="s">
        <v>432</v>
      </c>
      <c r="E7285">
        <v>1992</v>
      </c>
      <c r="F7285">
        <v>16.52</v>
      </c>
      <c r="G7285">
        <v>10.675000000000001</v>
      </c>
      <c r="H7285">
        <v>2965.19</v>
      </c>
      <c r="L7285">
        <v>28.4</v>
      </c>
      <c r="M7285">
        <v>67.408000000000001</v>
      </c>
      <c r="N7285">
        <v>129.09700000000001</v>
      </c>
      <c r="O7285">
        <v>3.7</v>
      </c>
    </row>
    <row r="7286" spans="1:15" x14ac:dyDescent="0.3">
      <c r="A7286" t="s">
        <v>256</v>
      </c>
      <c r="B7286" t="s">
        <v>257</v>
      </c>
      <c r="C7286" t="s">
        <v>438</v>
      </c>
      <c r="D7286" t="s">
        <v>432</v>
      </c>
      <c r="E7286">
        <v>1991</v>
      </c>
      <c r="F7286">
        <v>17.53</v>
      </c>
      <c r="G7286">
        <v>10.49</v>
      </c>
      <c r="H7286">
        <v>3438.44</v>
      </c>
      <c r="L7286">
        <v>27.7</v>
      </c>
      <c r="M7286">
        <v>67.563000000000002</v>
      </c>
      <c r="N7286">
        <v>129.02799999999999</v>
      </c>
      <c r="O7286">
        <v>1.9</v>
      </c>
    </row>
    <row r="7287" spans="1:15" x14ac:dyDescent="0.3">
      <c r="A7287" t="s">
        <v>256</v>
      </c>
      <c r="B7287" t="s">
        <v>257</v>
      </c>
      <c r="C7287" t="s">
        <v>438</v>
      </c>
      <c r="D7287" t="s">
        <v>432</v>
      </c>
      <c r="E7287">
        <v>1990</v>
      </c>
      <c r="F7287">
        <v>18.574000000000002</v>
      </c>
      <c r="G7287">
        <v>10.353999999999999</v>
      </c>
      <c r="H7287">
        <v>3235.39</v>
      </c>
      <c r="K7287">
        <v>0</v>
      </c>
      <c r="L7287">
        <v>27.5</v>
      </c>
      <c r="M7287">
        <v>67.643000000000001</v>
      </c>
      <c r="N7287">
        <v>128.749</v>
      </c>
    </row>
    <row r="7288" spans="1:15" x14ac:dyDescent="0.3">
      <c r="A7288" t="s">
        <v>256</v>
      </c>
      <c r="B7288" t="s">
        <v>257</v>
      </c>
      <c r="C7288" t="s">
        <v>438</v>
      </c>
      <c r="D7288" t="s">
        <v>432</v>
      </c>
      <c r="E7288">
        <v>1989</v>
      </c>
      <c r="F7288">
        <v>19.574000000000002</v>
      </c>
      <c r="G7288">
        <v>10.292999999999999</v>
      </c>
      <c r="L7288">
        <v>27.9</v>
      </c>
      <c r="M7288">
        <v>67.605000000000004</v>
      </c>
      <c r="N7288">
        <v>128.227</v>
      </c>
    </row>
    <row r="7289" spans="1:15" x14ac:dyDescent="0.3">
      <c r="A7289" t="s">
        <v>256</v>
      </c>
      <c r="B7289" t="s">
        <v>257</v>
      </c>
      <c r="C7289" t="s">
        <v>438</v>
      </c>
      <c r="D7289" t="s">
        <v>432</v>
      </c>
      <c r="E7289">
        <v>1988</v>
      </c>
      <c r="F7289">
        <v>20.45</v>
      </c>
      <c r="G7289">
        <v>10.313000000000001</v>
      </c>
      <c r="L7289">
        <v>28.7</v>
      </c>
      <c r="M7289">
        <v>67.44</v>
      </c>
      <c r="N7289">
        <v>127.495</v>
      </c>
    </row>
    <row r="7290" spans="1:15" x14ac:dyDescent="0.3">
      <c r="A7290" t="s">
        <v>256</v>
      </c>
      <c r="B7290" t="s">
        <v>257</v>
      </c>
      <c r="C7290" t="s">
        <v>438</v>
      </c>
      <c r="D7290" t="s">
        <v>432</v>
      </c>
      <c r="E7290">
        <v>1987</v>
      </c>
      <c r="F7290">
        <v>21.141999999999999</v>
      </c>
      <c r="G7290">
        <v>10.407</v>
      </c>
      <c r="L7290">
        <v>29.9</v>
      </c>
      <c r="M7290">
        <v>67.156000000000006</v>
      </c>
      <c r="N7290">
        <v>126.554</v>
      </c>
    </row>
    <row r="7291" spans="1:15" x14ac:dyDescent="0.3">
      <c r="A7291" t="s">
        <v>256</v>
      </c>
      <c r="B7291" t="s">
        <v>257</v>
      </c>
      <c r="C7291" t="s">
        <v>438</v>
      </c>
      <c r="D7291" t="s">
        <v>432</v>
      </c>
      <c r="E7291">
        <v>1986</v>
      </c>
      <c r="F7291">
        <v>21.622</v>
      </c>
      <c r="G7291">
        <v>10.558999999999999</v>
      </c>
      <c r="L7291">
        <v>31.3</v>
      </c>
      <c r="M7291">
        <v>66.772000000000006</v>
      </c>
      <c r="N7291">
        <v>125.47499999999999</v>
      </c>
    </row>
    <row r="7292" spans="1:15" x14ac:dyDescent="0.3">
      <c r="A7292" t="s">
        <v>256</v>
      </c>
      <c r="B7292" t="s">
        <v>257</v>
      </c>
      <c r="C7292" t="s">
        <v>438</v>
      </c>
      <c r="D7292" t="s">
        <v>432</v>
      </c>
      <c r="E7292">
        <v>1985</v>
      </c>
      <c r="F7292">
        <v>21.876000000000001</v>
      </c>
      <c r="G7292">
        <v>10.737</v>
      </c>
      <c r="L7292">
        <v>32.799999999999997</v>
      </c>
      <c r="M7292">
        <v>66.33</v>
      </c>
      <c r="N7292">
        <v>124.36</v>
      </c>
    </row>
    <row r="7293" spans="1:15" x14ac:dyDescent="0.3">
      <c r="A7293" t="s">
        <v>256</v>
      </c>
      <c r="B7293" t="s">
        <v>257</v>
      </c>
      <c r="C7293" t="s">
        <v>438</v>
      </c>
      <c r="D7293" t="s">
        <v>432</v>
      </c>
      <c r="E7293">
        <v>1984</v>
      </c>
      <c r="F7293">
        <v>21.919</v>
      </c>
      <c r="G7293">
        <v>10.898999999999999</v>
      </c>
      <c r="L7293">
        <v>34.4</v>
      </c>
      <c r="M7293">
        <v>65.887</v>
      </c>
      <c r="N7293">
        <v>123.176</v>
      </c>
    </row>
    <row r="7294" spans="1:15" x14ac:dyDescent="0.3">
      <c r="A7294" t="s">
        <v>256</v>
      </c>
      <c r="B7294" t="s">
        <v>257</v>
      </c>
      <c r="C7294" t="s">
        <v>438</v>
      </c>
      <c r="D7294" t="s">
        <v>432</v>
      </c>
      <c r="E7294">
        <v>1983</v>
      </c>
      <c r="F7294">
        <v>21.81</v>
      </c>
      <c r="G7294">
        <v>11.007999999999999</v>
      </c>
      <c r="L7294">
        <v>36</v>
      </c>
      <c r="M7294">
        <v>65.498999999999995</v>
      </c>
      <c r="N7294">
        <v>121.92100000000001</v>
      </c>
    </row>
    <row r="7295" spans="1:15" x14ac:dyDescent="0.3">
      <c r="A7295" t="s">
        <v>256</v>
      </c>
      <c r="B7295" t="s">
        <v>257</v>
      </c>
      <c r="C7295" t="s">
        <v>438</v>
      </c>
      <c r="D7295" t="s">
        <v>432</v>
      </c>
      <c r="E7295">
        <v>1982</v>
      </c>
      <c r="F7295">
        <v>21.606999999999999</v>
      </c>
      <c r="G7295">
        <v>11.038</v>
      </c>
      <c r="L7295">
        <v>37.4</v>
      </c>
      <c r="M7295">
        <v>65.204999999999998</v>
      </c>
      <c r="N7295">
        <v>120.667</v>
      </c>
    </row>
    <row r="7296" spans="1:15" x14ac:dyDescent="0.3">
      <c r="A7296" t="s">
        <v>256</v>
      </c>
      <c r="B7296" t="s">
        <v>257</v>
      </c>
      <c r="C7296" t="s">
        <v>438</v>
      </c>
      <c r="D7296" t="s">
        <v>432</v>
      </c>
      <c r="E7296">
        <v>1981</v>
      </c>
      <c r="F7296">
        <v>21.347999999999999</v>
      </c>
      <c r="G7296">
        <v>10.983000000000001</v>
      </c>
      <c r="L7296">
        <v>38.6</v>
      </c>
      <c r="M7296">
        <v>65.022000000000006</v>
      </c>
      <c r="N7296">
        <v>119.44799999999999</v>
      </c>
    </row>
    <row r="7297" spans="1:14" x14ac:dyDescent="0.3">
      <c r="A7297" t="s">
        <v>256</v>
      </c>
      <c r="B7297" t="s">
        <v>257</v>
      </c>
      <c r="C7297" t="s">
        <v>438</v>
      </c>
      <c r="D7297" t="s">
        <v>432</v>
      </c>
      <c r="E7297">
        <v>1980</v>
      </c>
      <c r="F7297">
        <v>21.062999999999999</v>
      </c>
      <c r="G7297">
        <v>10.846</v>
      </c>
      <c r="L7297">
        <v>39.700000000000003</v>
      </c>
      <c r="M7297">
        <v>64.950999999999993</v>
      </c>
      <c r="N7297">
        <v>118.29900000000001</v>
      </c>
    </row>
    <row r="7298" spans="1:14" x14ac:dyDescent="0.3">
      <c r="A7298" t="s">
        <v>256</v>
      </c>
      <c r="B7298" t="s">
        <v>257</v>
      </c>
      <c r="C7298" t="s">
        <v>438</v>
      </c>
      <c r="D7298" t="s">
        <v>432</v>
      </c>
      <c r="E7298">
        <v>1979</v>
      </c>
      <c r="F7298">
        <v>20.777000000000001</v>
      </c>
      <c r="G7298">
        <v>10.646000000000001</v>
      </c>
      <c r="L7298">
        <v>40.700000000000003</v>
      </c>
      <c r="M7298">
        <v>64.971000000000004</v>
      </c>
      <c r="N7298">
        <v>117.254</v>
      </c>
    </row>
    <row r="7299" spans="1:14" x14ac:dyDescent="0.3">
      <c r="A7299" t="s">
        <v>256</v>
      </c>
      <c r="B7299" t="s">
        <v>257</v>
      </c>
      <c r="C7299" t="s">
        <v>438</v>
      </c>
      <c r="D7299" t="s">
        <v>432</v>
      </c>
      <c r="E7299">
        <v>1978</v>
      </c>
      <c r="F7299">
        <v>20.501000000000001</v>
      </c>
      <c r="G7299">
        <v>10.420999999999999</v>
      </c>
      <c r="L7299">
        <v>41.6</v>
      </c>
      <c r="M7299">
        <v>65.037000000000006</v>
      </c>
      <c r="N7299">
        <v>116.313</v>
      </c>
    </row>
    <row r="7300" spans="1:14" x14ac:dyDescent="0.3">
      <c r="A7300" t="s">
        <v>256</v>
      </c>
      <c r="B7300" t="s">
        <v>257</v>
      </c>
      <c r="C7300" t="s">
        <v>438</v>
      </c>
      <c r="D7300" t="s">
        <v>432</v>
      </c>
      <c r="E7300">
        <v>1977</v>
      </c>
      <c r="F7300">
        <v>20.248999999999999</v>
      </c>
      <c r="G7300">
        <v>10.202999999999999</v>
      </c>
      <c r="L7300">
        <v>42.6</v>
      </c>
      <c r="M7300">
        <v>65.111000000000004</v>
      </c>
      <c r="N7300">
        <v>115.373</v>
      </c>
    </row>
    <row r="7301" spans="1:14" x14ac:dyDescent="0.3">
      <c r="A7301" t="s">
        <v>256</v>
      </c>
      <c r="B7301" t="s">
        <v>257</v>
      </c>
      <c r="C7301" t="s">
        <v>438</v>
      </c>
      <c r="D7301" t="s">
        <v>432</v>
      </c>
      <c r="E7301">
        <v>1976</v>
      </c>
      <c r="F7301">
        <v>20.04</v>
      </c>
      <c r="G7301">
        <v>10.009</v>
      </c>
      <c r="L7301">
        <v>43.7</v>
      </c>
      <c r="M7301">
        <v>65.171999999999997</v>
      </c>
      <c r="N7301">
        <v>114.39700000000001</v>
      </c>
    </row>
    <row r="7302" spans="1:14" x14ac:dyDescent="0.3">
      <c r="A7302" t="s">
        <v>256</v>
      </c>
      <c r="B7302" t="s">
        <v>257</v>
      </c>
      <c r="C7302" t="s">
        <v>438</v>
      </c>
      <c r="D7302" t="s">
        <v>432</v>
      </c>
      <c r="E7302">
        <v>1975</v>
      </c>
      <c r="F7302">
        <v>19.875</v>
      </c>
      <c r="G7302">
        <v>9.8480000000000008</v>
      </c>
      <c r="L7302">
        <v>45</v>
      </c>
      <c r="M7302">
        <v>65.209000000000003</v>
      </c>
      <c r="N7302">
        <v>113.248</v>
      </c>
    </row>
    <row r="7303" spans="1:14" x14ac:dyDescent="0.3">
      <c r="A7303" t="s">
        <v>256</v>
      </c>
      <c r="B7303" t="s">
        <v>257</v>
      </c>
      <c r="C7303" t="s">
        <v>438</v>
      </c>
      <c r="D7303" t="s">
        <v>432</v>
      </c>
      <c r="E7303">
        <v>1974</v>
      </c>
      <c r="F7303">
        <v>19.742000000000001</v>
      </c>
      <c r="G7303">
        <v>9.7219999999999995</v>
      </c>
      <c r="L7303">
        <v>46.2</v>
      </c>
      <c r="M7303">
        <v>65.221000000000004</v>
      </c>
      <c r="N7303">
        <v>111.994</v>
      </c>
    </row>
    <row r="7304" spans="1:14" x14ac:dyDescent="0.3">
      <c r="A7304" t="s">
        <v>256</v>
      </c>
      <c r="B7304" t="s">
        <v>257</v>
      </c>
      <c r="C7304" t="s">
        <v>438</v>
      </c>
      <c r="D7304" t="s">
        <v>432</v>
      </c>
      <c r="E7304">
        <v>1973</v>
      </c>
      <c r="F7304">
        <v>19.634</v>
      </c>
      <c r="G7304">
        <v>9.6259999999999994</v>
      </c>
      <c r="L7304">
        <v>47.4</v>
      </c>
      <c r="M7304">
        <v>65.212999999999994</v>
      </c>
      <c r="N7304">
        <v>110.565</v>
      </c>
    </row>
    <row r="7305" spans="1:14" x14ac:dyDescent="0.3">
      <c r="A7305" t="s">
        <v>256</v>
      </c>
      <c r="B7305" t="s">
        <v>257</v>
      </c>
      <c r="C7305" t="s">
        <v>438</v>
      </c>
      <c r="D7305" t="s">
        <v>432</v>
      </c>
      <c r="E7305">
        <v>1972</v>
      </c>
      <c r="F7305">
        <v>19.556999999999999</v>
      </c>
      <c r="G7305">
        <v>9.5549999999999997</v>
      </c>
      <c r="L7305">
        <v>48.5</v>
      </c>
      <c r="M7305">
        <v>65.186000000000007</v>
      </c>
      <c r="N7305">
        <v>109.06699999999999</v>
      </c>
    </row>
    <row r="7306" spans="1:14" x14ac:dyDescent="0.3">
      <c r="A7306" t="s">
        <v>256</v>
      </c>
      <c r="B7306" t="s">
        <v>257</v>
      </c>
      <c r="C7306" t="s">
        <v>438</v>
      </c>
      <c r="D7306" t="s">
        <v>432</v>
      </c>
      <c r="E7306">
        <v>1971</v>
      </c>
      <c r="F7306">
        <v>19.536000000000001</v>
      </c>
      <c r="G7306">
        <v>9.5150000000000006</v>
      </c>
      <c r="L7306">
        <v>49.7</v>
      </c>
      <c r="M7306">
        <v>65.134</v>
      </c>
      <c r="N7306">
        <v>107.535</v>
      </c>
    </row>
    <row r="7307" spans="1:14" x14ac:dyDescent="0.3">
      <c r="A7307" t="s">
        <v>256</v>
      </c>
      <c r="B7307" t="s">
        <v>257</v>
      </c>
      <c r="C7307" t="s">
        <v>438</v>
      </c>
      <c r="D7307" t="s">
        <v>432</v>
      </c>
      <c r="E7307">
        <v>1970</v>
      </c>
      <c r="F7307">
        <v>19.62</v>
      </c>
      <c r="G7307">
        <v>9.5139999999999993</v>
      </c>
      <c r="M7307">
        <v>65.045000000000002</v>
      </c>
      <c r="N7307">
        <v>106.03700000000001</v>
      </c>
    </row>
    <row r="7308" spans="1:14" x14ac:dyDescent="0.3">
      <c r="A7308" t="s">
        <v>256</v>
      </c>
      <c r="B7308" t="s">
        <v>257</v>
      </c>
      <c r="C7308" t="s">
        <v>438</v>
      </c>
      <c r="D7308" t="s">
        <v>432</v>
      </c>
      <c r="E7308">
        <v>1969</v>
      </c>
      <c r="F7308">
        <v>19.867999999999999</v>
      </c>
      <c r="G7308">
        <v>9.56</v>
      </c>
      <c r="M7308">
        <v>64.908000000000001</v>
      </c>
      <c r="N7308">
        <v>104.574</v>
      </c>
    </row>
    <row r="7309" spans="1:14" x14ac:dyDescent="0.3">
      <c r="A7309" t="s">
        <v>256</v>
      </c>
      <c r="B7309" t="s">
        <v>257</v>
      </c>
      <c r="C7309" t="s">
        <v>438</v>
      </c>
      <c r="D7309" t="s">
        <v>432</v>
      </c>
      <c r="E7309">
        <v>1968</v>
      </c>
      <c r="F7309">
        <v>20.309000000000001</v>
      </c>
      <c r="G7309">
        <v>9.6579999999999995</v>
      </c>
      <c r="M7309">
        <v>64.718000000000004</v>
      </c>
      <c r="N7309">
        <v>103.111</v>
      </c>
    </row>
    <row r="7310" spans="1:14" x14ac:dyDescent="0.3">
      <c r="A7310" t="s">
        <v>256</v>
      </c>
      <c r="B7310" t="s">
        <v>257</v>
      </c>
      <c r="C7310" t="s">
        <v>438</v>
      </c>
      <c r="D7310" t="s">
        <v>432</v>
      </c>
      <c r="E7310">
        <v>1967</v>
      </c>
      <c r="F7310">
        <v>20.946000000000002</v>
      </c>
      <c r="G7310">
        <v>9.8040000000000003</v>
      </c>
      <c r="M7310">
        <v>64.475999999999999</v>
      </c>
      <c r="N7310">
        <v>101.648</v>
      </c>
    </row>
    <row r="7311" spans="1:14" x14ac:dyDescent="0.3">
      <c r="A7311" t="s">
        <v>256</v>
      </c>
      <c r="B7311" t="s">
        <v>257</v>
      </c>
      <c r="C7311" t="s">
        <v>438</v>
      </c>
      <c r="D7311" t="s">
        <v>432</v>
      </c>
      <c r="E7311">
        <v>1966</v>
      </c>
      <c r="F7311">
        <v>21.763999999999999</v>
      </c>
      <c r="G7311">
        <v>9.9969999999999999</v>
      </c>
      <c r="M7311">
        <v>64.186000000000007</v>
      </c>
      <c r="N7311">
        <v>100.08</v>
      </c>
    </row>
    <row r="7312" spans="1:14" x14ac:dyDescent="0.3">
      <c r="A7312" t="s">
        <v>256</v>
      </c>
      <c r="B7312" t="s">
        <v>257</v>
      </c>
      <c r="C7312" t="s">
        <v>438</v>
      </c>
      <c r="D7312" t="s">
        <v>432</v>
      </c>
      <c r="E7312">
        <v>1965</v>
      </c>
      <c r="F7312">
        <v>22.727</v>
      </c>
      <c r="G7312">
        <v>10.228999999999999</v>
      </c>
      <c r="M7312">
        <v>63.856000000000002</v>
      </c>
      <c r="N7312">
        <v>98.408100000000005</v>
      </c>
    </row>
    <row r="7313" spans="1:14" x14ac:dyDescent="0.3">
      <c r="A7313" t="s">
        <v>256</v>
      </c>
      <c r="B7313" t="s">
        <v>257</v>
      </c>
      <c r="C7313" t="s">
        <v>438</v>
      </c>
      <c r="D7313" t="s">
        <v>432</v>
      </c>
      <c r="E7313">
        <v>1964</v>
      </c>
      <c r="F7313">
        <v>23.786000000000001</v>
      </c>
      <c r="G7313">
        <v>10.49</v>
      </c>
      <c r="M7313">
        <v>63.496000000000002</v>
      </c>
      <c r="N7313">
        <v>96.631500000000003</v>
      </c>
    </row>
    <row r="7314" spans="1:14" x14ac:dyDescent="0.3">
      <c r="A7314" t="s">
        <v>256</v>
      </c>
      <c r="B7314" t="s">
        <v>257</v>
      </c>
      <c r="C7314" t="s">
        <v>438</v>
      </c>
      <c r="D7314" t="s">
        <v>432</v>
      </c>
      <c r="E7314">
        <v>1963</v>
      </c>
      <c r="F7314">
        <v>24.870999999999999</v>
      </c>
      <c r="G7314">
        <v>10.77</v>
      </c>
      <c r="M7314">
        <v>63.122</v>
      </c>
      <c r="N7314">
        <v>94.750399999999999</v>
      </c>
    </row>
    <row r="7315" spans="1:14" x14ac:dyDescent="0.3">
      <c r="A7315" t="s">
        <v>256</v>
      </c>
      <c r="B7315" t="s">
        <v>257</v>
      </c>
      <c r="C7315" t="s">
        <v>438</v>
      </c>
      <c r="D7315" t="s">
        <v>432</v>
      </c>
      <c r="E7315">
        <v>1962</v>
      </c>
      <c r="F7315">
        <v>25.911999999999999</v>
      </c>
      <c r="G7315">
        <v>11.058999999999999</v>
      </c>
      <c r="M7315">
        <v>62.743000000000002</v>
      </c>
      <c r="N7315">
        <v>92.799700000000001</v>
      </c>
    </row>
    <row r="7316" spans="1:14" x14ac:dyDescent="0.3">
      <c r="A7316" t="s">
        <v>256</v>
      </c>
      <c r="B7316" t="s">
        <v>257</v>
      </c>
      <c r="C7316" t="s">
        <v>438</v>
      </c>
      <c r="D7316" t="s">
        <v>432</v>
      </c>
      <c r="E7316">
        <v>1961</v>
      </c>
      <c r="F7316">
        <v>26.864000000000001</v>
      </c>
      <c r="G7316">
        <v>11.352</v>
      </c>
      <c r="M7316">
        <v>62.366999999999997</v>
      </c>
      <c r="N7316">
        <v>90.744399999999999</v>
      </c>
    </row>
    <row r="7317" spans="1:14" x14ac:dyDescent="0.3">
      <c r="A7317" t="s">
        <v>256</v>
      </c>
      <c r="B7317" t="s">
        <v>257</v>
      </c>
      <c r="C7317" t="s">
        <v>438</v>
      </c>
      <c r="D7317" t="s">
        <v>432</v>
      </c>
      <c r="E7317">
        <v>1960</v>
      </c>
      <c r="F7317">
        <v>27.698</v>
      </c>
      <c r="G7317">
        <v>11.646000000000001</v>
      </c>
      <c r="M7317">
        <v>61.994999999999997</v>
      </c>
    </row>
    <row r="7318" spans="1:14" x14ac:dyDescent="0.3">
      <c r="A7318" t="s">
        <v>258</v>
      </c>
      <c r="B7318" t="s">
        <v>259</v>
      </c>
      <c r="C7318" t="s">
        <v>438</v>
      </c>
      <c r="D7318" t="s">
        <v>436</v>
      </c>
      <c r="E7318">
        <v>2018</v>
      </c>
      <c r="L7318">
        <v>2.6</v>
      </c>
    </row>
    <row r="7319" spans="1:14" x14ac:dyDescent="0.3">
      <c r="A7319" t="s">
        <v>258</v>
      </c>
      <c r="B7319" t="s">
        <v>259</v>
      </c>
      <c r="C7319" t="s">
        <v>438</v>
      </c>
      <c r="D7319" t="s">
        <v>436</v>
      </c>
      <c r="E7319">
        <v>2017</v>
      </c>
      <c r="I7319">
        <v>6400950000</v>
      </c>
      <c r="J7319">
        <v>166726</v>
      </c>
      <c r="K7319">
        <v>97.052999999999997</v>
      </c>
      <c r="L7319">
        <v>2.7</v>
      </c>
      <c r="N7319">
        <v>19196</v>
      </c>
    </row>
    <row r="7320" spans="1:14" x14ac:dyDescent="0.3">
      <c r="A7320" t="s">
        <v>258</v>
      </c>
      <c r="B7320" t="s">
        <v>259</v>
      </c>
      <c r="C7320" t="s">
        <v>438</v>
      </c>
      <c r="D7320" t="s">
        <v>436</v>
      </c>
      <c r="E7320">
        <v>2016</v>
      </c>
      <c r="F7320">
        <v>7.8</v>
      </c>
      <c r="G7320">
        <v>7.9</v>
      </c>
      <c r="I7320">
        <v>6468250000</v>
      </c>
      <c r="J7320">
        <v>169904</v>
      </c>
      <c r="K7320">
        <v>95.208200000000005</v>
      </c>
      <c r="L7320">
        <v>2.8</v>
      </c>
      <c r="N7320">
        <v>19035</v>
      </c>
    </row>
    <row r="7321" spans="1:14" x14ac:dyDescent="0.3">
      <c r="A7321" t="s">
        <v>258</v>
      </c>
      <c r="B7321" t="s">
        <v>259</v>
      </c>
      <c r="C7321" t="s">
        <v>438</v>
      </c>
      <c r="D7321" t="s">
        <v>436</v>
      </c>
      <c r="E7321">
        <v>2015</v>
      </c>
      <c r="F7321">
        <v>8.1</v>
      </c>
      <c r="G7321">
        <v>7.6</v>
      </c>
      <c r="I7321">
        <v>6258180000</v>
      </c>
      <c r="J7321">
        <v>165920</v>
      </c>
      <c r="K7321">
        <v>93.363299999999995</v>
      </c>
      <c r="L7321">
        <v>2.9</v>
      </c>
      <c r="N7321">
        <v>18859</v>
      </c>
    </row>
    <row r="7322" spans="1:14" x14ac:dyDescent="0.3">
      <c r="A7322" t="s">
        <v>258</v>
      </c>
      <c r="B7322" t="s">
        <v>259</v>
      </c>
      <c r="C7322" t="s">
        <v>438</v>
      </c>
      <c r="D7322" t="s">
        <v>436</v>
      </c>
      <c r="E7322">
        <v>2014</v>
      </c>
      <c r="I7322">
        <v>7060240000</v>
      </c>
      <c r="J7322">
        <v>189171</v>
      </c>
      <c r="K7322">
        <v>92.4</v>
      </c>
      <c r="L7322">
        <v>3</v>
      </c>
      <c r="N7322">
        <v>18661</v>
      </c>
    </row>
    <row r="7323" spans="1:14" x14ac:dyDescent="0.3">
      <c r="A7323" t="s">
        <v>258</v>
      </c>
      <c r="B7323" t="s">
        <v>259</v>
      </c>
      <c r="C7323" t="s">
        <v>438</v>
      </c>
      <c r="D7323" t="s">
        <v>436</v>
      </c>
      <c r="E7323">
        <v>2013</v>
      </c>
      <c r="I7323">
        <v>6553370000</v>
      </c>
      <c r="J7323">
        <v>177593</v>
      </c>
      <c r="K7323">
        <v>90.7</v>
      </c>
      <c r="L7323">
        <v>3</v>
      </c>
      <c r="N7323">
        <v>18450.5</v>
      </c>
    </row>
    <row r="7324" spans="1:14" x14ac:dyDescent="0.3">
      <c r="A7324" t="s">
        <v>258</v>
      </c>
      <c r="B7324" t="s">
        <v>259</v>
      </c>
      <c r="C7324" t="s">
        <v>438</v>
      </c>
      <c r="D7324" t="s">
        <v>436</v>
      </c>
      <c r="E7324">
        <v>2012</v>
      </c>
      <c r="I7324">
        <v>5743030000</v>
      </c>
      <c r="J7324">
        <v>157516</v>
      </c>
      <c r="K7324">
        <v>87</v>
      </c>
      <c r="L7324">
        <v>3.1</v>
      </c>
      <c r="N7324">
        <v>18230</v>
      </c>
    </row>
    <row r="7325" spans="1:14" x14ac:dyDescent="0.3">
      <c r="A7325" t="s">
        <v>258</v>
      </c>
      <c r="B7325" t="s">
        <v>259</v>
      </c>
      <c r="C7325" t="s">
        <v>438</v>
      </c>
      <c r="D7325" t="s">
        <v>436</v>
      </c>
      <c r="E7325">
        <v>2011</v>
      </c>
      <c r="I7325">
        <v>6080340000</v>
      </c>
      <c r="J7325">
        <v>168786</v>
      </c>
      <c r="K7325">
        <v>80.3</v>
      </c>
      <c r="L7325">
        <v>3.2</v>
      </c>
      <c r="N7325">
        <v>18012</v>
      </c>
    </row>
    <row r="7326" spans="1:14" x14ac:dyDescent="0.3">
      <c r="A7326" t="s">
        <v>258</v>
      </c>
      <c r="B7326" t="s">
        <v>259</v>
      </c>
      <c r="C7326" t="s">
        <v>438</v>
      </c>
      <c r="D7326" t="s">
        <v>436</v>
      </c>
      <c r="E7326">
        <v>2010</v>
      </c>
      <c r="I7326">
        <v>5362650000</v>
      </c>
      <c r="J7326">
        <v>150585</v>
      </c>
      <c r="K7326">
        <v>75</v>
      </c>
      <c r="L7326">
        <v>3.3</v>
      </c>
      <c r="N7326">
        <v>17806</v>
      </c>
    </row>
    <row r="7327" spans="1:14" x14ac:dyDescent="0.3">
      <c r="A7327" t="s">
        <v>258</v>
      </c>
      <c r="B7327" t="s">
        <v>259</v>
      </c>
      <c r="C7327" t="s">
        <v>438</v>
      </c>
      <c r="D7327" t="s">
        <v>436</v>
      </c>
      <c r="E7327">
        <v>2009</v>
      </c>
      <c r="I7327">
        <v>5451650000</v>
      </c>
      <c r="J7327">
        <v>154762</v>
      </c>
      <c r="K7327">
        <v>70.099999999999994</v>
      </c>
      <c r="L7327">
        <v>3.3</v>
      </c>
      <c r="N7327">
        <v>17613</v>
      </c>
    </row>
    <row r="7328" spans="1:14" x14ac:dyDescent="0.3">
      <c r="A7328" t="s">
        <v>258</v>
      </c>
      <c r="B7328" t="s">
        <v>259</v>
      </c>
      <c r="C7328" t="s">
        <v>438</v>
      </c>
      <c r="D7328" t="s">
        <v>436</v>
      </c>
      <c r="E7328">
        <v>2008</v>
      </c>
      <c r="I7328">
        <v>6476490000</v>
      </c>
      <c r="J7328">
        <v>185722</v>
      </c>
      <c r="K7328">
        <v>67.25</v>
      </c>
      <c r="L7328">
        <v>3.4</v>
      </c>
      <c r="N7328">
        <v>17436</v>
      </c>
    </row>
    <row r="7329" spans="1:14" x14ac:dyDescent="0.3">
      <c r="A7329" t="s">
        <v>258</v>
      </c>
      <c r="B7329" t="s">
        <v>259</v>
      </c>
      <c r="C7329" t="s">
        <v>438</v>
      </c>
      <c r="D7329" t="s">
        <v>436</v>
      </c>
      <c r="E7329">
        <v>2007</v>
      </c>
      <c r="I7329">
        <v>5867920000</v>
      </c>
      <c r="J7329">
        <v>169961</v>
      </c>
      <c r="K7329">
        <v>64.377700000000004</v>
      </c>
      <c r="L7329">
        <v>3.5</v>
      </c>
      <c r="N7329">
        <v>17262.5</v>
      </c>
    </row>
    <row r="7330" spans="1:14" x14ac:dyDescent="0.3">
      <c r="A7330" t="s">
        <v>258</v>
      </c>
      <c r="B7330" t="s">
        <v>259</v>
      </c>
      <c r="C7330" t="s">
        <v>438</v>
      </c>
      <c r="D7330" t="s">
        <v>436</v>
      </c>
      <c r="E7330">
        <v>2006</v>
      </c>
      <c r="I7330">
        <v>4582990000</v>
      </c>
      <c r="J7330">
        <v>134045</v>
      </c>
      <c r="K7330">
        <v>61.475999999999999</v>
      </c>
      <c r="L7330">
        <v>3.6</v>
      </c>
      <c r="N7330">
        <v>17095</v>
      </c>
    </row>
    <row r="7331" spans="1:14" x14ac:dyDescent="0.3">
      <c r="A7331" t="s">
        <v>258</v>
      </c>
      <c r="B7331" t="s">
        <v>259</v>
      </c>
      <c r="C7331" t="s">
        <v>438</v>
      </c>
      <c r="D7331" t="s">
        <v>436</v>
      </c>
      <c r="E7331">
        <v>2005</v>
      </c>
      <c r="I7331">
        <v>4203080000</v>
      </c>
      <c r="J7331">
        <v>124194</v>
      </c>
      <c r="K7331">
        <v>55.464799999999997</v>
      </c>
      <c r="L7331">
        <v>3.7</v>
      </c>
      <c r="N7331">
        <v>16921.5</v>
      </c>
    </row>
    <row r="7332" spans="1:14" x14ac:dyDescent="0.3">
      <c r="A7332" t="s">
        <v>258</v>
      </c>
      <c r="B7332" t="s">
        <v>259</v>
      </c>
      <c r="C7332" t="s">
        <v>438</v>
      </c>
      <c r="D7332" t="s">
        <v>436</v>
      </c>
      <c r="E7332">
        <v>2004</v>
      </c>
      <c r="F7332">
        <v>25</v>
      </c>
      <c r="G7332">
        <v>15.9</v>
      </c>
      <c r="I7332">
        <v>4110170000</v>
      </c>
      <c r="J7332">
        <v>122692</v>
      </c>
      <c r="K7332">
        <v>52.490200000000002</v>
      </c>
      <c r="L7332">
        <v>3.7</v>
      </c>
      <c r="N7332">
        <v>16750</v>
      </c>
    </row>
    <row r="7333" spans="1:14" x14ac:dyDescent="0.3">
      <c r="A7333" t="s">
        <v>258</v>
      </c>
      <c r="B7333" t="s">
        <v>259</v>
      </c>
      <c r="C7333" t="s">
        <v>438</v>
      </c>
      <c r="D7333" t="s">
        <v>436</v>
      </c>
      <c r="E7333">
        <v>2003</v>
      </c>
      <c r="I7333">
        <v>3589130000</v>
      </c>
      <c r="J7333">
        <v>108259</v>
      </c>
      <c r="K7333">
        <v>49.491199999999999</v>
      </c>
      <c r="L7333">
        <v>3.8</v>
      </c>
      <c r="N7333">
        <v>16576.5</v>
      </c>
    </row>
    <row r="7334" spans="1:14" x14ac:dyDescent="0.3">
      <c r="A7334" t="s">
        <v>258</v>
      </c>
      <c r="B7334" t="s">
        <v>259</v>
      </c>
      <c r="C7334" t="s">
        <v>438</v>
      </c>
      <c r="D7334" t="s">
        <v>436</v>
      </c>
      <c r="E7334">
        <v>2002</v>
      </c>
      <c r="I7334">
        <v>2905840000</v>
      </c>
      <c r="J7334">
        <v>88576.5</v>
      </c>
      <c r="K7334">
        <v>48.0471</v>
      </c>
      <c r="L7334">
        <v>4</v>
      </c>
      <c r="N7334">
        <v>16403</v>
      </c>
    </row>
    <row r="7335" spans="1:14" x14ac:dyDescent="0.3">
      <c r="A7335" t="s">
        <v>258</v>
      </c>
      <c r="B7335" t="s">
        <v>259</v>
      </c>
      <c r="C7335" t="s">
        <v>438</v>
      </c>
      <c r="D7335" t="s">
        <v>436</v>
      </c>
      <c r="E7335">
        <v>2001</v>
      </c>
      <c r="I7335">
        <v>2671420000</v>
      </c>
      <c r="J7335">
        <v>82273.600000000006</v>
      </c>
      <c r="K7335">
        <v>46.646099999999997</v>
      </c>
      <c r="L7335">
        <v>4.0999999999999996</v>
      </c>
      <c r="N7335">
        <v>16235</v>
      </c>
    </row>
    <row r="7336" spans="1:14" x14ac:dyDescent="0.3">
      <c r="A7336" t="s">
        <v>258</v>
      </c>
      <c r="B7336" t="s">
        <v>259</v>
      </c>
      <c r="C7336" t="s">
        <v>438</v>
      </c>
      <c r="D7336" t="s">
        <v>436</v>
      </c>
      <c r="E7336">
        <v>2000</v>
      </c>
      <c r="I7336">
        <v>2647880000</v>
      </c>
      <c r="J7336">
        <v>82368</v>
      </c>
      <c r="K7336">
        <v>42.184899999999999</v>
      </c>
      <c r="L7336">
        <v>4.2</v>
      </c>
      <c r="N7336">
        <v>16073.5</v>
      </c>
    </row>
    <row r="7337" spans="1:14" x14ac:dyDescent="0.3">
      <c r="A7337" t="s">
        <v>258</v>
      </c>
      <c r="B7337" t="s">
        <v>259</v>
      </c>
      <c r="C7337" t="s">
        <v>438</v>
      </c>
      <c r="D7337" t="s">
        <v>436</v>
      </c>
      <c r="E7337">
        <v>1999</v>
      </c>
      <c r="I7337">
        <v>2906010000</v>
      </c>
      <c r="J7337">
        <v>91257.7</v>
      </c>
      <c r="L7337">
        <v>4.4000000000000004</v>
      </c>
      <c r="N7337">
        <v>15922</v>
      </c>
    </row>
    <row r="7338" spans="1:14" x14ac:dyDescent="0.3">
      <c r="A7338" t="s">
        <v>258</v>
      </c>
      <c r="B7338" t="s">
        <v>259</v>
      </c>
      <c r="C7338" t="s">
        <v>438</v>
      </c>
      <c r="D7338" t="s">
        <v>436</v>
      </c>
      <c r="E7338">
        <v>1998</v>
      </c>
      <c r="I7338">
        <v>2934580000</v>
      </c>
      <c r="J7338">
        <v>92995.9</v>
      </c>
      <c r="L7338">
        <v>4.5</v>
      </c>
      <c r="N7338">
        <v>15778</v>
      </c>
    </row>
    <row r="7339" spans="1:14" x14ac:dyDescent="0.3">
      <c r="A7339" t="s">
        <v>258</v>
      </c>
      <c r="B7339" t="s">
        <v>259</v>
      </c>
      <c r="C7339" t="s">
        <v>438</v>
      </c>
      <c r="D7339" t="s">
        <v>436</v>
      </c>
      <c r="E7339">
        <v>1997</v>
      </c>
      <c r="I7339">
        <v>2840180000</v>
      </c>
      <c r="J7339">
        <v>90798.7</v>
      </c>
      <c r="L7339">
        <v>4.7</v>
      </c>
      <c r="N7339">
        <v>15640</v>
      </c>
    </row>
    <row r="7340" spans="1:14" x14ac:dyDescent="0.3">
      <c r="A7340" t="s">
        <v>258</v>
      </c>
      <c r="B7340" t="s">
        <v>259</v>
      </c>
      <c r="C7340" t="s">
        <v>438</v>
      </c>
      <c r="D7340" t="s">
        <v>436</v>
      </c>
      <c r="E7340">
        <v>1996</v>
      </c>
      <c r="I7340">
        <v>3137850000</v>
      </c>
      <c r="J7340">
        <v>101237</v>
      </c>
      <c r="L7340">
        <v>4.9000000000000004</v>
      </c>
      <c r="N7340">
        <v>15497.5</v>
      </c>
    </row>
    <row r="7341" spans="1:14" x14ac:dyDescent="0.3">
      <c r="A7341" t="s">
        <v>258</v>
      </c>
      <c r="B7341" t="s">
        <v>259</v>
      </c>
      <c r="C7341" t="s">
        <v>438</v>
      </c>
      <c r="D7341" t="s">
        <v>436</v>
      </c>
      <c r="E7341">
        <v>1995</v>
      </c>
      <c r="I7341">
        <v>3130270000</v>
      </c>
      <c r="J7341">
        <v>101910</v>
      </c>
      <c r="L7341">
        <v>5.0999999999999996</v>
      </c>
      <c r="N7341">
        <v>15358</v>
      </c>
    </row>
    <row r="7342" spans="1:14" x14ac:dyDescent="0.3">
      <c r="A7342" t="s">
        <v>258</v>
      </c>
      <c r="B7342" t="s">
        <v>259</v>
      </c>
      <c r="C7342" t="s">
        <v>438</v>
      </c>
      <c r="D7342" t="s">
        <v>436</v>
      </c>
      <c r="E7342">
        <v>1994</v>
      </c>
      <c r="I7342">
        <v>2720300000</v>
      </c>
      <c r="J7342">
        <v>89380.6</v>
      </c>
      <c r="L7342">
        <v>5.3</v>
      </c>
      <c r="N7342">
        <v>15217.5</v>
      </c>
    </row>
    <row r="7343" spans="1:14" x14ac:dyDescent="0.3">
      <c r="A7343" t="s">
        <v>258</v>
      </c>
      <c r="B7343" t="s">
        <v>259</v>
      </c>
      <c r="C7343" t="s">
        <v>438</v>
      </c>
      <c r="D7343" t="s">
        <v>436</v>
      </c>
      <c r="E7343">
        <v>1993</v>
      </c>
      <c r="I7343">
        <v>2574440000</v>
      </c>
      <c r="J7343">
        <v>85399.1</v>
      </c>
      <c r="L7343">
        <v>5.5</v>
      </c>
      <c r="N7343">
        <v>15073</v>
      </c>
    </row>
    <row r="7344" spans="1:14" x14ac:dyDescent="0.3">
      <c r="A7344" t="s">
        <v>258</v>
      </c>
      <c r="B7344" t="s">
        <v>259</v>
      </c>
      <c r="C7344" t="s">
        <v>438</v>
      </c>
      <c r="D7344" t="s">
        <v>436</v>
      </c>
      <c r="E7344">
        <v>1992</v>
      </c>
      <c r="I7344">
        <v>2737070000</v>
      </c>
      <c r="J7344">
        <v>91648</v>
      </c>
      <c r="L7344">
        <v>5.8</v>
      </c>
      <c r="N7344">
        <v>14932.5</v>
      </c>
    </row>
    <row r="7345" spans="1:14" x14ac:dyDescent="0.3">
      <c r="A7345" t="s">
        <v>258</v>
      </c>
      <c r="B7345" t="s">
        <v>259</v>
      </c>
      <c r="C7345" t="s">
        <v>438</v>
      </c>
      <c r="D7345" t="s">
        <v>436</v>
      </c>
      <c r="E7345">
        <v>1991</v>
      </c>
      <c r="I7345">
        <v>2480500000</v>
      </c>
      <c r="J7345">
        <v>83738.399999999994</v>
      </c>
      <c r="L7345">
        <v>6.1</v>
      </c>
      <c r="N7345">
        <v>14811</v>
      </c>
    </row>
    <row r="7346" spans="1:14" x14ac:dyDescent="0.3">
      <c r="A7346" t="s">
        <v>258</v>
      </c>
      <c r="B7346" t="s">
        <v>259</v>
      </c>
      <c r="C7346" t="s">
        <v>438</v>
      </c>
      <c r="D7346" t="s">
        <v>436</v>
      </c>
      <c r="E7346">
        <v>1990</v>
      </c>
      <c r="I7346">
        <v>2481320000</v>
      </c>
      <c r="J7346">
        <v>84289.600000000006</v>
      </c>
      <c r="K7346">
        <v>0</v>
      </c>
      <c r="L7346">
        <v>6.3</v>
      </c>
      <c r="N7346">
        <v>14719</v>
      </c>
    </row>
    <row r="7347" spans="1:14" x14ac:dyDescent="0.3">
      <c r="A7347" t="s">
        <v>258</v>
      </c>
      <c r="B7347" t="s">
        <v>259</v>
      </c>
      <c r="C7347" t="s">
        <v>438</v>
      </c>
      <c r="D7347" t="s">
        <v>436</v>
      </c>
      <c r="E7347">
        <v>1989</v>
      </c>
      <c r="I7347">
        <v>2010120000</v>
      </c>
      <c r="J7347">
        <v>68593</v>
      </c>
      <c r="L7347">
        <v>6.6</v>
      </c>
      <c r="N7347">
        <v>14652.5</v>
      </c>
    </row>
    <row r="7348" spans="1:14" x14ac:dyDescent="0.3">
      <c r="A7348" t="s">
        <v>258</v>
      </c>
      <c r="B7348" t="s">
        <v>259</v>
      </c>
      <c r="C7348" t="s">
        <v>438</v>
      </c>
      <c r="D7348" t="s">
        <v>436</v>
      </c>
      <c r="E7348">
        <v>1988</v>
      </c>
      <c r="I7348">
        <v>2000670000</v>
      </c>
      <c r="J7348">
        <v>68448.3</v>
      </c>
      <c r="L7348">
        <v>6.9</v>
      </c>
      <c r="N7348">
        <v>14614.5</v>
      </c>
    </row>
    <row r="7349" spans="1:14" x14ac:dyDescent="0.3">
      <c r="A7349" t="s">
        <v>258</v>
      </c>
      <c r="B7349" t="s">
        <v>259</v>
      </c>
      <c r="C7349" t="s">
        <v>438</v>
      </c>
      <c r="D7349" t="s">
        <v>436</v>
      </c>
      <c r="E7349">
        <v>1987</v>
      </c>
      <c r="I7349">
        <v>1839100000</v>
      </c>
      <c r="J7349">
        <v>63051.8</v>
      </c>
      <c r="L7349">
        <v>7.2</v>
      </c>
      <c r="N7349">
        <v>14584</v>
      </c>
    </row>
    <row r="7350" spans="1:14" x14ac:dyDescent="0.3">
      <c r="A7350" t="s">
        <v>258</v>
      </c>
      <c r="B7350" t="s">
        <v>259</v>
      </c>
      <c r="C7350" t="s">
        <v>438</v>
      </c>
      <c r="D7350" t="s">
        <v>436</v>
      </c>
      <c r="E7350">
        <v>1986</v>
      </c>
      <c r="I7350">
        <v>1515210000</v>
      </c>
      <c r="J7350">
        <v>52174.8</v>
      </c>
      <c r="L7350">
        <v>7.6</v>
      </c>
      <c r="N7350">
        <v>14520.5</v>
      </c>
    </row>
    <row r="7351" spans="1:14" x14ac:dyDescent="0.3">
      <c r="A7351" t="s">
        <v>258</v>
      </c>
      <c r="B7351" t="s">
        <v>259</v>
      </c>
      <c r="C7351" t="s">
        <v>438</v>
      </c>
      <c r="D7351" t="s">
        <v>436</v>
      </c>
      <c r="E7351">
        <v>1985</v>
      </c>
      <c r="I7351">
        <v>1082850000</v>
      </c>
      <c r="J7351">
        <v>37557.300000000003</v>
      </c>
      <c r="L7351">
        <v>7.9</v>
      </c>
      <c r="N7351">
        <v>14416</v>
      </c>
    </row>
    <row r="7352" spans="1:14" x14ac:dyDescent="0.3">
      <c r="A7352" t="s">
        <v>258</v>
      </c>
      <c r="B7352" t="s">
        <v>259</v>
      </c>
      <c r="C7352" t="s">
        <v>438</v>
      </c>
      <c r="D7352" t="s">
        <v>436</v>
      </c>
      <c r="E7352">
        <v>1984</v>
      </c>
      <c r="I7352">
        <v>1037310000</v>
      </c>
      <c r="J7352">
        <v>36384.199999999997</v>
      </c>
      <c r="N7352">
        <v>14255</v>
      </c>
    </row>
    <row r="7353" spans="1:14" x14ac:dyDescent="0.3">
      <c r="A7353" t="s">
        <v>258</v>
      </c>
      <c r="B7353" t="s">
        <v>259</v>
      </c>
      <c r="C7353" t="s">
        <v>438</v>
      </c>
      <c r="D7353" t="s">
        <v>436</v>
      </c>
      <c r="E7353">
        <v>1983</v>
      </c>
      <c r="I7353">
        <v>1092550000</v>
      </c>
      <c r="J7353">
        <v>38885</v>
      </c>
      <c r="N7353">
        <v>14048.5</v>
      </c>
    </row>
    <row r="7354" spans="1:14" x14ac:dyDescent="0.3">
      <c r="A7354" t="s">
        <v>258</v>
      </c>
      <c r="B7354" t="s">
        <v>259</v>
      </c>
      <c r="C7354" t="s">
        <v>438</v>
      </c>
      <c r="D7354" t="s">
        <v>436</v>
      </c>
      <c r="E7354">
        <v>1982</v>
      </c>
      <c r="I7354">
        <v>1143230000</v>
      </c>
      <c r="J7354">
        <v>41380.9</v>
      </c>
      <c r="N7354">
        <v>13813.5</v>
      </c>
    </row>
    <row r="7355" spans="1:14" x14ac:dyDescent="0.3">
      <c r="A7355" t="s">
        <v>258</v>
      </c>
      <c r="B7355" t="s">
        <v>259</v>
      </c>
      <c r="C7355" t="s">
        <v>438</v>
      </c>
      <c r="D7355" t="s">
        <v>436</v>
      </c>
      <c r="E7355">
        <v>1981</v>
      </c>
      <c r="I7355">
        <v>1205170000</v>
      </c>
      <c r="J7355">
        <v>44369.599999999999</v>
      </c>
      <c r="N7355">
        <v>13581</v>
      </c>
    </row>
    <row r="7356" spans="1:14" x14ac:dyDescent="0.3">
      <c r="A7356" t="s">
        <v>258</v>
      </c>
      <c r="B7356" t="s">
        <v>259</v>
      </c>
      <c r="C7356" t="s">
        <v>438</v>
      </c>
      <c r="D7356" t="s">
        <v>436</v>
      </c>
      <c r="E7356">
        <v>1980</v>
      </c>
      <c r="I7356">
        <v>1378130000</v>
      </c>
      <c r="J7356">
        <v>51528.5</v>
      </c>
      <c r="N7356">
        <v>13372.5</v>
      </c>
    </row>
    <row r="7357" spans="1:14" x14ac:dyDescent="0.3">
      <c r="A7357" t="s">
        <v>258</v>
      </c>
      <c r="B7357" t="s">
        <v>259</v>
      </c>
      <c r="C7357" t="s">
        <v>438</v>
      </c>
      <c r="D7357" t="s">
        <v>436</v>
      </c>
      <c r="E7357">
        <v>1979</v>
      </c>
      <c r="I7357">
        <v>1209900000</v>
      </c>
      <c r="J7357">
        <v>45839.9</v>
      </c>
      <c r="N7357">
        <v>13197</v>
      </c>
    </row>
    <row r="7358" spans="1:14" x14ac:dyDescent="0.3">
      <c r="A7358" t="s">
        <v>258</v>
      </c>
      <c r="B7358" t="s">
        <v>259</v>
      </c>
      <c r="C7358" t="s">
        <v>438</v>
      </c>
      <c r="D7358" t="s">
        <v>436</v>
      </c>
      <c r="E7358">
        <v>1978</v>
      </c>
      <c r="I7358">
        <v>1000540000</v>
      </c>
      <c r="J7358">
        <v>38353.800000000003</v>
      </c>
      <c r="N7358">
        <v>13043.5</v>
      </c>
    </row>
    <row r="7359" spans="1:14" x14ac:dyDescent="0.3">
      <c r="A7359" t="s">
        <v>258</v>
      </c>
      <c r="B7359" t="s">
        <v>259</v>
      </c>
      <c r="C7359" t="s">
        <v>438</v>
      </c>
      <c r="D7359" t="s">
        <v>436</v>
      </c>
      <c r="E7359">
        <v>1977</v>
      </c>
      <c r="I7359">
        <v>811251000</v>
      </c>
      <c r="J7359">
        <v>31432.9</v>
      </c>
      <c r="N7359">
        <v>12904.5</v>
      </c>
    </row>
    <row r="7360" spans="1:14" x14ac:dyDescent="0.3">
      <c r="A7360" t="s">
        <v>258</v>
      </c>
      <c r="B7360" t="s">
        <v>259</v>
      </c>
      <c r="C7360" t="s">
        <v>438</v>
      </c>
      <c r="D7360" t="s">
        <v>436</v>
      </c>
      <c r="E7360">
        <v>1976</v>
      </c>
      <c r="I7360">
        <v>735340000</v>
      </c>
      <c r="J7360">
        <v>28809.7</v>
      </c>
      <c r="N7360">
        <v>12762</v>
      </c>
    </row>
    <row r="7361" spans="1:14" x14ac:dyDescent="0.3">
      <c r="A7361" t="s">
        <v>258</v>
      </c>
      <c r="B7361" t="s">
        <v>259</v>
      </c>
      <c r="C7361" t="s">
        <v>438</v>
      </c>
      <c r="D7361" t="s">
        <v>436</v>
      </c>
      <c r="E7361">
        <v>1975</v>
      </c>
      <c r="I7361">
        <v>711923000</v>
      </c>
      <c r="J7361">
        <v>28253.200000000001</v>
      </c>
      <c r="N7361">
        <v>12599</v>
      </c>
    </row>
    <row r="7362" spans="1:14" x14ac:dyDescent="0.3">
      <c r="A7362" t="s">
        <v>258</v>
      </c>
      <c r="B7362" t="s">
        <v>259</v>
      </c>
      <c r="C7362" t="s">
        <v>438</v>
      </c>
      <c r="D7362" t="s">
        <v>436</v>
      </c>
      <c r="E7362">
        <v>1974</v>
      </c>
      <c r="I7362">
        <v>563940000</v>
      </c>
      <c r="J7362">
        <v>22706.5</v>
      </c>
      <c r="N7362">
        <v>12418</v>
      </c>
    </row>
    <row r="7363" spans="1:14" x14ac:dyDescent="0.3">
      <c r="A7363" t="s">
        <v>258</v>
      </c>
      <c r="B7363" t="s">
        <v>259</v>
      </c>
      <c r="C7363" t="s">
        <v>438</v>
      </c>
      <c r="D7363" t="s">
        <v>436</v>
      </c>
      <c r="E7363">
        <v>1973</v>
      </c>
      <c r="I7363">
        <v>523553000</v>
      </c>
      <c r="J7363">
        <v>21422.799999999999</v>
      </c>
      <c r="N7363">
        <v>12219.5</v>
      </c>
    </row>
    <row r="7364" spans="1:14" x14ac:dyDescent="0.3">
      <c r="A7364" t="s">
        <v>258</v>
      </c>
      <c r="B7364" t="s">
        <v>259</v>
      </c>
      <c r="C7364" t="s">
        <v>438</v>
      </c>
      <c r="D7364" t="s">
        <v>436</v>
      </c>
      <c r="E7364">
        <v>1972</v>
      </c>
      <c r="I7364">
        <v>402460000</v>
      </c>
      <c r="J7364">
        <v>16733.599999999999</v>
      </c>
      <c r="N7364">
        <v>12025.5</v>
      </c>
    </row>
    <row r="7365" spans="1:14" x14ac:dyDescent="0.3">
      <c r="A7365" t="s">
        <v>258</v>
      </c>
      <c r="B7365" t="s">
        <v>259</v>
      </c>
      <c r="C7365" t="s">
        <v>438</v>
      </c>
      <c r="D7365" t="s">
        <v>436</v>
      </c>
      <c r="E7365">
        <v>1971</v>
      </c>
      <c r="I7365">
        <v>327651000</v>
      </c>
      <c r="J7365">
        <v>13812.7</v>
      </c>
      <c r="N7365">
        <v>11860.5</v>
      </c>
    </row>
    <row r="7366" spans="1:14" x14ac:dyDescent="0.3">
      <c r="A7366" t="s">
        <v>258</v>
      </c>
      <c r="B7366" t="s">
        <v>259</v>
      </c>
      <c r="C7366" t="s">
        <v>438</v>
      </c>
      <c r="D7366" t="s">
        <v>436</v>
      </c>
      <c r="E7366">
        <v>1970</v>
      </c>
      <c r="I7366">
        <v>293074000</v>
      </c>
      <c r="J7366">
        <v>12479.7</v>
      </c>
      <c r="N7366">
        <v>11742</v>
      </c>
    </row>
    <row r="7367" spans="1:14" x14ac:dyDescent="0.3">
      <c r="A7367" t="s">
        <v>258</v>
      </c>
      <c r="B7367" t="s">
        <v>259</v>
      </c>
      <c r="C7367" t="s">
        <v>438</v>
      </c>
      <c r="D7367" t="s">
        <v>436</v>
      </c>
      <c r="E7367">
        <v>1969</v>
      </c>
      <c r="N7367">
        <v>11673</v>
      </c>
    </row>
    <row r="7368" spans="1:14" x14ac:dyDescent="0.3">
      <c r="A7368" t="s">
        <v>258</v>
      </c>
      <c r="B7368" t="s">
        <v>259</v>
      </c>
      <c r="C7368" t="s">
        <v>438</v>
      </c>
      <c r="D7368" t="s">
        <v>436</v>
      </c>
      <c r="E7368">
        <v>1968</v>
      </c>
      <c r="N7368">
        <v>11652</v>
      </c>
    </row>
    <row r="7369" spans="1:14" x14ac:dyDescent="0.3">
      <c r="A7369" t="s">
        <v>258</v>
      </c>
      <c r="B7369" t="s">
        <v>259</v>
      </c>
      <c r="C7369" t="s">
        <v>438</v>
      </c>
      <c r="D7369" t="s">
        <v>436</v>
      </c>
      <c r="E7369">
        <v>1967</v>
      </c>
      <c r="N7369">
        <v>11646</v>
      </c>
    </row>
    <row r="7370" spans="1:14" x14ac:dyDescent="0.3">
      <c r="A7370" t="s">
        <v>258</v>
      </c>
      <c r="B7370" t="s">
        <v>259</v>
      </c>
      <c r="C7370" t="s">
        <v>438</v>
      </c>
      <c r="D7370" t="s">
        <v>436</v>
      </c>
      <c r="E7370">
        <v>1966</v>
      </c>
      <c r="N7370">
        <v>11652.5</v>
      </c>
    </row>
    <row r="7371" spans="1:14" x14ac:dyDescent="0.3">
      <c r="A7371" t="s">
        <v>258</v>
      </c>
      <c r="B7371" t="s">
        <v>259</v>
      </c>
      <c r="C7371" t="s">
        <v>438</v>
      </c>
      <c r="D7371" t="s">
        <v>436</v>
      </c>
      <c r="E7371">
        <v>1965</v>
      </c>
      <c r="N7371">
        <v>11641</v>
      </c>
    </row>
    <row r="7372" spans="1:14" x14ac:dyDescent="0.3">
      <c r="A7372" t="s">
        <v>258</v>
      </c>
      <c r="B7372" t="s">
        <v>259</v>
      </c>
      <c r="C7372" t="s">
        <v>438</v>
      </c>
      <c r="D7372" t="s">
        <v>436</v>
      </c>
      <c r="E7372">
        <v>1964</v>
      </c>
      <c r="N7372">
        <v>11618</v>
      </c>
    </row>
    <row r="7373" spans="1:14" x14ac:dyDescent="0.3">
      <c r="A7373" t="s">
        <v>258</v>
      </c>
      <c r="B7373" t="s">
        <v>259</v>
      </c>
      <c r="C7373" t="s">
        <v>438</v>
      </c>
      <c r="D7373" t="s">
        <v>436</v>
      </c>
      <c r="E7373">
        <v>1963</v>
      </c>
      <c r="N7373">
        <v>11584</v>
      </c>
    </row>
    <row r="7374" spans="1:14" x14ac:dyDescent="0.3">
      <c r="A7374" t="s">
        <v>258</v>
      </c>
      <c r="B7374" t="s">
        <v>259</v>
      </c>
      <c r="C7374" t="s">
        <v>438</v>
      </c>
      <c r="D7374" t="s">
        <v>436</v>
      </c>
      <c r="E7374">
        <v>1962</v>
      </c>
      <c r="N7374">
        <v>11519.5</v>
      </c>
    </row>
    <row r="7375" spans="1:14" x14ac:dyDescent="0.3">
      <c r="A7375" t="s">
        <v>258</v>
      </c>
      <c r="B7375" t="s">
        <v>259</v>
      </c>
      <c r="C7375" t="s">
        <v>438</v>
      </c>
      <c r="D7375" t="s">
        <v>436</v>
      </c>
      <c r="E7375">
        <v>1961</v>
      </c>
      <c r="N7375">
        <v>11404</v>
      </c>
    </row>
    <row r="7376" spans="1:14" x14ac:dyDescent="0.3">
      <c r="A7376" t="s">
        <v>258</v>
      </c>
      <c r="B7376" t="s">
        <v>259</v>
      </c>
      <c r="C7376" t="s">
        <v>438</v>
      </c>
      <c r="D7376" t="s">
        <v>436</v>
      </c>
      <c r="E7376">
        <v>1960</v>
      </c>
    </row>
    <row r="7377" spans="1:15" x14ac:dyDescent="0.3">
      <c r="A7377" t="s">
        <v>260</v>
      </c>
      <c r="B7377" t="s">
        <v>261</v>
      </c>
      <c r="C7377" t="s">
        <v>435</v>
      </c>
      <c r="D7377" t="s">
        <v>433</v>
      </c>
      <c r="E7377">
        <v>2018</v>
      </c>
      <c r="I7377">
        <v>13009600000</v>
      </c>
      <c r="J7377">
        <v>4103.7</v>
      </c>
      <c r="L7377">
        <v>14</v>
      </c>
      <c r="N7377">
        <v>2.04061</v>
      </c>
      <c r="O7377">
        <v>6.32</v>
      </c>
    </row>
    <row r="7378" spans="1:15" x14ac:dyDescent="0.3">
      <c r="A7378" t="s">
        <v>260</v>
      </c>
      <c r="B7378" t="s">
        <v>261</v>
      </c>
      <c r="C7378" t="s">
        <v>435</v>
      </c>
      <c r="D7378" t="s">
        <v>433</v>
      </c>
      <c r="E7378">
        <v>2017</v>
      </c>
      <c r="F7378">
        <v>24.832999999999998</v>
      </c>
      <c r="G7378">
        <v>6.2990000000000004</v>
      </c>
      <c r="I7378">
        <v>11433600000</v>
      </c>
      <c r="J7378">
        <v>3671.95</v>
      </c>
      <c r="K7378">
        <v>23.714300000000001</v>
      </c>
      <c r="L7378">
        <v>14.6</v>
      </c>
      <c r="M7378">
        <v>69.509</v>
      </c>
      <c r="N7378">
        <v>2.0042900000000001</v>
      </c>
      <c r="O7378">
        <v>6.359</v>
      </c>
    </row>
    <row r="7379" spans="1:15" x14ac:dyDescent="0.3">
      <c r="A7379" t="s">
        <v>260</v>
      </c>
      <c r="B7379" t="s">
        <v>261</v>
      </c>
      <c r="C7379" t="s">
        <v>435</v>
      </c>
      <c r="D7379" t="s">
        <v>433</v>
      </c>
      <c r="E7379">
        <v>2016</v>
      </c>
      <c r="F7379">
        <v>25.425000000000001</v>
      </c>
      <c r="G7379">
        <v>6.2859999999999996</v>
      </c>
      <c r="I7379">
        <v>11186700000</v>
      </c>
      <c r="J7379">
        <v>3660.15</v>
      </c>
      <c r="K7379">
        <v>22.265799999999999</v>
      </c>
      <c r="L7379">
        <v>15.2</v>
      </c>
      <c r="M7379">
        <v>69.320999999999998</v>
      </c>
      <c r="N7379">
        <v>1.96733</v>
      </c>
      <c r="O7379">
        <v>7.2350000000000003</v>
      </c>
    </row>
    <row r="7380" spans="1:15" x14ac:dyDescent="0.3">
      <c r="A7380" t="s">
        <v>260</v>
      </c>
      <c r="B7380" t="s">
        <v>261</v>
      </c>
      <c r="C7380" t="s">
        <v>435</v>
      </c>
      <c r="D7380" t="s">
        <v>433</v>
      </c>
      <c r="E7380">
        <v>2015</v>
      </c>
      <c r="F7380">
        <v>25.849</v>
      </c>
      <c r="G7380">
        <v>6.2830000000000004</v>
      </c>
      <c r="I7380">
        <v>11749600000</v>
      </c>
      <c r="J7380">
        <v>3918.58</v>
      </c>
      <c r="K7380">
        <v>22.5</v>
      </c>
      <c r="L7380">
        <v>15.9</v>
      </c>
      <c r="M7380">
        <v>69.111000000000004</v>
      </c>
      <c r="N7380">
        <v>1.93004</v>
      </c>
      <c r="O7380">
        <v>4.8609999999999998</v>
      </c>
    </row>
    <row r="7381" spans="1:15" x14ac:dyDescent="0.3">
      <c r="A7381" t="s">
        <v>260</v>
      </c>
      <c r="B7381" t="s">
        <v>261</v>
      </c>
      <c r="C7381" t="s">
        <v>435</v>
      </c>
      <c r="D7381" t="s">
        <v>433</v>
      </c>
      <c r="E7381">
        <v>2014</v>
      </c>
      <c r="F7381">
        <v>26.053000000000001</v>
      </c>
      <c r="G7381">
        <v>6.2960000000000003</v>
      </c>
      <c r="H7381">
        <v>2006.39</v>
      </c>
      <c r="I7381">
        <v>12226500000</v>
      </c>
      <c r="J7381">
        <v>4158.53</v>
      </c>
      <c r="K7381">
        <v>19.942399999999999</v>
      </c>
      <c r="L7381">
        <v>16.7</v>
      </c>
      <c r="M7381">
        <v>68.863</v>
      </c>
      <c r="N7381">
        <v>1.8925000000000001</v>
      </c>
      <c r="O7381">
        <v>4.798</v>
      </c>
    </row>
    <row r="7382" spans="1:15" x14ac:dyDescent="0.3">
      <c r="A7382" t="s">
        <v>260</v>
      </c>
      <c r="B7382" t="s">
        <v>261</v>
      </c>
      <c r="C7382" t="s">
        <v>435</v>
      </c>
      <c r="D7382" t="s">
        <v>433</v>
      </c>
      <c r="E7382">
        <v>2013</v>
      </c>
      <c r="F7382">
        <v>26.026</v>
      </c>
      <c r="G7382">
        <v>6.3310000000000004</v>
      </c>
      <c r="H7382">
        <v>1893.96</v>
      </c>
      <c r="I7382">
        <v>12582100000</v>
      </c>
      <c r="J7382">
        <v>4366.08</v>
      </c>
      <c r="K7382">
        <v>17.7</v>
      </c>
      <c r="L7382">
        <v>17.7</v>
      </c>
      <c r="M7382">
        <v>68.566000000000003</v>
      </c>
      <c r="N7382">
        <v>1.8549599999999999</v>
      </c>
      <c r="O7382">
        <v>4.2309999999999999</v>
      </c>
    </row>
    <row r="7383" spans="1:15" x14ac:dyDescent="0.3">
      <c r="A7383" t="s">
        <v>260</v>
      </c>
      <c r="B7383" t="s">
        <v>261</v>
      </c>
      <c r="C7383" t="s">
        <v>435</v>
      </c>
      <c r="D7383" t="s">
        <v>433</v>
      </c>
      <c r="E7383">
        <v>2012</v>
      </c>
      <c r="F7383">
        <v>25.776</v>
      </c>
      <c r="G7383">
        <v>6.3879999999999999</v>
      </c>
      <c r="H7383">
        <v>1588.13</v>
      </c>
      <c r="I7383">
        <v>12292800000</v>
      </c>
      <c r="J7383">
        <v>4351.8900000000003</v>
      </c>
      <c r="K7383">
        <v>16.399999999999999</v>
      </c>
      <c r="L7383">
        <v>18.8</v>
      </c>
      <c r="M7383">
        <v>68.216999999999999</v>
      </c>
      <c r="N7383">
        <v>1.8182100000000001</v>
      </c>
      <c r="O7383">
        <v>3.9049999999999998</v>
      </c>
    </row>
    <row r="7384" spans="1:15" x14ac:dyDescent="0.3">
      <c r="A7384" t="s">
        <v>260</v>
      </c>
      <c r="B7384" t="s">
        <v>261</v>
      </c>
      <c r="C7384" t="s">
        <v>435</v>
      </c>
      <c r="D7384" t="s">
        <v>433</v>
      </c>
      <c r="E7384">
        <v>2011</v>
      </c>
      <c r="F7384">
        <v>25.318000000000001</v>
      </c>
      <c r="G7384">
        <v>6.468</v>
      </c>
      <c r="H7384">
        <v>1495.83</v>
      </c>
      <c r="I7384">
        <v>10409800000</v>
      </c>
      <c r="J7384">
        <v>3757.56</v>
      </c>
      <c r="K7384">
        <v>12.5</v>
      </c>
      <c r="L7384">
        <v>20.2</v>
      </c>
      <c r="M7384">
        <v>67.817999999999998</v>
      </c>
      <c r="N7384">
        <v>1.7832300000000001</v>
      </c>
      <c r="O7384">
        <v>4.7690000000000001</v>
      </c>
    </row>
    <row r="7385" spans="1:15" x14ac:dyDescent="0.3">
      <c r="A7385" t="s">
        <v>260</v>
      </c>
      <c r="B7385" t="s">
        <v>261</v>
      </c>
      <c r="C7385" t="s">
        <v>435</v>
      </c>
      <c r="D7385" t="s">
        <v>433</v>
      </c>
      <c r="E7385">
        <v>2010</v>
      </c>
      <c r="F7385">
        <v>24.664999999999999</v>
      </c>
      <c r="G7385">
        <v>6.5620000000000003</v>
      </c>
      <c r="H7385">
        <v>1488.66</v>
      </c>
      <c r="I7385">
        <v>7189480000</v>
      </c>
      <c r="J7385">
        <v>2643.29</v>
      </c>
      <c r="K7385">
        <v>10.199999999999999</v>
      </c>
      <c r="L7385">
        <v>22</v>
      </c>
      <c r="M7385">
        <v>67.38</v>
      </c>
      <c r="N7385">
        <v>1.75075</v>
      </c>
      <c r="O7385">
        <v>6.5490000000000004</v>
      </c>
    </row>
    <row r="7386" spans="1:15" x14ac:dyDescent="0.3">
      <c r="A7386" t="s">
        <v>260</v>
      </c>
      <c r="B7386" t="s">
        <v>261</v>
      </c>
      <c r="C7386" t="s">
        <v>435</v>
      </c>
      <c r="D7386" t="s">
        <v>433</v>
      </c>
      <c r="E7386">
        <v>2009</v>
      </c>
      <c r="F7386">
        <v>23.843</v>
      </c>
      <c r="G7386">
        <v>6.66</v>
      </c>
      <c r="H7386">
        <v>1377.82</v>
      </c>
      <c r="I7386">
        <v>4583850000</v>
      </c>
      <c r="J7386">
        <v>1714.36</v>
      </c>
      <c r="K7386">
        <v>10</v>
      </c>
      <c r="L7386">
        <v>23.9</v>
      </c>
      <c r="M7386">
        <v>66.915999999999997</v>
      </c>
      <c r="N7386">
        <v>1.7210799999999999</v>
      </c>
      <c r="O7386">
        <v>5.86</v>
      </c>
    </row>
    <row r="7387" spans="1:15" x14ac:dyDescent="0.3">
      <c r="A7387" t="s">
        <v>260</v>
      </c>
      <c r="B7387" t="s">
        <v>261</v>
      </c>
      <c r="C7387" t="s">
        <v>435</v>
      </c>
      <c r="D7387" t="s">
        <v>433</v>
      </c>
      <c r="E7387">
        <v>2008</v>
      </c>
      <c r="F7387">
        <v>22.916</v>
      </c>
      <c r="G7387">
        <v>6.7560000000000002</v>
      </c>
      <c r="H7387">
        <v>1423.69</v>
      </c>
      <c r="I7387">
        <v>5623220000</v>
      </c>
      <c r="J7387">
        <v>2136.56</v>
      </c>
      <c r="K7387">
        <v>9.8000000000000007</v>
      </c>
      <c r="L7387">
        <v>26.1</v>
      </c>
      <c r="M7387">
        <v>66.447000000000003</v>
      </c>
      <c r="N7387">
        <v>1.69411</v>
      </c>
      <c r="O7387">
        <v>5.5650000000000004</v>
      </c>
    </row>
    <row r="7388" spans="1:15" x14ac:dyDescent="0.3">
      <c r="A7388" t="s">
        <v>260</v>
      </c>
      <c r="B7388" t="s">
        <v>261</v>
      </c>
      <c r="C7388" t="s">
        <v>435</v>
      </c>
      <c r="D7388" t="s">
        <v>433</v>
      </c>
      <c r="E7388">
        <v>2007</v>
      </c>
      <c r="F7388">
        <v>21.957999999999998</v>
      </c>
      <c r="G7388">
        <v>6.843</v>
      </c>
      <c r="H7388">
        <v>1332.78</v>
      </c>
      <c r="I7388">
        <v>4235000000</v>
      </c>
      <c r="J7388">
        <v>1632.73</v>
      </c>
      <c r="K7388">
        <v>9</v>
      </c>
      <c r="L7388">
        <v>28.4</v>
      </c>
      <c r="M7388">
        <v>65.984999999999999</v>
      </c>
      <c r="N7388">
        <v>1.6696</v>
      </c>
      <c r="O7388">
        <v>7.2</v>
      </c>
    </row>
    <row r="7389" spans="1:15" x14ac:dyDescent="0.3">
      <c r="A7389" t="s">
        <v>260</v>
      </c>
      <c r="B7389" t="s">
        <v>261</v>
      </c>
      <c r="C7389" t="s">
        <v>435</v>
      </c>
      <c r="D7389" t="s">
        <v>433</v>
      </c>
      <c r="E7389">
        <v>2006</v>
      </c>
      <c r="F7389">
        <v>21.041</v>
      </c>
      <c r="G7389">
        <v>6.9240000000000004</v>
      </c>
      <c r="H7389">
        <v>1298.6300000000001</v>
      </c>
      <c r="I7389">
        <v>3414060000</v>
      </c>
      <c r="J7389">
        <v>1334.21</v>
      </c>
      <c r="L7389">
        <v>30.9</v>
      </c>
      <c r="M7389">
        <v>65.537999999999997</v>
      </c>
      <c r="N7389">
        <v>1.6470899999999999</v>
      </c>
      <c r="O7389">
        <v>7.0289999999999999</v>
      </c>
    </row>
    <row r="7390" spans="1:15" x14ac:dyDescent="0.3">
      <c r="A7390" t="s">
        <v>260</v>
      </c>
      <c r="B7390" t="s">
        <v>261</v>
      </c>
      <c r="C7390" t="s">
        <v>435</v>
      </c>
      <c r="D7390" t="s">
        <v>433</v>
      </c>
      <c r="E7390">
        <v>2005</v>
      </c>
      <c r="F7390">
        <v>20.236999999999998</v>
      </c>
      <c r="G7390">
        <v>7.0039999999999996</v>
      </c>
      <c r="H7390">
        <v>1251.97</v>
      </c>
      <c r="I7390">
        <v>2523470000</v>
      </c>
      <c r="J7390">
        <v>998.83100000000002</v>
      </c>
      <c r="L7390">
        <v>33.5</v>
      </c>
      <c r="M7390">
        <v>65.102999999999994</v>
      </c>
      <c r="N7390">
        <v>1.62622</v>
      </c>
      <c r="O7390">
        <v>7.6050000000000004</v>
      </c>
    </row>
    <row r="7391" spans="1:15" x14ac:dyDescent="0.3">
      <c r="A7391" t="s">
        <v>260</v>
      </c>
      <c r="B7391" t="s">
        <v>261</v>
      </c>
      <c r="C7391" t="s">
        <v>435</v>
      </c>
      <c r="D7391" t="s">
        <v>433</v>
      </c>
      <c r="E7391">
        <v>2004</v>
      </c>
      <c r="F7391">
        <v>19.606000000000002</v>
      </c>
      <c r="G7391">
        <v>7.0919999999999996</v>
      </c>
      <c r="H7391">
        <v>1196.1300000000001</v>
      </c>
      <c r="I7391">
        <v>1992070000</v>
      </c>
      <c r="J7391">
        <v>797.97900000000004</v>
      </c>
      <c r="L7391">
        <v>36.299999999999997</v>
      </c>
      <c r="M7391">
        <v>64.671000000000006</v>
      </c>
      <c r="N7391">
        <v>1.6068800000000001</v>
      </c>
      <c r="O7391">
        <v>7.2880000000000003</v>
      </c>
    </row>
    <row r="7392" spans="1:15" x14ac:dyDescent="0.3">
      <c r="A7392" t="s">
        <v>260</v>
      </c>
      <c r="B7392" t="s">
        <v>261</v>
      </c>
      <c r="C7392" t="s">
        <v>435</v>
      </c>
      <c r="D7392" t="s">
        <v>433</v>
      </c>
      <c r="E7392">
        <v>2003</v>
      </c>
      <c r="F7392">
        <v>19.175999999999998</v>
      </c>
      <c r="G7392">
        <v>7.2009999999999996</v>
      </c>
      <c r="H7392">
        <v>1139.44</v>
      </c>
      <c r="I7392">
        <v>1595300000</v>
      </c>
      <c r="J7392">
        <v>646.19299999999998</v>
      </c>
      <c r="L7392">
        <v>39.200000000000003</v>
      </c>
      <c r="M7392">
        <v>64.23</v>
      </c>
      <c r="N7392">
        <v>1.5891</v>
      </c>
      <c r="O7392">
        <v>6.8</v>
      </c>
    </row>
    <row r="7393" spans="1:15" x14ac:dyDescent="0.3">
      <c r="A7393" t="s">
        <v>260</v>
      </c>
      <c r="B7393" t="s">
        <v>261</v>
      </c>
      <c r="C7393" t="s">
        <v>435</v>
      </c>
      <c r="D7393" t="s">
        <v>433</v>
      </c>
      <c r="E7393">
        <v>2002</v>
      </c>
      <c r="F7393">
        <v>18.969000000000001</v>
      </c>
      <c r="G7393">
        <v>7.335</v>
      </c>
      <c r="H7393">
        <v>1096.8900000000001</v>
      </c>
      <c r="I7393">
        <v>1396560000</v>
      </c>
      <c r="J7393">
        <v>571.59299999999996</v>
      </c>
      <c r="K7393">
        <v>2.0395699999999999</v>
      </c>
      <c r="L7393">
        <v>42.3</v>
      </c>
      <c r="M7393">
        <v>63.777000000000001</v>
      </c>
      <c r="N7393">
        <v>1.5726899999999999</v>
      </c>
      <c r="O7393">
        <v>6.2</v>
      </c>
    </row>
    <row r="7394" spans="1:15" x14ac:dyDescent="0.3">
      <c r="A7394" t="s">
        <v>260</v>
      </c>
      <c r="B7394" t="s">
        <v>261</v>
      </c>
      <c r="C7394" t="s">
        <v>435</v>
      </c>
      <c r="D7394" t="s">
        <v>433</v>
      </c>
      <c r="E7394">
        <v>2001</v>
      </c>
      <c r="F7394">
        <v>19.009</v>
      </c>
      <c r="G7394">
        <v>7.4980000000000002</v>
      </c>
      <c r="H7394">
        <v>1071.26</v>
      </c>
      <c r="I7394">
        <v>1268000000</v>
      </c>
      <c r="J7394">
        <v>524.05499999999995</v>
      </c>
      <c r="K7394">
        <v>1.65324</v>
      </c>
      <c r="L7394">
        <v>45.6</v>
      </c>
      <c r="M7394">
        <v>63.319000000000003</v>
      </c>
      <c r="N7394">
        <v>1.55745</v>
      </c>
      <c r="O7394">
        <v>5.9720000000000004</v>
      </c>
    </row>
    <row r="7395" spans="1:15" x14ac:dyDescent="0.3">
      <c r="A7395" t="s">
        <v>260</v>
      </c>
      <c r="B7395" t="s">
        <v>261</v>
      </c>
      <c r="C7395" t="s">
        <v>435</v>
      </c>
      <c r="D7395" t="s">
        <v>433</v>
      </c>
      <c r="E7395">
        <v>2000</v>
      </c>
      <c r="F7395">
        <v>19.306999999999999</v>
      </c>
      <c r="G7395">
        <v>7.6879999999999997</v>
      </c>
      <c r="H7395">
        <v>1053.6300000000001</v>
      </c>
      <c r="I7395">
        <v>1136900000</v>
      </c>
      <c r="J7395">
        <v>474.21699999999998</v>
      </c>
      <c r="K7395">
        <v>1.2556499999999999</v>
      </c>
      <c r="L7395">
        <v>48.8</v>
      </c>
      <c r="M7395">
        <v>62.869</v>
      </c>
      <c r="N7395">
        <v>1.54318</v>
      </c>
      <c r="O7395">
        <v>6.0739999999999998</v>
      </c>
    </row>
    <row r="7396" spans="1:15" x14ac:dyDescent="0.3">
      <c r="A7396" t="s">
        <v>260</v>
      </c>
      <c r="B7396" t="s">
        <v>261</v>
      </c>
      <c r="C7396" t="s">
        <v>435</v>
      </c>
      <c r="D7396" t="s">
        <v>433</v>
      </c>
      <c r="E7396">
        <v>1999</v>
      </c>
      <c r="F7396">
        <v>19.853000000000002</v>
      </c>
      <c r="G7396">
        <v>7.899</v>
      </c>
      <c r="H7396">
        <v>1042.4100000000001</v>
      </c>
      <c r="I7396">
        <v>1057410000</v>
      </c>
      <c r="J7396">
        <v>444.995</v>
      </c>
      <c r="K7396">
        <v>0.50847200000000004</v>
      </c>
      <c r="L7396">
        <v>52</v>
      </c>
      <c r="M7396">
        <v>62.445999999999998</v>
      </c>
      <c r="N7396">
        <v>1.5295399999999999</v>
      </c>
      <c r="O7396">
        <v>6.0350000000000001</v>
      </c>
    </row>
    <row r="7397" spans="1:15" x14ac:dyDescent="0.3">
      <c r="A7397" t="s">
        <v>260</v>
      </c>
      <c r="B7397" t="s">
        <v>261</v>
      </c>
      <c r="C7397" t="s">
        <v>435</v>
      </c>
      <c r="D7397" t="s">
        <v>433</v>
      </c>
      <c r="E7397">
        <v>1998</v>
      </c>
      <c r="F7397">
        <v>20.608000000000001</v>
      </c>
      <c r="G7397">
        <v>8.1229999999999993</v>
      </c>
      <c r="H7397">
        <v>1068.49</v>
      </c>
      <c r="I7397">
        <v>1124440000</v>
      </c>
      <c r="J7397">
        <v>477.33499999999998</v>
      </c>
      <c r="K7397">
        <v>0.145811</v>
      </c>
      <c r="L7397">
        <v>55.1</v>
      </c>
      <c r="M7397">
        <v>62.063000000000002</v>
      </c>
      <c r="N7397">
        <v>1.5163</v>
      </c>
      <c r="O7397">
        <v>5.9210000000000003</v>
      </c>
    </row>
    <row r="7398" spans="1:15" x14ac:dyDescent="0.3">
      <c r="A7398" t="s">
        <v>260</v>
      </c>
      <c r="B7398" t="s">
        <v>261</v>
      </c>
      <c r="C7398" t="s">
        <v>435</v>
      </c>
      <c r="D7398" t="s">
        <v>433</v>
      </c>
      <c r="E7398">
        <v>1997</v>
      </c>
      <c r="F7398">
        <v>21.532</v>
      </c>
      <c r="G7398">
        <v>8.3520000000000003</v>
      </c>
      <c r="H7398">
        <v>1057.9100000000001</v>
      </c>
      <c r="I7398">
        <v>1180930000</v>
      </c>
      <c r="J7398">
        <v>505.59399999999999</v>
      </c>
      <c r="K7398">
        <v>0.112743</v>
      </c>
      <c r="L7398">
        <v>58</v>
      </c>
      <c r="M7398">
        <v>61.73</v>
      </c>
      <c r="N7398">
        <v>1.5034700000000001</v>
      </c>
      <c r="O7398">
        <v>5.91</v>
      </c>
    </row>
    <row r="7399" spans="1:15" x14ac:dyDescent="0.3">
      <c r="A7399" t="s">
        <v>260</v>
      </c>
      <c r="B7399" t="s">
        <v>261</v>
      </c>
      <c r="C7399" t="s">
        <v>435</v>
      </c>
      <c r="D7399" t="s">
        <v>433</v>
      </c>
      <c r="E7399">
        <v>1996</v>
      </c>
      <c r="F7399">
        <v>22.605</v>
      </c>
      <c r="G7399">
        <v>8.5850000000000009</v>
      </c>
      <c r="H7399">
        <v>1085.6600000000001</v>
      </c>
      <c r="I7399">
        <v>1345720000</v>
      </c>
      <c r="J7399">
        <v>580.91099999999994</v>
      </c>
      <c r="K7399">
        <v>1.8160699999999998E-2</v>
      </c>
      <c r="L7399">
        <v>60.9</v>
      </c>
      <c r="M7399">
        <v>61.447000000000003</v>
      </c>
      <c r="N7399">
        <v>1.4911399999999999</v>
      </c>
      <c r="O7399">
        <v>5.9130000000000003</v>
      </c>
    </row>
    <row r="7400" spans="1:15" x14ac:dyDescent="0.3">
      <c r="A7400" t="s">
        <v>260</v>
      </c>
      <c r="B7400" t="s">
        <v>261</v>
      </c>
      <c r="C7400" t="s">
        <v>435</v>
      </c>
      <c r="D7400" t="s">
        <v>433</v>
      </c>
      <c r="E7400">
        <v>1995</v>
      </c>
      <c r="F7400">
        <v>23.841000000000001</v>
      </c>
      <c r="G7400">
        <v>8.8170000000000002</v>
      </c>
      <c r="H7400">
        <v>1090.94</v>
      </c>
      <c r="I7400">
        <v>1452170000</v>
      </c>
      <c r="J7400">
        <v>631.91999999999996</v>
      </c>
      <c r="K7400">
        <v>8.8112299999999998E-3</v>
      </c>
      <c r="L7400">
        <v>63.6</v>
      </c>
      <c r="M7400">
        <v>61.210999999999999</v>
      </c>
      <c r="N7400">
        <v>1.4792000000000001</v>
      </c>
      <c r="O7400">
        <v>5.8579999999999997</v>
      </c>
    </row>
    <row r="7401" spans="1:15" x14ac:dyDescent="0.3">
      <c r="A7401" t="s">
        <v>260</v>
      </c>
      <c r="B7401" t="s">
        <v>261</v>
      </c>
      <c r="C7401" t="s">
        <v>435</v>
      </c>
      <c r="D7401" t="s">
        <v>433</v>
      </c>
      <c r="E7401">
        <v>1994</v>
      </c>
      <c r="F7401">
        <v>25.265000000000001</v>
      </c>
      <c r="G7401">
        <v>9.0519999999999996</v>
      </c>
      <c r="H7401">
        <v>1077.8399999999999</v>
      </c>
      <c r="I7401">
        <v>925817000</v>
      </c>
      <c r="J7401">
        <v>405.97500000000002</v>
      </c>
      <c r="L7401">
        <v>66.2</v>
      </c>
      <c r="M7401">
        <v>61.015000000000001</v>
      </c>
      <c r="N7401">
        <v>1.46791</v>
      </c>
      <c r="O7401">
        <v>5.64</v>
      </c>
    </row>
    <row r="7402" spans="1:15" x14ac:dyDescent="0.3">
      <c r="A7402" t="s">
        <v>260</v>
      </c>
      <c r="B7402" t="s">
        <v>261</v>
      </c>
      <c r="C7402" t="s">
        <v>435</v>
      </c>
      <c r="D7402" t="s">
        <v>433</v>
      </c>
      <c r="E7402">
        <v>1993</v>
      </c>
      <c r="F7402">
        <v>26.872</v>
      </c>
      <c r="G7402">
        <v>9.2899999999999991</v>
      </c>
      <c r="H7402">
        <v>1099.3399999999999</v>
      </c>
      <c r="I7402">
        <v>768402000</v>
      </c>
      <c r="J7402">
        <v>339.52199999999999</v>
      </c>
      <c r="L7402">
        <v>68.7</v>
      </c>
      <c r="M7402">
        <v>60.841000000000001</v>
      </c>
      <c r="N7402">
        <v>1.4567699999999999</v>
      </c>
      <c r="O7402">
        <v>5.4930000000000003</v>
      </c>
    </row>
    <row r="7403" spans="1:15" x14ac:dyDescent="0.3">
      <c r="A7403" t="s">
        <v>260</v>
      </c>
      <c r="B7403" t="s">
        <v>261</v>
      </c>
      <c r="C7403" t="s">
        <v>435</v>
      </c>
      <c r="D7403" t="s">
        <v>433</v>
      </c>
      <c r="E7403">
        <v>1992</v>
      </c>
      <c r="F7403">
        <v>28.619</v>
      </c>
      <c r="G7403">
        <v>9.5359999999999996</v>
      </c>
      <c r="H7403">
        <v>1223.98</v>
      </c>
      <c r="I7403">
        <v>1317610000</v>
      </c>
      <c r="J7403">
        <v>587.303</v>
      </c>
      <c r="L7403">
        <v>71.3</v>
      </c>
      <c r="M7403">
        <v>60.67</v>
      </c>
      <c r="N7403">
        <v>1.4440999999999999</v>
      </c>
      <c r="O7403">
        <v>5.452</v>
      </c>
    </row>
    <row r="7404" spans="1:15" x14ac:dyDescent="0.3">
      <c r="A7404" t="s">
        <v>260</v>
      </c>
      <c r="B7404" t="s">
        <v>261</v>
      </c>
      <c r="C7404" t="s">
        <v>435</v>
      </c>
      <c r="D7404" t="s">
        <v>433</v>
      </c>
      <c r="E7404">
        <v>1991</v>
      </c>
      <c r="F7404">
        <v>30.439</v>
      </c>
      <c r="G7404">
        <v>9.7899999999999991</v>
      </c>
      <c r="H7404">
        <v>1340.45</v>
      </c>
      <c r="I7404">
        <v>2379020000</v>
      </c>
      <c r="J7404">
        <v>1072.6400000000001</v>
      </c>
      <c r="L7404">
        <v>74.099999999999994</v>
      </c>
      <c r="M7404">
        <v>60.485999999999997</v>
      </c>
      <c r="N7404">
        <v>1.42764</v>
      </c>
      <c r="O7404">
        <v>5.4950000000000001</v>
      </c>
    </row>
    <row r="7405" spans="1:15" x14ac:dyDescent="0.3">
      <c r="A7405" t="s">
        <v>260</v>
      </c>
      <c r="B7405" t="s">
        <v>261</v>
      </c>
      <c r="C7405" t="s">
        <v>435</v>
      </c>
      <c r="D7405" t="s">
        <v>433</v>
      </c>
      <c r="E7405">
        <v>1990</v>
      </c>
      <c r="F7405">
        <v>32.223999999999997</v>
      </c>
      <c r="G7405">
        <v>10.058</v>
      </c>
      <c r="H7405">
        <v>1489.37</v>
      </c>
      <c r="I7405">
        <v>2560790000</v>
      </c>
      <c r="J7405">
        <v>1172.44</v>
      </c>
      <c r="K7405">
        <v>0</v>
      </c>
      <c r="L7405">
        <v>76.900000000000006</v>
      </c>
      <c r="M7405">
        <v>60.268000000000001</v>
      </c>
      <c r="N7405">
        <v>1.4058999999999999</v>
      </c>
    </row>
    <row r="7406" spans="1:15" x14ac:dyDescent="0.3">
      <c r="A7406" t="s">
        <v>260</v>
      </c>
      <c r="B7406" t="s">
        <v>261</v>
      </c>
      <c r="C7406" t="s">
        <v>435</v>
      </c>
      <c r="D7406" t="s">
        <v>433</v>
      </c>
      <c r="E7406">
        <v>1989</v>
      </c>
      <c r="F7406">
        <v>33.860999999999997</v>
      </c>
      <c r="G7406">
        <v>10.348000000000001</v>
      </c>
      <c r="H7406">
        <v>1604.85</v>
      </c>
      <c r="I7406">
        <v>3576970000</v>
      </c>
      <c r="J7406">
        <v>1670.69</v>
      </c>
      <c r="L7406">
        <v>80</v>
      </c>
      <c r="M7406">
        <v>59.991999999999997</v>
      </c>
      <c r="N7406">
        <v>1.3781300000000001</v>
      </c>
    </row>
    <row r="7407" spans="1:15" x14ac:dyDescent="0.3">
      <c r="A7407" t="s">
        <v>260</v>
      </c>
      <c r="B7407" t="s">
        <v>261</v>
      </c>
      <c r="C7407" t="s">
        <v>435</v>
      </c>
      <c r="D7407" t="s">
        <v>433</v>
      </c>
      <c r="E7407">
        <v>1988</v>
      </c>
      <c r="F7407">
        <v>35.270000000000003</v>
      </c>
      <c r="G7407">
        <v>10.657999999999999</v>
      </c>
      <c r="H7407">
        <v>1598.78</v>
      </c>
      <c r="I7407">
        <v>3204460000</v>
      </c>
      <c r="J7407">
        <v>1533.44</v>
      </c>
      <c r="L7407">
        <v>83.3</v>
      </c>
      <c r="M7407">
        <v>59.655000000000001</v>
      </c>
      <c r="N7407">
        <v>1.34511</v>
      </c>
    </row>
    <row r="7408" spans="1:15" x14ac:dyDescent="0.3">
      <c r="A7408" t="s">
        <v>260</v>
      </c>
      <c r="B7408" t="s">
        <v>261</v>
      </c>
      <c r="C7408" t="s">
        <v>435</v>
      </c>
      <c r="D7408" t="s">
        <v>433</v>
      </c>
      <c r="E7408">
        <v>1987</v>
      </c>
      <c r="F7408">
        <v>36.402000000000001</v>
      </c>
      <c r="G7408">
        <v>10.984999999999999</v>
      </c>
      <c r="H7408">
        <v>1559.5</v>
      </c>
      <c r="I7408">
        <v>3020610000</v>
      </c>
      <c r="J7408">
        <v>1485.54</v>
      </c>
      <c r="L7408">
        <v>86.8</v>
      </c>
      <c r="M7408">
        <v>59.265999999999998</v>
      </c>
      <c r="N7408">
        <v>1.3088299999999999</v>
      </c>
    </row>
    <row r="7409" spans="1:14" x14ac:dyDescent="0.3">
      <c r="A7409" t="s">
        <v>260</v>
      </c>
      <c r="B7409" t="s">
        <v>261</v>
      </c>
      <c r="C7409" t="s">
        <v>435</v>
      </c>
      <c r="D7409" t="s">
        <v>433</v>
      </c>
      <c r="E7409">
        <v>1986</v>
      </c>
      <c r="F7409">
        <v>37.24</v>
      </c>
      <c r="G7409">
        <v>11.321999999999999</v>
      </c>
      <c r="H7409">
        <v>1556.44</v>
      </c>
      <c r="I7409">
        <v>2896180000</v>
      </c>
      <c r="J7409">
        <v>1465.45</v>
      </c>
      <c r="L7409">
        <v>90.3</v>
      </c>
      <c r="M7409">
        <v>58.835999999999999</v>
      </c>
      <c r="N7409">
        <v>1.2721199999999999</v>
      </c>
    </row>
    <row r="7410" spans="1:14" x14ac:dyDescent="0.3">
      <c r="A7410" t="s">
        <v>260</v>
      </c>
      <c r="B7410" t="s">
        <v>261</v>
      </c>
      <c r="C7410" t="s">
        <v>435</v>
      </c>
      <c r="D7410" t="s">
        <v>433</v>
      </c>
      <c r="E7410">
        <v>1985</v>
      </c>
      <c r="F7410">
        <v>37.792999999999999</v>
      </c>
      <c r="G7410">
        <v>11.654</v>
      </c>
      <c r="H7410">
        <v>1468.35</v>
      </c>
      <c r="I7410">
        <v>2186510000</v>
      </c>
      <c r="J7410">
        <v>1137.69</v>
      </c>
      <c r="L7410">
        <v>93.8</v>
      </c>
      <c r="M7410">
        <v>58.392000000000003</v>
      </c>
      <c r="N7410">
        <v>1.23708</v>
      </c>
    </row>
    <row r="7411" spans="1:14" x14ac:dyDescent="0.3">
      <c r="A7411" t="s">
        <v>260</v>
      </c>
      <c r="B7411" t="s">
        <v>261</v>
      </c>
      <c r="C7411" t="s">
        <v>435</v>
      </c>
      <c r="D7411" t="s">
        <v>433</v>
      </c>
      <c r="E7411">
        <v>1984</v>
      </c>
      <c r="F7411">
        <v>38.109000000000002</v>
      </c>
      <c r="G7411">
        <v>11.967000000000001</v>
      </c>
      <c r="I7411">
        <v>2098734600</v>
      </c>
      <c r="J7411">
        <v>1121.6600000000001</v>
      </c>
      <c r="L7411">
        <v>97.2</v>
      </c>
      <c r="M7411">
        <v>57.968000000000004</v>
      </c>
      <c r="N7411">
        <v>1.2043900000000001</v>
      </c>
    </row>
    <row r="7412" spans="1:14" x14ac:dyDescent="0.3">
      <c r="A7412" t="s">
        <v>260</v>
      </c>
      <c r="B7412" t="s">
        <v>261</v>
      </c>
      <c r="C7412" t="s">
        <v>435</v>
      </c>
      <c r="D7412" t="s">
        <v>433</v>
      </c>
      <c r="E7412">
        <v>1983</v>
      </c>
      <c r="F7412">
        <v>38.29</v>
      </c>
      <c r="G7412">
        <v>12.247</v>
      </c>
      <c r="I7412">
        <v>2725740000</v>
      </c>
      <c r="J7412">
        <v>1495.02</v>
      </c>
      <c r="L7412">
        <v>100.4</v>
      </c>
      <c r="M7412">
        <v>57.594999999999999</v>
      </c>
      <c r="N7412">
        <v>1.17357</v>
      </c>
    </row>
    <row r="7413" spans="1:14" x14ac:dyDescent="0.3">
      <c r="A7413" t="s">
        <v>260</v>
      </c>
      <c r="B7413" t="s">
        <v>261</v>
      </c>
      <c r="C7413" t="s">
        <v>435</v>
      </c>
      <c r="D7413" t="s">
        <v>433</v>
      </c>
      <c r="E7413">
        <v>1982</v>
      </c>
      <c r="F7413">
        <v>38.429000000000002</v>
      </c>
      <c r="G7413">
        <v>12.488</v>
      </c>
      <c r="I7413">
        <v>2552400000</v>
      </c>
      <c r="J7413">
        <v>1435.77</v>
      </c>
      <c r="L7413">
        <v>103.7</v>
      </c>
      <c r="M7413">
        <v>57.295000000000002</v>
      </c>
      <c r="N7413">
        <v>1.14429</v>
      </c>
    </row>
    <row r="7414" spans="1:14" x14ac:dyDescent="0.3">
      <c r="A7414" t="s">
        <v>260</v>
      </c>
      <c r="B7414" t="s">
        <v>261</v>
      </c>
      <c r="C7414" t="s">
        <v>435</v>
      </c>
      <c r="D7414" t="s">
        <v>433</v>
      </c>
      <c r="E7414">
        <v>1981</v>
      </c>
      <c r="F7414">
        <v>38.584000000000003</v>
      </c>
      <c r="G7414">
        <v>12.689</v>
      </c>
      <c r="I7414">
        <v>2310100000</v>
      </c>
      <c r="J7414">
        <v>1332.64</v>
      </c>
      <c r="L7414">
        <v>107</v>
      </c>
      <c r="M7414">
        <v>57.073999999999998</v>
      </c>
      <c r="N7414">
        <v>1.11581</v>
      </c>
    </row>
    <row r="7415" spans="1:14" x14ac:dyDescent="0.3">
      <c r="A7415" t="s">
        <v>260</v>
      </c>
      <c r="B7415" t="s">
        <v>261</v>
      </c>
      <c r="C7415" t="s">
        <v>435</v>
      </c>
      <c r="D7415" t="s">
        <v>433</v>
      </c>
      <c r="E7415">
        <v>1980</v>
      </c>
      <c r="F7415">
        <v>38.81</v>
      </c>
      <c r="G7415">
        <v>12.851000000000001</v>
      </c>
      <c r="L7415">
        <v>110.5</v>
      </c>
      <c r="M7415">
        <v>56.936</v>
      </c>
      <c r="N7415">
        <v>1.08758</v>
      </c>
    </row>
    <row r="7416" spans="1:14" x14ac:dyDescent="0.3">
      <c r="A7416" t="s">
        <v>260</v>
      </c>
      <c r="B7416" t="s">
        <v>261</v>
      </c>
      <c r="C7416" t="s">
        <v>435</v>
      </c>
      <c r="D7416" t="s">
        <v>433</v>
      </c>
      <c r="E7416">
        <v>1979</v>
      </c>
      <c r="F7416">
        <v>39.146000000000001</v>
      </c>
      <c r="G7416">
        <v>12.978999999999999</v>
      </c>
      <c r="L7416">
        <v>114</v>
      </c>
      <c r="M7416">
        <v>56.875</v>
      </c>
      <c r="N7416">
        <v>1.05969</v>
      </c>
    </row>
    <row r="7417" spans="1:14" x14ac:dyDescent="0.3">
      <c r="A7417" t="s">
        <v>260</v>
      </c>
      <c r="B7417" t="s">
        <v>261</v>
      </c>
      <c r="C7417" t="s">
        <v>435</v>
      </c>
      <c r="D7417" t="s">
        <v>433</v>
      </c>
      <c r="E7417">
        <v>1978</v>
      </c>
      <c r="F7417">
        <v>39.585000000000001</v>
      </c>
      <c r="G7417">
        <v>13.087999999999999</v>
      </c>
      <c r="L7417">
        <v>117.9</v>
      </c>
      <c r="M7417">
        <v>56.860999999999997</v>
      </c>
      <c r="N7417">
        <v>1.03241</v>
      </c>
    </row>
    <row r="7418" spans="1:14" x14ac:dyDescent="0.3">
      <c r="A7418" t="s">
        <v>260</v>
      </c>
      <c r="B7418" t="s">
        <v>261</v>
      </c>
      <c r="C7418" t="s">
        <v>435</v>
      </c>
      <c r="D7418" t="s">
        <v>433</v>
      </c>
      <c r="E7418">
        <v>1977</v>
      </c>
      <c r="F7418">
        <v>40.109000000000002</v>
      </c>
      <c r="G7418">
        <v>13.196999999999999</v>
      </c>
      <c r="M7418">
        <v>56.86</v>
      </c>
      <c r="N7418">
        <v>1.0055700000000001</v>
      </c>
    </row>
    <row r="7419" spans="1:14" x14ac:dyDescent="0.3">
      <c r="A7419" t="s">
        <v>260</v>
      </c>
      <c r="B7419" t="s">
        <v>261</v>
      </c>
      <c r="C7419" t="s">
        <v>435</v>
      </c>
      <c r="D7419" t="s">
        <v>433</v>
      </c>
      <c r="E7419">
        <v>1976</v>
      </c>
      <c r="F7419">
        <v>40.712000000000003</v>
      </c>
      <c r="G7419">
        <v>13.319000000000001</v>
      </c>
      <c r="M7419">
        <v>56.847999999999999</v>
      </c>
      <c r="N7419">
        <v>0.97895500000000002</v>
      </c>
    </row>
    <row r="7420" spans="1:14" x14ac:dyDescent="0.3">
      <c r="A7420" t="s">
        <v>260</v>
      </c>
      <c r="B7420" t="s">
        <v>261</v>
      </c>
      <c r="C7420" t="s">
        <v>435</v>
      </c>
      <c r="D7420" t="s">
        <v>433</v>
      </c>
      <c r="E7420">
        <v>1975</v>
      </c>
      <c r="F7420">
        <v>41.360999999999997</v>
      </c>
      <c r="G7420">
        <v>13.468999999999999</v>
      </c>
      <c r="M7420">
        <v>56.795999999999999</v>
      </c>
      <c r="N7420">
        <v>0.95242599999999999</v>
      </c>
    </row>
    <row r="7421" spans="1:14" x14ac:dyDescent="0.3">
      <c r="A7421" t="s">
        <v>260</v>
      </c>
      <c r="B7421" t="s">
        <v>261</v>
      </c>
      <c r="C7421" t="s">
        <v>435</v>
      </c>
      <c r="D7421" t="s">
        <v>433</v>
      </c>
      <c r="E7421">
        <v>1974</v>
      </c>
      <c r="F7421">
        <v>42.009</v>
      </c>
      <c r="G7421">
        <v>13.661</v>
      </c>
      <c r="M7421">
        <v>56.676000000000002</v>
      </c>
      <c r="N7421">
        <v>0.92588999999999999</v>
      </c>
    </row>
    <row r="7422" spans="1:14" x14ac:dyDescent="0.3">
      <c r="A7422" t="s">
        <v>260</v>
      </c>
      <c r="B7422" t="s">
        <v>261</v>
      </c>
      <c r="C7422" t="s">
        <v>435</v>
      </c>
      <c r="D7422" t="s">
        <v>433</v>
      </c>
      <c r="E7422">
        <v>1973</v>
      </c>
      <c r="F7422">
        <v>42.613999999999997</v>
      </c>
      <c r="G7422">
        <v>13.9</v>
      </c>
      <c r="M7422">
        <v>56.476999999999997</v>
      </c>
      <c r="N7422">
        <v>0.89942100000000003</v>
      </c>
    </row>
    <row r="7423" spans="1:14" x14ac:dyDescent="0.3">
      <c r="A7423" t="s">
        <v>260</v>
      </c>
      <c r="B7423" t="s">
        <v>261</v>
      </c>
      <c r="C7423" t="s">
        <v>435</v>
      </c>
      <c r="D7423" t="s">
        <v>433</v>
      </c>
      <c r="E7423">
        <v>1972</v>
      </c>
      <c r="F7423">
        <v>43.15</v>
      </c>
      <c r="G7423">
        <v>14.188000000000001</v>
      </c>
      <c r="M7423">
        <v>56.192</v>
      </c>
      <c r="N7423">
        <v>0.87326499999999996</v>
      </c>
    </row>
    <row r="7424" spans="1:14" x14ac:dyDescent="0.3">
      <c r="A7424" t="s">
        <v>260</v>
      </c>
      <c r="B7424" t="s">
        <v>261</v>
      </c>
      <c r="C7424" t="s">
        <v>435</v>
      </c>
      <c r="D7424" t="s">
        <v>433</v>
      </c>
      <c r="E7424">
        <v>1971</v>
      </c>
      <c r="F7424">
        <v>43.613</v>
      </c>
      <c r="G7424">
        <v>14.528</v>
      </c>
      <c r="M7424">
        <v>55.819000000000003</v>
      </c>
      <c r="N7424">
        <v>0.84776300000000004</v>
      </c>
    </row>
    <row r="7425" spans="1:15" x14ac:dyDescent="0.3">
      <c r="A7425" t="s">
        <v>260</v>
      </c>
      <c r="B7425" t="s">
        <v>261</v>
      </c>
      <c r="C7425" t="s">
        <v>435</v>
      </c>
      <c r="D7425" t="s">
        <v>433</v>
      </c>
      <c r="E7425">
        <v>1970</v>
      </c>
      <c r="F7425">
        <v>44.043999999999997</v>
      </c>
      <c r="G7425">
        <v>14.917999999999999</v>
      </c>
      <c r="M7425">
        <v>55.363999999999997</v>
      </c>
      <c r="N7425">
        <v>0.82315799999999995</v>
      </c>
    </row>
    <row r="7426" spans="1:15" x14ac:dyDescent="0.3">
      <c r="A7426" t="s">
        <v>260</v>
      </c>
      <c r="B7426" t="s">
        <v>261</v>
      </c>
      <c r="C7426" t="s">
        <v>435</v>
      </c>
      <c r="D7426" t="s">
        <v>433</v>
      </c>
      <c r="E7426">
        <v>1969</v>
      </c>
      <c r="F7426">
        <v>44.512</v>
      </c>
      <c r="G7426">
        <v>15.353</v>
      </c>
      <c r="M7426">
        <v>54.844999999999999</v>
      </c>
      <c r="N7426">
        <v>0.79959199999999997</v>
      </c>
    </row>
    <row r="7427" spans="1:15" x14ac:dyDescent="0.3">
      <c r="A7427" t="s">
        <v>260</v>
      </c>
      <c r="B7427" t="s">
        <v>261</v>
      </c>
      <c r="C7427" t="s">
        <v>435</v>
      </c>
      <c r="D7427" t="s">
        <v>433</v>
      </c>
      <c r="E7427">
        <v>1968</v>
      </c>
      <c r="F7427">
        <v>45.055999999999997</v>
      </c>
      <c r="G7427">
        <v>15.823</v>
      </c>
      <c r="M7427">
        <v>54.284999999999997</v>
      </c>
      <c r="N7427">
        <v>0.77699200000000002</v>
      </c>
    </row>
    <row r="7428" spans="1:15" x14ac:dyDescent="0.3">
      <c r="A7428" t="s">
        <v>260</v>
      </c>
      <c r="B7428" t="s">
        <v>261</v>
      </c>
      <c r="C7428" t="s">
        <v>435</v>
      </c>
      <c r="D7428" t="s">
        <v>433</v>
      </c>
      <c r="E7428">
        <v>1967</v>
      </c>
      <c r="F7428">
        <v>45.68</v>
      </c>
      <c r="G7428">
        <v>16.314</v>
      </c>
      <c r="M7428">
        <v>53.701999999999998</v>
      </c>
      <c r="N7428">
        <v>0.75516300000000003</v>
      </c>
    </row>
    <row r="7429" spans="1:15" x14ac:dyDescent="0.3">
      <c r="A7429" t="s">
        <v>260</v>
      </c>
      <c r="B7429" t="s">
        <v>261</v>
      </c>
      <c r="C7429" t="s">
        <v>435</v>
      </c>
      <c r="D7429" t="s">
        <v>433</v>
      </c>
      <c r="E7429">
        <v>1966</v>
      </c>
      <c r="F7429">
        <v>46.344000000000001</v>
      </c>
      <c r="G7429">
        <v>16.817</v>
      </c>
      <c r="M7429">
        <v>53.097999999999999</v>
      </c>
      <c r="N7429">
        <v>0.73377300000000001</v>
      </c>
    </row>
    <row r="7430" spans="1:15" x14ac:dyDescent="0.3">
      <c r="A7430" t="s">
        <v>260</v>
      </c>
      <c r="B7430" t="s">
        <v>261</v>
      </c>
      <c r="C7430" t="s">
        <v>435</v>
      </c>
      <c r="D7430" t="s">
        <v>433</v>
      </c>
      <c r="E7430">
        <v>1965</v>
      </c>
      <c r="F7430">
        <v>46.948</v>
      </c>
      <c r="G7430">
        <v>17.327999999999999</v>
      </c>
      <c r="M7430">
        <v>52.460999999999999</v>
      </c>
      <c r="N7430">
        <v>0.71263699999999996</v>
      </c>
    </row>
    <row r="7431" spans="1:15" x14ac:dyDescent="0.3">
      <c r="A7431" t="s">
        <v>260</v>
      </c>
      <c r="B7431" t="s">
        <v>261</v>
      </c>
      <c r="C7431" t="s">
        <v>435</v>
      </c>
      <c r="D7431" t="s">
        <v>433</v>
      </c>
      <c r="E7431">
        <v>1964</v>
      </c>
      <c r="F7431">
        <v>47.366999999999997</v>
      </c>
      <c r="G7431">
        <v>17.844000000000001</v>
      </c>
      <c r="M7431">
        <v>51.771000000000001</v>
      </c>
      <c r="N7431">
        <v>0.69164599999999998</v>
      </c>
    </row>
    <row r="7432" spans="1:15" x14ac:dyDescent="0.3">
      <c r="A7432" t="s">
        <v>260</v>
      </c>
      <c r="B7432" t="s">
        <v>261</v>
      </c>
      <c r="C7432" t="s">
        <v>435</v>
      </c>
      <c r="D7432" t="s">
        <v>433</v>
      </c>
      <c r="E7432">
        <v>1963</v>
      </c>
      <c r="F7432">
        <v>47.503</v>
      </c>
      <c r="G7432">
        <v>18.364000000000001</v>
      </c>
      <c r="M7432">
        <v>51.012</v>
      </c>
      <c r="N7432">
        <v>0.670964</v>
      </c>
    </row>
    <row r="7433" spans="1:15" x14ac:dyDescent="0.3">
      <c r="A7433" t="s">
        <v>260</v>
      </c>
      <c r="B7433" t="s">
        <v>261</v>
      </c>
      <c r="C7433" t="s">
        <v>435</v>
      </c>
      <c r="D7433" t="s">
        <v>433</v>
      </c>
      <c r="E7433">
        <v>1962</v>
      </c>
      <c r="F7433">
        <v>47.307000000000002</v>
      </c>
      <c r="G7433">
        <v>18.88</v>
      </c>
      <c r="M7433">
        <v>50.185000000000002</v>
      </c>
      <c r="N7433">
        <v>0.650972</v>
      </c>
    </row>
    <row r="7434" spans="1:15" x14ac:dyDescent="0.3">
      <c r="A7434" t="s">
        <v>260</v>
      </c>
      <c r="B7434" t="s">
        <v>261</v>
      </c>
      <c r="C7434" t="s">
        <v>435</v>
      </c>
      <c r="D7434" t="s">
        <v>433</v>
      </c>
      <c r="E7434">
        <v>1961</v>
      </c>
      <c r="F7434">
        <v>46.783000000000001</v>
      </c>
      <c r="G7434">
        <v>19.381</v>
      </c>
      <c r="M7434">
        <v>49.304000000000002</v>
      </c>
      <c r="N7434">
        <v>0.63221099999999997</v>
      </c>
    </row>
    <row r="7435" spans="1:15" x14ac:dyDescent="0.3">
      <c r="A7435" t="s">
        <v>260</v>
      </c>
      <c r="B7435" t="s">
        <v>261</v>
      </c>
      <c r="C7435" t="s">
        <v>435</v>
      </c>
      <c r="D7435" t="s">
        <v>433</v>
      </c>
      <c r="E7435">
        <v>1960</v>
      </c>
      <c r="F7435">
        <v>45.987000000000002</v>
      </c>
      <c r="G7435">
        <v>19.855</v>
      </c>
      <c r="M7435">
        <v>48.392000000000003</v>
      </c>
    </row>
    <row r="7436" spans="1:15" x14ac:dyDescent="0.3">
      <c r="A7436" t="s">
        <v>262</v>
      </c>
      <c r="B7436" t="s">
        <v>263</v>
      </c>
      <c r="C7436" t="s">
        <v>438</v>
      </c>
      <c r="D7436" t="s">
        <v>433</v>
      </c>
      <c r="E7436">
        <v>2018</v>
      </c>
      <c r="I7436">
        <v>5452170000</v>
      </c>
      <c r="J7436">
        <v>8760.69</v>
      </c>
      <c r="K7436">
        <v>71.517300000000006</v>
      </c>
      <c r="L7436">
        <v>2.2999999999999998</v>
      </c>
      <c r="N7436">
        <v>46.271000000000001</v>
      </c>
      <c r="O7436">
        <v>15.462</v>
      </c>
    </row>
    <row r="7437" spans="1:15" x14ac:dyDescent="0.3">
      <c r="A7437" t="s">
        <v>262</v>
      </c>
      <c r="B7437" t="s">
        <v>263</v>
      </c>
      <c r="C7437" t="s">
        <v>438</v>
      </c>
      <c r="D7437" t="s">
        <v>433</v>
      </c>
      <c r="E7437">
        <v>2017</v>
      </c>
      <c r="F7437">
        <v>11.775</v>
      </c>
      <c r="G7437">
        <v>10.592000000000001</v>
      </c>
      <c r="I7437">
        <v>4844590000</v>
      </c>
      <c r="J7437">
        <v>7784.07</v>
      </c>
      <c r="K7437">
        <v>71.272300000000001</v>
      </c>
      <c r="L7437">
        <v>2.5</v>
      </c>
      <c r="M7437">
        <v>76.667000000000002</v>
      </c>
      <c r="N7437">
        <v>46.273099999999999</v>
      </c>
      <c r="O7437">
        <v>16.071000000000002</v>
      </c>
    </row>
    <row r="7438" spans="1:15" x14ac:dyDescent="0.3">
      <c r="A7438" t="s">
        <v>262</v>
      </c>
      <c r="B7438" t="s">
        <v>263</v>
      </c>
      <c r="C7438" t="s">
        <v>438</v>
      </c>
      <c r="D7438" t="s">
        <v>433</v>
      </c>
      <c r="E7438">
        <v>2016</v>
      </c>
      <c r="F7438">
        <v>11.804</v>
      </c>
      <c r="G7438">
        <v>10.484</v>
      </c>
      <c r="I7438">
        <v>4374130000</v>
      </c>
      <c r="J7438">
        <v>7028.94</v>
      </c>
      <c r="K7438">
        <v>69.881600000000006</v>
      </c>
      <c r="L7438">
        <v>2.8</v>
      </c>
      <c r="M7438">
        <v>76.567999999999998</v>
      </c>
      <c r="N7438">
        <v>46.267899999999997</v>
      </c>
      <c r="O7438">
        <v>17.722999999999999</v>
      </c>
    </row>
    <row r="7439" spans="1:15" x14ac:dyDescent="0.3">
      <c r="A7439" t="s">
        <v>262</v>
      </c>
      <c r="B7439" t="s">
        <v>263</v>
      </c>
      <c r="C7439" t="s">
        <v>438</v>
      </c>
      <c r="D7439" t="s">
        <v>433</v>
      </c>
      <c r="E7439">
        <v>2015</v>
      </c>
      <c r="F7439">
        <v>11.837</v>
      </c>
      <c r="G7439">
        <v>10.372</v>
      </c>
      <c r="I7439">
        <v>4052910000</v>
      </c>
      <c r="J7439">
        <v>6514.27</v>
      </c>
      <c r="K7439">
        <v>68.119600000000005</v>
      </c>
      <c r="L7439">
        <v>3.1</v>
      </c>
      <c r="M7439">
        <v>76.451999999999998</v>
      </c>
      <c r="N7439">
        <v>46.257199999999997</v>
      </c>
      <c r="O7439">
        <v>17.544</v>
      </c>
    </row>
    <row r="7440" spans="1:15" x14ac:dyDescent="0.3">
      <c r="A7440" t="s">
        <v>262</v>
      </c>
      <c r="B7440" t="s">
        <v>263</v>
      </c>
      <c r="C7440" t="s">
        <v>438</v>
      </c>
      <c r="D7440" t="s">
        <v>433</v>
      </c>
      <c r="E7440">
        <v>2014</v>
      </c>
      <c r="F7440">
        <v>11.893000000000001</v>
      </c>
      <c r="G7440">
        <v>10.276</v>
      </c>
      <c r="H7440">
        <v>4612.34</v>
      </c>
      <c r="I7440">
        <v>4587930000</v>
      </c>
      <c r="J7440">
        <v>7378.35</v>
      </c>
      <c r="K7440">
        <v>61</v>
      </c>
      <c r="L7440">
        <v>3.5</v>
      </c>
      <c r="M7440">
        <v>76.296999999999997</v>
      </c>
      <c r="N7440">
        <v>46.231200000000001</v>
      </c>
      <c r="O7440">
        <v>17.997</v>
      </c>
    </row>
    <row r="7441" spans="1:15" x14ac:dyDescent="0.3">
      <c r="A7441" t="s">
        <v>262</v>
      </c>
      <c r="B7441" t="s">
        <v>263</v>
      </c>
      <c r="C7441" t="s">
        <v>438</v>
      </c>
      <c r="D7441" t="s">
        <v>433</v>
      </c>
      <c r="E7441">
        <v>2013</v>
      </c>
      <c r="F7441">
        <v>11.987</v>
      </c>
      <c r="G7441">
        <v>10.208</v>
      </c>
      <c r="H7441">
        <v>4574.96</v>
      </c>
      <c r="I7441">
        <v>4464260000</v>
      </c>
      <c r="J7441">
        <v>7186.43</v>
      </c>
      <c r="K7441">
        <v>60.31</v>
      </c>
      <c r="L7441">
        <v>4</v>
      </c>
      <c r="M7441">
        <v>76.088999999999999</v>
      </c>
      <c r="N7441">
        <v>46.186399999999999</v>
      </c>
      <c r="O7441">
        <v>19.495999999999999</v>
      </c>
    </row>
    <row r="7442" spans="1:15" x14ac:dyDescent="0.3">
      <c r="A7442" t="s">
        <v>262</v>
      </c>
      <c r="B7442" t="s">
        <v>263</v>
      </c>
      <c r="C7442" t="s">
        <v>438</v>
      </c>
      <c r="D7442" t="s">
        <v>433</v>
      </c>
      <c r="E7442">
        <v>2012</v>
      </c>
      <c r="F7442">
        <v>12.125</v>
      </c>
      <c r="G7442">
        <v>10.177</v>
      </c>
      <c r="H7442">
        <v>5415.72</v>
      </c>
      <c r="I7442">
        <v>4087730000</v>
      </c>
      <c r="J7442">
        <v>6586.72</v>
      </c>
      <c r="K7442">
        <v>56.838799999999999</v>
      </c>
      <c r="L7442">
        <v>4.5999999999999996</v>
      </c>
      <c r="M7442">
        <v>75.822999999999993</v>
      </c>
      <c r="N7442">
        <v>46.141300000000001</v>
      </c>
      <c r="O7442">
        <v>19.975000000000001</v>
      </c>
    </row>
    <row r="7443" spans="1:15" x14ac:dyDescent="0.3">
      <c r="A7443" t="s">
        <v>262</v>
      </c>
      <c r="B7443" t="s">
        <v>263</v>
      </c>
      <c r="C7443" t="s">
        <v>438</v>
      </c>
      <c r="D7443" t="s">
        <v>433</v>
      </c>
      <c r="E7443">
        <v>2011</v>
      </c>
      <c r="F7443">
        <v>12.305</v>
      </c>
      <c r="G7443">
        <v>10.18</v>
      </c>
      <c r="H7443">
        <v>5741.2</v>
      </c>
      <c r="I7443">
        <v>4538200000</v>
      </c>
      <c r="J7443">
        <v>7318.74</v>
      </c>
      <c r="K7443">
        <v>35.611499999999999</v>
      </c>
      <c r="L7443">
        <v>5.0999999999999996</v>
      </c>
      <c r="M7443">
        <v>75.504999999999995</v>
      </c>
      <c r="N7443">
        <v>46.102499999999999</v>
      </c>
      <c r="O7443">
        <v>19.670999999999999</v>
      </c>
    </row>
    <row r="7444" spans="1:15" x14ac:dyDescent="0.3">
      <c r="A7444" t="s">
        <v>262</v>
      </c>
      <c r="B7444" t="s">
        <v>263</v>
      </c>
      <c r="C7444" t="s">
        <v>438</v>
      </c>
      <c r="D7444" t="s">
        <v>433</v>
      </c>
      <c r="E7444">
        <v>2010</v>
      </c>
      <c r="F7444">
        <v>12.513</v>
      </c>
      <c r="G7444">
        <v>10.210000000000001</v>
      </c>
      <c r="H7444">
        <v>5419.52</v>
      </c>
      <c r="I7444">
        <v>4139190000</v>
      </c>
      <c r="J7444">
        <v>6682.28</v>
      </c>
      <c r="K7444">
        <v>37.5</v>
      </c>
      <c r="L7444">
        <v>5.8</v>
      </c>
      <c r="M7444">
        <v>75.150999999999996</v>
      </c>
      <c r="N7444">
        <v>46.054099999999998</v>
      </c>
      <c r="O7444">
        <v>19.649000000000001</v>
      </c>
    </row>
    <row r="7445" spans="1:15" x14ac:dyDescent="0.3">
      <c r="A7445" t="s">
        <v>262</v>
      </c>
      <c r="B7445" t="s">
        <v>263</v>
      </c>
      <c r="C7445" t="s">
        <v>438</v>
      </c>
      <c r="D7445" t="s">
        <v>433</v>
      </c>
      <c r="E7445">
        <v>2009</v>
      </c>
      <c r="F7445">
        <v>12.728999999999999</v>
      </c>
      <c r="G7445">
        <v>10.25</v>
      </c>
      <c r="H7445">
        <v>5010.5600000000004</v>
      </c>
      <c r="I7445">
        <v>4159330000</v>
      </c>
      <c r="J7445">
        <v>6727.11</v>
      </c>
      <c r="K7445">
        <v>35.1</v>
      </c>
      <c r="L7445">
        <v>6.5</v>
      </c>
      <c r="M7445">
        <v>74.784000000000006</v>
      </c>
      <c r="N7445">
        <v>45.969799999999999</v>
      </c>
      <c r="O7445">
        <v>19.09</v>
      </c>
    </row>
    <row r="7446" spans="1:15" x14ac:dyDescent="0.3">
      <c r="A7446" t="s">
        <v>262</v>
      </c>
      <c r="B7446" t="s">
        <v>263</v>
      </c>
      <c r="C7446" t="s">
        <v>438</v>
      </c>
      <c r="D7446" t="s">
        <v>433</v>
      </c>
      <c r="E7446">
        <v>2008</v>
      </c>
      <c r="F7446">
        <v>12.93</v>
      </c>
      <c r="G7446">
        <v>10.282999999999999</v>
      </c>
      <c r="H7446">
        <v>6287.19</v>
      </c>
      <c r="I7446">
        <v>4545670000</v>
      </c>
      <c r="J7446">
        <v>7367.75</v>
      </c>
      <c r="K7446">
        <v>32.9</v>
      </c>
      <c r="L7446">
        <v>7.2</v>
      </c>
      <c r="M7446">
        <v>74.430000000000007</v>
      </c>
      <c r="N7446">
        <v>45.871299999999998</v>
      </c>
      <c r="O7446">
        <v>17.149999999999999</v>
      </c>
    </row>
    <row r="7447" spans="1:15" x14ac:dyDescent="0.3">
      <c r="A7447" t="s">
        <v>262</v>
      </c>
      <c r="B7447" t="s">
        <v>263</v>
      </c>
      <c r="C7447" t="s">
        <v>438</v>
      </c>
      <c r="D7447" t="s">
        <v>433</v>
      </c>
      <c r="E7447">
        <v>2007</v>
      </c>
      <c r="F7447">
        <v>13.1</v>
      </c>
      <c r="G7447">
        <v>10.292999999999999</v>
      </c>
      <c r="H7447">
        <v>6564.64</v>
      </c>
      <c r="I7447">
        <v>3680710000</v>
      </c>
      <c r="J7447">
        <v>5976.39</v>
      </c>
      <c r="K7447">
        <v>30.8</v>
      </c>
      <c r="L7447">
        <v>7.9</v>
      </c>
      <c r="M7447">
        <v>74.114999999999995</v>
      </c>
      <c r="N7447">
        <v>45.79</v>
      </c>
      <c r="O7447">
        <v>19.399999999999999</v>
      </c>
    </row>
    <row r="7448" spans="1:15" x14ac:dyDescent="0.3">
      <c r="A7448" t="s">
        <v>262</v>
      </c>
      <c r="B7448" t="s">
        <v>263</v>
      </c>
      <c r="C7448" t="s">
        <v>438</v>
      </c>
      <c r="D7448" t="s">
        <v>433</v>
      </c>
      <c r="E7448">
        <v>2006</v>
      </c>
      <c r="F7448">
        <v>13.234999999999999</v>
      </c>
      <c r="G7448">
        <v>10.273</v>
      </c>
      <c r="H7448">
        <v>6451.77</v>
      </c>
      <c r="I7448">
        <v>2721900000</v>
      </c>
      <c r="J7448">
        <v>4425.68</v>
      </c>
      <c r="K7448">
        <v>28.9</v>
      </c>
      <c r="L7448">
        <v>8.6999999999999993</v>
      </c>
      <c r="M7448">
        <v>73.849999999999994</v>
      </c>
      <c r="N7448">
        <v>45.726799999999997</v>
      </c>
      <c r="O7448">
        <v>24.675999999999998</v>
      </c>
    </row>
    <row r="7449" spans="1:15" x14ac:dyDescent="0.3">
      <c r="A7449" t="s">
        <v>262</v>
      </c>
      <c r="B7449" t="s">
        <v>263</v>
      </c>
      <c r="C7449" t="s">
        <v>438</v>
      </c>
      <c r="D7449" t="s">
        <v>433</v>
      </c>
      <c r="E7449">
        <v>2005</v>
      </c>
      <c r="F7449">
        <v>13.333</v>
      </c>
      <c r="G7449">
        <v>10.223000000000001</v>
      </c>
      <c r="H7449">
        <v>6314.91</v>
      </c>
      <c r="I7449">
        <v>2257170000</v>
      </c>
      <c r="J7449">
        <v>3674.62</v>
      </c>
      <c r="K7449">
        <v>27.1</v>
      </c>
      <c r="L7449">
        <v>9.5</v>
      </c>
      <c r="M7449">
        <v>73.641999999999996</v>
      </c>
      <c r="N7449">
        <v>45.67</v>
      </c>
      <c r="O7449">
        <v>30.31</v>
      </c>
    </row>
    <row r="7450" spans="1:15" x14ac:dyDescent="0.3">
      <c r="A7450" t="s">
        <v>262</v>
      </c>
      <c r="B7450" t="s">
        <v>263</v>
      </c>
      <c r="C7450" t="s">
        <v>438</v>
      </c>
      <c r="D7450" t="s">
        <v>433</v>
      </c>
      <c r="E7450">
        <v>2004</v>
      </c>
      <c r="F7450">
        <v>13.4</v>
      </c>
      <c r="G7450">
        <v>10.151999999999999</v>
      </c>
      <c r="I7450">
        <v>2073230000</v>
      </c>
      <c r="J7450">
        <v>3380.17</v>
      </c>
      <c r="K7450">
        <v>25.350100000000001</v>
      </c>
      <c r="L7450">
        <v>10.199999999999999</v>
      </c>
      <c r="M7450">
        <v>73.486000000000004</v>
      </c>
      <c r="N7450">
        <v>45.602499999999999</v>
      </c>
      <c r="O7450">
        <v>30.704000000000001</v>
      </c>
    </row>
    <row r="7451" spans="1:15" x14ac:dyDescent="0.3">
      <c r="A7451" t="s">
        <v>262</v>
      </c>
      <c r="B7451" t="s">
        <v>263</v>
      </c>
      <c r="C7451" t="s">
        <v>438</v>
      </c>
      <c r="D7451" t="s">
        <v>433</v>
      </c>
      <c r="E7451">
        <v>2003</v>
      </c>
      <c r="F7451">
        <v>13.452999999999999</v>
      </c>
      <c r="G7451">
        <v>10.069000000000001</v>
      </c>
      <c r="I7451">
        <v>1707710000</v>
      </c>
      <c r="J7451">
        <v>2789.16</v>
      </c>
      <c r="L7451">
        <v>11</v>
      </c>
      <c r="M7451">
        <v>73.37</v>
      </c>
      <c r="N7451">
        <v>45.521700000000003</v>
      </c>
      <c r="O7451">
        <v>31.042000000000002</v>
      </c>
    </row>
    <row r="7452" spans="1:15" x14ac:dyDescent="0.3">
      <c r="A7452" t="s">
        <v>262</v>
      </c>
      <c r="B7452" t="s">
        <v>263</v>
      </c>
      <c r="C7452" t="s">
        <v>438</v>
      </c>
      <c r="D7452" t="s">
        <v>433</v>
      </c>
      <c r="E7452">
        <v>2002</v>
      </c>
      <c r="F7452">
        <v>13.510999999999999</v>
      </c>
      <c r="G7452">
        <v>9.9779999999999998</v>
      </c>
      <c r="I7452">
        <v>1284690000</v>
      </c>
      <c r="J7452">
        <v>2106.64</v>
      </c>
      <c r="L7452">
        <v>11.6</v>
      </c>
      <c r="M7452">
        <v>73.284999999999997</v>
      </c>
      <c r="N7452">
        <v>45.340400000000002</v>
      </c>
      <c r="O7452">
        <v>30.789000000000001</v>
      </c>
    </row>
    <row r="7453" spans="1:15" x14ac:dyDescent="0.3">
      <c r="A7453" t="s">
        <v>262</v>
      </c>
      <c r="B7453" t="s">
        <v>263</v>
      </c>
      <c r="C7453" t="s">
        <v>438</v>
      </c>
      <c r="D7453" t="s">
        <v>433</v>
      </c>
      <c r="E7453">
        <v>2001</v>
      </c>
      <c r="F7453">
        <v>13.584</v>
      </c>
      <c r="G7453">
        <v>9.875</v>
      </c>
      <c r="I7453">
        <v>1159870000</v>
      </c>
      <c r="J7453">
        <v>1909.6</v>
      </c>
      <c r="L7453">
        <v>12.2</v>
      </c>
      <c r="M7453">
        <v>73.233000000000004</v>
      </c>
      <c r="N7453">
        <v>45.158999999999999</v>
      </c>
      <c r="O7453">
        <v>30.129000000000001</v>
      </c>
    </row>
    <row r="7454" spans="1:15" x14ac:dyDescent="0.3">
      <c r="A7454" t="s">
        <v>262</v>
      </c>
      <c r="B7454" t="s">
        <v>263</v>
      </c>
      <c r="C7454" t="s">
        <v>438</v>
      </c>
      <c r="D7454" t="s">
        <v>433</v>
      </c>
      <c r="E7454">
        <v>2000</v>
      </c>
      <c r="F7454">
        <v>13.688000000000001</v>
      </c>
      <c r="G7454">
        <v>9.7460000000000004</v>
      </c>
      <c r="I7454">
        <v>984298000</v>
      </c>
      <c r="J7454">
        <v>1627.07</v>
      </c>
      <c r="L7454">
        <v>12.7</v>
      </c>
      <c r="M7454">
        <v>73.227999999999994</v>
      </c>
      <c r="N7454">
        <v>44.977699999999999</v>
      </c>
      <c r="O7454">
        <v>30.422999999999998</v>
      </c>
    </row>
    <row r="7455" spans="1:15" x14ac:dyDescent="0.3">
      <c r="A7455" t="s">
        <v>262</v>
      </c>
      <c r="B7455" t="s">
        <v>263</v>
      </c>
      <c r="C7455" t="s">
        <v>438</v>
      </c>
      <c r="D7455" t="s">
        <v>433</v>
      </c>
      <c r="E7455">
        <v>1999</v>
      </c>
      <c r="F7455">
        <v>13.836</v>
      </c>
      <c r="G7455">
        <v>9.57</v>
      </c>
      <c r="L7455">
        <v>13.1</v>
      </c>
      <c r="M7455">
        <v>73.287000000000006</v>
      </c>
      <c r="N7455">
        <v>45.055799999999998</v>
      </c>
      <c r="O7455">
        <v>30.390999999999998</v>
      </c>
    </row>
    <row r="7456" spans="1:15" x14ac:dyDescent="0.3">
      <c r="A7456" t="s">
        <v>262</v>
      </c>
      <c r="B7456" t="s">
        <v>263</v>
      </c>
      <c r="C7456" t="s">
        <v>438</v>
      </c>
      <c r="D7456" t="s">
        <v>433</v>
      </c>
      <c r="E7456">
        <v>1998</v>
      </c>
      <c r="F7456">
        <v>14.029</v>
      </c>
      <c r="G7456">
        <v>9.3369999999999997</v>
      </c>
      <c r="L7456">
        <v>13.3</v>
      </c>
      <c r="M7456">
        <v>73.415999999999997</v>
      </c>
      <c r="N7456">
        <v>45.179299999999998</v>
      </c>
      <c r="O7456">
        <v>30.068999999999999</v>
      </c>
    </row>
    <row r="7457" spans="1:15" x14ac:dyDescent="0.3">
      <c r="A7457" t="s">
        <v>262</v>
      </c>
      <c r="B7457" t="s">
        <v>263</v>
      </c>
      <c r="C7457" t="s">
        <v>438</v>
      </c>
      <c r="D7457" t="s">
        <v>433</v>
      </c>
      <c r="E7457">
        <v>1997</v>
      </c>
      <c r="F7457">
        <v>14.268000000000001</v>
      </c>
      <c r="G7457">
        <v>9.048</v>
      </c>
      <c r="L7457">
        <v>13.5</v>
      </c>
      <c r="M7457">
        <v>73.606999999999999</v>
      </c>
      <c r="N7457">
        <v>45.317500000000003</v>
      </c>
      <c r="O7457">
        <v>30.097999999999999</v>
      </c>
    </row>
    <row r="7458" spans="1:15" x14ac:dyDescent="0.3">
      <c r="A7458" t="s">
        <v>262</v>
      </c>
      <c r="B7458" t="s">
        <v>263</v>
      </c>
      <c r="C7458" t="s">
        <v>438</v>
      </c>
      <c r="D7458" t="s">
        <v>433</v>
      </c>
      <c r="E7458">
        <v>1996</v>
      </c>
      <c r="F7458">
        <v>14.547000000000001</v>
      </c>
      <c r="G7458">
        <v>8.7129999999999992</v>
      </c>
      <c r="L7458">
        <v>13.5</v>
      </c>
      <c r="M7458">
        <v>73.844999999999999</v>
      </c>
      <c r="N7458">
        <v>45.427700000000002</v>
      </c>
      <c r="O7458">
        <v>29.818000000000001</v>
      </c>
    </row>
    <row r="7459" spans="1:15" x14ac:dyDescent="0.3">
      <c r="A7459" t="s">
        <v>262</v>
      </c>
      <c r="B7459" t="s">
        <v>263</v>
      </c>
      <c r="C7459" t="s">
        <v>438</v>
      </c>
      <c r="D7459" t="s">
        <v>433</v>
      </c>
      <c r="E7459">
        <v>1995</v>
      </c>
      <c r="F7459">
        <v>14.86</v>
      </c>
      <c r="G7459">
        <v>8.3580000000000005</v>
      </c>
      <c r="L7459">
        <v>13.5</v>
      </c>
      <c r="M7459">
        <v>74.099000000000004</v>
      </c>
      <c r="N7459">
        <v>45.480400000000003</v>
      </c>
      <c r="O7459">
        <v>29.914999999999999</v>
      </c>
    </row>
    <row r="7460" spans="1:15" x14ac:dyDescent="0.3">
      <c r="A7460" t="s">
        <v>262</v>
      </c>
      <c r="B7460" t="s">
        <v>263</v>
      </c>
      <c r="C7460" t="s">
        <v>438</v>
      </c>
      <c r="D7460" t="s">
        <v>433</v>
      </c>
      <c r="E7460">
        <v>1994</v>
      </c>
      <c r="F7460">
        <v>15.193</v>
      </c>
      <c r="G7460">
        <v>8.0129999999999999</v>
      </c>
      <c r="L7460">
        <v>13.5</v>
      </c>
      <c r="M7460">
        <v>74.334000000000003</v>
      </c>
      <c r="N7460">
        <v>45.456400000000002</v>
      </c>
      <c r="O7460">
        <v>29.779</v>
      </c>
    </row>
    <row r="7461" spans="1:15" x14ac:dyDescent="0.3">
      <c r="A7461" t="s">
        <v>262</v>
      </c>
      <c r="B7461" t="s">
        <v>263</v>
      </c>
      <c r="C7461" t="s">
        <v>438</v>
      </c>
      <c r="D7461" t="s">
        <v>433</v>
      </c>
      <c r="E7461">
        <v>1993</v>
      </c>
      <c r="F7461">
        <v>15.532</v>
      </c>
      <c r="G7461">
        <v>7.7060000000000004</v>
      </c>
      <c r="L7461">
        <v>13.6</v>
      </c>
      <c r="M7461">
        <v>74.519000000000005</v>
      </c>
      <c r="N7461">
        <v>45.3658</v>
      </c>
      <c r="O7461">
        <v>29.704000000000001</v>
      </c>
    </row>
    <row r="7462" spans="1:15" x14ac:dyDescent="0.3">
      <c r="A7462" t="s">
        <v>262</v>
      </c>
      <c r="B7462" t="s">
        <v>263</v>
      </c>
      <c r="C7462" t="s">
        <v>438</v>
      </c>
      <c r="D7462" t="s">
        <v>433</v>
      </c>
      <c r="E7462">
        <v>1992</v>
      </c>
      <c r="F7462">
        <v>15.864000000000001</v>
      </c>
      <c r="G7462">
        <v>7.4580000000000002</v>
      </c>
      <c r="L7462">
        <v>13.8</v>
      </c>
      <c r="M7462">
        <v>74.634</v>
      </c>
      <c r="N7462">
        <v>45.242800000000003</v>
      </c>
      <c r="O7462">
        <v>28.916</v>
      </c>
    </row>
    <row r="7463" spans="1:15" x14ac:dyDescent="0.3">
      <c r="A7463" t="s">
        <v>262</v>
      </c>
      <c r="B7463" t="s">
        <v>263</v>
      </c>
      <c r="C7463" t="s">
        <v>438</v>
      </c>
      <c r="D7463" t="s">
        <v>433</v>
      </c>
      <c r="E7463">
        <v>1991</v>
      </c>
      <c r="F7463">
        <v>16.181999999999999</v>
      </c>
      <c r="G7463">
        <v>7.2770000000000001</v>
      </c>
      <c r="L7463">
        <v>14.2</v>
      </c>
      <c r="M7463">
        <v>74.668999999999997</v>
      </c>
      <c r="N7463">
        <v>45.137900000000002</v>
      </c>
      <c r="O7463">
        <v>28.568000000000001</v>
      </c>
    </row>
    <row r="7464" spans="1:15" x14ac:dyDescent="0.3">
      <c r="A7464" t="s">
        <v>262</v>
      </c>
      <c r="B7464" t="s">
        <v>263</v>
      </c>
      <c r="C7464" t="s">
        <v>438</v>
      </c>
      <c r="D7464" t="s">
        <v>433</v>
      </c>
      <c r="E7464">
        <v>1990</v>
      </c>
      <c r="F7464">
        <v>16.486999999999998</v>
      </c>
      <c r="G7464">
        <v>7.1589999999999998</v>
      </c>
      <c r="L7464">
        <v>14.8</v>
      </c>
      <c r="M7464">
        <v>74.626999999999995</v>
      </c>
      <c r="N7464">
        <v>45.083399999999997</v>
      </c>
    </row>
    <row r="7465" spans="1:15" x14ac:dyDescent="0.3">
      <c r="A7465" t="s">
        <v>262</v>
      </c>
      <c r="B7465" t="s">
        <v>263</v>
      </c>
      <c r="C7465" t="s">
        <v>438</v>
      </c>
      <c r="D7465" t="s">
        <v>433</v>
      </c>
      <c r="E7465">
        <v>1989</v>
      </c>
      <c r="F7465">
        <v>16.786999999999999</v>
      </c>
      <c r="G7465">
        <v>7.0910000000000002</v>
      </c>
      <c r="L7465">
        <v>15.7</v>
      </c>
      <c r="M7465">
        <v>74.525999999999996</v>
      </c>
      <c r="N7465">
        <v>45.098199999999999</v>
      </c>
    </row>
    <row r="7466" spans="1:15" x14ac:dyDescent="0.3">
      <c r="A7466" t="s">
        <v>262</v>
      </c>
      <c r="B7466" t="s">
        <v>263</v>
      </c>
      <c r="C7466" t="s">
        <v>438</v>
      </c>
      <c r="D7466" t="s">
        <v>433</v>
      </c>
      <c r="E7466">
        <v>1988</v>
      </c>
      <c r="F7466">
        <v>17.088999999999999</v>
      </c>
      <c r="G7466">
        <v>7.0460000000000003</v>
      </c>
      <c r="L7466">
        <v>16.899999999999999</v>
      </c>
      <c r="M7466">
        <v>74.394999999999996</v>
      </c>
      <c r="N7466">
        <v>45.160800000000002</v>
      </c>
    </row>
    <row r="7467" spans="1:15" x14ac:dyDescent="0.3">
      <c r="A7467" t="s">
        <v>262</v>
      </c>
      <c r="B7467" t="s">
        <v>263</v>
      </c>
      <c r="C7467" t="s">
        <v>438</v>
      </c>
      <c r="D7467" t="s">
        <v>433</v>
      </c>
      <c r="E7467">
        <v>1987</v>
      </c>
      <c r="F7467">
        <v>17.395</v>
      </c>
      <c r="G7467">
        <v>7.0060000000000002</v>
      </c>
      <c r="L7467">
        <v>18.3</v>
      </c>
      <c r="M7467">
        <v>74.254999999999995</v>
      </c>
      <c r="N7467">
        <v>45.215200000000003</v>
      </c>
    </row>
    <row r="7468" spans="1:15" x14ac:dyDescent="0.3">
      <c r="A7468" t="s">
        <v>262</v>
      </c>
      <c r="B7468" t="s">
        <v>263</v>
      </c>
      <c r="C7468" t="s">
        <v>438</v>
      </c>
      <c r="D7468" t="s">
        <v>433</v>
      </c>
      <c r="E7468">
        <v>1986</v>
      </c>
      <c r="F7468">
        <v>17.696999999999999</v>
      </c>
      <c r="G7468">
        <v>6.9619999999999997</v>
      </c>
      <c r="L7468">
        <v>20.100000000000001</v>
      </c>
      <c r="M7468">
        <v>74.116</v>
      </c>
      <c r="N7468">
        <v>45.183</v>
      </c>
    </row>
    <row r="7469" spans="1:15" x14ac:dyDescent="0.3">
      <c r="A7469" t="s">
        <v>262</v>
      </c>
      <c r="B7469" t="s">
        <v>263</v>
      </c>
      <c r="C7469" t="s">
        <v>438</v>
      </c>
      <c r="D7469" t="s">
        <v>433</v>
      </c>
      <c r="E7469">
        <v>1985</v>
      </c>
      <c r="F7469">
        <v>17.975999999999999</v>
      </c>
      <c r="G7469">
        <v>6.9119999999999999</v>
      </c>
      <c r="L7469">
        <v>22</v>
      </c>
      <c r="M7469">
        <v>73.980999999999995</v>
      </c>
      <c r="N7469">
        <v>45.011000000000003</v>
      </c>
    </row>
    <row r="7470" spans="1:15" x14ac:dyDescent="0.3">
      <c r="A7470" t="s">
        <v>262</v>
      </c>
      <c r="B7470" t="s">
        <v>263</v>
      </c>
      <c r="C7470" t="s">
        <v>438</v>
      </c>
      <c r="D7470" t="s">
        <v>433</v>
      </c>
      <c r="E7470">
        <v>1984</v>
      </c>
      <c r="F7470">
        <v>18.209</v>
      </c>
      <c r="G7470">
        <v>6.8579999999999997</v>
      </c>
      <c r="L7470">
        <v>24.2</v>
      </c>
      <c r="M7470">
        <v>73.843000000000004</v>
      </c>
      <c r="N7470">
        <v>44.675400000000003</v>
      </c>
    </row>
    <row r="7471" spans="1:15" x14ac:dyDescent="0.3">
      <c r="A7471" t="s">
        <v>262</v>
      </c>
      <c r="B7471" t="s">
        <v>263</v>
      </c>
      <c r="C7471" t="s">
        <v>438</v>
      </c>
      <c r="D7471" t="s">
        <v>433</v>
      </c>
      <c r="E7471">
        <v>1983</v>
      </c>
      <c r="F7471">
        <v>18.385000000000002</v>
      </c>
      <c r="G7471">
        <v>6.81</v>
      </c>
      <c r="M7471">
        <v>73.692999999999998</v>
      </c>
      <c r="N7471">
        <v>44.2012</v>
      </c>
    </row>
    <row r="7472" spans="1:15" x14ac:dyDescent="0.3">
      <c r="A7472" t="s">
        <v>262</v>
      </c>
      <c r="B7472" t="s">
        <v>263</v>
      </c>
      <c r="C7472" t="s">
        <v>438</v>
      </c>
      <c r="D7472" t="s">
        <v>433</v>
      </c>
      <c r="E7472">
        <v>1982</v>
      </c>
      <c r="F7472">
        <v>18.501999999999999</v>
      </c>
      <c r="G7472">
        <v>6.7729999999999997</v>
      </c>
      <c r="M7472">
        <v>73.524000000000001</v>
      </c>
      <c r="N7472">
        <v>43.6432</v>
      </c>
    </row>
    <row r="7473" spans="1:14" x14ac:dyDescent="0.3">
      <c r="A7473" t="s">
        <v>262</v>
      </c>
      <c r="B7473" t="s">
        <v>263</v>
      </c>
      <c r="C7473" t="s">
        <v>438</v>
      </c>
      <c r="D7473" t="s">
        <v>433</v>
      </c>
      <c r="E7473">
        <v>1981</v>
      </c>
      <c r="F7473">
        <v>18.571999999999999</v>
      </c>
      <c r="G7473">
        <v>6.7510000000000003</v>
      </c>
      <c r="M7473">
        <v>73.334000000000003</v>
      </c>
      <c r="N7473">
        <v>43.081400000000002</v>
      </c>
    </row>
    <row r="7474" spans="1:14" x14ac:dyDescent="0.3">
      <c r="A7474" t="s">
        <v>262</v>
      </c>
      <c r="B7474" t="s">
        <v>263</v>
      </c>
      <c r="C7474" t="s">
        <v>438</v>
      </c>
      <c r="D7474" t="s">
        <v>433</v>
      </c>
      <c r="E7474">
        <v>1980</v>
      </c>
      <c r="F7474">
        <v>18.620999999999999</v>
      </c>
      <c r="G7474">
        <v>6.7409999999999997</v>
      </c>
      <c r="M7474">
        <v>73.13</v>
      </c>
      <c r="N7474">
        <v>42.573099999999997</v>
      </c>
    </row>
    <row r="7475" spans="1:14" x14ac:dyDescent="0.3">
      <c r="A7475" t="s">
        <v>262</v>
      </c>
      <c r="B7475" t="s">
        <v>263</v>
      </c>
      <c r="C7475" t="s">
        <v>438</v>
      </c>
      <c r="D7475" t="s">
        <v>433</v>
      </c>
      <c r="E7475">
        <v>1979</v>
      </c>
      <c r="F7475">
        <v>18.68</v>
      </c>
      <c r="G7475">
        <v>6.742</v>
      </c>
      <c r="M7475">
        <v>72.921999999999997</v>
      </c>
      <c r="N7475">
        <v>42.147799999999997</v>
      </c>
    </row>
    <row r="7476" spans="1:14" x14ac:dyDescent="0.3">
      <c r="A7476" t="s">
        <v>262</v>
      </c>
      <c r="B7476" t="s">
        <v>263</v>
      </c>
      <c r="C7476" t="s">
        <v>438</v>
      </c>
      <c r="D7476" t="s">
        <v>433</v>
      </c>
      <c r="E7476">
        <v>1978</v>
      </c>
      <c r="F7476">
        <v>18.783000000000001</v>
      </c>
      <c r="G7476">
        <v>6.7510000000000003</v>
      </c>
      <c r="M7476">
        <v>72.713999999999999</v>
      </c>
      <c r="N7476">
        <v>41.789200000000001</v>
      </c>
    </row>
    <row r="7477" spans="1:14" x14ac:dyDescent="0.3">
      <c r="A7477" t="s">
        <v>262</v>
      </c>
      <c r="B7477" t="s">
        <v>263</v>
      </c>
      <c r="C7477" t="s">
        <v>438</v>
      </c>
      <c r="D7477" t="s">
        <v>433</v>
      </c>
      <c r="E7477">
        <v>1977</v>
      </c>
      <c r="F7477">
        <v>18.952000000000002</v>
      </c>
      <c r="G7477">
        <v>6.7670000000000003</v>
      </c>
      <c r="M7477">
        <v>72.504000000000005</v>
      </c>
      <c r="N7477">
        <v>41.455500000000001</v>
      </c>
    </row>
    <row r="7478" spans="1:14" x14ac:dyDescent="0.3">
      <c r="A7478" t="s">
        <v>262</v>
      </c>
      <c r="B7478" t="s">
        <v>263</v>
      </c>
      <c r="C7478" t="s">
        <v>438</v>
      </c>
      <c r="D7478" t="s">
        <v>433</v>
      </c>
      <c r="E7478">
        <v>1976</v>
      </c>
      <c r="F7478">
        <v>19.196999999999999</v>
      </c>
      <c r="G7478">
        <v>6.7930000000000001</v>
      </c>
      <c r="M7478">
        <v>72.286000000000001</v>
      </c>
      <c r="N7478">
        <v>41.082700000000003</v>
      </c>
    </row>
    <row r="7479" spans="1:14" x14ac:dyDescent="0.3">
      <c r="A7479" t="s">
        <v>262</v>
      </c>
      <c r="B7479" t="s">
        <v>263</v>
      </c>
      <c r="C7479" t="s">
        <v>438</v>
      </c>
      <c r="D7479" t="s">
        <v>433</v>
      </c>
      <c r="E7479">
        <v>1975</v>
      </c>
      <c r="F7479">
        <v>19.512</v>
      </c>
      <c r="G7479">
        <v>6.8330000000000002</v>
      </c>
      <c r="M7479">
        <v>72.040999999999997</v>
      </c>
      <c r="N7479">
        <v>40.631</v>
      </c>
    </row>
    <row r="7480" spans="1:14" x14ac:dyDescent="0.3">
      <c r="A7480" t="s">
        <v>262</v>
      </c>
      <c r="B7480" t="s">
        <v>263</v>
      </c>
      <c r="C7480" t="s">
        <v>438</v>
      </c>
      <c r="D7480" t="s">
        <v>433</v>
      </c>
      <c r="E7480">
        <v>1974</v>
      </c>
      <c r="F7480">
        <v>19.873999999999999</v>
      </c>
      <c r="G7480">
        <v>6.89</v>
      </c>
      <c r="M7480">
        <v>71.748000000000005</v>
      </c>
      <c r="N7480">
        <v>40.067100000000003</v>
      </c>
    </row>
    <row r="7481" spans="1:14" x14ac:dyDescent="0.3">
      <c r="A7481" t="s">
        <v>262</v>
      </c>
      <c r="B7481" t="s">
        <v>263</v>
      </c>
      <c r="C7481" t="s">
        <v>438</v>
      </c>
      <c r="D7481" t="s">
        <v>433</v>
      </c>
      <c r="E7481">
        <v>1973</v>
      </c>
      <c r="F7481">
        <v>20.257999999999999</v>
      </c>
      <c r="G7481">
        <v>6.9690000000000003</v>
      </c>
      <c r="M7481">
        <v>71.391999999999996</v>
      </c>
      <c r="N7481">
        <v>39.421599999999998</v>
      </c>
    </row>
    <row r="7482" spans="1:14" x14ac:dyDescent="0.3">
      <c r="A7482" t="s">
        <v>262</v>
      </c>
      <c r="B7482" t="s">
        <v>263</v>
      </c>
      <c r="C7482" t="s">
        <v>438</v>
      </c>
      <c r="D7482" t="s">
        <v>433</v>
      </c>
      <c r="E7482">
        <v>1972</v>
      </c>
      <c r="F7482">
        <v>20.652999999999999</v>
      </c>
      <c r="G7482">
        <v>7.0720000000000001</v>
      </c>
      <c r="M7482">
        <v>70.968000000000004</v>
      </c>
      <c r="N7482">
        <v>38.794400000000003</v>
      </c>
    </row>
    <row r="7483" spans="1:14" x14ac:dyDescent="0.3">
      <c r="A7483" t="s">
        <v>262</v>
      </c>
      <c r="B7483" t="s">
        <v>263</v>
      </c>
      <c r="C7483" t="s">
        <v>438</v>
      </c>
      <c r="D7483" t="s">
        <v>433</v>
      </c>
      <c r="E7483">
        <v>1971</v>
      </c>
      <c r="F7483">
        <v>21.062999999999999</v>
      </c>
      <c r="G7483">
        <v>7.2</v>
      </c>
      <c r="M7483">
        <v>70.475999999999999</v>
      </c>
      <c r="N7483">
        <v>38.323300000000003</v>
      </c>
    </row>
    <row r="7484" spans="1:14" x14ac:dyDescent="0.3">
      <c r="A7484" t="s">
        <v>262</v>
      </c>
      <c r="B7484" t="s">
        <v>263</v>
      </c>
      <c r="C7484" t="s">
        <v>438</v>
      </c>
      <c r="D7484" t="s">
        <v>433</v>
      </c>
      <c r="E7484">
        <v>1970</v>
      </c>
      <c r="F7484">
        <v>21.52</v>
      </c>
      <c r="G7484">
        <v>7.3479999999999999</v>
      </c>
      <c r="M7484">
        <v>69.929000000000002</v>
      </c>
      <c r="N7484">
        <v>38.097200000000001</v>
      </c>
    </row>
    <row r="7485" spans="1:14" x14ac:dyDescent="0.3">
      <c r="A7485" t="s">
        <v>262</v>
      </c>
      <c r="B7485" t="s">
        <v>263</v>
      </c>
      <c r="C7485" t="s">
        <v>438</v>
      </c>
      <c r="D7485" t="s">
        <v>433</v>
      </c>
      <c r="E7485">
        <v>1969</v>
      </c>
      <c r="F7485">
        <v>22.067</v>
      </c>
      <c r="G7485">
        <v>7.5119999999999996</v>
      </c>
      <c r="M7485">
        <v>69.347999999999999</v>
      </c>
      <c r="N7485">
        <v>38.166499999999999</v>
      </c>
    </row>
    <row r="7486" spans="1:14" x14ac:dyDescent="0.3">
      <c r="A7486" t="s">
        <v>262</v>
      </c>
      <c r="B7486" t="s">
        <v>263</v>
      </c>
      <c r="C7486" t="s">
        <v>438</v>
      </c>
      <c r="D7486" t="s">
        <v>433</v>
      </c>
      <c r="E7486">
        <v>1968</v>
      </c>
      <c r="F7486">
        <v>22.73</v>
      </c>
      <c r="G7486">
        <v>7.6870000000000003</v>
      </c>
      <c r="M7486">
        <v>68.756</v>
      </c>
      <c r="N7486">
        <v>38.474400000000003</v>
      </c>
    </row>
    <row r="7487" spans="1:14" x14ac:dyDescent="0.3">
      <c r="A7487" t="s">
        <v>262</v>
      </c>
      <c r="B7487" t="s">
        <v>263</v>
      </c>
      <c r="C7487" t="s">
        <v>438</v>
      </c>
      <c r="D7487" t="s">
        <v>433</v>
      </c>
      <c r="E7487">
        <v>1967</v>
      </c>
      <c r="F7487">
        <v>23.513999999999999</v>
      </c>
      <c r="G7487">
        <v>7.8719999999999999</v>
      </c>
      <c r="M7487">
        <v>68.168999999999997</v>
      </c>
      <c r="N7487">
        <v>38.869599999999998</v>
      </c>
    </row>
    <row r="7488" spans="1:14" x14ac:dyDescent="0.3">
      <c r="A7488" t="s">
        <v>262</v>
      </c>
      <c r="B7488" t="s">
        <v>263</v>
      </c>
      <c r="C7488" t="s">
        <v>438</v>
      </c>
      <c r="D7488" t="s">
        <v>433</v>
      </c>
      <c r="E7488">
        <v>1966</v>
      </c>
      <c r="F7488">
        <v>24.402000000000001</v>
      </c>
      <c r="G7488">
        <v>8.0690000000000008</v>
      </c>
      <c r="M7488">
        <v>67.593000000000004</v>
      </c>
      <c r="N7488">
        <v>39.139000000000003</v>
      </c>
    </row>
    <row r="7489" spans="1:15" x14ac:dyDescent="0.3">
      <c r="A7489" t="s">
        <v>262</v>
      </c>
      <c r="B7489" t="s">
        <v>263</v>
      </c>
      <c r="C7489" t="s">
        <v>438</v>
      </c>
      <c r="D7489" t="s">
        <v>433</v>
      </c>
      <c r="E7489">
        <v>1965</v>
      </c>
      <c r="F7489">
        <v>25.36</v>
      </c>
      <c r="G7489">
        <v>8.2859999999999996</v>
      </c>
      <c r="M7489">
        <v>67.022000000000006</v>
      </c>
      <c r="N7489">
        <v>39.132100000000001</v>
      </c>
    </row>
    <row r="7490" spans="1:15" x14ac:dyDescent="0.3">
      <c r="A7490" t="s">
        <v>262</v>
      </c>
      <c r="B7490" t="s">
        <v>263</v>
      </c>
      <c r="C7490" t="s">
        <v>438</v>
      </c>
      <c r="D7490" t="s">
        <v>433</v>
      </c>
      <c r="E7490">
        <v>1964</v>
      </c>
      <c r="F7490">
        <v>26.34</v>
      </c>
      <c r="G7490">
        <v>8.5329999999999995</v>
      </c>
      <c r="M7490">
        <v>66.438000000000002</v>
      </c>
      <c r="N7490">
        <v>38.792000000000002</v>
      </c>
    </row>
    <row r="7491" spans="1:15" x14ac:dyDescent="0.3">
      <c r="A7491" t="s">
        <v>262</v>
      </c>
      <c r="B7491" t="s">
        <v>263</v>
      </c>
      <c r="C7491" t="s">
        <v>438</v>
      </c>
      <c r="D7491" t="s">
        <v>433</v>
      </c>
      <c r="E7491">
        <v>1963</v>
      </c>
      <c r="F7491">
        <v>27.286000000000001</v>
      </c>
      <c r="G7491">
        <v>8.8170000000000002</v>
      </c>
      <c r="M7491">
        <v>65.826999999999998</v>
      </c>
      <c r="N7491">
        <v>38.171700000000001</v>
      </c>
    </row>
    <row r="7492" spans="1:15" x14ac:dyDescent="0.3">
      <c r="A7492" t="s">
        <v>262</v>
      </c>
      <c r="B7492" t="s">
        <v>263</v>
      </c>
      <c r="C7492" t="s">
        <v>438</v>
      </c>
      <c r="D7492" t="s">
        <v>433</v>
      </c>
      <c r="E7492">
        <v>1962</v>
      </c>
      <c r="F7492">
        <v>28.152000000000001</v>
      </c>
      <c r="G7492">
        <v>9.141</v>
      </c>
      <c r="M7492">
        <v>65.180999999999997</v>
      </c>
      <c r="N7492">
        <v>37.364899999999999</v>
      </c>
    </row>
    <row r="7493" spans="1:15" x14ac:dyDescent="0.3">
      <c r="A7493" t="s">
        <v>262</v>
      </c>
      <c r="B7493" t="s">
        <v>263</v>
      </c>
      <c r="C7493" t="s">
        <v>438</v>
      </c>
      <c r="D7493" t="s">
        <v>433</v>
      </c>
      <c r="E7493">
        <v>1961</v>
      </c>
      <c r="F7493">
        <v>28.91</v>
      </c>
      <c r="G7493">
        <v>9.5039999999999996</v>
      </c>
      <c r="M7493">
        <v>64.507999999999996</v>
      </c>
      <c r="N7493">
        <v>36.515999999999998</v>
      </c>
    </row>
    <row r="7494" spans="1:15" x14ac:dyDescent="0.3">
      <c r="A7494" t="s">
        <v>262</v>
      </c>
      <c r="B7494" t="s">
        <v>263</v>
      </c>
      <c r="C7494" t="s">
        <v>438</v>
      </c>
      <c r="D7494" t="s">
        <v>433</v>
      </c>
      <c r="E7494">
        <v>1960</v>
      </c>
      <c r="F7494">
        <v>29.553000000000001</v>
      </c>
      <c r="G7494">
        <v>9.9</v>
      </c>
      <c r="M7494">
        <v>63.82</v>
      </c>
    </row>
    <row r="7495" spans="1:15" x14ac:dyDescent="0.3">
      <c r="A7495" t="s">
        <v>264</v>
      </c>
      <c r="B7495" t="s">
        <v>265</v>
      </c>
      <c r="C7495" t="s">
        <v>434</v>
      </c>
      <c r="D7495" t="s">
        <v>432</v>
      </c>
      <c r="E7495">
        <v>2018</v>
      </c>
      <c r="I7495" s="1">
        <v>118000000000</v>
      </c>
      <c r="J7495">
        <v>3237.88</v>
      </c>
      <c r="K7495">
        <v>64.803899999999999</v>
      </c>
      <c r="L7495">
        <v>19.2</v>
      </c>
      <c r="N7495">
        <v>80.728499999999997</v>
      </c>
      <c r="O7495">
        <v>9.0399999999999991</v>
      </c>
    </row>
    <row r="7496" spans="1:15" x14ac:dyDescent="0.3">
      <c r="A7496" t="s">
        <v>264</v>
      </c>
      <c r="B7496" t="s">
        <v>265</v>
      </c>
      <c r="C7496" t="s">
        <v>434</v>
      </c>
      <c r="D7496" t="s">
        <v>432</v>
      </c>
      <c r="E7496">
        <v>2017</v>
      </c>
      <c r="F7496">
        <v>19.399000000000001</v>
      </c>
      <c r="G7496">
        <v>5.0720000000000001</v>
      </c>
      <c r="I7496" s="1">
        <v>110000000000</v>
      </c>
      <c r="J7496">
        <v>3036.17</v>
      </c>
      <c r="K7496">
        <v>61.7622</v>
      </c>
      <c r="L7496">
        <v>20.100000000000001</v>
      </c>
      <c r="M7496">
        <v>76.218000000000004</v>
      </c>
      <c r="N7496">
        <v>79.725099999999998</v>
      </c>
      <c r="O7496">
        <v>9.0530000000000008</v>
      </c>
    </row>
    <row r="7497" spans="1:15" x14ac:dyDescent="0.3">
      <c r="A7497" t="s">
        <v>264</v>
      </c>
      <c r="B7497" t="s">
        <v>265</v>
      </c>
      <c r="C7497" t="s">
        <v>434</v>
      </c>
      <c r="D7497" t="s">
        <v>432</v>
      </c>
      <c r="E7497">
        <v>2016</v>
      </c>
      <c r="F7497">
        <v>19.867999999999999</v>
      </c>
      <c r="G7497">
        <v>5.093</v>
      </c>
      <c r="I7497" s="1">
        <v>103000000000</v>
      </c>
      <c r="J7497">
        <v>2897.66</v>
      </c>
      <c r="K7497">
        <v>58.2712</v>
      </c>
      <c r="L7497">
        <v>20.9</v>
      </c>
      <c r="M7497">
        <v>75.974000000000004</v>
      </c>
      <c r="N7497">
        <v>78.705600000000004</v>
      </c>
      <c r="O7497">
        <v>9.3000000000000007</v>
      </c>
    </row>
    <row r="7498" spans="1:15" x14ac:dyDescent="0.3">
      <c r="A7498" t="s">
        <v>264</v>
      </c>
      <c r="B7498" t="s">
        <v>265</v>
      </c>
      <c r="C7498" t="s">
        <v>434</v>
      </c>
      <c r="D7498" t="s">
        <v>432</v>
      </c>
      <c r="E7498">
        <v>2015</v>
      </c>
      <c r="F7498">
        <v>20.309999999999999</v>
      </c>
      <c r="G7498">
        <v>5.1180000000000003</v>
      </c>
      <c r="I7498" s="1">
        <v>101000000000</v>
      </c>
      <c r="J7498">
        <v>2875.26</v>
      </c>
      <c r="K7498">
        <v>57.08</v>
      </c>
      <c r="L7498">
        <v>21.9</v>
      </c>
      <c r="M7498">
        <v>75.725999999999999</v>
      </c>
      <c r="N7498">
        <v>77.668800000000005</v>
      </c>
      <c r="O7498">
        <v>9.4600000000000009</v>
      </c>
    </row>
    <row r="7499" spans="1:15" x14ac:dyDescent="0.3">
      <c r="A7499" t="s">
        <v>264</v>
      </c>
      <c r="B7499" t="s">
        <v>265</v>
      </c>
      <c r="C7499" t="s">
        <v>434</v>
      </c>
      <c r="D7499" t="s">
        <v>432</v>
      </c>
      <c r="E7499">
        <v>2014</v>
      </c>
      <c r="F7499">
        <v>20.684000000000001</v>
      </c>
      <c r="G7499">
        <v>5.1420000000000003</v>
      </c>
      <c r="H7499">
        <v>904.44200000000001</v>
      </c>
      <c r="I7499" s="1">
        <v>110000000000</v>
      </c>
      <c r="J7499">
        <v>3171.7</v>
      </c>
      <c r="K7499">
        <v>56.8</v>
      </c>
      <c r="L7499">
        <v>22.9</v>
      </c>
      <c r="M7499">
        <v>75.477000000000004</v>
      </c>
      <c r="N7499">
        <v>76.612899999999996</v>
      </c>
      <c r="O7499">
        <v>9.6999999999999993</v>
      </c>
    </row>
    <row r="7500" spans="1:15" x14ac:dyDescent="0.3">
      <c r="A7500" t="s">
        <v>264</v>
      </c>
      <c r="B7500" t="s">
        <v>265</v>
      </c>
      <c r="C7500" t="s">
        <v>434</v>
      </c>
      <c r="D7500" t="s">
        <v>432</v>
      </c>
      <c r="E7500">
        <v>2013</v>
      </c>
      <c r="F7500">
        <v>20.963999999999999</v>
      </c>
      <c r="G7500">
        <v>5.1630000000000003</v>
      </c>
      <c r="H7500">
        <v>881.42899999999997</v>
      </c>
      <c r="I7500" s="1">
        <v>107000000000</v>
      </c>
      <c r="J7500">
        <v>3121.68</v>
      </c>
      <c r="K7500">
        <v>56</v>
      </c>
      <c r="L7500">
        <v>24</v>
      </c>
      <c r="M7500">
        <v>75.227000000000004</v>
      </c>
      <c r="N7500">
        <v>75.544899999999998</v>
      </c>
      <c r="O7500">
        <v>9.23</v>
      </c>
    </row>
    <row r="7501" spans="1:15" x14ac:dyDescent="0.3">
      <c r="A7501" t="s">
        <v>264</v>
      </c>
      <c r="B7501" t="s">
        <v>265</v>
      </c>
      <c r="C7501" t="s">
        <v>434</v>
      </c>
      <c r="D7501" t="s">
        <v>432</v>
      </c>
      <c r="E7501">
        <v>2012</v>
      </c>
      <c r="F7501">
        <v>21.138999999999999</v>
      </c>
      <c r="G7501">
        <v>5.181</v>
      </c>
      <c r="H7501">
        <v>876.84500000000003</v>
      </c>
      <c r="I7501">
        <v>98266300000</v>
      </c>
      <c r="J7501">
        <v>2912.66</v>
      </c>
      <c r="K7501">
        <v>55.4161</v>
      </c>
      <c r="L7501">
        <v>25.2</v>
      </c>
      <c r="M7501">
        <v>74.97</v>
      </c>
      <c r="N7501">
        <v>74.4833</v>
      </c>
      <c r="O7501">
        <v>8.99</v>
      </c>
    </row>
    <row r="7502" spans="1:15" x14ac:dyDescent="0.3">
      <c r="A7502" t="s">
        <v>264</v>
      </c>
      <c r="B7502" t="s">
        <v>265</v>
      </c>
      <c r="C7502" t="s">
        <v>434</v>
      </c>
      <c r="D7502" t="s">
        <v>432</v>
      </c>
      <c r="E7502">
        <v>2011</v>
      </c>
      <c r="F7502">
        <v>21.213999999999999</v>
      </c>
      <c r="G7502">
        <v>5.1989999999999998</v>
      </c>
      <c r="H7502">
        <v>825.82299999999998</v>
      </c>
      <c r="I7502" s="1">
        <v>101000000000</v>
      </c>
      <c r="J7502">
        <v>3046.95</v>
      </c>
      <c r="K7502">
        <v>46.107500000000002</v>
      </c>
      <c r="L7502">
        <v>26.3</v>
      </c>
      <c r="M7502">
        <v>74.695999999999998</v>
      </c>
      <c r="N7502">
        <v>73.452500000000001</v>
      </c>
      <c r="O7502">
        <v>8.91</v>
      </c>
    </row>
    <row r="7503" spans="1:15" x14ac:dyDescent="0.3">
      <c r="A7503" t="s">
        <v>264</v>
      </c>
      <c r="B7503" t="s">
        <v>265</v>
      </c>
      <c r="C7503" t="s">
        <v>434</v>
      </c>
      <c r="D7503" t="s">
        <v>432</v>
      </c>
      <c r="E7503">
        <v>2010</v>
      </c>
      <c r="F7503">
        <v>21.21</v>
      </c>
      <c r="G7503">
        <v>5.2249999999999996</v>
      </c>
      <c r="H7503">
        <v>775.95500000000004</v>
      </c>
      <c r="I7503">
        <v>93216700000</v>
      </c>
      <c r="J7503">
        <v>2839.93</v>
      </c>
      <c r="K7503">
        <v>52</v>
      </c>
      <c r="L7503">
        <v>27.5</v>
      </c>
      <c r="M7503">
        <v>74.382000000000005</v>
      </c>
      <c r="N7503">
        <v>72.470100000000002</v>
      </c>
      <c r="O7503">
        <v>9.09</v>
      </c>
    </row>
    <row r="7504" spans="1:15" x14ac:dyDescent="0.3">
      <c r="A7504" t="s">
        <v>264</v>
      </c>
      <c r="B7504" t="s">
        <v>265</v>
      </c>
      <c r="C7504" t="s">
        <v>434</v>
      </c>
      <c r="D7504" t="s">
        <v>432</v>
      </c>
      <c r="E7504">
        <v>2009</v>
      </c>
      <c r="F7504">
        <v>21.158000000000001</v>
      </c>
      <c r="G7504">
        <v>5.2690000000000001</v>
      </c>
      <c r="H7504">
        <v>745.71500000000003</v>
      </c>
      <c r="I7504">
        <v>92897300000</v>
      </c>
      <c r="J7504">
        <v>2866.92</v>
      </c>
      <c r="K7504">
        <v>41.3</v>
      </c>
      <c r="L7504">
        <v>28.8</v>
      </c>
      <c r="M7504">
        <v>74.003</v>
      </c>
      <c r="N7504">
        <v>71.541799999999995</v>
      </c>
      <c r="O7504">
        <v>8.9600000000000009</v>
      </c>
    </row>
    <row r="7505" spans="1:15" x14ac:dyDescent="0.3">
      <c r="A7505" t="s">
        <v>264</v>
      </c>
      <c r="B7505" t="s">
        <v>265</v>
      </c>
      <c r="C7505" t="s">
        <v>434</v>
      </c>
      <c r="D7505" t="s">
        <v>432</v>
      </c>
      <c r="E7505">
        <v>2008</v>
      </c>
      <c r="F7505">
        <v>21.105</v>
      </c>
      <c r="G7505">
        <v>5.3390000000000004</v>
      </c>
      <c r="H7505">
        <v>733.524</v>
      </c>
      <c r="I7505">
        <v>92507300000</v>
      </c>
      <c r="J7505">
        <v>2890.36</v>
      </c>
      <c r="K7505">
        <v>33.1</v>
      </c>
      <c r="L7505">
        <v>30</v>
      </c>
      <c r="M7505">
        <v>73.546000000000006</v>
      </c>
      <c r="N7505">
        <v>70.662800000000004</v>
      </c>
      <c r="O7505">
        <v>9.57</v>
      </c>
    </row>
    <row r="7506" spans="1:15" x14ac:dyDescent="0.3">
      <c r="A7506" t="s">
        <v>264</v>
      </c>
      <c r="B7506" t="s">
        <v>265</v>
      </c>
      <c r="C7506" t="s">
        <v>434</v>
      </c>
      <c r="D7506" t="s">
        <v>432</v>
      </c>
      <c r="E7506">
        <v>2007</v>
      </c>
      <c r="F7506">
        <v>21.085999999999999</v>
      </c>
      <c r="G7506">
        <v>5.4359999999999999</v>
      </c>
      <c r="H7506">
        <v>717.27700000000004</v>
      </c>
      <c r="I7506">
        <v>79041300000</v>
      </c>
      <c r="J7506">
        <v>2499.2600000000002</v>
      </c>
      <c r="K7506">
        <v>21.5</v>
      </c>
      <c r="L7506">
        <v>31.3</v>
      </c>
      <c r="M7506">
        <v>73.009</v>
      </c>
      <c r="N7506">
        <v>69.826700000000002</v>
      </c>
      <c r="O7506">
        <v>9.56</v>
      </c>
    </row>
    <row r="7507" spans="1:15" x14ac:dyDescent="0.3">
      <c r="A7507" t="s">
        <v>264</v>
      </c>
      <c r="B7507" t="s">
        <v>265</v>
      </c>
      <c r="C7507" t="s">
        <v>434</v>
      </c>
      <c r="D7507" t="s">
        <v>432</v>
      </c>
      <c r="E7507">
        <v>2006</v>
      </c>
      <c r="F7507">
        <v>21.123000000000001</v>
      </c>
      <c r="G7507">
        <v>5.5590000000000002</v>
      </c>
      <c r="H7507">
        <v>688.17499999999995</v>
      </c>
      <c r="I7507">
        <v>68640800000</v>
      </c>
      <c r="J7507">
        <v>2196.0100000000002</v>
      </c>
      <c r="K7507">
        <v>19.7712</v>
      </c>
      <c r="L7507">
        <v>32.700000000000003</v>
      </c>
      <c r="M7507">
        <v>72.403000000000006</v>
      </c>
      <c r="N7507">
        <v>69.022400000000005</v>
      </c>
      <c r="O7507">
        <v>9.67</v>
      </c>
    </row>
    <row r="7508" spans="1:15" x14ac:dyDescent="0.3">
      <c r="A7508" t="s">
        <v>264</v>
      </c>
      <c r="B7508" t="s">
        <v>265</v>
      </c>
      <c r="C7508" t="s">
        <v>434</v>
      </c>
      <c r="D7508" t="s">
        <v>432</v>
      </c>
      <c r="E7508">
        <v>2005</v>
      </c>
      <c r="F7508">
        <v>21.218</v>
      </c>
      <c r="G7508">
        <v>5.7009999999999996</v>
      </c>
      <c r="H7508">
        <v>634.46500000000003</v>
      </c>
      <c r="I7508">
        <v>62343000000</v>
      </c>
      <c r="J7508">
        <v>2018.03</v>
      </c>
      <c r="K7508">
        <v>15.0844</v>
      </c>
      <c r="L7508">
        <v>34</v>
      </c>
      <c r="M7508">
        <v>71.745999999999995</v>
      </c>
      <c r="N7508">
        <v>68.240099999999998</v>
      </c>
      <c r="O7508">
        <v>11.01</v>
      </c>
    </row>
    <row r="7509" spans="1:15" x14ac:dyDescent="0.3">
      <c r="A7509" t="s">
        <v>264</v>
      </c>
      <c r="B7509" t="s">
        <v>265</v>
      </c>
      <c r="C7509" t="s">
        <v>434</v>
      </c>
      <c r="D7509" t="s">
        <v>432</v>
      </c>
      <c r="E7509">
        <v>2004</v>
      </c>
      <c r="F7509">
        <v>21.361000000000001</v>
      </c>
      <c r="G7509">
        <v>5.8520000000000003</v>
      </c>
      <c r="H7509">
        <v>612.28200000000004</v>
      </c>
      <c r="I7509">
        <v>59626000000</v>
      </c>
      <c r="J7509">
        <v>1952.9</v>
      </c>
      <c r="K7509">
        <v>11.607900000000001</v>
      </c>
      <c r="L7509">
        <v>35.5</v>
      </c>
      <c r="M7509">
        <v>71.066999999999993</v>
      </c>
      <c r="N7509">
        <v>67.477500000000006</v>
      </c>
      <c r="O7509">
        <v>10.83</v>
      </c>
    </row>
    <row r="7510" spans="1:15" x14ac:dyDescent="0.3">
      <c r="A7510" t="s">
        <v>264</v>
      </c>
      <c r="B7510" t="s">
        <v>265</v>
      </c>
      <c r="C7510" t="s">
        <v>434</v>
      </c>
      <c r="D7510" t="s">
        <v>432</v>
      </c>
      <c r="E7510">
        <v>2003</v>
      </c>
      <c r="F7510">
        <v>21.533000000000001</v>
      </c>
      <c r="G7510">
        <v>5.9980000000000002</v>
      </c>
      <c r="H7510">
        <v>581.64300000000003</v>
      </c>
      <c r="I7510">
        <v>52064100000</v>
      </c>
      <c r="J7510">
        <v>1725.46</v>
      </c>
      <c r="K7510">
        <v>3.35337</v>
      </c>
      <c r="L7510">
        <v>36.9</v>
      </c>
      <c r="M7510">
        <v>70.399000000000001</v>
      </c>
      <c r="N7510">
        <v>66.732900000000001</v>
      </c>
      <c r="O7510">
        <v>11.92</v>
      </c>
    </row>
    <row r="7511" spans="1:15" x14ac:dyDescent="0.3">
      <c r="A7511" t="s">
        <v>264</v>
      </c>
      <c r="B7511" t="s">
        <v>265</v>
      </c>
      <c r="C7511" t="s">
        <v>434</v>
      </c>
      <c r="D7511" t="s">
        <v>432</v>
      </c>
      <c r="E7511">
        <v>2002</v>
      </c>
      <c r="F7511">
        <v>21.727</v>
      </c>
      <c r="G7511">
        <v>6.13</v>
      </c>
      <c r="H7511">
        <v>536.00800000000004</v>
      </c>
      <c r="I7511">
        <v>42236800000</v>
      </c>
      <c r="J7511">
        <v>1416.49</v>
      </c>
      <c r="K7511">
        <v>2.3732500000000001</v>
      </c>
      <c r="L7511">
        <v>38.5</v>
      </c>
      <c r="M7511">
        <v>69.769000000000005</v>
      </c>
      <c r="N7511">
        <v>65.997699999999995</v>
      </c>
      <c r="O7511">
        <v>11.59</v>
      </c>
    </row>
    <row r="7512" spans="1:15" x14ac:dyDescent="0.3">
      <c r="A7512" t="s">
        <v>264</v>
      </c>
      <c r="B7512" t="s">
        <v>265</v>
      </c>
      <c r="C7512" t="s">
        <v>434</v>
      </c>
      <c r="D7512" t="s">
        <v>432</v>
      </c>
      <c r="E7512">
        <v>2001</v>
      </c>
      <c r="F7512">
        <v>21.952999999999999</v>
      </c>
      <c r="G7512">
        <v>6.2460000000000004</v>
      </c>
      <c r="H7512">
        <v>524.91999999999996</v>
      </c>
      <c r="I7512">
        <v>39459600000</v>
      </c>
      <c r="J7512">
        <v>1339.29</v>
      </c>
      <c r="K7512">
        <v>1.37144</v>
      </c>
      <c r="L7512">
        <v>40</v>
      </c>
      <c r="M7512">
        <v>69.192999999999998</v>
      </c>
      <c r="N7512">
        <v>65.261799999999994</v>
      </c>
      <c r="O7512">
        <v>12.46</v>
      </c>
    </row>
    <row r="7513" spans="1:15" x14ac:dyDescent="0.3">
      <c r="A7513" t="s">
        <v>264</v>
      </c>
      <c r="B7513" t="s">
        <v>265</v>
      </c>
      <c r="C7513" t="s">
        <v>434</v>
      </c>
      <c r="D7513" t="s">
        <v>432</v>
      </c>
      <c r="E7513">
        <v>2000</v>
      </c>
      <c r="F7513">
        <v>22.236000000000001</v>
      </c>
      <c r="G7513">
        <v>6.3410000000000002</v>
      </c>
      <c r="H7513">
        <v>490.03800000000001</v>
      </c>
      <c r="I7513">
        <v>38857300000</v>
      </c>
      <c r="J7513">
        <v>1334.94</v>
      </c>
      <c r="K7513">
        <v>0.69379100000000005</v>
      </c>
      <c r="L7513">
        <v>41.7</v>
      </c>
      <c r="M7513">
        <v>68.683999999999997</v>
      </c>
      <c r="N7513">
        <v>64.516400000000004</v>
      </c>
      <c r="O7513">
        <v>13.58</v>
      </c>
    </row>
    <row r="7514" spans="1:15" x14ac:dyDescent="0.3">
      <c r="A7514" t="s">
        <v>264</v>
      </c>
      <c r="B7514" t="s">
        <v>265</v>
      </c>
      <c r="C7514" t="s">
        <v>434</v>
      </c>
      <c r="D7514" t="s">
        <v>432</v>
      </c>
      <c r="E7514">
        <v>1999</v>
      </c>
      <c r="F7514">
        <v>22.606999999999999</v>
      </c>
      <c r="G7514">
        <v>6.4169999999999998</v>
      </c>
      <c r="H7514">
        <v>453.339</v>
      </c>
      <c r="I7514">
        <v>41632000000</v>
      </c>
      <c r="J7514">
        <v>1447.97</v>
      </c>
      <c r="K7514">
        <v>0.175595</v>
      </c>
      <c r="L7514">
        <v>43.5</v>
      </c>
      <c r="M7514">
        <v>68.245000000000005</v>
      </c>
      <c r="N7514">
        <v>63.758699999999997</v>
      </c>
      <c r="O7514">
        <v>13.94</v>
      </c>
    </row>
    <row r="7515" spans="1:15" x14ac:dyDescent="0.3">
      <c r="A7515" t="s">
        <v>264</v>
      </c>
      <c r="B7515" t="s">
        <v>265</v>
      </c>
      <c r="C7515" t="s">
        <v>434</v>
      </c>
      <c r="D7515" t="s">
        <v>432</v>
      </c>
      <c r="E7515">
        <v>1998</v>
      </c>
      <c r="F7515">
        <v>23.085000000000001</v>
      </c>
      <c r="G7515">
        <v>6.48</v>
      </c>
      <c r="H7515">
        <v>479.85700000000003</v>
      </c>
      <c r="I7515">
        <v>41806200000</v>
      </c>
      <c r="J7515">
        <v>1472.39</v>
      </c>
      <c r="K7515">
        <v>0.14230100000000001</v>
      </c>
      <c r="L7515">
        <v>45.3</v>
      </c>
      <c r="M7515">
        <v>67.86</v>
      </c>
      <c r="N7515">
        <v>62.985500000000002</v>
      </c>
      <c r="O7515">
        <v>13.759</v>
      </c>
    </row>
    <row r="7516" spans="1:15" x14ac:dyDescent="0.3">
      <c r="A7516" t="s">
        <v>264</v>
      </c>
      <c r="B7516" t="s">
        <v>265</v>
      </c>
      <c r="C7516" t="s">
        <v>434</v>
      </c>
      <c r="D7516" t="s">
        <v>432</v>
      </c>
      <c r="E7516">
        <v>1997</v>
      </c>
      <c r="F7516">
        <v>23.677</v>
      </c>
      <c r="G7516">
        <v>6.54</v>
      </c>
      <c r="H7516">
        <v>451.16899999999998</v>
      </c>
      <c r="I7516">
        <v>39147800000</v>
      </c>
      <c r="J7516">
        <v>1396.77</v>
      </c>
      <c r="K7516">
        <v>2.16352E-2</v>
      </c>
      <c r="L7516">
        <v>47.3</v>
      </c>
      <c r="M7516">
        <v>67.507999999999996</v>
      </c>
      <c r="N7516">
        <v>62.188099999999999</v>
      </c>
      <c r="O7516">
        <v>13.728</v>
      </c>
    </row>
    <row r="7517" spans="1:15" x14ac:dyDescent="0.3">
      <c r="A7517" t="s">
        <v>264</v>
      </c>
      <c r="B7517" t="s">
        <v>265</v>
      </c>
      <c r="C7517" t="s">
        <v>434</v>
      </c>
      <c r="D7517" t="s">
        <v>432</v>
      </c>
      <c r="E7517">
        <v>1996</v>
      </c>
      <c r="F7517">
        <v>24.375</v>
      </c>
      <c r="G7517">
        <v>6.6040000000000001</v>
      </c>
      <c r="H7517">
        <v>433.80200000000002</v>
      </c>
      <c r="I7517">
        <v>43161500000</v>
      </c>
      <c r="J7517">
        <v>1561.13</v>
      </c>
      <c r="K7517">
        <v>5.6754400000000003E-3</v>
      </c>
      <c r="L7517">
        <v>49.3</v>
      </c>
      <c r="M7517">
        <v>67.174999999999997</v>
      </c>
      <c r="N7517">
        <v>61.356699999999996</v>
      </c>
      <c r="O7517">
        <v>13.977</v>
      </c>
    </row>
    <row r="7518" spans="1:15" x14ac:dyDescent="0.3">
      <c r="A7518" t="s">
        <v>264</v>
      </c>
      <c r="B7518" t="s">
        <v>265</v>
      </c>
      <c r="C7518" t="s">
        <v>434</v>
      </c>
      <c r="D7518" t="s">
        <v>432</v>
      </c>
      <c r="E7518">
        <v>1995</v>
      </c>
      <c r="F7518">
        <v>25.155000000000001</v>
      </c>
      <c r="G7518">
        <v>6.6779999999999999</v>
      </c>
      <c r="H7518">
        <v>431.12900000000002</v>
      </c>
      <c r="I7518">
        <v>39030300000</v>
      </c>
      <c r="J7518">
        <v>1432.31</v>
      </c>
      <c r="K7518">
        <v>3.7104899999999999E-3</v>
      </c>
      <c r="L7518">
        <v>51.3</v>
      </c>
      <c r="M7518">
        <v>66.846000000000004</v>
      </c>
      <c r="N7518">
        <v>60.484499999999997</v>
      </c>
      <c r="O7518">
        <v>13.629</v>
      </c>
    </row>
    <row r="7519" spans="1:15" x14ac:dyDescent="0.3">
      <c r="A7519" t="s">
        <v>264</v>
      </c>
      <c r="B7519" t="s">
        <v>265</v>
      </c>
      <c r="C7519" t="s">
        <v>434</v>
      </c>
      <c r="D7519" t="s">
        <v>432</v>
      </c>
      <c r="E7519">
        <v>1994</v>
      </c>
      <c r="F7519">
        <v>25.981000000000002</v>
      </c>
      <c r="G7519">
        <v>6.7690000000000001</v>
      </c>
      <c r="H7519">
        <v>421.37400000000002</v>
      </c>
      <c r="I7519">
        <v>35604100000</v>
      </c>
      <c r="J7519">
        <v>1326.94</v>
      </c>
      <c r="L7519">
        <v>53.5</v>
      </c>
      <c r="M7519">
        <v>66.501000000000005</v>
      </c>
      <c r="N7519">
        <v>59.566400000000002</v>
      </c>
      <c r="O7519">
        <v>13.747</v>
      </c>
    </row>
    <row r="7520" spans="1:15" x14ac:dyDescent="0.3">
      <c r="A7520" t="s">
        <v>264</v>
      </c>
      <c r="B7520" t="s">
        <v>265</v>
      </c>
      <c r="C7520" t="s">
        <v>434</v>
      </c>
      <c r="D7520" t="s">
        <v>432</v>
      </c>
      <c r="E7520">
        <v>1993</v>
      </c>
      <c r="F7520">
        <v>26.817</v>
      </c>
      <c r="G7520">
        <v>6.8810000000000002</v>
      </c>
      <c r="H7520">
        <v>402.1</v>
      </c>
      <c r="I7520">
        <v>31655500000</v>
      </c>
      <c r="J7520">
        <v>1199.32</v>
      </c>
      <c r="L7520">
        <v>55.6</v>
      </c>
      <c r="M7520">
        <v>66.128</v>
      </c>
      <c r="N7520">
        <v>58.604500000000002</v>
      </c>
      <c r="O7520">
        <v>13.355</v>
      </c>
    </row>
    <row r="7521" spans="1:15" x14ac:dyDescent="0.3">
      <c r="A7521" t="s">
        <v>264</v>
      </c>
      <c r="B7521" t="s">
        <v>265</v>
      </c>
      <c r="C7521" t="s">
        <v>434</v>
      </c>
      <c r="D7521" t="s">
        <v>432</v>
      </c>
      <c r="E7521">
        <v>1992</v>
      </c>
      <c r="F7521">
        <v>27.638000000000002</v>
      </c>
      <c r="G7521">
        <v>7.0179999999999998</v>
      </c>
      <c r="H7521">
        <v>402.11700000000002</v>
      </c>
      <c r="I7521">
        <v>33711100000</v>
      </c>
      <c r="J7521">
        <v>1299.42</v>
      </c>
      <c r="L7521">
        <v>57.9</v>
      </c>
      <c r="M7521">
        <v>65.715000000000003</v>
      </c>
      <c r="N7521">
        <v>57.610100000000003</v>
      </c>
      <c r="O7521">
        <v>12.877000000000001</v>
      </c>
    </row>
    <row r="7522" spans="1:15" x14ac:dyDescent="0.3">
      <c r="A7522" t="s">
        <v>264</v>
      </c>
      <c r="B7522" t="s">
        <v>265</v>
      </c>
      <c r="C7522" t="s">
        <v>434</v>
      </c>
      <c r="D7522" t="s">
        <v>432</v>
      </c>
      <c r="E7522">
        <v>1991</v>
      </c>
      <c r="F7522">
        <v>28.439</v>
      </c>
      <c r="G7522">
        <v>7.1870000000000003</v>
      </c>
      <c r="H7522">
        <v>371.53</v>
      </c>
      <c r="I7522">
        <v>32285400000</v>
      </c>
      <c r="J7522">
        <v>1266.8499999999999</v>
      </c>
      <c r="L7522">
        <v>60.1</v>
      </c>
      <c r="M7522">
        <v>65.251000000000005</v>
      </c>
      <c r="N7522">
        <v>56.599600000000002</v>
      </c>
      <c r="O7522">
        <v>12.888999999999999</v>
      </c>
    </row>
    <row r="7523" spans="1:15" x14ac:dyDescent="0.3">
      <c r="A7523" t="s">
        <v>264</v>
      </c>
      <c r="B7523" t="s">
        <v>265</v>
      </c>
      <c r="C7523" t="s">
        <v>434</v>
      </c>
      <c r="D7523" t="s">
        <v>432</v>
      </c>
      <c r="E7523">
        <v>1990</v>
      </c>
      <c r="F7523">
        <v>29.241</v>
      </c>
      <c r="G7523">
        <v>7.3929999999999998</v>
      </c>
      <c r="H7523">
        <v>359.166</v>
      </c>
      <c r="I7523">
        <v>30180100000</v>
      </c>
      <c r="J7523">
        <v>1206.01</v>
      </c>
      <c r="K7523">
        <v>0</v>
      </c>
      <c r="L7523">
        <v>62.5</v>
      </c>
      <c r="M7523">
        <v>64.731999999999999</v>
      </c>
      <c r="N7523">
        <v>55.584699999999998</v>
      </c>
    </row>
    <row r="7524" spans="1:15" x14ac:dyDescent="0.3">
      <c r="A7524" t="s">
        <v>264</v>
      </c>
      <c r="B7524" t="s">
        <v>265</v>
      </c>
      <c r="C7524" t="s">
        <v>434</v>
      </c>
      <c r="D7524" t="s">
        <v>432</v>
      </c>
      <c r="E7524">
        <v>1989</v>
      </c>
      <c r="F7524">
        <v>30.082999999999998</v>
      </c>
      <c r="G7524">
        <v>7.64</v>
      </c>
      <c r="H7524">
        <v>335.61</v>
      </c>
      <c r="I7524">
        <v>26314200000</v>
      </c>
      <c r="J7524">
        <v>1071.18</v>
      </c>
      <c r="L7524">
        <v>64.900000000000006</v>
      </c>
      <c r="M7524">
        <v>64.156999999999996</v>
      </c>
      <c r="N7524">
        <v>54.572299999999998</v>
      </c>
    </row>
    <row r="7525" spans="1:15" x14ac:dyDescent="0.3">
      <c r="A7525" t="s">
        <v>264</v>
      </c>
      <c r="B7525" t="s">
        <v>265</v>
      </c>
      <c r="C7525" t="s">
        <v>434</v>
      </c>
      <c r="D7525" t="s">
        <v>432</v>
      </c>
      <c r="E7525">
        <v>1988</v>
      </c>
      <c r="F7525">
        <v>30.995000000000001</v>
      </c>
      <c r="G7525">
        <v>7.9260000000000002</v>
      </c>
      <c r="H7525">
        <v>340.911</v>
      </c>
      <c r="I7525">
        <v>25705300000</v>
      </c>
      <c r="J7525">
        <v>1066.33</v>
      </c>
      <c r="L7525">
        <v>67.5</v>
      </c>
      <c r="M7525">
        <v>63.534999999999997</v>
      </c>
      <c r="N7525">
        <v>53.5595</v>
      </c>
    </row>
    <row r="7526" spans="1:15" x14ac:dyDescent="0.3">
      <c r="A7526" t="s">
        <v>264</v>
      </c>
      <c r="B7526" t="s">
        <v>265</v>
      </c>
      <c r="C7526" t="s">
        <v>434</v>
      </c>
      <c r="D7526" t="s">
        <v>432</v>
      </c>
      <c r="E7526">
        <v>1987</v>
      </c>
      <c r="F7526">
        <v>31.986000000000001</v>
      </c>
      <c r="G7526">
        <v>8.2479999999999993</v>
      </c>
      <c r="H7526">
        <v>311.209</v>
      </c>
      <c r="I7526">
        <v>21765300000</v>
      </c>
      <c r="J7526">
        <v>920.59199999999998</v>
      </c>
      <c r="L7526">
        <v>70.400000000000006</v>
      </c>
      <c r="M7526">
        <v>62.877000000000002</v>
      </c>
      <c r="N7526">
        <v>52.536999999999999</v>
      </c>
    </row>
    <row r="7527" spans="1:15" x14ac:dyDescent="0.3">
      <c r="A7527" t="s">
        <v>264</v>
      </c>
      <c r="B7527" t="s">
        <v>265</v>
      </c>
      <c r="C7527" t="s">
        <v>434</v>
      </c>
      <c r="D7527" t="s">
        <v>432</v>
      </c>
      <c r="E7527">
        <v>1986</v>
      </c>
      <c r="F7527">
        <v>33.034999999999997</v>
      </c>
      <c r="G7527">
        <v>8.6010000000000009</v>
      </c>
      <c r="H7527">
        <v>307.21899999999999</v>
      </c>
      <c r="I7527">
        <v>19462200000</v>
      </c>
      <c r="J7527">
        <v>840.01099999999997</v>
      </c>
      <c r="L7527">
        <v>73.400000000000006</v>
      </c>
      <c r="M7527">
        <v>62.188000000000002</v>
      </c>
      <c r="N7527">
        <v>51.4908</v>
      </c>
    </row>
    <row r="7528" spans="1:15" x14ac:dyDescent="0.3">
      <c r="A7528" t="s">
        <v>264</v>
      </c>
      <c r="B7528" t="s">
        <v>265</v>
      </c>
      <c r="C7528" t="s">
        <v>434</v>
      </c>
      <c r="D7528" t="s">
        <v>432</v>
      </c>
      <c r="E7528">
        <v>1985</v>
      </c>
      <c r="F7528">
        <v>34.097000000000001</v>
      </c>
      <c r="G7528">
        <v>8.9830000000000005</v>
      </c>
      <c r="H7528">
        <v>294.54500000000002</v>
      </c>
      <c r="I7528">
        <v>14991300000</v>
      </c>
      <c r="J7528">
        <v>660.947</v>
      </c>
      <c r="L7528">
        <v>76.5</v>
      </c>
      <c r="M7528">
        <v>61.469000000000001</v>
      </c>
      <c r="N7528">
        <v>50.412500000000001</v>
      </c>
    </row>
    <row r="7529" spans="1:15" x14ac:dyDescent="0.3">
      <c r="A7529" t="s">
        <v>264</v>
      </c>
      <c r="B7529" t="s">
        <v>265</v>
      </c>
      <c r="C7529" t="s">
        <v>434</v>
      </c>
      <c r="D7529" t="s">
        <v>432</v>
      </c>
      <c r="E7529">
        <v>1984</v>
      </c>
      <c r="F7529">
        <v>35.11</v>
      </c>
      <c r="G7529">
        <v>9.3919999999999995</v>
      </c>
      <c r="H7529">
        <v>282.96600000000001</v>
      </c>
      <c r="I7529">
        <v>14824700000</v>
      </c>
      <c r="J7529">
        <v>668.38499999999999</v>
      </c>
      <c r="L7529">
        <v>79.900000000000006</v>
      </c>
      <c r="M7529">
        <v>60.716999999999999</v>
      </c>
      <c r="N7529">
        <v>49.3001</v>
      </c>
    </row>
    <row r="7530" spans="1:15" x14ac:dyDescent="0.3">
      <c r="A7530" t="s">
        <v>264</v>
      </c>
      <c r="B7530" t="s">
        <v>265</v>
      </c>
      <c r="C7530" t="s">
        <v>434</v>
      </c>
      <c r="D7530" t="s">
        <v>432</v>
      </c>
      <c r="E7530">
        <v>1983</v>
      </c>
      <c r="F7530">
        <v>36.021000000000001</v>
      </c>
      <c r="G7530">
        <v>9.8209999999999997</v>
      </c>
      <c r="H7530">
        <v>280.483</v>
      </c>
      <c r="I7530">
        <v>16251500000</v>
      </c>
      <c r="J7530">
        <v>750.02200000000005</v>
      </c>
      <c r="L7530">
        <v>83.2</v>
      </c>
      <c r="M7530">
        <v>59.936</v>
      </c>
      <c r="N7530">
        <v>48.1629</v>
      </c>
    </row>
    <row r="7531" spans="1:15" x14ac:dyDescent="0.3">
      <c r="A7531" t="s">
        <v>264</v>
      </c>
      <c r="B7531" t="s">
        <v>265</v>
      </c>
      <c r="C7531" t="s">
        <v>434</v>
      </c>
      <c r="D7531" t="s">
        <v>432</v>
      </c>
      <c r="E7531">
        <v>1982</v>
      </c>
      <c r="F7531">
        <v>36.795000000000002</v>
      </c>
      <c r="G7531">
        <v>10.26</v>
      </c>
      <c r="H7531">
        <v>262.2</v>
      </c>
      <c r="I7531">
        <v>17692300000</v>
      </c>
      <c r="J7531">
        <v>836.43600000000004</v>
      </c>
      <c r="L7531">
        <v>86.6</v>
      </c>
      <c r="M7531">
        <v>59.139000000000003</v>
      </c>
      <c r="N7531">
        <v>47.017699999999998</v>
      </c>
    </row>
    <row r="7532" spans="1:15" x14ac:dyDescent="0.3">
      <c r="A7532" t="s">
        <v>264</v>
      </c>
      <c r="B7532" t="s">
        <v>265</v>
      </c>
      <c r="C7532" t="s">
        <v>434</v>
      </c>
      <c r="D7532" t="s">
        <v>432</v>
      </c>
      <c r="E7532">
        <v>1981</v>
      </c>
      <c r="F7532">
        <v>37.421999999999997</v>
      </c>
      <c r="G7532">
        <v>10.701000000000001</v>
      </c>
      <c r="H7532">
        <v>248.73400000000001</v>
      </c>
      <c r="I7532">
        <v>17788200000</v>
      </c>
      <c r="J7532">
        <v>861.798</v>
      </c>
      <c r="L7532">
        <v>90</v>
      </c>
      <c r="M7532">
        <v>58.338999999999999</v>
      </c>
      <c r="N7532">
        <v>45.887799999999999</v>
      </c>
    </row>
    <row r="7533" spans="1:15" x14ac:dyDescent="0.3">
      <c r="A7533" t="s">
        <v>264</v>
      </c>
      <c r="B7533" t="s">
        <v>265</v>
      </c>
      <c r="C7533" t="s">
        <v>434</v>
      </c>
      <c r="D7533" t="s">
        <v>432</v>
      </c>
      <c r="E7533">
        <v>1980</v>
      </c>
      <c r="F7533">
        <v>37.906999999999996</v>
      </c>
      <c r="G7533">
        <v>11.132</v>
      </c>
      <c r="H7533">
        <v>236.86799999999999</v>
      </c>
      <c r="I7533">
        <v>21728800000</v>
      </c>
      <c r="J7533">
        <v>1078.8399999999999</v>
      </c>
      <c r="L7533">
        <v>93.3</v>
      </c>
      <c r="M7533">
        <v>57.56</v>
      </c>
      <c r="N7533">
        <v>44.790500000000002</v>
      </c>
    </row>
    <row r="7534" spans="1:15" x14ac:dyDescent="0.3">
      <c r="A7534" t="s">
        <v>264</v>
      </c>
      <c r="B7534" t="s">
        <v>265</v>
      </c>
      <c r="C7534" t="s">
        <v>434</v>
      </c>
      <c r="D7534" t="s">
        <v>432</v>
      </c>
      <c r="E7534">
        <v>1979</v>
      </c>
      <c r="F7534">
        <v>38.276000000000003</v>
      </c>
      <c r="G7534">
        <v>11.541</v>
      </c>
      <c r="H7534">
        <v>222.57599999999999</v>
      </c>
      <c r="I7534">
        <v>15912100000</v>
      </c>
      <c r="J7534">
        <v>809.62800000000004</v>
      </c>
      <c r="L7534">
        <v>96.8</v>
      </c>
      <c r="M7534">
        <v>56.823</v>
      </c>
      <c r="N7534">
        <v>43.730499999999999</v>
      </c>
    </row>
    <row r="7535" spans="1:15" x14ac:dyDescent="0.3">
      <c r="A7535" t="s">
        <v>264</v>
      </c>
      <c r="B7535" t="s">
        <v>265</v>
      </c>
      <c r="C7535" t="s">
        <v>434</v>
      </c>
      <c r="D7535" t="s">
        <v>432</v>
      </c>
      <c r="E7535">
        <v>1978</v>
      </c>
      <c r="F7535">
        <v>38.582999999999998</v>
      </c>
      <c r="G7535">
        <v>11.925000000000001</v>
      </c>
      <c r="H7535">
        <v>206.089</v>
      </c>
      <c r="I7535">
        <v>13236900000</v>
      </c>
      <c r="J7535">
        <v>690.17100000000005</v>
      </c>
      <c r="L7535">
        <v>100.1</v>
      </c>
      <c r="M7535">
        <v>56.142000000000003</v>
      </c>
      <c r="N7535">
        <v>42.706200000000003</v>
      </c>
    </row>
    <row r="7536" spans="1:15" x14ac:dyDescent="0.3">
      <c r="A7536" t="s">
        <v>264</v>
      </c>
      <c r="B7536" t="s">
        <v>265</v>
      </c>
      <c r="C7536" t="s">
        <v>434</v>
      </c>
      <c r="D7536" t="s">
        <v>432</v>
      </c>
      <c r="E7536">
        <v>1977</v>
      </c>
      <c r="F7536">
        <v>38.881</v>
      </c>
      <c r="G7536">
        <v>12.282</v>
      </c>
      <c r="H7536">
        <v>192.48</v>
      </c>
      <c r="I7536">
        <v>11049900000</v>
      </c>
      <c r="J7536">
        <v>590.23199999999997</v>
      </c>
      <c r="L7536">
        <v>103.4</v>
      </c>
      <c r="M7536">
        <v>55.524999999999999</v>
      </c>
      <c r="N7536">
        <v>41.720999999999997</v>
      </c>
    </row>
    <row r="7537" spans="1:14" x14ac:dyDescent="0.3">
      <c r="A7537" t="s">
        <v>264</v>
      </c>
      <c r="B7537" t="s">
        <v>265</v>
      </c>
      <c r="C7537" t="s">
        <v>434</v>
      </c>
      <c r="D7537" t="s">
        <v>432</v>
      </c>
      <c r="E7537">
        <v>1976</v>
      </c>
      <c r="F7537">
        <v>39.206000000000003</v>
      </c>
      <c r="G7537">
        <v>12.613</v>
      </c>
      <c r="H7537">
        <v>178.803</v>
      </c>
      <c r="I7537">
        <v>9584320000</v>
      </c>
      <c r="J7537">
        <v>524.17899999999997</v>
      </c>
      <c r="L7537">
        <v>106.5</v>
      </c>
      <c r="M7537">
        <v>54.975999999999999</v>
      </c>
      <c r="N7537">
        <v>40.777200000000001</v>
      </c>
    </row>
    <row r="7538" spans="1:14" x14ac:dyDescent="0.3">
      <c r="A7538" t="s">
        <v>264</v>
      </c>
      <c r="B7538" t="s">
        <v>265</v>
      </c>
      <c r="C7538" t="s">
        <v>434</v>
      </c>
      <c r="D7538" t="s">
        <v>432</v>
      </c>
      <c r="E7538">
        <v>1975</v>
      </c>
      <c r="F7538">
        <v>39.593000000000004</v>
      </c>
      <c r="G7538">
        <v>12.922000000000001</v>
      </c>
      <c r="H7538">
        <v>163.23699999999999</v>
      </c>
      <c r="I7538">
        <v>8984820000</v>
      </c>
      <c r="J7538">
        <v>502.75700000000001</v>
      </c>
      <c r="L7538">
        <v>109.3</v>
      </c>
      <c r="M7538">
        <v>54.491999999999997</v>
      </c>
      <c r="N7538">
        <v>39.874899999999997</v>
      </c>
    </row>
    <row r="7539" spans="1:14" x14ac:dyDescent="0.3">
      <c r="A7539" t="s">
        <v>264</v>
      </c>
      <c r="B7539" t="s">
        <v>265</v>
      </c>
      <c r="C7539" t="s">
        <v>434</v>
      </c>
      <c r="D7539" t="s">
        <v>432</v>
      </c>
      <c r="E7539">
        <v>1974</v>
      </c>
      <c r="F7539">
        <v>40.064999999999998</v>
      </c>
      <c r="G7539">
        <v>13.217000000000001</v>
      </c>
      <c r="H7539">
        <v>157.75399999999999</v>
      </c>
      <c r="I7539">
        <v>7675410000</v>
      </c>
      <c r="J7539">
        <v>439.012</v>
      </c>
      <c r="L7539">
        <v>111.8</v>
      </c>
      <c r="M7539">
        <v>54.066000000000003</v>
      </c>
      <c r="N7539">
        <v>39.0167</v>
      </c>
    </row>
    <row r="7540" spans="1:14" x14ac:dyDescent="0.3">
      <c r="A7540" t="s">
        <v>264</v>
      </c>
      <c r="B7540" t="s">
        <v>265</v>
      </c>
      <c r="C7540" t="s">
        <v>434</v>
      </c>
      <c r="D7540" t="s">
        <v>432</v>
      </c>
      <c r="E7540">
        <v>1973</v>
      </c>
      <c r="F7540">
        <v>40.624000000000002</v>
      </c>
      <c r="G7540">
        <v>13.507999999999999</v>
      </c>
      <c r="H7540">
        <v>152.154</v>
      </c>
      <c r="I7540">
        <v>6242180000</v>
      </c>
      <c r="J7540">
        <v>364.63600000000002</v>
      </c>
      <c r="L7540">
        <v>114.1</v>
      </c>
      <c r="M7540">
        <v>53.676000000000002</v>
      </c>
      <c r="N7540">
        <v>38.1997</v>
      </c>
    </row>
    <row r="7541" spans="1:14" x14ac:dyDescent="0.3">
      <c r="A7541" t="s">
        <v>264</v>
      </c>
      <c r="B7541" t="s">
        <v>265</v>
      </c>
      <c r="C7541" t="s">
        <v>434</v>
      </c>
      <c r="D7541" t="s">
        <v>432</v>
      </c>
      <c r="E7541">
        <v>1972</v>
      </c>
      <c r="F7541">
        <v>41.267000000000003</v>
      </c>
      <c r="G7541">
        <v>13.805999999999999</v>
      </c>
      <c r="H7541">
        <v>138.88800000000001</v>
      </c>
      <c r="I7541">
        <v>5074120000</v>
      </c>
      <c r="J7541">
        <v>302.56400000000002</v>
      </c>
      <c r="L7541">
        <v>116.2</v>
      </c>
      <c r="M7541">
        <v>53.305</v>
      </c>
      <c r="N7541">
        <v>37.408499999999997</v>
      </c>
    </row>
    <row r="7542" spans="1:14" x14ac:dyDescent="0.3">
      <c r="A7542" t="s">
        <v>264</v>
      </c>
      <c r="B7542" t="s">
        <v>265</v>
      </c>
      <c r="C7542" t="s">
        <v>434</v>
      </c>
      <c r="D7542" t="s">
        <v>432</v>
      </c>
      <c r="E7542">
        <v>1971</v>
      </c>
      <c r="F7542">
        <v>41.993000000000002</v>
      </c>
      <c r="G7542">
        <v>14.117000000000001</v>
      </c>
      <c r="H7542">
        <v>125.19199999999999</v>
      </c>
      <c r="I7542">
        <v>4356630000</v>
      </c>
      <c r="J7542">
        <v>265.20800000000003</v>
      </c>
      <c r="L7542">
        <v>118.1</v>
      </c>
      <c r="M7542">
        <v>52.94</v>
      </c>
      <c r="N7542">
        <v>36.633200000000002</v>
      </c>
    </row>
    <row r="7543" spans="1:14" x14ac:dyDescent="0.3">
      <c r="A7543" t="s">
        <v>264</v>
      </c>
      <c r="B7543" t="s">
        <v>265</v>
      </c>
      <c r="C7543" t="s">
        <v>434</v>
      </c>
      <c r="D7543" t="s">
        <v>432</v>
      </c>
      <c r="E7543">
        <v>1970</v>
      </c>
      <c r="F7543">
        <v>42.807000000000002</v>
      </c>
      <c r="G7543">
        <v>14.448</v>
      </c>
      <c r="I7543">
        <v>3956330000</v>
      </c>
      <c r="J7543">
        <v>246.01599999999999</v>
      </c>
      <c r="L7543">
        <v>120.2</v>
      </c>
      <c r="M7543">
        <v>52.572000000000003</v>
      </c>
      <c r="N7543">
        <v>35.857700000000001</v>
      </c>
    </row>
    <row r="7544" spans="1:14" x14ac:dyDescent="0.3">
      <c r="A7544" t="s">
        <v>264</v>
      </c>
      <c r="B7544" t="s">
        <v>265</v>
      </c>
      <c r="C7544" t="s">
        <v>434</v>
      </c>
      <c r="D7544" t="s">
        <v>432</v>
      </c>
      <c r="E7544">
        <v>1969</v>
      </c>
      <c r="F7544">
        <v>43.707000000000001</v>
      </c>
      <c r="G7544">
        <v>14.804</v>
      </c>
      <c r="I7544">
        <v>3651620000</v>
      </c>
      <c r="J7544">
        <v>232.126</v>
      </c>
      <c r="L7544">
        <v>122.3</v>
      </c>
      <c r="M7544">
        <v>52.195</v>
      </c>
      <c r="N7544">
        <v>35.078299999999999</v>
      </c>
    </row>
    <row r="7545" spans="1:14" x14ac:dyDescent="0.3">
      <c r="A7545" t="s">
        <v>264</v>
      </c>
      <c r="B7545" t="s">
        <v>265</v>
      </c>
      <c r="C7545" t="s">
        <v>434</v>
      </c>
      <c r="D7545" t="s">
        <v>432</v>
      </c>
      <c r="E7545">
        <v>1968</v>
      </c>
      <c r="F7545">
        <v>44.667999999999999</v>
      </c>
      <c r="G7545">
        <v>15.180999999999999</v>
      </c>
      <c r="I7545">
        <v>3271420000</v>
      </c>
      <c r="J7545">
        <v>212.751</v>
      </c>
      <c r="L7545">
        <v>124.7</v>
      </c>
      <c r="M7545">
        <v>51.808</v>
      </c>
      <c r="N7545">
        <v>34.295099999999998</v>
      </c>
    </row>
    <row r="7546" spans="1:14" x14ac:dyDescent="0.3">
      <c r="A7546" t="s">
        <v>264</v>
      </c>
      <c r="B7546" t="s">
        <v>265</v>
      </c>
      <c r="C7546" t="s">
        <v>434</v>
      </c>
      <c r="D7546" t="s">
        <v>432</v>
      </c>
      <c r="E7546">
        <v>1967</v>
      </c>
      <c r="F7546">
        <v>45.658999999999999</v>
      </c>
      <c r="G7546">
        <v>15.574999999999999</v>
      </c>
      <c r="I7546">
        <v>3046340000</v>
      </c>
      <c r="J7546">
        <v>202.857</v>
      </c>
      <c r="L7546">
        <v>127.1</v>
      </c>
      <c r="M7546">
        <v>51.412999999999997</v>
      </c>
      <c r="N7546">
        <v>33.503700000000002</v>
      </c>
    </row>
    <row r="7547" spans="1:14" x14ac:dyDescent="0.3">
      <c r="A7547" t="s">
        <v>264</v>
      </c>
      <c r="B7547" t="s">
        <v>265</v>
      </c>
      <c r="C7547" t="s">
        <v>434</v>
      </c>
      <c r="D7547" t="s">
        <v>432</v>
      </c>
      <c r="E7547">
        <v>1966</v>
      </c>
      <c r="F7547">
        <v>46.649000000000001</v>
      </c>
      <c r="G7547">
        <v>15.984</v>
      </c>
      <c r="I7547">
        <v>2876400000</v>
      </c>
      <c r="J7547">
        <v>196.315</v>
      </c>
      <c r="L7547">
        <v>129.69999999999999</v>
      </c>
      <c r="M7547">
        <v>51.009</v>
      </c>
      <c r="N7547">
        <v>32.700099999999999</v>
      </c>
    </row>
    <row r="7548" spans="1:14" x14ac:dyDescent="0.3">
      <c r="A7548" t="s">
        <v>264</v>
      </c>
      <c r="B7548" t="s">
        <v>265</v>
      </c>
      <c r="C7548" t="s">
        <v>434</v>
      </c>
      <c r="D7548" t="s">
        <v>432</v>
      </c>
      <c r="E7548">
        <v>1965</v>
      </c>
      <c r="F7548">
        <v>47.601999999999997</v>
      </c>
      <c r="G7548">
        <v>16.402999999999999</v>
      </c>
      <c r="I7548">
        <v>2948330000</v>
      </c>
      <c r="J7548">
        <v>206.44900000000001</v>
      </c>
      <c r="L7548">
        <v>132.19999999999999</v>
      </c>
      <c r="M7548">
        <v>50.593000000000004</v>
      </c>
      <c r="N7548">
        <v>31.881900000000002</v>
      </c>
    </row>
    <row r="7549" spans="1:14" x14ac:dyDescent="0.3">
      <c r="A7549" t="s">
        <v>264</v>
      </c>
      <c r="B7549" t="s">
        <v>265</v>
      </c>
      <c r="C7549" t="s">
        <v>434</v>
      </c>
      <c r="D7549" t="s">
        <v>432</v>
      </c>
      <c r="E7549">
        <v>1964</v>
      </c>
      <c r="F7549">
        <v>48.487000000000002</v>
      </c>
      <c r="G7549">
        <v>16.829999999999998</v>
      </c>
      <c r="I7549">
        <v>2798340000</v>
      </c>
      <c r="J7549">
        <v>201.262</v>
      </c>
      <c r="L7549">
        <v>134.69999999999999</v>
      </c>
      <c r="M7549">
        <v>50.167999999999999</v>
      </c>
      <c r="N7549">
        <v>31.0473</v>
      </c>
    </row>
    <row r="7550" spans="1:14" x14ac:dyDescent="0.3">
      <c r="A7550" t="s">
        <v>264</v>
      </c>
      <c r="B7550" t="s">
        <v>265</v>
      </c>
      <c r="C7550" t="s">
        <v>434</v>
      </c>
      <c r="D7550" t="s">
        <v>432</v>
      </c>
      <c r="E7550">
        <v>1963</v>
      </c>
      <c r="F7550">
        <v>49.281999999999996</v>
      </c>
      <c r="G7550">
        <v>17.257999999999999</v>
      </c>
      <c r="I7550">
        <v>2657250000</v>
      </c>
      <c r="J7550">
        <v>196.53100000000001</v>
      </c>
      <c r="L7550">
        <v>137.1</v>
      </c>
      <c r="M7550">
        <v>49.738</v>
      </c>
      <c r="N7550">
        <v>30.197700000000001</v>
      </c>
    </row>
    <row r="7551" spans="1:14" x14ac:dyDescent="0.3">
      <c r="A7551" t="s">
        <v>264</v>
      </c>
      <c r="B7551" t="s">
        <v>265</v>
      </c>
      <c r="C7551" t="s">
        <v>434</v>
      </c>
      <c r="D7551" t="s">
        <v>432</v>
      </c>
      <c r="E7551">
        <v>1962</v>
      </c>
      <c r="F7551">
        <v>49.97</v>
      </c>
      <c r="G7551">
        <v>17.678000000000001</v>
      </c>
      <c r="I7551">
        <v>2379610000</v>
      </c>
      <c r="J7551">
        <v>181.18299999999999</v>
      </c>
      <c r="L7551">
        <v>139.4</v>
      </c>
      <c r="M7551">
        <v>49.307000000000002</v>
      </c>
      <c r="N7551">
        <v>29.3384</v>
      </c>
    </row>
    <row r="7552" spans="1:14" x14ac:dyDescent="0.3">
      <c r="A7552" t="s">
        <v>264</v>
      </c>
      <c r="B7552" t="s">
        <v>265</v>
      </c>
      <c r="C7552" t="s">
        <v>434</v>
      </c>
      <c r="D7552" t="s">
        <v>432</v>
      </c>
      <c r="E7552">
        <v>1961</v>
      </c>
      <c r="F7552">
        <v>50.536999999999999</v>
      </c>
      <c r="G7552">
        <v>18.082999999999998</v>
      </c>
      <c r="I7552">
        <v>2025690000</v>
      </c>
      <c r="J7552">
        <v>158.92400000000001</v>
      </c>
      <c r="L7552">
        <v>141.6</v>
      </c>
      <c r="M7552">
        <v>48.88</v>
      </c>
      <c r="N7552">
        <v>28.477399999999999</v>
      </c>
    </row>
    <row r="7553" spans="1:15" x14ac:dyDescent="0.3">
      <c r="A7553" t="s">
        <v>264</v>
      </c>
      <c r="B7553" t="s">
        <v>265</v>
      </c>
      <c r="C7553" t="s">
        <v>434</v>
      </c>
      <c r="D7553" t="s">
        <v>432</v>
      </c>
      <c r="E7553">
        <v>1960</v>
      </c>
      <c r="F7553">
        <v>50.978999999999999</v>
      </c>
      <c r="G7553">
        <v>18.463999999999999</v>
      </c>
      <c r="I7553">
        <v>2037150000</v>
      </c>
      <c r="J7553">
        <v>164.80099999999999</v>
      </c>
      <c r="L7553">
        <v>143.9</v>
      </c>
      <c r="M7553">
        <v>48.457999999999998</v>
      </c>
    </row>
    <row r="7554" spans="1:15" x14ac:dyDescent="0.3">
      <c r="A7554" t="s">
        <v>266</v>
      </c>
      <c r="B7554" t="s">
        <v>267</v>
      </c>
      <c r="C7554" t="s">
        <v>431</v>
      </c>
      <c r="D7554" t="s">
        <v>430</v>
      </c>
      <c r="E7554">
        <v>2018</v>
      </c>
      <c r="I7554">
        <v>14458000000</v>
      </c>
      <c r="J7554">
        <v>490.16800000000001</v>
      </c>
      <c r="L7554">
        <v>54</v>
      </c>
      <c r="N7554">
        <v>37.508499999999998</v>
      </c>
      <c r="O7554">
        <v>3.1720000000000002</v>
      </c>
    </row>
    <row r="7555" spans="1:15" x14ac:dyDescent="0.3">
      <c r="A7555" t="s">
        <v>266</v>
      </c>
      <c r="B7555" t="s">
        <v>267</v>
      </c>
      <c r="C7555" t="s">
        <v>431</v>
      </c>
      <c r="D7555" t="s">
        <v>430</v>
      </c>
      <c r="E7555">
        <v>2017</v>
      </c>
      <c r="F7555">
        <v>37.875999999999998</v>
      </c>
      <c r="G7555">
        <v>8.9640000000000004</v>
      </c>
      <c r="I7555">
        <v>12651900000</v>
      </c>
      <c r="J7555">
        <v>441.61799999999999</v>
      </c>
      <c r="K7555">
        <v>10</v>
      </c>
      <c r="L7555">
        <v>55.5</v>
      </c>
      <c r="M7555">
        <v>59.308999999999997</v>
      </c>
      <c r="N7555">
        <v>36.4315</v>
      </c>
      <c r="O7555">
        <v>3.173</v>
      </c>
    </row>
    <row r="7556" spans="1:15" x14ac:dyDescent="0.3">
      <c r="A7556" t="s">
        <v>266</v>
      </c>
      <c r="B7556" t="s">
        <v>267</v>
      </c>
      <c r="C7556" t="s">
        <v>431</v>
      </c>
      <c r="D7556" t="s">
        <v>430</v>
      </c>
      <c r="E7556">
        <v>2016</v>
      </c>
      <c r="F7556">
        <v>38.235999999999997</v>
      </c>
      <c r="G7556">
        <v>9.4629999999999992</v>
      </c>
      <c r="I7556">
        <v>10896900000</v>
      </c>
      <c r="J7556">
        <v>391.553</v>
      </c>
      <c r="K7556">
        <v>17.5212</v>
      </c>
      <c r="L7556">
        <v>57.5</v>
      </c>
      <c r="M7556">
        <v>58.308999999999997</v>
      </c>
      <c r="N7556">
        <v>35.389899999999997</v>
      </c>
      <c r="O7556">
        <v>3.3809999999999998</v>
      </c>
    </row>
    <row r="7557" spans="1:15" x14ac:dyDescent="0.3">
      <c r="A7557" t="s">
        <v>266</v>
      </c>
      <c r="B7557" t="s">
        <v>267</v>
      </c>
      <c r="C7557" t="s">
        <v>431</v>
      </c>
      <c r="D7557" t="s">
        <v>430</v>
      </c>
      <c r="E7557">
        <v>2015</v>
      </c>
      <c r="F7557">
        <v>38.606999999999999</v>
      </c>
      <c r="G7557">
        <v>10.025</v>
      </c>
      <c r="I7557">
        <v>14798400000</v>
      </c>
      <c r="J7557">
        <v>547.23800000000006</v>
      </c>
      <c r="K7557">
        <v>16.933499999999999</v>
      </c>
      <c r="L7557">
        <v>59.3</v>
      </c>
      <c r="M7557">
        <v>57.206000000000003</v>
      </c>
      <c r="N7557">
        <v>34.387999999999998</v>
      </c>
      <c r="O7557">
        <v>3.4260000000000002</v>
      </c>
    </row>
    <row r="7558" spans="1:15" x14ac:dyDescent="0.3">
      <c r="A7558" t="s">
        <v>266</v>
      </c>
      <c r="B7558" t="s">
        <v>267</v>
      </c>
      <c r="C7558" t="s">
        <v>431</v>
      </c>
      <c r="D7558" t="s">
        <v>430</v>
      </c>
      <c r="E7558">
        <v>2014</v>
      </c>
      <c r="F7558">
        <v>38.993000000000002</v>
      </c>
      <c r="G7558">
        <v>10.628</v>
      </c>
      <c r="H7558">
        <v>478.92099999999999</v>
      </c>
      <c r="I7558">
        <v>16961100000</v>
      </c>
      <c r="J7558">
        <v>645.24900000000002</v>
      </c>
      <c r="K7558">
        <v>9.2363099999999996</v>
      </c>
      <c r="L7558">
        <v>61.2</v>
      </c>
      <c r="M7558">
        <v>56.061999999999998</v>
      </c>
      <c r="N7558">
        <v>33.4268</v>
      </c>
      <c r="O7558">
        <v>3.1840000000000002</v>
      </c>
    </row>
    <row r="7559" spans="1:15" x14ac:dyDescent="0.3">
      <c r="A7559" t="s">
        <v>266</v>
      </c>
      <c r="B7559" t="s">
        <v>267</v>
      </c>
      <c r="C7559" t="s">
        <v>431</v>
      </c>
      <c r="D7559" t="s">
        <v>430</v>
      </c>
      <c r="E7559">
        <v>2013</v>
      </c>
      <c r="F7559">
        <v>39.396000000000001</v>
      </c>
      <c r="G7559">
        <v>11.24</v>
      </c>
      <c r="H7559">
        <v>451.04399999999998</v>
      </c>
      <c r="I7559">
        <v>16018800000</v>
      </c>
      <c r="J7559">
        <v>626.69799999999998</v>
      </c>
      <c r="K7559">
        <v>7.2939400000000001</v>
      </c>
      <c r="L7559">
        <v>63.1</v>
      </c>
      <c r="M7559">
        <v>54.948999999999998</v>
      </c>
      <c r="N7559">
        <v>32.504300000000001</v>
      </c>
      <c r="O7559">
        <v>3.234</v>
      </c>
    </row>
    <row r="7560" spans="1:15" x14ac:dyDescent="0.3">
      <c r="A7560" t="s">
        <v>266</v>
      </c>
      <c r="B7560" t="s">
        <v>267</v>
      </c>
      <c r="C7560" t="s">
        <v>431</v>
      </c>
      <c r="D7560" t="s">
        <v>430</v>
      </c>
      <c r="E7560">
        <v>2012</v>
      </c>
      <c r="F7560">
        <v>39.816000000000003</v>
      </c>
      <c r="G7560">
        <v>11.832000000000001</v>
      </c>
      <c r="H7560">
        <v>459.96699999999998</v>
      </c>
      <c r="I7560">
        <v>15265300000</v>
      </c>
      <c r="J7560">
        <v>613.98400000000004</v>
      </c>
      <c r="K7560">
        <v>6</v>
      </c>
      <c r="L7560">
        <v>65.7</v>
      </c>
      <c r="M7560">
        <v>53.930999999999997</v>
      </c>
      <c r="N7560">
        <v>31.616599999999998</v>
      </c>
      <c r="O7560">
        <v>3.28</v>
      </c>
    </row>
    <row r="7561" spans="1:15" x14ac:dyDescent="0.3">
      <c r="A7561" t="s">
        <v>266</v>
      </c>
      <c r="B7561" t="s">
        <v>267</v>
      </c>
      <c r="C7561" t="s">
        <v>431</v>
      </c>
      <c r="D7561" t="s">
        <v>430</v>
      </c>
      <c r="E7561">
        <v>2011</v>
      </c>
      <c r="F7561">
        <v>40.253999999999998</v>
      </c>
      <c r="G7561">
        <v>12.387</v>
      </c>
      <c r="H7561">
        <v>454.36700000000002</v>
      </c>
      <c r="I7561">
        <v>13131200000</v>
      </c>
      <c r="J7561">
        <v>542.89099999999996</v>
      </c>
      <c r="K7561">
        <v>4.3</v>
      </c>
      <c r="L7561">
        <v>68.5</v>
      </c>
      <c r="M7561">
        <v>53.042999999999999</v>
      </c>
      <c r="N7561">
        <v>30.757999999999999</v>
      </c>
      <c r="O7561">
        <v>3.734</v>
      </c>
    </row>
    <row r="7562" spans="1:15" x14ac:dyDescent="0.3">
      <c r="A7562" t="s">
        <v>266</v>
      </c>
      <c r="B7562" t="s">
        <v>267</v>
      </c>
      <c r="C7562" t="s">
        <v>431</v>
      </c>
      <c r="D7562" t="s">
        <v>430</v>
      </c>
      <c r="E7562">
        <v>2010</v>
      </c>
      <c r="F7562">
        <v>40.715000000000003</v>
      </c>
      <c r="G7562">
        <v>12.89</v>
      </c>
      <c r="H7562">
        <v>453.30599999999998</v>
      </c>
      <c r="I7562">
        <v>10154200000</v>
      </c>
      <c r="J7562">
        <v>431.51499999999999</v>
      </c>
      <c r="K7562">
        <v>4.17</v>
      </c>
      <c r="L7562">
        <v>72.3</v>
      </c>
      <c r="M7562">
        <v>52.31</v>
      </c>
      <c r="N7562">
        <v>29.9239</v>
      </c>
      <c r="O7562">
        <v>3.8159999999999998</v>
      </c>
    </row>
    <row r="7563" spans="1:15" x14ac:dyDescent="0.3">
      <c r="A7563" t="s">
        <v>266</v>
      </c>
      <c r="B7563" t="s">
        <v>267</v>
      </c>
      <c r="C7563" t="s">
        <v>431</v>
      </c>
      <c r="D7563" t="s">
        <v>430</v>
      </c>
      <c r="E7563">
        <v>2009</v>
      </c>
      <c r="F7563">
        <v>41.203000000000003</v>
      </c>
      <c r="G7563">
        <v>13.336</v>
      </c>
      <c r="H7563">
        <v>443.77100000000002</v>
      </c>
      <c r="I7563">
        <v>10911700000</v>
      </c>
      <c r="J7563">
        <v>476.60300000000001</v>
      </c>
      <c r="K7563">
        <v>2.68</v>
      </c>
      <c r="L7563">
        <v>73.599999999999994</v>
      </c>
      <c r="M7563">
        <v>51.738</v>
      </c>
      <c r="N7563">
        <v>29.114100000000001</v>
      </c>
      <c r="O7563">
        <v>3.73</v>
      </c>
    </row>
    <row r="7564" spans="1:15" x14ac:dyDescent="0.3">
      <c r="A7564" t="s">
        <v>266</v>
      </c>
      <c r="B7564" t="s">
        <v>267</v>
      </c>
      <c r="C7564" t="s">
        <v>431</v>
      </c>
      <c r="D7564" t="s">
        <v>430</v>
      </c>
      <c r="E7564">
        <v>2008</v>
      </c>
      <c r="F7564">
        <v>41.713000000000001</v>
      </c>
      <c r="G7564">
        <v>13.734999999999999</v>
      </c>
      <c r="H7564">
        <v>443.42500000000001</v>
      </c>
      <c r="I7564">
        <v>11494800000</v>
      </c>
      <c r="J7564">
        <v>516.005</v>
      </c>
      <c r="K7564">
        <v>1.56</v>
      </c>
      <c r="L7564">
        <v>76.900000000000006</v>
      </c>
      <c r="M7564">
        <v>51.292000000000002</v>
      </c>
      <c r="N7564">
        <v>28.327999999999999</v>
      </c>
      <c r="O7564">
        <v>3.2389999999999999</v>
      </c>
    </row>
    <row r="7565" spans="1:15" x14ac:dyDescent="0.3">
      <c r="A7565" t="s">
        <v>266</v>
      </c>
      <c r="B7565" t="s">
        <v>267</v>
      </c>
      <c r="C7565" t="s">
        <v>431</v>
      </c>
      <c r="D7565" t="s">
        <v>430</v>
      </c>
      <c r="E7565">
        <v>2007</v>
      </c>
      <c r="F7565">
        <v>42.234000000000002</v>
      </c>
      <c r="G7565">
        <v>14.099</v>
      </c>
      <c r="H7565">
        <v>459.82799999999997</v>
      </c>
      <c r="I7565">
        <v>9366740000</v>
      </c>
      <c r="J7565">
        <v>432.17899999999997</v>
      </c>
      <c r="K7565">
        <v>0.91</v>
      </c>
      <c r="L7565">
        <v>79.900000000000006</v>
      </c>
      <c r="M7565">
        <v>50.933999999999997</v>
      </c>
      <c r="N7565">
        <v>27.5609</v>
      </c>
      <c r="O7565">
        <v>3.1949999999999998</v>
      </c>
    </row>
    <row r="7566" spans="1:15" x14ac:dyDescent="0.3">
      <c r="A7566" t="s">
        <v>266</v>
      </c>
      <c r="B7566" t="s">
        <v>267</v>
      </c>
      <c r="C7566" t="s">
        <v>431</v>
      </c>
      <c r="D7566" t="s">
        <v>430</v>
      </c>
      <c r="E7566">
        <v>2006</v>
      </c>
      <c r="F7566">
        <v>42.750999999999998</v>
      </c>
      <c r="G7566">
        <v>14.436</v>
      </c>
      <c r="H7566">
        <v>459.01100000000002</v>
      </c>
      <c r="I7566">
        <v>8312080000</v>
      </c>
      <c r="J7566">
        <v>394.30900000000003</v>
      </c>
      <c r="K7566">
        <v>0.84295399999999998</v>
      </c>
      <c r="L7566">
        <v>84.7</v>
      </c>
      <c r="M7566">
        <v>50.640999999999998</v>
      </c>
      <c r="N7566">
        <v>26.8065</v>
      </c>
      <c r="O7566">
        <v>3.2909999999999999</v>
      </c>
    </row>
    <row r="7567" spans="1:15" x14ac:dyDescent="0.3">
      <c r="A7567" t="s">
        <v>266</v>
      </c>
      <c r="B7567" t="s">
        <v>267</v>
      </c>
      <c r="C7567" t="s">
        <v>431</v>
      </c>
      <c r="D7567" t="s">
        <v>430</v>
      </c>
      <c r="E7567">
        <v>2005</v>
      </c>
      <c r="F7567">
        <v>43.243000000000002</v>
      </c>
      <c r="G7567">
        <v>14.755000000000001</v>
      </c>
      <c r="H7567">
        <v>451.012</v>
      </c>
      <c r="I7567">
        <v>7723850000</v>
      </c>
      <c r="J7567">
        <v>376.88499999999999</v>
      </c>
      <c r="K7567">
        <v>0.85435700000000003</v>
      </c>
      <c r="L7567">
        <v>88.5</v>
      </c>
      <c r="M7567">
        <v>50.387</v>
      </c>
      <c r="N7567">
        <v>26.0611</v>
      </c>
      <c r="O7567">
        <v>3.4140000000000001</v>
      </c>
    </row>
    <row r="7568" spans="1:15" x14ac:dyDescent="0.3">
      <c r="A7568" t="s">
        <v>266</v>
      </c>
      <c r="B7568" t="s">
        <v>267</v>
      </c>
      <c r="C7568" t="s">
        <v>431</v>
      </c>
      <c r="D7568" t="s">
        <v>430</v>
      </c>
      <c r="E7568">
        <v>2004</v>
      </c>
      <c r="F7568">
        <v>43.686999999999998</v>
      </c>
      <c r="G7568">
        <v>15.071999999999999</v>
      </c>
      <c r="H7568">
        <v>448.90800000000002</v>
      </c>
      <c r="I7568">
        <v>6831810000</v>
      </c>
      <c r="J7568">
        <v>343.125</v>
      </c>
      <c r="K7568">
        <v>0.67944800000000005</v>
      </c>
      <c r="L7568">
        <v>92.6</v>
      </c>
      <c r="M7568">
        <v>50.143000000000001</v>
      </c>
      <c r="N7568">
        <v>25.319299999999998</v>
      </c>
      <c r="O7568">
        <v>3.407</v>
      </c>
    </row>
    <row r="7569" spans="1:15" x14ac:dyDescent="0.3">
      <c r="A7569" t="s">
        <v>266</v>
      </c>
      <c r="B7569" t="s">
        <v>267</v>
      </c>
      <c r="C7569" t="s">
        <v>431</v>
      </c>
      <c r="D7569" t="s">
        <v>430</v>
      </c>
      <c r="E7569">
        <v>2003</v>
      </c>
      <c r="F7569">
        <v>44.067</v>
      </c>
      <c r="G7569">
        <v>15.396000000000001</v>
      </c>
      <c r="H7569">
        <v>374.47399999999999</v>
      </c>
      <c r="I7569">
        <v>5597370000</v>
      </c>
      <c r="J7569">
        <v>289.55200000000002</v>
      </c>
      <c r="K7569">
        <v>0.419539</v>
      </c>
      <c r="L7569">
        <v>97.1</v>
      </c>
      <c r="M7569">
        <v>49.889000000000003</v>
      </c>
      <c r="N7569">
        <v>24.5824</v>
      </c>
      <c r="O7569">
        <v>3.1349999999999998</v>
      </c>
    </row>
    <row r="7570" spans="1:15" x14ac:dyDescent="0.3">
      <c r="A7570" t="s">
        <v>266</v>
      </c>
      <c r="B7570" t="s">
        <v>267</v>
      </c>
      <c r="C7570" t="s">
        <v>431</v>
      </c>
      <c r="D7570" t="s">
        <v>430</v>
      </c>
      <c r="E7570">
        <v>2002</v>
      </c>
      <c r="F7570">
        <v>44.375</v>
      </c>
      <c r="G7570">
        <v>15.734</v>
      </c>
      <c r="H7570">
        <v>265.77300000000002</v>
      </c>
      <c r="I7570">
        <v>5031510000</v>
      </c>
      <c r="J7570">
        <v>268.14499999999998</v>
      </c>
      <c r="K7570">
        <v>0.25961299999999998</v>
      </c>
      <c r="L7570">
        <v>102</v>
      </c>
      <c r="M7570">
        <v>49.61</v>
      </c>
      <c r="N7570">
        <v>23.8614</v>
      </c>
      <c r="O7570">
        <v>2.952</v>
      </c>
    </row>
    <row r="7571" spans="1:15" x14ac:dyDescent="0.3">
      <c r="A7571" t="s">
        <v>266</v>
      </c>
      <c r="B7571" t="s">
        <v>267</v>
      </c>
      <c r="C7571" t="s">
        <v>431</v>
      </c>
      <c r="D7571" t="s">
        <v>430</v>
      </c>
      <c r="E7571">
        <v>2001</v>
      </c>
      <c r="F7571">
        <v>44.606999999999999</v>
      </c>
      <c r="G7571">
        <v>16.09</v>
      </c>
      <c r="H7571">
        <v>277.35899999999998</v>
      </c>
      <c r="I7571">
        <v>4766930000</v>
      </c>
      <c r="J7571">
        <v>261.60500000000002</v>
      </c>
      <c r="K7571">
        <v>0.16003200000000001</v>
      </c>
      <c r="L7571">
        <v>107.5</v>
      </c>
      <c r="M7571">
        <v>49.295000000000002</v>
      </c>
      <c r="N7571">
        <v>23.171900000000001</v>
      </c>
      <c r="O7571">
        <v>2.8929999999999998</v>
      </c>
    </row>
    <row r="7572" spans="1:15" x14ac:dyDescent="0.3">
      <c r="A7572" t="s">
        <v>266</v>
      </c>
      <c r="B7572" t="s">
        <v>267</v>
      </c>
      <c r="C7572" t="s">
        <v>431</v>
      </c>
      <c r="D7572" t="s">
        <v>430</v>
      </c>
      <c r="E7572">
        <v>2000</v>
      </c>
      <c r="F7572">
        <v>44.768999999999998</v>
      </c>
      <c r="G7572">
        <v>16.462</v>
      </c>
      <c r="H7572">
        <v>125.622</v>
      </c>
      <c r="I7572">
        <v>5016470000</v>
      </c>
      <c r="J7572">
        <v>283.22500000000002</v>
      </c>
      <c r="K7572">
        <v>0.109593</v>
      </c>
      <c r="L7572">
        <v>113.4</v>
      </c>
      <c r="M7572">
        <v>48.945999999999998</v>
      </c>
      <c r="N7572">
        <v>22.523399999999999</v>
      </c>
      <c r="O7572">
        <v>2.649</v>
      </c>
    </row>
    <row r="7573" spans="1:15" x14ac:dyDescent="0.3">
      <c r="A7573" t="s">
        <v>266</v>
      </c>
      <c r="B7573" t="s">
        <v>267</v>
      </c>
      <c r="C7573" t="s">
        <v>431</v>
      </c>
      <c r="D7573" t="s">
        <v>430</v>
      </c>
      <c r="E7573">
        <v>1999</v>
      </c>
      <c r="F7573">
        <v>44.875999999999998</v>
      </c>
      <c r="G7573">
        <v>16.843</v>
      </c>
      <c r="H7573">
        <v>69.240700000000004</v>
      </c>
      <c r="I7573">
        <v>5302530000</v>
      </c>
      <c r="J7573">
        <v>307.49700000000001</v>
      </c>
      <c r="K7573">
        <v>5.6250599999999998E-2</v>
      </c>
      <c r="L7573">
        <v>119.6</v>
      </c>
      <c r="M7573">
        <v>48.572000000000003</v>
      </c>
      <c r="N7573">
        <v>21.928599999999999</v>
      </c>
      <c r="O7573">
        <v>2.5939999999999999</v>
      </c>
    </row>
    <row r="7574" spans="1:15" x14ac:dyDescent="0.3">
      <c r="A7574" t="s">
        <v>266</v>
      </c>
      <c r="B7574" t="s">
        <v>267</v>
      </c>
      <c r="C7574" t="s">
        <v>431</v>
      </c>
      <c r="D7574" t="s">
        <v>430</v>
      </c>
      <c r="E7574">
        <v>1998</v>
      </c>
      <c r="F7574">
        <v>44.947000000000003</v>
      </c>
      <c r="G7574">
        <v>17.222999999999999</v>
      </c>
      <c r="H7574">
        <v>49.066400000000002</v>
      </c>
      <c r="I7574">
        <v>4873240000</v>
      </c>
      <c r="J7574">
        <v>289.83300000000003</v>
      </c>
      <c r="K7574">
        <v>2.0197099999999999E-2</v>
      </c>
      <c r="L7574">
        <v>125.9</v>
      </c>
      <c r="M7574">
        <v>48.194000000000003</v>
      </c>
      <c r="N7574">
        <v>21.381499999999999</v>
      </c>
      <c r="O7574">
        <v>2.6829999999999998</v>
      </c>
    </row>
    <row r="7575" spans="1:15" x14ac:dyDescent="0.3">
      <c r="A7575" t="s">
        <v>266</v>
      </c>
      <c r="B7575" t="s">
        <v>267</v>
      </c>
      <c r="C7575" t="s">
        <v>431</v>
      </c>
      <c r="D7575" t="s">
        <v>430</v>
      </c>
      <c r="E7575">
        <v>1997</v>
      </c>
      <c r="F7575">
        <v>45.000999999999998</v>
      </c>
      <c r="G7575">
        <v>17.591999999999999</v>
      </c>
      <c r="H7575">
        <v>54.460599999999999</v>
      </c>
      <c r="I7575">
        <v>4227270000</v>
      </c>
      <c r="J7575">
        <v>257.80500000000001</v>
      </c>
      <c r="K7575">
        <v>1.18426E-2</v>
      </c>
      <c r="L7575">
        <v>132.4</v>
      </c>
      <c r="M7575">
        <v>47.826000000000001</v>
      </c>
      <c r="N7575">
        <v>20.851500000000001</v>
      </c>
      <c r="O7575">
        <v>2.7</v>
      </c>
    </row>
    <row r="7576" spans="1:15" x14ac:dyDescent="0.3">
      <c r="A7576" t="s">
        <v>266</v>
      </c>
      <c r="B7576" t="s">
        <v>267</v>
      </c>
      <c r="C7576" t="s">
        <v>431</v>
      </c>
      <c r="D7576" t="s">
        <v>430</v>
      </c>
      <c r="E7576">
        <v>1996</v>
      </c>
      <c r="F7576">
        <v>45.045000000000002</v>
      </c>
      <c r="G7576">
        <v>17.946999999999999</v>
      </c>
      <c r="H7576">
        <v>45.863399999999999</v>
      </c>
      <c r="I7576">
        <v>3523840000</v>
      </c>
      <c r="J7576">
        <v>220.786</v>
      </c>
      <c r="K7576">
        <v>3.0429799999999998E-3</v>
      </c>
      <c r="L7576">
        <v>138.69999999999999</v>
      </c>
      <c r="M7576">
        <v>47.47</v>
      </c>
      <c r="N7576">
        <v>20.296099999999999</v>
      </c>
      <c r="O7576">
        <v>2.7309999999999999</v>
      </c>
    </row>
    <row r="7577" spans="1:15" x14ac:dyDescent="0.3">
      <c r="A7577" t="s">
        <v>266</v>
      </c>
      <c r="B7577" t="s">
        <v>267</v>
      </c>
      <c r="C7577" t="s">
        <v>431</v>
      </c>
      <c r="D7577" t="s">
        <v>430</v>
      </c>
      <c r="E7577">
        <v>1995</v>
      </c>
      <c r="F7577">
        <v>45.073999999999998</v>
      </c>
      <c r="G7577">
        <v>18.288</v>
      </c>
      <c r="H7577">
        <v>46.178800000000003</v>
      </c>
      <c r="I7577">
        <v>2521740000</v>
      </c>
      <c r="J7577">
        <v>162.86799999999999</v>
      </c>
      <c r="L7577">
        <v>144.1</v>
      </c>
      <c r="M7577">
        <v>47.122999999999998</v>
      </c>
      <c r="N7577">
        <v>19.689299999999999</v>
      </c>
      <c r="O7577">
        <v>2.488</v>
      </c>
    </row>
    <row r="7578" spans="1:15" x14ac:dyDescent="0.3">
      <c r="A7578" t="s">
        <v>266</v>
      </c>
      <c r="B7578" t="s">
        <v>267</v>
      </c>
      <c r="C7578" t="s">
        <v>431</v>
      </c>
      <c r="D7578" t="s">
        <v>430</v>
      </c>
      <c r="E7578">
        <v>1994</v>
      </c>
      <c r="F7578">
        <v>45.078000000000003</v>
      </c>
      <c r="G7578">
        <v>18.617999999999999</v>
      </c>
      <c r="H7578">
        <v>44.286700000000003</v>
      </c>
      <c r="I7578">
        <v>2460670000</v>
      </c>
      <c r="J7578">
        <v>164.61500000000001</v>
      </c>
      <c r="L7578">
        <v>148.6</v>
      </c>
      <c r="M7578">
        <v>46.771999999999998</v>
      </c>
      <c r="N7578">
        <v>19.008700000000001</v>
      </c>
      <c r="O7578">
        <v>2.5990000000000002</v>
      </c>
    </row>
    <row r="7579" spans="1:15" x14ac:dyDescent="0.3">
      <c r="A7579" t="s">
        <v>266</v>
      </c>
      <c r="B7579" t="s">
        <v>267</v>
      </c>
      <c r="C7579" t="s">
        <v>431</v>
      </c>
      <c r="D7579" t="s">
        <v>430</v>
      </c>
      <c r="E7579">
        <v>1993</v>
      </c>
      <c r="F7579">
        <v>45.048999999999999</v>
      </c>
      <c r="G7579">
        <v>18.940000000000001</v>
      </c>
      <c r="H7579">
        <v>50.657800000000002</v>
      </c>
      <c r="I7579">
        <v>2394820000</v>
      </c>
      <c r="J7579">
        <v>166.643</v>
      </c>
      <c r="L7579">
        <v>152.30000000000001</v>
      </c>
      <c r="M7579">
        <v>46.41</v>
      </c>
      <c r="N7579">
        <v>18.274799999999999</v>
      </c>
      <c r="O7579">
        <v>2.5169999999999999</v>
      </c>
    </row>
    <row r="7580" spans="1:15" x14ac:dyDescent="0.3">
      <c r="A7580" t="s">
        <v>266</v>
      </c>
      <c r="B7580" t="s">
        <v>267</v>
      </c>
      <c r="C7580" t="s">
        <v>431</v>
      </c>
      <c r="D7580" t="s">
        <v>430</v>
      </c>
      <c r="E7580">
        <v>1992</v>
      </c>
      <c r="F7580">
        <v>44.988</v>
      </c>
      <c r="G7580">
        <v>19.256</v>
      </c>
      <c r="H7580">
        <v>54.106900000000003</v>
      </c>
      <c r="I7580">
        <v>2291180000</v>
      </c>
      <c r="J7580">
        <v>165.95500000000001</v>
      </c>
      <c r="L7580">
        <v>155.5</v>
      </c>
      <c r="M7580">
        <v>46.033000000000001</v>
      </c>
      <c r="N7580">
        <v>17.5564</v>
      </c>
      <c r="O7580">
        <v>2.3140000000000001</v>
      </c>
    </row>
    <row r="7581" spans="1:15" x14ac:dyDescent="0.3">
      <c r="A7581" t="s">
        <v>266</v>
      </c>
      <c r="B7581" t="s">
        <v>267</v>
      </c>
      <c r="C7581" t="s">
        <v>431</v>
      </c>
      <c r="D7581" t="s">
        <v>430</v>
      </c>
      <c r="E7581">
        <v>1991</v>
      </c>
      <c r="F7581">
        <v>44.91</v>
      </c>
      <c r="G7581">
        <v>19.564</v>
      </c>
      <c r="H7581">
        <v>55.747199999999999</v>
      </c>
      <c r="I7581">
        <v>3263760000</v>
      </c>
      <c r="J7581">
        <v>244.88</v>
      </c>
      <c r="L7581">
        <v>158.30000000000001</v>
      </c>
      <c r="M7581">
        <v>45.646999999999998</v>
      </c>
      <c r="N7581">
        <v>16.948599999999999</v>
      </c>
      <c r="O7581">
        <v>2.3570000000000002</v>
      </c>
    </row>
    <row r="7582" spans="1:15" x14ac:dyDescent="0.3">
      <c r="A7582" t="s">
        <v>266</v>
      </c>
      <c r="B7582" t="s">
        <v>267</v>
      </c>
      <c r="C7582" t="s">
        <v>431</v>
      </c>
      <c r="D7582" t="s">
        <v>430</v>
      </c>
      <c r="E7582">
        <v>1990</v>
      </c>
      <c r="F7582">
        <v>44.841999999999999</v>
      </c>
      <c r="G7582">
        <v>19.863</v>
      </c>
      <c r="H7582">
        <v>42.195099999999996</v>
      </c>
      <c r="I7582">
        <v>2512080000</v>
      </c>
      <c r="J7582">
        <v>193.42599999999999</v>
      </c>
      <c r="K7582">
        <v>0</v>
      </c>
      <c r="L7582">
        <v>160.6</v>
      </c>
      <c r="M7582">
        <v>45.261000000000003</v>
      </c>
      <c r="N7582">
        <v>16.5153</v>
      </c>
    </row>
    <row r="7583" spans="1:15" x14ac:dyDescent="0.3">
      <c r="A7583" t="s">
        <v>266</v>
      </c>
      <c r="B7583" t="s">
        <v>267</v>
      </c>
      <c r="C7583" t="s">
        <v>431</v>
      </c>
      <c r="D7583" t="s">
        <v>430</v>
      </c>
      <c r="E7583">
        <v>1989</v>
      </c>
      <c r="F7583">
        <v>44.814999999999998</v>
      </c>
      <c r="G7583">
        <v>20.149000000000001</v>
      </c>
      <c r="H7583">
        <v>39.6691</v>
      </c>
      <c r="I7583">
        <v>2314160000</v>
      </c>
      <c r="J7583">
        <v>180.71</v>
      </c>
      <c r="L7583">
        <v>162.69999999999999</v>
      </c>
      <c r="M7583">
        <v>44.887</v>
      </c>
      <c r="N7583">
        <v>16.284700000000001</v>
      </c>
    </row>
    <row r="7584" spans="1:15" x14ac:dyDescent="0.3">
      <c r="A7584" t="s">
        <v>266</v>
      </c>
      <c r="B7584" t="s">
        <v>267</v>
      </c>
      <c r="C7584" t="s">
        <v>431</v>
      </c>
      <c r="D7584" t="s">
        <v>430</v>
      </c>
      <c r="E7584">
        <v>1988</v>
      </c>
      <c r="F7584">
        <v>44.853000000000002</v>
      </c>
      <c r="G7584">
        <v>20.417999999999999</v>
      </c>
      <c r="H7584">
        <v>34.566499999999998</v>
      </c>
      <c r="I7584">
        <v>2093570000</v>
      </c>
      <c r="J7584">
        <v>164.09899999999999</v>
      </c>
      <c r="L7584">
        <v>164.7</v>
      </c>
      <c r="M7584">
        <v>44.540999999999997</v>
      </c>
      <c r="N7584">
        <v>16.223700000000001</v>
      </c>
    </row>
    <row r="7585" spans="1:14" x14ac:dyDescent="0.3">
      <c r="A7585" t="s">
        <v>266</v>
      </c>
      <c r="B7585" t="s">
        <v>267</v>
      </c>
      <c r="C7585" t="s">
        <v>431</v>
      </c>
      <c r="D7585" t="s">
        <v>430</v>
      </c>
      <c r="E7585">
        <v>1987</v>
      </c>
      <c r="F7585">
        <v>44.966000000000001</v>
      </c>
      <c r="G7585">
        <v>20.666</v>
      </c>
      <c r="H7585">
        <v>42.310699999999997</v>
      </c>
      <c r="I7585">
        <v>2354120000</v>
      </c>
      <c r="J7585">
        <v>184.11199999999999</v>
      </c>
      <c r="L7585">
        <v>166.7</v>
      </c>
      <c r="M7585">
        <v>44.234999999999999</v>
      </c>
      <c r="N7585">
        <v>16.259799999999998</v>
      </c>
    </row>
    <row r="7586" spans="1:14" x14ac:dyDescent="0.3">
      <c r="A7586" t="s">
        <v>266</v>
      </c>
      <c r="B7586" t="s">
        <v>267</v>
      </c>
      <c r="C7586" t="s">
        <v>431</v>
      </c>
      <c r="D7586" t="s">
        <v>430</v>
      </c>
      <c r="E7586">
        <v>1986</v>
      </c>
      <c r="F7586">
        <v>45.152000000000001</v>
      </c>
      <c r="G7586">
        <v>20.89</v>
      </c>
      <c r="H7586">
        <v>37.084600000000002</v>
      </c>
      <c r="I7586">
        <v>5247190000</v>
      </c>
      <c r="J7586">
        <v>409.66300000000001</v>
      </c>
      <c r="L7586">
        <v>168.7</v>
      </c>
      <c r="M7586">
        <v>43.975000000000001</v>
      </c>
      <c r="N7586">
        <v>16.288</v>
      </c>
    </row>
    <row r="7587" spans="1:14" x14ac:dyDescent="0.3">
      <c r="A7587" t="s">
        <v>266</v>
      </c>
      <c r="B7587" t="s">
        <v>267</v>
      </c>
      <c r="C7587" t="s">
        <v>431</v>
      </c>
      <c r="D7587" t="s">
        <v>430</v>
      </c>
      <c r="E7587">
        <v>1985</v>
      </c>
      <c r="F7587">
        <v>45.399000000000001</v>
      </c>
      <c r="G7587">
        <v>21.08</v>
      </c>
      <c r="H7587">
        <v>31.4939</v>
      </c>
      <c r="I7587">
        <v>4456240000</v>
      </c>
      <c r="J7587">
        <v>349.11500000000001</v>
      </c>
      <c r="L7587">
        <v>170.6</v>
      </c>
      <c r="M7587">
        <v>43.771999999999998</v>
      </c>
      <c r="N7587">
        <v>16.2318</v>
      </c>
    </row>
    <row r="7588" spans="1:14" x14ac:dyDescent="0.3">
      <c r="A7588" t="s">
        <v>266</v>
      </c>
      <c r="B7588" t="s">
        <v>267</v>
      </c>
      <c r="C7588" t="s">
        <v>431</v>
      </c>
      <c r="D7588" t="s">
        <v>430</v>
      </c>
      <c r="E7588">
        <v>1984</v>
      </c>
      <c r="F7588">
        <v>45.682000000000002</v>
      </c>
      <c r="G7588">
        <v>21.228000000000002</v>
      </c>
      <c r="H7588">
        <v>29.518599999999999</v>
      </c>
      <c r="I7588">
        <v>3376170000</v>
      </c>
      <c r="J7588">
        <v>267.18400000000003</v>
      </c>
      <c r="L7588">
        <v>172.4</v>
      </c>
      <c r="M7588">
        <v>43.637</v>
      </c>
      <c r="N7588">
        <v>16.0687</v>
      </c>
    </row>
    <row r="7589" spans="1:14" x14ac:dyDescent="0.3">
      <c r="A7589" t="s">
        <v>266</v>
      </c>
      <c r="B7589" t="s">
        <v>267</v>
      </c>
      <c r="C7589" t="s">
        <v>431</v>
      </c>
      <c r="D7589" t="s">
        <v>430</v>
      </c>
      <c r="E7589">
        <v>1983</v>
      </c>
      <c r="F7589">
        <v>45.969000000000001</v>
      </c>
      <c r="G7589">
        <v>21.335000000000001</v>
      </c>
      <c r="H7589">
        <v>37.862499999999997</v>
      </c>
      <c r="I7589">
        <v>3236430000</v>
      </c>
      <c r="J7589">
        <v>260.16800000000001</v>
      </c>
      <c r="L7589">
        <v>173.8</v>
      </c>
      <c r="M7589">
        <v>43.56</v>
      </c>
      <c r="N7589">
        <v>15.819000000000001</v>
      </c>
    </row>
    <row r="7590" spans="1:14" x14ac:dyDescent="0.3">
      <c r="A7590" t="s">
        <v>266</v>
      </c>
      <c r="B7590" t="s">
        <v>267</v>
      </c>
      <c r="C7590" t="s">
        <v>431</v>
      </c>
      <c r="D7590" t="s">
        <v>430</v>
      </c>
      <c r="E7590">
        <v>1982</v>
      </c>
      <c r="F7590">
        <v>46.23</v>
      </c>
      <c r="G7590">
        <v>21.407</v>
      </c>
      <c r="H7590">
        <v>48.4831</v>
      </c>
      <c r="I7590">
        <v>3612170000</v>
      </c>
      <c r="J7590">
        <v>296.327</v>
      </c>
      <c r="L7590">
        <v>174.7</v>
      </c>
      <c r="M7590">
        <v>43.527000000000001</v>
      </c>
      <c r="N7590">
        <v>15.501200000000001</v>
      </c>
    </row>
    <row r="7591" spans="1:14" x14ac:dyDescent="0.3">
      <c r="A7591" t="s">
        <v>266</v>
      </c>
      <c r="B7591" t="s">
        <v>267</v>
      </c>
      <c r="C7591" t="s">
        <v>431</v>
      </c>
      <c r="D7591" t="s">
        <v>430</v>
      </c>
      <c r="E7591">
        <v>1981</v>
      </c>
      <c r="F7591">
        <v>46.451999999999998</v>
      </c>
      <c r="G7591">
        <v>21.452999999999999</v>
      </c>
      <c r="H7591">
        <v>36.682299999999998</v>
      </c>
      <c r="I7591">
        <v>3537100000</v>
      </c>
      <c r="J7591">
        <v>296.90899999999999</v>
      </c>
      <c r="L7591">
        <v>175.3</v>
      </c>
      <c r="M7591">
        <v>43.521000000000001</v>
      </c>
      <c r="N7591">
        <v>15.1493</v>
      </c>
    </row>
    <row r="7592" spans="1:14" x14ac:dyDescent="0.3">
      <c r="A7592" t="s">
        <v>266</v>
      </c>
      <c r="B7592" t="s">
        <v>267</v>
      </c>
      <c r="C7592" t="s">
        <v>431</v>
      </c>
      <c r="D7592" t="s">
        <v>430</v>
      </c>
      <c r="E7592">
        <v>1980</v>
      </c>
      <c r="F7592">
        <v>46.628</v>
      </c>
      <c r="G7592">
        <v>21.492999999999999</v>
      </c>
      <c r="H7592">
        <v>37.1447</v>
      </c>
      <c r="I7592">
        <v>3526290000</v>
      </c>
      <c r="J7592">
        <v>303.20100000000002</v>
      </c>
      <c r="L7592">
        <v>175.7</v>
      </c>
      <c r="M7592">
        <v>43.515000000000001</v>
      </c>
      <c r="N7592">
        <v>14.7895</v>
      </c>
    </row>
    <row r="7593" spans="1:14" x14ac:dyDescent="0.3">
      <c r="A7593" t="s">
        <v>266</v>
      </c>
      <c r="B7593" t="s">
        <v>267</v>
      </c>
      <c r="C7593" t="s">
        <v>431</v>
      </c>
      <c r="D7593" t="s">
        <v>430</v>
      </c>
      <c r="E7593">
        <v>1979</v>
      </c>
      <c r="F7593">
        <v>46.756999999999998</v>
      </c>
      <c r="G7593">
        <v>21.55</v>
      </c>
      <c r="H7593">
        <v>37.032499999999999</v>
      </c>
      <c r="L7593">
        <v>175.9</v>
      </c>
      <c r="M7593">
        <v>43.478999999999999</v>
      </c>
      <c r="N7593">
        <v>14.4223</v>
      </c>
    </row>
    <row r="7594" spans="1:14" x14ac:dyDescent="0.3">
      <c r="A7594" t="s">
        <v>266</v>
      </c>
      <c r="B7594" t="s">
        <v>267</v>
      </c>
      <c r="C7594" t="s">
        <v>431</v>
      </c>
      <c r="D7594" t="s">
        <v>430</v>
      </c>
      <c r="E7594">
        <v>1978</v>
      </c>
      <c r="F7594">
        <v>46.853999999999999</v>
      </c>
      <c r="G7594">
        <v>21.638000000000002</v>
      </c>
      <c r="H7594">
        <v>60.862900000000003</v>
      </c>
      <c r="L7594">
        <v>176.3</v>
      </c>
      <c r="M7594">
        <v>43.390999999999998</v>
      </c>
      <c r="N7594">
        <v>14.0405</v>
      </c>
    </row>
    <row r="7595" spans="1:14" x14ac:dyDescent="0.3">
      <c r="A7595" t="s">
        <v>266</v>
      </c>
      <c r="B7595" t="s">
        <v>267</v>
      </c>
      <c r="C7595" t="s">
        <v>431</v>
      </c>
      <c r="D7595" t="s">
        <v>430</v>
      </c>
      <c r="E7595">
        <v>1977</v>
      </c>
      <c r="F7595">
        <v>46.930999999999997</v>
      </c>
      <c r="G7595">
        <v>21.768000000000001</v>
      </c>
      <c r="H7595">
        <v>57.456600000000002</v>
      </c>
      <c r="L7595">
        <v>176.6</v>
      </c>
      <c r="M7595">
        <v>43.241999999999997</v>
      </c>
      <c r="N7595">
        <v>13.6557</v>
      </c>
    </row>
    <row r="7596" spans="1:14" x14ac:dyDescent="0.3">
      <c r="A7596" t="s">
        <v>266</v>
      </c>
      <c r="B7596" t="s">
        <v>267</v>
      </c>
      <c r="C7596" t="s">
        <v>431</v>
      </c>
      <c r="D7596" t="s">
        <v>430</v>
      </c>
      <c r="E7596">
        <v>1976</v>
      </c>
      <c r="F7596">
        <v>46.991</v>
      </c>
      <c r="G7596">
        <v>21.942</v>
      </c>
      <c r="H7596">
        <v>61.9497</v>
      </c>
      <c r="L7596">
        <v>177.4</v>
      </c>
      <c r="M7596">
        <v>43.027999999999999</v>
      </c>
      <c r="N7596">
        <v>13.2811</v>
      </c>
    </row>
    <row r="7597" spans="1:14" x14ac:dyDescent="0.3">
      <c r="A7597" t="s">
        <v>266</v>
      </c>
      <c r="B7597" t="s">
        <v>267</v>
      </c>
      <c r="C7597" t="s">
        <v>431</v>
      </c>
      <c r="D7597" t="s">
        <v>430</v>
      </c>
      <c r="E7597">
        <v>1975</v>
      </c>
      <c r="F7597">
        <v>47.039000000000001</v>
      </c>
      <c r="G7597">
        <v>22.152000000000001</v>
      </c>
      <c r="H7597">
        <v>56.073599999999999</v>
      </c>
      <c r="L7597">
        <v>178.2</v>
      </c>
      <c r="M7597">
        <v>42.759</v>
      </c>
      <c r="N7597">
        <v>12.926600000000001</v>
      </c>
    </row>
    <row r="7598" spans="1:14" x14ac:dyDescent="0.3">
      <c r="A7598" t="s">
        <v>266</v>
      </c>
      <c r="B7598" t="s">
        <v>267</v>
      </c>
      <c r="C7598" t="s">
        <v>431</v>
      </c>
      <c r="D7598" t="s">
        <v>430</v>
      </c>
      <c r="E7598">
        <v>1974</v>
      </c>
      <c r="F7598">
        <v>47.076000000000001</v>
      </c>
      <c r="G7598">
        <v>22.387</v>
      </c>
      <c r="H7598">
        <v>68.436700000000002</v>
      </c>
      <c r="L7598">
        <v>179</v>
      </c>
      <c r="M7598">
        <v>42.451000000000001</v>
      </c>
      <c r="N7598">
        <v>12.5982</v>
      </c>
    </row>
    <row r="7599" spans="1:14" x14ac:dyDescent="0.3">
      <c r="A7599" t="s">
        <v>266</v>
      </c>
      <c r="B7599" t="s">
        <v>267</v>
      </c>
      <c r="C7599" t="s">
        <v>431</v>
      </c>
      <c r="D7599" t="s">
        <v>430</v>
      </c>
      <c r="E7599">
        <v>1973</v>
      </c>
      <c r="F7599">
        <v>47.104999999999997</v>
      </c>
      <c r="G7599">
        <v>22.625</v>
      </c>
      <c r="H7599">
        <v>57.8157</v>
      </c>
      <c r="L7599">
        <v>179.9</v>
      </c>
      <c r="M7599">
        <v>42.134999999999998</v>
      </c>
      <c r="N7599">
        <v>12.2951</v>
      </c>
    </row>
    <row r="7600" spans="1:14" x14ac:dyDescent="0.3">
      <c r="A7600" t="s">
        <v>266</v>
      </c>
      <c r="B7600" t="s">
        <v>267</v>
      </c>
      <c r="C7600" t="s">
        <v>431</v>
      </c>
      <c r="D7600" t="s">
        <v>430</v>
      </c>
      <c r="E7600">
        <v>1972</v>
      </c>
      <c r="F7600">
        <v>47.125999999999998</v>
      </c>
      <c r="G7600">
        <v>22.849</v>
      </c>
      <c r="H7600">
        <v>50.707999999999998</v>
      </c>
      <c r="L7600">
        <v>180.5</v>
      </c>
      <c r="M7600">
        <v>41.835999999999999</v>
      </c>
      <c r="N7600">
        <v>12.0123</v>
      </c>
    </row>
    <row r="7601" spans="1:15" x14ac:dyDescent="0.3">
      <c r="A7601" t="s">
        <v>266</v>
      </c>
      <c r="B7601" t="s">
        <v>267</v>
      </c>
      <c r="C7601" t="s">
        <v>431</v>
      </c>
      <c r="D7601" t="s">
        <v>430</v>
      </c>
      <c r="E7601">
        <v>1971</v>
      </c>
      <c r="F7601">
        <v>47.137999999999998</v>
      </c>
      <c r="G7601">
        <v>23.045999999999999</v>
      </c>
      <c r="H7601">
        <v>51.556100000000001</v>
      </c>
      <c r="L7601">
        <v>181.2</v>
      </c>
      <c r="M7601">
        <v>41.567</v>
      </c>
      <c r="N7601">
        <v>11.7407</v>
      </c>
    </row>
    <row r="7602" spans="1:15" x14ac:dyDescent="0.3">
      <c r="A7602" t="s">
        <v>266</v>
      </c>
      <c r="B7602" t="s">
        <v>267</v>
      </c>
      <c r="C7602" t="s">
        <v>431</v>
      </c>
      <c r="D7602" t="s">
        <v>430</v>
      </c>
      <c r="E7602">
        <v>1970</v>
      </c>
      <c r="F7602">
        <v>47.140999999999998</v>
      </c>
      <c r="G7602">
        <v>23.204999999999998</v>
      </c>
      <c r="L7602">
        <v>181.7</v>
      </c>
      <c r="M7602">
        <v>41.343000000000004</v>
      </c>
      <c r="N7602">
        <v>11.473800000000001</v>
      </c>
    </row>
    <row r="7603" spans="1:15" x14ac:dyDescent="0.3">
      <c r="A7603" t="s">
        <v>266</v>
      </c>
      <c r="B7603" t="s">
        <v>267</v>
      </c>
      <c r="C7603" t="s">
        <v>431</v>
      </c>
      <c r="D7603" t="s">
        <v>430</v>
      </c>
      <c r="E7603">
        <v>1969</v>
      </c>
      <c r="F7603">
        <v>47.131999999999998</v>
      </c>
      <c r="G7603">
        <v>23.312999999999999</v>
      </c>
      <c r="L7603">
        <v>181.8</v>
      </c>
      <c r="M7603">
        <v>41.177999999999997</v>
      </c>
      <c r="N7603">
        <v>11.210900000000001</v>
      </c>
    </row>
    <row r="7604" spans="1:15" x14ac:dyDescent="0.3">
      <c r="A7604" t="s">
        <v>266</v>
      </c>
      <c r="B7604" t="s">
        <v>267</v>
      </c>
      <c r="C7604" t="s">
        <v>431</v>
      </c>
      <c r="D7604" t="s">
        <v>430</v>
      </c>
      <c r="E7604">
        <v>1968</v>
      </c>
      <c r="F7604">
        <v>47.109000000000002</v>
      </c>
      <c r="G7604">
        <v>23.378</v>
      </c>
      <c r="L7604">
        <v>181.8</v>
      </c>
      <c r="M7604">
        <v>41.061</v>
      </c>
      <c r="N7604">
        <v>10.954599999999999</v>
      </c>
    </row>
    <row r="7605" spans="1:15" x14ac:dyDescent="0.3">
      <c r="A7605" t="s">
        <v>266</v>
      </c>
      <c r="B7605" t="s">
        <v>267</v>
      </c>
      <c r="C7605" t="s">
        <v>431</v>
      </c>
      <c r="D7605" t="s">
        <v>430</v>
      </c>
      <c r="E7605">
        <v>1967</v>
      </c>
      <c r="F7605">
        <v>47.067999999999998</v>
      </c>
      <c r="G7605">
        <v>23.411000000000001</v>
      </c>
      <c r="L7605">
        <v>181.5</v>
      </c>
      <c r="M7605">
        <v>40.975000000000001</v>
      </c>
      <c r="N7605">
        <v>10.7044</v>
      </c>
    </row>
    <row r="7606" spans="1:15" x14ac:dyDescent="0.3">
      <c r="A7606" t="s">
        <v>266</v>
      </c>
      <c r="B7606" t="s">
        <v>267</v>
      </c>
      <c r="C7606" t="s">
        <v>431</v>
      </c>
      <c r="D7606" t="s">
        <v>430</v>
      </c>
      <c r="E7606">
        <v>1966</v>
      </c>
      <c r="F7606">
        <v>47.01</v>
      </c>
      <c r="G7606">
        <v>23.425999999999998</v>
      </c>
      <c r="L7606">
        <v>180.9</v>
      </c>
      <c r="M7606">
        <v>40.904000000000003</v>
      </c>
      <c r="N7606">
        <v>10.4605</v>
      </c>
    </row>
    <row r="7607" spans="1:15" x14ac:dyDescent="0.3">
      <c r="A7607" t="s">
        <v>266</v>
      </c>
      <c r="B7607" t="s">
        <v>267</v>
      </c>
      <c r="C7607" t="s">
        <v>431</v>
      </c>
      <c r="D7607" t="s">
        <v>430</v>
      </c>
      <c r="E7607">
        <v>1965</v>
      </c>
      <c r="F7607">
        <v>46.927</v>
      </c>
      <c r="G7607">
        <v>23.445</v>
      </c>
      <c r="L7607">
        <v>180.1</v>
      </c>
      <c r="M7607">
        <v>40.822000000000003</v>
      </c>
      <c r="N7607">
        <v>10.223100000000001</v>
      </c>
    </row>
    <row r="7608" spans="1:15" x14ac:dyDescent="0.3">
      <c r="A7608" t="s">
        <v>266</v>
      </c>
      <c r="B7608" t="s">
        <v>267</v>
      </c>
      <c r="C7608" t="s">
        <v>431</v>
      </c>
      <c r="D7608" t="s">
        <v>430</v>
      </c>
      <c r="E7608">
        <v>1964</v>
      </c>
      <c r="F7608">
        <v>46.811999999999998</v>
      </c>
      <c r="G7608">
        <v>23.491</v>
      </c>
      <c r="L7608">
        <v>179</v>
      </c>
      <c r="M7608">
        <v>40.698</v>
      </c>
      <c r="N7608">
        <v>9.9914900000000006</v>
      </c>
    </row>
    <row r="7609" spans="1:15" x14ac:dyDescent="0.3">
      <c r="A7609" t="s">
        <v>266</v>
      </c>
      <c r="B7609" t="s">
        <v>267</v>
      </c>
      <c r="C7609" t="s">
        <v>431</v>
      </c>
      <c r="D7609" t="s">
        <v>430</v>
      </c>
      <c r="E7609">
        <v>1963</v>
      </c>
      <c r="F7609">
        <v>46.667000000000002</v>
      </c>
      <c r="G7609">
        <v>23.584</v>
      </c>
      <c r="M7609">
        <v>40.508000000000003</v>
      </c>
      <c r="N7609">
        <v>9.7655799999999999</v>
      </c>
    </row>
    <row r="7610" spans="1:15" x14ac:dyDescent="0.3">
      <c r="A7610" t="s">
        <v>266</v>
      </c>
      <c r="B7610" t="s">
        <v>267</v>
      </c>
      <c r="C7610" t="s">
        <v>431</v>
      </c>
      <c r="D7610" t="s">
        <v>430</v>
      </c>
      <c r="E7610">
        <v>1962</v>
      </c>
      <c r="F7610">
        <v>46.499000000000002</v>
      </c>
      <c r="G7610">
        <v>23.741</v>
      </c>
      <c r="M7610">
        <v>40.238</v>
      </c>
      <c r="N7610">
        <v>9.5466599999999993</v>
      </c>
    </row>
    <row r="7611" spans="1:15" x14ac:dyDescent="0.3">
      <c r="A7611" t="s">
        <v>266</v>
      </c>
      <c r="B7611" t="s">
        <v>267</v>
      </c>
      <c r="C7611" t="s">
        <v>431</v>
      </c>
      <c r="D7611" t="s">
        <v>430</v>
      </c>
      <c r="E7611">
        <v>1961</v>
      </c>
      <c r="F7611">
        <v>46.319000000000003</v>
      </c>
      <c r="G7611">
        <v>23.97</v>
      </c>
      <c r="M7611">
        <v>39.878999999999998</v>
      </c>
      <c r="N7611">
        <v>9.3365899999999993</v>
      </c>
    </row>
    <row r="7612" spans="1:15" x14ac:dyDescent="0.3">
      <c r="A7612" t="s">
        <v>266</v>
      </c>
      <c r="B7612" t="s">
        <v>267</v>
      </c>
      <c r="C7612" t="s">
        <v>431</v>
      </c>
      <c r="D7612" t="s">
        <v>430</v>
      </c>
      <c r="E7612">
        <v>1960</v>
      </c>
      <c r="F7612">
        <v>46.143000000000001</v>
      </c>
      <c r="G7612">
        <v>24.27</v>
      </c>
      <c r="M7612">
        <v>39.439</v>
      </c>
    </row>
    <row r="7613" spans="1:15" x14ac:dyDescent="0.3">
      <c r="A7613" t="s">
        <v>268</v>
      </c>
      <c r="B7613" t="s">
        <v>269</v>
      </c>
      <c r="C7613" t="s">
        <v>435</v>
      </c>
      <c r="D7613" t="s">
        <v>432</v>
      </c>
      <c r="E7613">
        <v>2018</v>
      </c>
      <c r="I7613">
        <v>71214800000</v>
      </c>
      <c r="J7613">
        <v>1325.95</v>
      </c>
      <c r="L7613">
        <v>36.799999999999997</v>
      </c>
      <c r="N7613">
        <v>82.238600000000005</v>
      </c>
      <c r="O7613">
        <v>1.5640000000000001</v>
      </c>
    </row>
    <row r="7614" spans="1:15" x14ac:dyDescent="0.3">
      <c r="A7614" t="s">
        <v>268</v>
      </c>
      <c r="B7614" t="s">
        <v>269</v>
      </c>
      <c r="C7614" t="s">
        <v>435</v>
      </c>
      <c r="D7614" t="s">
        <v>432</v>
      </c>
      <c r="E7614">
        <v>2017</v>
      </c>
      <c r="F7614">
        <v>17.702999999999999</v>
      </c>
      <c r="G7614">
        <v>8.2059999999999995</v>
      </c>
      <c r="I7614">
        <v>66719100000</v>
      </c>
      <c r="J7614">
        <v>1249.83</v>
      </c>
      <c r="K7614">
        <v>30.6782</v>
      </c>
      <c r="L7614">
        <v>38</v>
      </c>
      <c r="M7614">
        <v>66.558000000000007</v>
      </c>
      <c r="N7614">
        <v>81.739699999999999</v>
      </c>
      <c r="O7614">
        <v>1.5509999999999999</v>
      </c>
    </row>
    <row r="7615" spans="1:15" x14ac:dyDescent="0.3">
      <c r="A7615" t="s">
        <v>268</v>
      </c>
      <c r="B7615" t="s">
        <v>269</v>
      </c>
      <c r="C7615" t="s">
        <v>435</v>
      </c>
      <c r="D7615" t="s">
        <v>432</v>
      </c>
      <c r="E7615">
        <v>2016</v>
      </c>
      <c r="F7615">
        <v>17.861000000000001</v>
      </c>
      <c r="G7615">
        <v>8.2379999999999995</v>
      </c>
      <c r="I7615">
        <v>63256200000</v>
      </c>
      <c r="J7615">
        <v>1192.5</v>
      </c>
      <c r="K7615">
        <v>25.0733</v>
      </c>
      <c r="L7615">
        <v>39.299999999999997</v>
      </c>
      <c r="M7615">
        <v>66.204999999999998</v>
      </c>
      <c r="N7615">
        <v>81.223200000000006</v>
      </c>
      <c r="O7615">
        <v>1.1759999999999999</v>
      </c>
    </row>
    <row r="7616" spans="1:15" x14ac:dyDescent="0.3">
      <c r="A7616" t="s">
        <v>268</v>
      </c>
      <c r="B7616" t="s">
        <v>269</v>
      </c>
      <c r="C7616" t="s">
        <v>435</v>
      </c>
      <c r="D7616" t="s">
        <v>432</v>
      </c>
      <c r="E7616">
        <v>2015</v>
      </c>
      <c r="F7616">
        <v>18.041</v>
      </c>
      <c r="G7616">
        <v>8.2949999999999999</v>
      </c>
      <c r="I7616">
        <v>59687400000</v>
      </c>
      <c r="J7616">
        <v>1133</v>
      </c>
      <c r="K7616">
        <v>21.7258</v>
      </c>
      <c r="L7616">
        <v>40.6</v>
      </c>
      <c r="M7616">
        <v>65.81</v>
      </c>
      <c r="N7616">
        <v>80.665000000000006</v>
      </c>
      <c r="O7616">
        <v>0.76600000000000001</v>
      </c>
    </row>
    <row r="7617" spans="1:15" x14ac:dyDescent="0.3">
      <c r="A7617" t="s">
        <v>268</v>
      </c>
      <c r="B7617" t="s">
        <v>269</v>
      </c>
      <c r="C7617" t="s">
        <v>435</v>
      </c>
      <c r="D7617" t="s">
        <v>432</v>
      </c>
      <c r="E7617">
        <v>2014</v>
      </c>
      <c r="F7617">
        <v>18.263999999999999</v>
      </c>
      <c r="G7617">
        <v>8.3770000000000007</v>
      </c>
      <c r="H7617">
        <v>215.29900000000001</v>
      </c>
      <c r="I7617">
        <v>65446200000</v>
      </c>
      <c r="J7617">
        <v>1251.82</v>
      </c>
      <c r="K7617">
        <v>11.52</v>
      </c>
      <c r="L7617">
        <v>42</v>
      </c>
      <c r="M7617">
        <v>65.378</v>
      </c>
      <c r="N7617">
        <v>80.052700000000002</v>
      </c>
      <c r="O7617">
        <v>0.79300000000000004</v>
      </c>
    </row>
    <row r="7618" spans="1:15" x14ac:dyDescent="0.3">
      <c r="A7618" t="s">
        <v>268</v>
      </c>
      <c r="B7618" t="s">
        <v>269</v>
      </c>
      <c r="C7618" t="s">
        <v>435</v>
      </c>
      <c r="D7618" t="s">
        <v>432</v>
      </c>
      <c r="E7618">
        <v>2013</v>
      </c>
      <c r="F7618">
        <v>18.544</v>
      </c>
      <c r="G7618">
        <v>8.48</v>
      </c>
      <c r="H7618">
        <v>185.37200000000001</v>
      </c>
      <c r="I7618">
        <v>60269700000</v>
      </c>
      <c r="J7618">
        <v>1162.33</v>
      </c>
      <c r="K7618">
        <v>8</v>
      </c>
      <c r="L7618">
        <v>43.5</v>
      </c>
      <c r="M7618">
        <v>64.921000000000006</v>
      </c>
      <c r="N7618">
        <v>79.396799999999999</v>
      </c>
      <c r="O7618">
        <v>0.83799999999999997</v>
      </c>
    </row>
    <row r="7619" spans="1:15" x14ac:dyDescent="0.3">
      <c r="A7619" t="s">
        <v>268</v>
      </c>
      <c r="B7619" t="s">
        <v>269</v>
      </c>
      <c r="C7619" t="s">
        <v>435</v>
      </c>
      <c r="D7619" t="s">
        <v>432</v>
      </c>
      <c r="E7619">
        <v>2012</v>
      </c>
      <c r="F7619">
        <v>18.888999999999999</v>
      </c>
      <c r="G7619">
        <v>8.5980000000000008</v>
      </c>
      <c r="H7619">
        <v>156.00899999999999</v>
      </c>
      <c r="I7619">
        <v>59937800000</v>
      </c>
      <c r="J7619">
        <v>1165.79</v>
      </c>
      <c r="K7619">
        <v>4</v>
      </c>
      <c r="L7619">
        <v>45.1</v>
      </c>
      <c r="M7619">
        <v>64.453000000000003</v>
      </c>
      <c r="N7619">
        <v>78.716499999999996</v>
      </c>
      <c r="O7619">
        <v>0.87</v>
      </c>
    </row>
    <row r="7620" spans="1:15" x14ac:dyDescent="0.3">
      <c r="A7620" t="s">
        <v>268</v>
      </c>
      <c r="B7620" t="s">
        <v>269</v>
      </c>
      <c r="C7620" t="s">
        <v>435</v>
      </c>
      <c r="D7620" t="s">
        <v>432</v>
      </c>
      <c r="E7620">
        <v>2011</v>
      </c>
      <c r="F7620">
        <v>19.300999999999998</v>
      </c>
      <c r="G7620">
        <v>8.7260000000000009</v>
      </c>
      <c r="H7620">
        <v>154.381</v>
      </c>
      <c r="I7620">
        <v>59977300000</v>
      </c>
      <c r="J7620">
        <v>1176.24</v>
      </c>
      <c r="K7620">
        <v>0.98</v>
      </c>
      <c r="L7620">
        <v>46.8</v>
      </c>
      <c r="M7620">
        <v>63.982999999999997</v>
      </c>
      <c r="N7620">
        <v>78.052000000000007</v>
      </c>
      <c r="O7620">
        <v>0.89500000000000002</v>
      </c>
    </row>
    <row r="7621" spans="1:15" x14ac:dyDescent="0.3">
      <c r="A7621" t="s">
        <v>268</v>
      </c>
      <c r="B7621" t="s">
        <v>269</v>
      </c>
      <c r="C7621" t="s">
        <v>435</v>
      </c>
      <c r="D7621" t="s">
        <v>432</v>
      </c>
      <c r="E7621">
        <v>2010</v>
      </c>
      <c r="F7621">
        <v>19.782</v>
      </c>
      <c r="G7621">
        <v>8.8580000000000005</v>
      </c>
      <c r="H7621">
        <v>124.306</v>
      </c>
      <c r="I7621">
        <v>49540800000</v>
      </c>
      <c r="J7621">
        <v>979.05200000000002</v>
      </c>
      <c r="K7621">
        <v>0.25</v>
      </c>
      <c r="L7621">
        <v>48.5</v>
      </c>
      <c r="M7621">
        <v>63.524999999999999</v>
      </c>
      <c r="N7621">
        <v>77.4589</v>
      </c>
      <c r="O7621">
        <v>0.91</v>
      </c>
    </row>
    <row r="7622" spans="1:15" x14ac:dyDescent="0.3">
      <c r="A7622" t="s">
        <v>268</v>
      </c>
      <c r="B7622" t="s">
        <v>269</v>
      </c>
      <c r="C7622" t="s">
        <v>435</v>
      </c>
      <c r="D7622" t="s">
        <v>432</v>
      </c>
      <c r="E7622">
        <v>2009</v>
      </c>
      <c r="F7622">
        <v>20.329999999999998</v>
      </c>
      <c r="G7622">
        <v>8.9890000000000008</v>
      </c>
      <c r="H7622">
        <v>99.362499999999997</v>
      </c>
      <c r="I7622">
        <v>36906200000</v>
      </c>
      <c r="J7622">
        <v>734.44600000000003</v>
      </c>
      <c r="K7622">
        <v>0.22</v>
      </c>
      <c r="L7622">
        <v>50.3</v>
      </c>
      <c r="M7622">
        <v>63.088999999999999</v>
      </c>
      <c r="N7622">
        <v>76.9178</v>
      </c>
      <c r="O7622">
        <v>0.90900000000000003</v>
      </c>
    </row>
    <row r="7623" spans="1:15" x14ac:dyDescent="0.3">
      <c r="A7623" t="s">
        <v>268</v>
      </c>
      <c r="B7623" t="s">
        <v>269</v>
      </c>
      <c r="C7623" t="s">
        <v>435</v>
      </c>
      <c r="D7623" t="s">
        <v>432</v>
      </c>
      <c r="E7623">
        <v>2008</v>
      </c>
      <c r="F7623">
        <v>20.925000000000001</v>
      </c>
      <c r="G7623">
        <v>9.1159999999999997</v>
      </c>
      <c r="H7623">
        <v>94.152500000000003</v>
      </c>
      <c r="I7623">
        <v>31862600000</v>
      </c>
      <c r="J7623">
        <v>638.149</v>
      </c>
      <c r="K7623">
        <v>0.22</v>
      </c>
      <c r="L7623">
        <v>56.3</v>
      </c>
      <c r="M7623">
        <v>62.677999999999997</v>
      </c>
      <c r="N7623">
        <v>76.425700000000006</v>
      </c>
      <c r="O7623">
        <v>0.78800000000000003</v>
      </c>
    </row>
    <row r="7624" spans="1:15" x14ac:dyDescent="0.3">
      <c r="A7624" t="s">
        <v>268</v>
      </c>
      <c r="B7624" t="s">
        <v>269</v>
      </c>
      <c r="C7624" t="s">
        <v>435</v>
      </c>
      <c r="D7624" t="s">
        <v>432</v>
      </c>
      <c r="E7624">
        <v>2007</v>
      </c>
      <c r="F7624">
        <v>21.542000000000002</v>
      </c>
      <c r="G7624">
        <v>9.2360000000000007</v>
      </c>
      <c r="H7624">
        <v>89.4572</v>
      </c>
      <c r="I7624">
        <v>20182500000</v>
      </c>
      <c r="J7624">
        <v>406.72899999999998</v>
      </c>
      <c r="K7624">
        <v>0.21712799999999999</v>
      </c>
      <c r="L7624">
        <v>53.8</v>
      </c>
      <c r="M7624">
        <v>62.293999999999997</v>
      </c>
      <c r="N7624">
        <v>75.929500000000004</v>
      </c>
      <c r="O7624">
        <v>0.83699999999999997</v>
      </c>
    </row>
    <row r="7625" spans="1:15" x14ac:dyDescent="0.3">
      <c r="A7625" t="s">
        <v>268</v>
      </c>
      <c r="B7625" t="s">
        <v>269</v>
      </c>
      <c r="C7625" t="s">
        <v>435</v>
      </c>
      <c r="D7625" t="s">
        <v>432</v>
      </c>
      <c r="E7625">
        <v>2006</v>
      </c>
      <c r="F7625">
        <v>22.16</v>
      </c>
      <c r="G7625">
        <v>9.3469999999999995</v>
      </c>
      <c r="H7625">
        <v>88.334800000000001</v>
      </c>
      <c r="I7625">
        <v>14502600000</v>
      </c>
      <c r="J7625">
        <v>294.16300000000001</v>
      </c>
      <c r="K7625">
        <v>0.18204799999999999</v>
      </c>
      <c r="L7625">
        <v>55.5</v>
      </c>
      <c r="M7625">
        <v>61.938000000000002</v>
      </c>
      <c r="N7625">
        <v>75.444999999999993</v>
      </c>
      <c r="O7625">
        <v>0.94599999999999995</v>
      </c>
    </row>
    <row r="7626" spans="1:15" x14ac:dyDescent="0.3">
      <c r="A7626" t="s">
        <v>268</v>
      </c>
      <c r="B7626" t="s">
        <v>269</v>
      </c>
      <c r="C7626" t="s">
        <v>435</v>
      </c>
      <c r="D7626" t="s">
        <v>432</v>
      </c>
      <c r="E7626">
        <v>2005</v>
      </c>
      <c r="F7626">
        <v>22.745999999999999</v>
      </c>
      <c r="G7626">
        <v>9.4469999999999992</v>
      </c>
      <c r="H7626">
        <v>74.852000000000004</v>
      </c>
      <c r="I7626">
        <v>11987000000</v>
      </c>
      <c r="J7626">
        <v>244.88200000000001</v>
      </c>
      <c r="K7626">
        <v>6.5238900000000002E-2</v>
      </c>
      <c r="L7626">
        <v>57.1</v>
      </c>
      <c r="M7626">
        <v>61.606999999999999</v>
      </c>
      <c r="N7626">
        <v>74.920299999999997</v>
      </c>
      <c r="O7626">
        <v>1.0649999999999999</v>
      </c>
    </row>
    <row r="7627" spans="1:15" x14ac:dyDescent="0.3">
      <c r="A7627" t="s">
        <v>268</v>
      </c>
      <c r="B7627" t="s">
        <v>269</v>
      </c>
      <c r="C7627" t="s">
        <v>435</v>
      </c>
      <c r="D7627" t="s">
        <v>432</v>
      </c>
      <c r="E7627">
        <v>2004</v>
      </c>
      <c r="F7627">
        <v>23.271000000000001</v>
      </c>
      <c r="G7627">
        <v>9.5380000000000003</v>
      </c>
      <c r="H7627">
        <v>80.511499999999998</v>
      </c>
      <c r="I7627">
        <v>10567400000</v>
      </c>
      <c r="J7627">
        <v>217.59399999999999</v>
      </c>
      <c r="K7627">
        <v>2.4337399999999999E-2</v>
      </c>
      <c r="L7627">
        <v>58.8</v>
      </c>
      <c r="M7627">
        <v>61.293999999999997</v>
      </c>
      <c r="N7627">
        <v>74.323499999999996</v>
      </c>
      <c r="O7627">
        <v>1.1359999999999999</v>
      </c>
    </row>
    <row r="7628" spans="1:15" x14ac:dyDescent="0.3">
      <c r="A7628" t="s">
        <v>268</v>
      </c>
      <c r="B7628" t="s">
        <v>269</v>
      </c>
      <c r="C7628" t="s">
        <v>435</v>
      </c>
      <c r="D7628" t="s">
        <v>432</v>
      </c>
      <c r="E7628">
        <v>2003</v>
      </c>
      <c r="F7628">
        <v>23.72</v>
      </c>
      <c r="G7628">
        <v>9.6219999999999999</v>
      </c>
      <c r="H7628">
        <v>79.939499999999995</v>
      </c>
      <c r="I7628">
        <v>10467100000</v>
      </c>
      <c r="J7628">
        <v>217.39</v>
      </c>
      <c r="K7628">
        <v>2.4064100000000001E-2</v>
      </c>
      <c r="L7628">
        <v>60.4</v>
      </c>
      <c r="M7628">
        <v>60.988999999999997</v>
      </c>
      <c r="N7628">
        <v>73.674000000000007</v>
      </c>
      <c r="O7628">
        <v>1.208</v>
      </c>
    </row>
    <row r="7629" spans="1:15" x14ac:dyDescent="0.3">
      <c r="A7629" t="s">
        <v>268</v>
      </c>
      <c r="B7629" t="s">
        <v>269</v>
      </c>
      <c r="C7629" t="s">
        <v>435</v>
      </c>
      <c r="D7629" t="s">
        <v>432</v>
      </c>
      <c r="E7629">
        <v>2002</v>
      </c>
      <c r="F7629">
        <v>24.088999999999999</v>
      </c>
      <c r="G7629">
        <v>9.7029999999999994</v>
      </c>
      <c r="H7629">
        <v>73.036500000000004</v>
      </c>
      <c r="I7629">
        <v>6777630000</v>
      </c>
      <c r="J7629">
        <v>142.08199999999999</v>
      </c>
      <c r="K7629">
        <v>4.2649400000000003E-4</v>
      </c>
      <c r="L7629">
        <v>62</v>
      </c>
      <c r="M7629">
        <v>60.685000000000002</v>
      </c>
      <c r="N7629">
        <v>72.990399999999994</v>
      </c>
      <c r="O7629">
        <v>1.2370000000000001</v>
      </c>
    </row>
    <row r="7630" spans="1:15" x14ac:dyDescent="0.3">
      <c r="A7630" t="s">
        <v>268</v>
      </c>
      <c r="B7630" t="s">
        <v>269</v>
      </c>
      <c r="C7630" t="s">
        <v>435</v>
      </c>
      <c r="D7630" t="s">
        <v>432</v>
      </c>
      <c r="E7630">
        <v>2001</v>
      </c>
      <c r="F7630">
        <v>24.376999999999999</v>
      </c>
      <c r="G7630">
        <v>9.7829999999999995</v>
      </c>
      <c r="H7630">
        <v>68.374600000000001</v>
      </c>
      <c r="I7630">
        <v>6477790000</v>
      </c>
      <c r="J7630">
        <v>137.16800000000001</v>
      </c>
      <c r="K7630">
        <v>2.89277E-4</v>
      </c>
      <c r="L7630">
        <v>63.5</v>
      </c>
      <c r="M7630">
        <v>60.377000000000002</v>
      </c>
      <c r="N7630">
        <v>72.260499999999993</v>
      </c>
      <c r="O7630">
        <v>1.2030000000000001</v>
      </c>
    </row>
    <row r="7631" spans="1:15" x14ac:dyDescent="0.3">
      <c r="A7631" t="s">
        <v>268</v>
      </c>
      <c r="B7631" t="s">
        <v>269</v>
      </c>
      <c r="C7631" t="s">
        <v>435</v>
      </c>
      <c r="D7631" t="s">
        <v>432</v>
      </c>
      <c r="E7631">
        <v>2000</v>
      </c>
      <c r="F7631">
        <v>24.588000000000001</v>
      </c>
      <c r="G7631">
        <v>9.8640000000000008</v>
      </c>
      <c r="H7631">
        <v>75.257300000000001</v>
      </c>
      <c r="I7631">
        <v>8905070000</v>
      </c>
      <c r="J7631">
        <v>190.60599999999999</v>
      </c>
      <c r="L7631">
        <v>65</v>
      </c>
      <c r="M7631">
        <v>60.063000000000002</v>
      </c>
      <c r="N7631">
        <v>71.487099999999998</v>
      </c>
      <c r="O7631">
        <v>1.2230000000000001</v>
      </c>
    </row>
    <row r="7632" spans="1:15" x14ac:dyDescent="0.3">
      <c r="A7632" t="s">
        <v>268</v>
      </c>
      <c r="B7632" t="s">
        <v>269</v>
      </c>
      <c r="C7632" t="s">
        <v>435</v>
      </c>
      <c r="D7632" t="s">
        <v>432</v>
      </c>
      <c r="E7632">
        <v>1999</v>
      </c>
      <c r="F7632">
        <v>24.733000000000001</v>
      </c>
      <c r="G7632">
        <v>9.9469999999999992</v>
      </c>
      <c r="H7632">
        <v>68.101500000000001</v>
      </c>
      <c r="K7632">
        <v>1.5170900000000001E-4</v>
      </c>
      <c r="L7632">
        <v>66.599999999999994</v>
      </c>
      <c r="M7632">
        <v>59.744</v>
      </c>
      <c r="N7632">
        <v>70.662999999999997</v>
      </c>
      <c r="O7632">
        <v>1.218</v>
      </c>
    </row>
    <row r="7633" spans="1:15" x14ac:dyDescent="0.3">
      <c r="A7633" t="s">
        <v>268</v>
      </c>
      <c r="B7633" t="s">
        <v>269</v>
      </c>
      <c r="C7633" t="s">
        <v>435</v>
      </c>
      <c r="D7633" t="s">
        <v>432</v>
      </c>
      <c r="E7633">
        <v>1998</v>
      </c>
      <c r="F7633">
        <v>24.844000000000001</v>
      </c>
      <c r="G7633">
        <v>10.034000000000001</v>
      </c>
      <c r="H7633">
        <v>64.874399999999994</v>
      </c>
      <c r="L7633">
        <v>68.099999999999994</v>
      </c>
      <c r="M7633">
        <v>59.421999999999997</v>
      </c>
      <c r="N7633">
        <v>69.790999999999997</v>
      </c>
      <c r="O7633">
        <v>1.161</v>
      </c>
    </row>
    <row r="7634" spans="1:15" x14ac:dyDescent="0.3">
      <c r="A7634" t="s">
        <v>268</v>
      </c>
      <c r="B7634" t="s">
        <v>269</v>
      </c>
      <c r="C7634" t="s">
        <v>435</v>
      </c>
      <c r="D7634" t="s">
        <v>432</v>
      </c>
      <c r="E7634">
        <v>1997</v>
      </c>
      <c r="F7634">
        <v>24.954000000000001</v>
      </c>
      <c r="G7634">
        <v>10.125999999999999</v>
      </c>
      <c r="H7634">
        <v>64.472099999999998</v>
      </c>
      <c r="L7634">
        <v>69.7</v>
      </c>
      <c r="M7634">
        <v>59.100999999999999</v>
      </c>
      <c r="N7634">
        <v>68.897400000000005</v>
      </c>
      <c r="O7634">
        <v>1.167</v>
      </c>
    </row>
    <row r="7635" spans="1:15" x14ac:dyDescent="0.3">
      <c r="A7635" t="s">
        <v>268</v>
      </c>
      <c r="B7635" t="s">
        <v>269</v>
      </c>
      <c r="C7635" t="s">
        <v>435</v>
      </c>
      <c r="D7635" t="s">
        <v>432</v>
      </c>
      <c r="E7635">
        <v>1996</v>
      </c>
      <c r="F7635">
        <v>25.088999999999999</v>
      </c>
      <c r="G7635">
        <v>10.225</v>
      </c>
      <c r="H7635">
        <v>57.634900000000002</v>
      </c>
      <c r="L7635">
        <v>71.400000000000006</v>
      </c>
      <c r="M7635">
        <v>58.78</v>
      </c>
      <c r="N7635">
        <v>68.017600000000002</v>
      </c>
      <c r="O7635">
        <v>1.1579999999999999</v>
      </c>
    </row>
    <row r="7636" spans="1:15" x14ac:dyDescent="0.3">
      <c r="A7636" t="s">
        <v>268</v>
      </c>
      <c r="B7636" t="s">
        <v>269</v>
      </c>
      <c r="C7636" t="s">
        <v>435</v>
      </c>
      <c r="D7636" t="s">
        <v>432</v>
      </c>
      <c r="E7636">
        <v>1995</v>
      </c>
      <c r="F7636">
        <v>25.277000000000001</v>
      </c>
      <c r="G7636">
        <v>10.332000000000001</v>
      </c>
      <c r="H7636">
        <v>57.173299999999998</v>
      </c>
      <c r="L7636">
        <v>73</v>
      </c>
      <c r="M7636">
        <v>58.46</v>
      </c>
      <c r="N7636">
        <v>67.1751</v>
      </c>
      <c r="O7636">
        <v>1.1539999999999999</v>
      </c>
    </row>
    <row r="7637" spans="1:15" x14ac:dyDescent="0.3">
      <c r="A7637" t="s">
        <v>268</v>
      </c>
      <c r="B7637" t="s">
        <v>269</v>
      </c>
      <c r="C7637" t="s">
        <v>435</v>
      </c>
      <c r="D7637" t="s">
        <v>432</v>
      </c>
      <c r="E7637">
        <v>1994</v>
      </c>
      <c r="F7637">
        <v>25.541</v>
      </c>
      <c r="G7637">
        <v>10.446999999999999</v>
      </c>
      <c r="H7637">
        <v>53.983699999999999</v>
      </c>
      <c r="L7637">
        <v>74.7</v>
      </c>
      <c r="M7637">
        <v>58.140999999999998</v>
      </c>
      <c r="N7637">
        <v>66.382199999999997</v>
      </c>
      <c r="O7637">
        <v>1.147</v>
      </c>
    </row>
    <row r="7638" spans="1:15" x14ac:dyDescent="0.3">
      <c r="A7638" t="s">
        <v>268</v>
      </c>
      <c r="B7638" t="s">
        <v>269</v>
      </c>
      <c r="C7638" t="s">
        <v>435</v>
      </c>
      <c r="D7638" t="s">
        <v>432</v>
      </c>
      <c r="E7638">
        <v>1993</v>
      </c>
      <c r="F7638">
        <v>25.888999999999999</v>
      </c>
      <c r="G7638">
        <v>10.57</v>
      </c>
      <c r="H7638">
        <v>50.664499999999997</v>
      </c>
      <c r="L7638">
        <v>76.5</v>
      </c>
      <c r="M7638">
        <v>57.823</v>
      </c>
      <c r="N7638">
        <v>65.627200000000002</v>
      </c>
      <c r="O7638">
        <v>1.113</v>
      </c>
    </row>
    <row r="7639" spans="1:15" x14ac:dyDescent="0.3">
      <c r="A7639" t="s">
        <v>268</v>
      </c>
      <c r="B7639" t="s">
        <v>269</v>
      </c>
      <c r="C7639" t="s">
        <v>435</v>
      </c>
      <c r="D7639" t="s">
        <v>432</v>
      </c>
      <c r="E7639">
        <v>1992</v>
      </c>
      <c r="F7639">
        <v>26.324999999999999</v>
      </c>
      <c r="G7639">
        <v>10.702</v>
      </c>
      <c r="H7639">
        <v>44.219900000000003</v>
      </c>
      <c r="L7639">
        <v>78.2</v>
      </c>
      <c r="M7639">
        <v>57.503999999999998</v>
      </c>
      <c r="N7639">
        <v>64.88</v>
      </c>
      <c r="O7639">
        <v>1.02</v>
      </c>
    </row>
    <row r="7640" spans="1:15" x14ac:dyDescent="0.3">
      <c r="A7640" t="s">
        <v>268</v>
      </c>
      <c r="B7640" t="s">
        <v>269</v>
      </c>
      <c r="C7640" t="s">
        <v>435</v>
      </c>
      <c r="D7640" t="s">
        <v>432</v>
      </c>
      <c r="E7640">
        <v>1991</v>
      </c>
      <c r="F7640">
        <v>26.855</v>
      </c>
      <c r="G7640">
        <v>10.847</v>
      </c>
      <c r="H7640">
        <v>40.8688</v>
      </c>
      <c r="L7640">
        <v>79.900000000000006</v>
      </c>
      <c r="M7640">
        <v>57.18</v>
      </c>
      <c r="N7640">
        <v>64.097399999999993</v>
      </c>
      <c r="O7640">
        <v>0.997</v>
      </c>
    </row>
    <row r="7641" spans="1:15" x14ac:dyDescent="0.3">
      <c r="A7641" t="s">
        <v>268</v>
      </c>
      <c r="B7641" t="s">
        <v>269</v>
      </c>
      <c r="C7641" t="s">
        <v>435</v>
      </c>
      <c r="D7641" t="s">
        <v>432</v>
      </c>
      <c r="E7641">
        <v>1990</v>
      </c>
      <c r="F7641">
        <v>27.486000000000001</v>
      </c>
      <c r="G7641">
        <v>11.007999999999999</v>
      </c>
      <c r="H7641">
        <v>44.102800000000002</v>
      </c>
      <c r="K7641">
        <v>0</v>
      </c>
      <c r="L7641">
        <v>81.5</v>
      </c>
      <c r="M7641">
        <v>56.848999999999997</v>
      </c>
      <c r="N7641">
        <v>63.248199999999997</v>
      </c>
    </row>
    <row r="7642" spans="1:15" x14ac:dyDescent="0.3">
      <c r="A7642" t="s">
        <v>268</v>
      </c>
      <c r="B7642" t="s">
        <v>269</v>
      </c>
      <c r="C7642" t="s">
        <v>435</v>
      </c>
      <c r="D7642" t="s">
        <v>432</v>
      </c>
      <c r="E7642">
        <v>1989</v>
      </c>
      <c r="F7642">
        <v>28.222000000000001</v>
      </c>
      <c r="G7642">
        <v>11.19</v>
      </c>
      <c r="H7642">
        <v>40.214599999999997</v>
      </c>
      <c r="L7642">
        <v>83.2</v>
      </c>
      <c r="M7642">
        <v>56.505000000000003</v>
      </c>
      <c r="N7642">
        <v>62.324300000000001</v>
      </c>
    </row>
    <row r="7643" spans="1:15" x14ac:dyDescent="0.3">
      <c r="A7643" t="s">
        <v>268</v>
      </c>
      <c r="B7643" t="s">
        <v>269</v>
      </c>
      <c r="C7643" t="s">
        <v>435</v>
      </c>
      <c r="D7643" t="s">
        <v>432</v>
      </c>
      <c r="E7643">
        <v>1988</v>
      </c>
      <c r="F7643">
        <v>29.044</v>
      </c>
      <c r="G7643">
        <v>11.394</v>
      </c>
      <c r="H7643">
        <v>37.494700000000002</v>
      </c>
      <c r="L7643">
        <v>84.7</v>
      </c>
      <c r="M7643">
        <v>56.143999999999998</v>
      </c>
      <c r="N7643">
        <v>61.336199999999998</v>
      </c>
    </row>
    <row r="7644" spans="1:15" x14ac:dyDescent="0.3">
      <c r="A7644" t="s">
        <v>268</v>
      </c>
      <c r="B7644" t="s">
        <v>269</v>
      </c>
      <c r="C7644" t="s">
        <v>435</v>
      </c>
      <c r="D7644" t="s">
        <v>432</v>
      </c>
      <c r="E7644">
        <v>1987</v>
      </c>
      <c r="F7644">
        <v>29.925000000000001</v>
      </c>
      <c r="G7644">
        <v>11.621</v>
      </c>
      <c r="H7644">
        <v>42.254199999999997</v>
      </c>
      <c r="L7644">
        <v>86.2</v>
      </c>
      <c r="M7644">
        <v>55.768000000000001</v>
      </c>
      <c r="N7644">
        <v>60.293700000000001</v>
      </c>
    </row>
    <row r="7645" spans="1:15" x14ac:dyDescent="0.3">
      <c r="A7645" t="s">
        <v>268</v>
      </c>
      <c r="B7645" t="s">
        <v>269</v>
      </c>
      <c r="C7645" t="s">
        <v>435</v>
      </c>
      <c r="D7645" t="s">
        <v>432</v>
      </c>
      <c r="E7645">
        <v>1986</v>
      </c>
      <c r="F7645">
        <v>30.838999999999999</v>
      </c>
      <c r="G7645">
        <v>11.868</v>
      </c>
      <c r="H7645">
        <v>42.017200000000003</v>
      </c>
      <c r="L7645">
        <v>87.6</v>
      </c>
      <c r="M7645">
        <v>55.375</v>
      </c>
      <c r="N7645">
        <v>59.2136</v>
      </c>
    </row>
    <row r="7646" spans="1:15" x14ac:dyDescent="0.3">
      <c r="A7646" t="s">
        <v>268</v>
      </c>
      <c r="B7646" t="s">
        <v>269</v>
      </c>
      <c r="C7646" t="s">
        <v>435</v>
      </c>
      <c r="D7646" t="s">
        <v>432</v>
      </c>
      <c r="E7646">
        <v>1985</v>
      </c>
      <c r="F7646">
        <v>31.748999999999999</v>
      </c>
      <c r="G7646">
        <v>12.131</v>
      </c>
      <c r="H7646">
        <v>41.999000000000002</v>
      </c>
      <c r="L7646">
        <v>89.1</v>
      </c>
      <c r="M7646">
        <v>54.97</v>
      </c>
      <c r="N7646">
        <v>58.1098</v>
      </c>
    </row>
    <row r="7647" spans="1:15" x14ac:dyDescent="0.3">
      <c r="A7647" t="s">
        <v>268</v>
      </c>
      <c r="B7647" t="s">
        <v>269</v>
      </c>
      <c r="C7647" t="s">
        <v>435</v>
      </c>
      <c r="D7647" t="s">
        <v>432</v>
      </c>
      <c r="E7647">
        <v>1984</v>
      </c>
      <c r="F7647">
        <v>32.621000000000002</v>
      </c>
      <c r="G7647">
        <v>12.404999999999999</v>
      </c>
      <c r="H7647">
        <v>35.256300000000003</v>
      </c>
      <c r="L7647">
        <v>90.7</v>
      </c>
      <c r="M7647">
        <v>54.555999999999997</v>
      </c>
      <c r="N7647">
        <v>56.984299999999998</v>
      </c>
    </row>
    <row r="7648" spans="1:15" x14ac:dyDescent="0.3">
      <c r="A7648" t="s">
        <v>268</v>
      </c>
      <c r="B7648" t="s">
        <v>269</v>
      </c>
      <c r="C7648" t="s">
        <v>435</v>
      </c>
      <c r="D7648" t="s">
        <v>432</v>
      </c>
      <c r="E7648">
        <v>1983</v>
      </c>
      <c r="F7648">
        <v>33.433</v>
      </c>
      <c r="G7648">
        <v>12.683999999999999</v>
      </c>
      <c r="H7648">
        <v>32.664900000000003</v>
      </c>
      <c r="L7648">
        <v>92.3</v>
      </c>
      <c r="M7648">
        <v>54.14</v>
      </c>
      <c r="N7648">
        <v>55.8371</v>
      </c>
    </row>
    <row r="7649" spans="1:14" x14ac:dyDescent="0.3">
      <c r="A7649" t="s">
        <v>268</v>
      </c>
      <c r="B7649" t="s">
        <v>269</v>
      </c>
      <c r="C7649" t="s">
        <v>435</v>
      </c>
      <c r="D7649" t="s">
        <v>432</v>
      </c>
      <c r="E7649">
        <v>1982</v>
      </c>
      <c r="F7649">
        <v>34.167999999999999</v>
      </c>
      <c r="G7649">
        <v>12.962999999999999</v>
      </c>
      <c r="H7649">
        <v>32.238</v>
      </c>
      <c r="L7649">
        <v>93.9</v>
      </c>
      <c r="M7649">
        <v>53.725999999999999</v>
      </c>
      <c r="N7649">
        <v>54.677999999999997</v>
      </c>
    </row>
    <row r="7650" spans="1:14" x14ac:dyDescent="0.3">
      <c r="A7650" t="s">
        <v>268</v>
      </c>
      <c r="B7650" t="s">
        <v>269</v>
      </c>
      <c r="C7650" t="s">
        <v>435</v>
      </c>
      <c r="D7650" t="s">
        <v>432</v>
      </c>
      <c r="E7650">
        <v>1981</v>
      </c>
      <c r="F7650">
        <v>34.817999999999998</v>
      </c>
      <c r="G7650">
        <v>13.24</v>
      </c>
      <c r="H7650">
        <v>30.449000000000002</v>
      </c>
      <c r="L7650">
        <v>95.7</v>
      </c>
      <c r="M7650">
        <v>53.314999999999998</v>
      </c>
      <c r="N7650">
        <v>53.518500000000003</v>
      </c>
    </row>
    <row r="7651" spans="1:14" x14ac:dyDescent="0.3">
      <c r="A7651" t="s">
        <v>268</v>
      </c>
      <c r="B7651" t="s">
        <v>269</v>
      </c>
      <c r="C7651" t="s">
        <v>435</v>
      </c>
      <c r="D7651" t="s">
        <v>432</v>
      </c>
      <c r="E7651">
        <v>1980</v>
      </c>
      <c r="F7651">
        <v>35.386000000000003</v>
      </c>
      <c r="G7651">
        <v>13.513999999999999</v>
      </c>
      <c r="H7651">
        <v>33.952500000000001</v>
      </c>
      <c r="L7651">
        <v>97.6</v>
      </c>
      <c r="M7651">
        <v>52.91</v>
      </c>
      <c r="N7651">
        <v>52.367600000000003</v>
      </c>
    </row>
    <row r="7652" spans="1:14" x14ac:dyDescent="0.3">
      <c r="A7652" t="s">
        <v>268</v>
      </c>
      <c r="B7652" t="s">
        <v>269</v>
      </c>
      <c r="C7652" t="s">
        <v>435</v>
      </c>
      <c r="D7652" t="s">
        <v>432</v>
      </c>
      <c r="E7652">
        <v>1979</v>
      </c>
      <c r="F7652">
        <v>35.887999999999998</v>
      </c>
      <c r="G7652">
        <v>13.786</v>
      </c>
      <c r="H7652">
        <v>32.854100000000003</v>
      </c>
      <c r="L7652">
        <v>99.5</v>
      </c>
      <c r="M7652">
        <v>52.511000000000003</v>
      </c>
      <c r="N7652">
        <v>51.230800000000002</v>
      </c>
    </row>
    <row r="7653" spans="1:14" x14ac:dyDescent="0.3">
      <c r="A7653" t="s">
        <v>268</v>
      </c>
      <c r="B7653" t="s">
        <v>269</v>
      </c>
      <c r="C7653" t="s">
        <v>435</v>
      </c>
      <c r="D7653" t="s">
        <v>432</v>
      </c>
      <c r="E7653">
        <v>1978</v>
      </c>
      <c r="F7653">
        <v>36.350999999999999</v>
      </c>
      <c r="G7653">
        <v>14.06</v>
      </c>
      <c r="H7653">
        <v>31.1462</v>
      </c>
      <c r="L7653">
        <v>101.5</v>
      </c>
      <c r="M7653">
        <v>52.113</v>
      </c>
      <c r="N7653">
        <v>50.1098</v>
      </c>
    </row>
    <row r="7654" spans="1:14" x14ac:dyDescent="0.3">
      <c r="A7654" t="s">
        <v>268</v>
      </c>
      <c r="B7654" t="s">
        <v>269</v>
      </c>
      <c r="C7654" t="s">
        <v>435</v>
      </c>
      <c r="D7654" t="s">
        <v>432</v>
      </c>
      <c r="E7654">
        <v>1977</v>
      </c>
      <c r="F7654">
        <v>36.801000000000002</v>
      </c>
      <c r="G7654">
        <v>14.34</v>
      </c>
      <c r="H7654">
        <v>29.725200000000001</v>
      </c>
      <c r="L7654">
        <v>103.6</v>
      </c>
      <c r="M7654">
        <v>51.713999999999999</v>
      </c>
      <c r="N7654">
        <v>49.005000000000003</v>
      </c>
    </row>
    <row r="7655" spans="1:14" x14ac:dyDescent="0.3">
      <c r="A7655" t="s">
        <v>268</v>
      </c>
      <c r="B7655" t="s">
        <v>269</v>
      </c>
      <c r="C7655" t="s">
        <v>435</v>
      </c>
      <c r="D7655" t="s">
        <v>432</v>
      </c>
      <c r="E7655">
        <v>1976</v>
      </c>
      <c r="F7655">
        <v>37.247999999999998</v>
      </c>
      <c r="G7655">
        <v>14.628</v>
      </c>
      <c r="H7655">
        <v>27.4315</v>
      </c>
      <c r="L7655">
        <v>105.8</v>
      </c>
      <c r="M7655">
        <v>51.311999999999998</v>
      </c>
      <c r="N7655">
        <v>47.914999999999999</v>
      </c>
    </row>
    <row r="7656" spans="1:14" x14ac:dyDescent="0.3">
      <c r="A7656" t="s">
        <v>268</v>
      </c>
      <c r="B7656" t="s">
        <v>269</v>
      </c>
      <c r="C7656" t="s">
        <v>435</v>
      </c>
      <c r="D7656" t="s">
        <v>432</v>
      </c>
      <c r="E7656">
        <v>1975</v>
      </c>
      <c r="F7656">
        <v>37.700000000000003</v>
      </c>
      <c r="G7656">
        <v>14.922000000000001</v>
      </c>
      <c r="H7656">
        <v>25.2849</v>
      </c>
      <c r="L7656">
        <v>107.9</v>
      </c>
      <c r="M7656">
        <v>50.906999999999996</v>
      </c>
      <c r="N7656">
        <v>46.838900000000002</v>
      </c>
    </row>
    <row r="7657" spans="1:14" x14ac:dyDescent="0.3">
      <c r="A7657" t="s">
        <v>268</v>
      </c>
      <c r="B7657" t="s">
        <v>269</v>
      </c>
      <c r="C7657" t="s">
        <v>435</v>
      </c>
      <c r="D7657" t="s">
        <v>432</v>
      </c>
      <c r="E7657">
        <v>1974</v>
      </c>
      <c r="F7657">
        <v>38.156999999999996</v>
      </c>
      <c r="G7657">
        <v>15.221</v>
      </c>
      <c r="H7657">
        <v>22.460999999999999</v>
      </c>
      <c r="L7657">
        <v>110.2</v>
      </c>
      <c r="M7657">
        <v>50.503</v>
      </c>
      <c r="N7657">
        <v>45.7791</v>
      </c>
    </row>
    <row r="7658" spans="1:14" x14ac:dyDescent="0.3">
      <c r="A7658" t="s">
        <v>268</v>
      </c>
      <c r="B7658" t="s">
        <v>269</v>
      </c>
      <c r="C7658" t="s">
        <v>435</v>
      </c>
      <c r="D7658" t="s">
        <v>432</v>
      </c>
      <c r="E7658">
        <v>1973</v>
      </c>
      <c r="F7658">
        <v>38.613</v>
      </c>
      <c r="G7658">
        <v>15.523999999999999</v>
      </c>
      <c r="H7658">
        <v>22.778400000000001</v>
      </c>
      <c r="L7658">
        <v>112.3</v>
      </c>
      <c r="M7658">
        <v>50.097999999999999</v>
      </c>
      <c r="N7658">
        <v>44.738100000000003</v>
      </c>
    </row>
    <row r="7659" spans="1:14" x14ac:dyDescent="0.3">
      <c r="A7659" t="s">
        <v>268</v>
      </c>
      <c r="B7659" t="s">
        <v>269</v>
      </c>
      <c r="C7659" t="s">
        <v>435</v>
      </c>
      <c r="D7659" t="s">
        <v>432</v>
      </c>
      <c r="E7659">
        <v>1972</v>
      </c>
      <c r="F7659">
        <v>39.061</v>
      </c>
      <c r="G7659">
        <v>15.837</v>
      </c>
      <c r="H7659">
        <v>21.175999999999998</v>
      </c>
      <c r="L7659">
        <v>114.4</v>
      </c>
      <c r="M7659">
        <v>49.686</v>
      </c>
      <c r="N7659">
        <v>43.715899999999998</v>
      </c>
    </row>
    <row r="7660" spans="1:14" x14ac:dyDescent="0.3">
      <c r="A7660" t="s">
        <v>268</v>
      </c>
      <c r="B7660" t="s">
        <v>269</v>
      </c>
      <c r="C7660" t="s">
        <v>435</v>
      </c>
      <c r="D7660" t="s">
        <v>432</v>
      </c>
      <c r="E7660">
        <v>1971</v>
      </c>
      <c r="F7660">
        <v>39.5</v>
      </c>
      <c r="G7660">
        <v>16.166</v>
      </c>
      <c r="H7660">
        <v>19.811</v>
      </c>
      <c r="L7660">
        <v>116.4</v>
      </c>
      <c r="M7660">
        <v>49.258000000000003</v>
      </c>
      <c r="N7660">
        <v>42.711599999999997</v>
      </c>
    </row>
    <row r="7661" spans="1:14" x14ac:dyDescent="0.3">
      <c r="A7661" t="s">
        <v>268</v>
      </c>
      <c r="B7661" t="s">
        <v>269</v>
      </c>
      <c r="C7661" t="s">
        <v>435</v>
      </c>
      <c r="D7661" t="s">
        <v>432</v>
      </c>
      <c r="E7661">
        <v>1970</v>
      </c>
      <c r="F7661">
        <v>39.927</v>
      </c>
      <c r="G7661">
        <v>16.526</v>
      </c>
      <c r="L7661">
        <v>118.4</v>
      </c>
      <c r="M7661">
        <v>48.795999999999999</v>
      </c>
      <c r="N7661">
        <v>41.725200000000001</v>
      </c>
    </row>
    <row r="7662" spans="1:14" x14ac:dyDescent="0.3">
      <c r="A7662" t="s">
        <v>268</v>
      </c>
      <c r="B7662" t="s">
        <v>269</v>
      </c>
      <c r="C7662" t="s">
        <v>435</v>
      </c>
      <c r="D7662" t="s">
        <v>432</v>
      </c>
      <c r="E7662">
        <v>1969</v>
      </c>
      <c r="F7662">
        <v>40.338999999999999</v>
      </c>
      <c r="G7662">
        <v>16.934000000000001</v>
      </c>
      <c r="L7662">
        <v>120.4</v>
      </c>
      <c r="M7662">
        <v>48.279000000000003</v>
      </c>
      <c r="N7662">
        <v>40.756300000000003</v>
      </c>
    </row>
    <row r="7663" spans="1:14" x14ac:dyDescent="0.3">
      <c r="A7663" t="s">
        <v>268</v>
      </c>
      <c r="B7663" t="s">
        <v>269</v>
      </c>
      <c r="C7663" t="s">
        <v>435</v>
      </c>
      <c r="D7663" t="s">
        <v>432</v>
      </c>
      <c r="E7663">
        <v>1968</v>
      </c>
      <c r="F7663">
        <v>40.732999999999997</v>
      </c>
      <c r="G7663">
        <v>17.398</v>
      </c>
      <c r="L7663">
        <v>122.6</v>
      </c>
      <c r="M7663">
        <v>47.698</v>
      </c>
      <c r="N7663">
        <v>39.806699999999999</v>
      </c>
    </row>
    <row r="7664" spans="1:14" x14ac:dyDescent="0.3">
      <c r="A7664" t="s">
        <v>268</v>
      </c>
      <c r="B7664" t="s">
        <v>269</v>
      </c>
      <c r="C7664" t="s">
        <v>435</v>
      </c>
      <c r="D7664" t="s">
        <v>432</v>
      </c>
      <c r="E7664">
        <v>1967</v>
      </c>
      <c r="F7664">
        <v>41.110999999999997</v>
      </c>
      <c r="G7664">
        <v>17.917999999999999</v>
      </c>
      <c r="M7664">
        <v>47.055</v>
      </c>
      <c r="N7664">
        <v>38.880600000000001</v>
      </c>
    </row>
    <row r="7665" spans="1:15" x14ac:dyDescent="0.3">
      <c r="A7665" t="s">
        <v>268</v>
      </c>
      <c r="B7665" t="s">
        <v>269</v>
      </c>
      <c r="C7665" t="s">
        <v>435</v>
      </c>
      <c r="D7665" t="s">
        <v>432</v>
      </c>
      <c r="E7665">
        <v>1966</v>
      </c>
      <c r="F7665">
        <v>41.473999999999997</v>
      </c>
      <c r="G7665">
        <v>18.488</v>
      </c>
      <c r="M7665">
        <v>46.356999999999999</v>
      </c>
      <c r="N7665">
        <v>37.983800000000002</v>
      </c>
    </row>
    <row r="7666" spans="1:15" x14ac:dyDescent="0.3">
      <c r="A7666" t="s">
        <v>268</v>
      </c>
      <c r="B7666" t="s">
        <v>269</v>
      </c>
      <c r="C7666" t="s">
        <v>435</v>
      </c>
      <c r="D7666" t="s">
        <v>432</v>
      </c>
      <c r="E7666">
        <v>1965</v>
      </c>
      <c r="F7666">
        <v>41.826000000000001</v>
      </c>
      <c r="G7666">
        <v>19.091000000000001</v>
      </c>
      <c r="M7666">
        <v>45.63</v>
      </c>
      <c r="N7666">
        <v>37.119900000000001</v>
      </c>
    </row>
    <row r="7667" spans="1:15" x14ac:dyDescent="0.3">
      <c r="A7667" t="s">
        <v>268</v>
      </c>
      <c r="B7667" t="s">
        <v>269</v>
      </c>
      <c r="C7667" t="s">
        <v>435</v>
      </c>
      <c r="D7667" t="s">
        <v>432</v>
      </c>
      <c r="E7667">
        <v>1964</v>
      </c>
      <c r="F7667">
        <v>42.170999999999999</v>
      </c>
      <c r="G7667">
        <v>19.7</v>
      </c>
      <c r="M7667">
        <v>44.906999999999996</v>
      </c>
      <c r="N7667">
        <v>36.2913</v>
      </c>
    </row>
    <row r="7668" spans="1:15" x14ac:dyDescent="0.3">
      <c r="A7668" t="s">
        <v>268</v>
      </c>
      <c r="B7668" t="s">
        <v>269</v>
      </c>
      <c r="C7668" t="s">
        <v>435</v>
      </c>
      <c r="D7668" t="s">
        <v>432</v>
      </c>
      <c r="E7668">
        <v>1963</v>
      </c>
      <c r="F7668">
        <v>42.514000000000003</v>
      </c>
      <c r="G7668">
        <v>20.294</v>
      </c>
      <c r="M7668">
        <v>44.215000000000003</v>
      </c>
      <c r="N7668">
        <v>35.496299999999998</v>
      </c>
    </row>
    <row r="7669" spans="1:15" x14ac:dyDescent="0.3">
      <c r="A7669" t="s">
        <v>268</v>
      </c>
      <c r="B7669" t="s">
        <v>269</v>
      </c>
      <c r="C7669" t="s">
        <v>435</v>
      </c>
      <c r="D7669" t="s">
        <v>432</v>
      </c>
      <c r="E7669">
        <v>1962</v>
      </c>
      <c r="F7669">
        <v>42.862000000000002</v>
      </c>
      <c r="G7669">
        <v>20.864000000000001</v>
      </c>
      <c r="M7669">
        <v>43.567</v>
      </c>
      <c r="N7669">
        <v>34.7303</v>
      </c>
    </row>
    <row r="7670" spans="1:15" x14ac:dyDescent="0.3">
      <c r="A7670" t="s">
        <v>268</v>
      </c>
      <c r="B7670" t="s">
        <v>269</v>
      </c>
      <c r="C7670" t="s">
        <v>435</v>
      </c>
      <c r="D7670" t="s">
        <v>432</v>
      </c>
      <c r="E7670">
        <v>1961</v>
      </c>
      <c r="F7670">
        <v>43.216999999999999</v>
      </c>
      <c r="G7670">
        <v>21.413</v>
      </c>
      <c r="M7670">
        <v>42.960999999999999</v>
      </c>
      <c r="N7670">
        <v>33.986600000000003</v>
      </c>
    </row>
    <row r="7671" spans="1:15" x14ac:dyDescent="0.3">
      <c r="A7671" t="s">
        <v>268</v>
      </c>
      <c r="B7671" t="s">
        <v>269</v>
      </c>
      <c r="C7671" t="s">
        <v>435</v>
      </c>
      <c r="D7671" t="s">
        <v>432</v>
      </c>
      <c r="E7671">
        <v>1960</v>
      </c>
      <c r="F7671">
        <v>43.582999999999998</v>
      </c>
      <c r="G7671">
        <v>21.952999999999999</v>
      </c>
      <c r="M7671">
        <v>42.381</v>
      </c>
    </row>
    <row r="7672" spans="1:15" x14ac:dyDescent="0.3">
      <c r="A7672" t="s">
        <v>270</v>
      </c>
      <c r="B7672" t="s">
        <v>271</v>
      </c>
      <c r="C7672" t="s">
        <v>431</v>
      </c>
      <c r="D7672" t="s">
        <v>433</v>
      </c>
      <c r="E7672">
        <v>2018</v>
      </c>
      <c r="I7672">
        <v>14521700000</v>
      </c>
      <c r="J7672">
        <v>5931.45</v>
      </c>
      <c r="L7672">
        <v>29</v>
      </c>
      <c r="N7672">
        <v>2.9737499999999999</v>
      </c>
      <c r="O7672">
        <v>23.094999999999999</v>
      </c>
    </row>
    <row r="7673" spans="1:15" x14ac:dyDescent="0.3">
      <c r="A7673" t="s">
        <v>270</v>
      </c>
      <c r="B7673" t="s">
        <v>271</v>
      </c>
      <c r="C7673" t="s">
        <v>431</v>
      </c>
      <c r="D7673" t="s">
        <v>433</v>
      </c>
      <c r="E7673">
        <v>2017</v>
      </c>
      <c r="F7673">
        <v>29.105</v>
      </c>
      <c r="G7673">
        <v>8.23</v>
      </c>
      <c r="I7673">
        <v>13566200000</v>
      </c>
      <c r="J7673">
        <v>5646.46</v>
      </c>
      <c r="K7673">
        <v>51</v>
      </c>
      <c r="L7673">
        <v>29.7</v>
      </c>
      <c r="M7673">
        <v>63.021000000000001</v>
      </c>
      <c r="N7673">
        <v>2.9182899999999998</v>
      </c>
      <c r="O7673">
        <v>23.088000000000001</v>
      </c>
    </row>
    <row r="7674" spans="1:15" x14ac:dyDescent="0.3">
      <c r="A7674" t="s">
        <v>270</v>
      </c>
      <c r="B7674" t="s">
        <v>271</v>
      </c>
      <c r="C7674" t="s">
        <v>431</v>
      </c>
      <c r="D7674" t="s">
        <v>433</v>
      </c>
      <c r="E7674">
        <v>2016</v>
      </c>
      <c r="F7674">
        <v>29.533999999999999</v>
      </c>
      <c r="G7674">
        <v>8.423</v>
      </c>
      <c r="I7674">
        <v>11286100000</v>
      </c>
      <c r="J7674">
        <v>4786.24</v>
      </c>
      <c r="K7674">
        <v>31.033300000000001</v>
      </c>
      <c r="L7674">
        <v>30.6</v>
      </c>
      <c r="M7674">
        <v>62.625</v>
      </c>
      <c r="N7674">
        <v>2.8641700000000001</v>
      </c>
      <c r="O7674">
        <v>23.352</v>
      </c>
    </row>
    <row r="7675" spans="1:15" x14ac:dyDescent="0.3">
      <c r="A7675" t="s">
        <v>270</v>
      </c>
      <c r="B7675" t="s">
        <v>271</v>
      </c>
      <c r="C7675" t="s">
        <v>431</v>
      </c>
      <c r="D7675" t="s">
        <v>433</v>
      </c>
      <c r="E7675">
        <v>2015</v>
      </c>
      <c r="F7675">
        <v>29.904</v>
      </c>
      <c r="G7675">
        <v>8.6690000000000005</v>
      </c>
      <c r="I7675">
        <v>11650700000</v>
      </c>
      <c r="J7675">
        <v>5032.8900000000003</v>
      </c>
      <c r="K7675">
        <v>25.687899999999999</v>
      </c>
      <c r="L7675">
        <v>33.5</v>
      </c>
      <c r="M7675">
        <v>62.119</v>
      </c>
      <c r="N7675">
        <v>2.8117700000000001</v>
      </c>
      <c r="O7675">
        <v>20.831</v>
      </c>
    </row>
    <row r="7676" spans="1:15" x14ac:dyDescent="0.3">
      <c r="A7676" t="s">
        <v>270</v>
      </c>
      <c r="B7676" t="s">
        <v>271</v>
      </c>
      <c r="C7676" t="s">
        <v>431</v>
      </c>
      <c r="D7676" t="s">
        <v>433</v>
      </c>
      <c r="E7676">
        <v>2014</v>
      </c>
      <c r="F7676">
        <v>30.192</v>
      </c>
      <c r="G7676">
        <v>9.0090000000000003</v>
      </c>
      <c r="H7676">
        <v>1652.57</v>
      </c>
      <c r="I7676">
        <v>12786100000</v>
      </c>
      <c r="J7676">
        <v>5624.14</v>
      </c>
      <c r="K7676">
        <v>14.84</v>
      </c>
      <c r="L7676">
        <v>34.4</v>
      </c>
      <c r="M7676">
        <v>61.424999999999997</v>
      </c>
      <c r="N7676">
        <v>2.7614000000000001</v>
      </c>
      <c r="O7676">
        <v>18.521000000000001</v>
      </c>
    </row>
    <row r="7677" spans="1:15" x14ac:dyDescent="0.3">
      <c r="A7677" t="s">
        <v>270</v>
      </c>
      <c r="B7677" t="s">
        <v>271</v>
      </c>
      <c r="C7677" t="s">
        <v>431</v>
      </c>
      <c r="D7677" t="s">
        <v>433</v>
      </c>
      <c r="E7677">
        <v>2013</v>
      </c>
      <c r="F7677">
        <v>30.390999999999998</v>
      </c>
      <c r="G7677">
        <v>9.4580000000000002</v>
      </c>
      <c r="H7677">
        <v>1692.4</v>
      </c>
      <c r="I7677">
        <v>12717800000</v>
      </c>
      <c r="J7677">
        <v>5694.08</v>
      </c>
      <c r="K7677">
        <v>13.9</v>
      </c>
      <c r="L7677">
        <v>35.299999999999997</v>
      </c>
      <c r="M7677">
        <v>60.512999999999998</v>
      </c>
      <c r="N7677">
        <v>2.7129099999999999</v>
      </c>
      <c r="O7677">
        <v>19.027999999999999</v>
      </c>
    </row>
    <row r="7678" spans="1:15" x14ac:dyDescent="0.3">
      <c r="A7678" t="s">
        <v>270</v>
      </c>
      <c r="B7678" t="s">
        <v>271</v>
      </c>
      <c r="C7678" t="s">
        <v>431</v>
      </c>
      <c r="D7678" t="s">
        <v>433</v>
      </c>
      <c r="E7678">
        <v>2012</v>
      </c>
      <c r="F7678">
        <v>30.498999999999999</v>
      </c>
      <c r="G7678">
        <v>10.012</v>
      </c>
      <c r="H7678">
        <v>1660.76</v>
      </c>
      <c r="I7678">
        <v>13016300000</v>
      </c>
      <c r="J7678">
        <v>5930.55</v>
      </c>
      <c r="K7678">
        <v>12.9414</v>
      </c>
      <c r="L7678">
        <v>36.6</v>
      </c>
      <c r="M7678">
        <v>59.387</v>
      </c>
      <c r="N7678">
        <v>2.66587</v>
      </c>
      <c r="O7678">
        <v>16.771000000000001</v>
      </c>
    </row>
    <row r="7679" spans="1:15" x14ac:dyDescent="0.3">
      <c r="A7679" t="s">
        <v>270</v>
      </c>
      <c r="B7679" t="s">
        <v>271</v>
      </c>
      <c r="C7679" t="s">
        <v>431</v>
      </c>
      <c r="D7679" t="s">
        <v>433</v>
      </c>
      <c r="E7679">
        <v>2011</v>
      </c>
      <c r="F7679">
        <v>30.52</v>
      </c>
      <c r="G7679">
        <v>10.651999999999999</v>
      </c>
      <c r="H7679">
        <v>1610.79</v>
      </c>
      <c r="I7679">
        <v>12409600000</v>
      </c>
      <c r="J7679">
        <v>5753.99</v>
      </c>
      <c r="K7679">
        <v>12</v>
      </c>
      <c r="L7679">
        <v>36.1</v>
      </c>
      <c r="M7679">
        <v>58.085000000000001</v>
      </c>
      <c r="N7679">
        <v>2.6196100000000002</v>
      </c>
      <c r="O7679">
        <v>19.64</v>
      </c>
    </row>
    <row r="7680" spans="1:15" x14ac:dyDescent="0.3">
      <c r="A7680" t="s">
        <v>270</v>
      </c>
      <c r="B7680" t="s">
        <v>271</v>
      </c>
      <c r="C7680" t="s">
        <v>431</v>
      </c>
      <c r="D7680" t="s">
        <v>433</v>
      </c>
      <c r="E7680">
        <v>2010</v>
      </c>
      <c r="F7680">
        <v>30.448</v>
      </c>
      <c r="G7680">
        <v>11.342000000000001</v>
      </c>
      <c r="H7680">
        <v>1586.22</v>
      </c>
      <c r="I7680">
        <v>11282200000</v>
      </c>
      <c r="J7680">
        <v>5324.62</v>
      </c>
      <c r="K7680">
        <v>11.6</v>
      </c>
      <c r="L7680">
        <v>36.299999999999997</v>
      </c>
      <c r="M7680">
        <v>56.664999999999999</v>
      </c>
      <c r="N7680">
        <v>2.5736699999999999</v>
      </c>
      <c r="O7680">
        <v>22.1</v>
      </c>
    </row>
    <row r="7681" spans="1:15" x14ac:dyDescent="0.3">
      <c r="A7681" t="s">
        <v>270</v>
      </c>
      <c r="B7681" t="s">
        <v>271</v>
      </c>
      <c r="C7681" t="s">
        <v>431</v>
      </c>
      <c r="D7681" t="s">
        <v>433</v>
      </c>
      <c r="E7681">
        <v>2009</v>
      </c>
      <c r="F7681">
        <v>30.28</v>
      </c>
      <c r="G7681">
        <v>12.039</v>
      </c>
      <c r="H7681">
        <v>1583.34</v>
      </c>
      <c r="I7681">
        <v>8876190000</v>
      </c>
      <c r="J7681">
        <v>4265.26</v>
      </c>
      <c r="K7681">
        <v>6.5</v>
      </c>
      <c r="L7681">
        <v>38</v>
      </c>
      <c r="M7681">
        <v>55.207000000000001</v>
      </c>
      <c r="N7681">
        <v>2.52772</v>
      </c>
      <c r="O7681">
        <v>21.536999999999999</v>
      </c>
    </row>
    <row r="7682" spans="1:15" x14ac:dyDescent="0.3">
      <c r="A7682" t="s">
        <v>270</v>
      </c>
      <c r="B7682" t="s">
        <v>271</v>
      </c>
      <c r="C7682" t="s">
        <v>431</v>
      </c>
      <c r="D7682" t="s">
        <v>433</v>
      </c>
      <c r="E7682">
        <v>2008</v>
      </c>
      <c r="F7682">
        <v>30.041</v>
      </c>
      <c r="G7682">
        <v>12.686999999999999</v>
      </c>
      <c r="H7682">
        <v>1638.94</v>
      </c>
      <c r="I7682">
        <v>8486720000</v>
      </c>
      <c r="J7682">
        <v>4153.25</v>
      </c>
      <c r="K7682">
        <v>5.3289999999999997</v>
      </c>
      <c r="L7682">
        <v>37.700000000000003</v>
      </c>
      <c r="M7682">
        <v>53.817</v>
      </c>
      <c r="N7682">
        <v>2.4819900000000001</v>
      </c>
      <c r="O7682">
        <v>19.989000000000001</v>
      </c>
    </row>
    <row r="7683" spans="1:15" x14ac:dyDescent="0.3">
      <c r="A7683" t="s">
        <v>270</v>
      </c>
      <c r="B7683" t="s">
        <v>271</v>
      </c>
      <c r="C7683" t="s">
        <v>431</v>
      </c>
      <c r="D7683" t="s">
        <v>433</v>
      </c>
      <c r="E7683">
        <v>2007</v>
      </c>
      <c r="F7683">
        <v>29.768999999999998</v>
      </c>
      <c r="G7683">
        <v>13.234</v>
      </c>
      <c r="H7683">
        <v>1606.27</v>
      </c>
      <c r="I7683">
        <v>8740870000</v>
      </c>
      <c r="J7683">
        <v>4356.24</v>
      </c>
      <c r="K7683">
        <v>4.83561</v>
      </c>
      <c r="L7683">
        <v>38.9</v>
      </c>
      <c r="M7683">
        <v>52.593000000000004</v>
      </c>
      <c r="N7683">
        <v>2.4371900000000002</v>
      </c>
      <c r="O7683">
        <v>20.539000000000001</v>
      </c>
    </row>
    <row r="7684" spans="1:15" x14ac:dyDescent="0.3">
      <c r="A7684" t="s">
        <v>270</v>
      </c>
      <c r="B7684" t="s">
        <v>271</v>
      </c>
      <c r="C7684" t="s">
        <v>431</v>
      </c>
      <c r="D7684" t="s">
        <v>433</v>
      </c>
      <c r="E7684">
        <v>2006</v>
      </c>
      <c r="F7684">
        <v>29.507999999999999</v>
      </c>
      <c r="G7684">
        <v>13.647</v>
      </c>
      <c r="H7684">
        <v>1606.54</v>
      </c>
      <c r="I7684">
        <v>7835040000</v>
      </c>
      <c r="J7684">
        <v>3974.52</v>
      </c>
      <c r="K7684">
        <v>4.3988699999999996</v>
      </c>
      <c r="L7684">
        <v>40</v>
      </c>
      <c r="M7684">
        <v>51.609000000000002</v>
      </c>
      <c r="N7684">
        <v>2.3944399999999999</v>
      </c>
      <c r="O7684">
        <v>21.105</v>
      </c>
    </row>
    <row r="7685" spans="1:15" x14ac:dyDescent="0.3">
      <c r="A7685" t="s">
        <v>270</v>
      </c>
      <c r="B7685" t="s">
        <v>271</v>
      </c>
      <c r="C7685" t="s">
        <v>431</v>
      </c>
      <c r="D7685" t="s">
        <v>433</v>
      </c>
      <c r="E7685">
        <v>2005</v>
      </c>
      <c r="F7685">
        <v>29.321000000000002</v>
      </c>
      <c r="G7685">
        <v>13.89</v>
      </c>
      <c r="H7685">
        <v>1521.42</v>
      </c>
      <c r="I7685">
        <v>7121390000</v>
      </c>
      <c r="J7685">
        <v>3674</v>
      </c>
      <c r="K7685">
        <v>4.0100499999999997</v>
      </c>
      <c r="L7685">
        <v>42.3</v>
      </c>
      <c r="M7685">
        <v>50.930999999999997</v>
      </c>
      <c r="N7685">
        <v>2.3543599999999998</v>
      </c>
      <c r="O7685">
        <v>21.887</v>
      </c>
    </row>
    <row r="7686" spans="1:15" x14ac:dyDescent="0.3">
      <c r="A7686" t="s">
        <v>270</v>
      </c>
      <c r="B7686" t="s">
        <v>271</v>
      </c>
      <c r="C7686" t="s">
        <v>431</v>
      </c>
      <c r="D7686" t="s">
        <v>433</v>
      </c>
      <c r="E7686">
        <v>2004</v>
      </c>
      <c r="F7686">
        <v>29.273</v>
      </c>
      <c r="G7686">
        <v>13.943</v>
      </c>
      <c r="H7686">
        <v>1453.55</v>
      </c>
      <c r="I7686">
        <v>6480440000</v>
      </c>
      <c r="J7686">
        <v>3396.91</v>
      </c>
      <c r="K7686">
        <v>3.8047200000000001</v>
      </c>
      <c r="L7686">
        <v>45.6</v>
      </c>
      <c r="M7686">
        <v>50.6</v>
      </c>
      <c r="N7686">
        <v>2.3172199999999998</v>
      </c>
      <c r="O7686">
        <v>22.09</v>
      </c>
    </row>
    <row r="7687" spans="1:15" x14ac:dyDescent="0.3">
      <c r="A7687" t="s">
        <v>270</v>
      </c>
      <c r="B7687" t="s">
        <v>271</v>
      </c>
      <c r="C7687" t="s">
        <v>431</v>
      </c>
      <c r="D7687" t="s">
        <v>433</v>
      </c>
      <c r="E7687">
        <v>2003</v>
      </c>
      <c r="F7687">
        <v>29.398</v>
      </c>
      <c r="G7687">
        <v>13.826000000000001</v>
      </c>
      <c r="H7687">
        <v>1169.7</v>
      </c>
      <c r="I7687">
        <v>4811990000</v>
      </c>
      <c r="J7687">
        <v>2560.77</v>
      </c>
      <c r="K7687">
        <v>3.3598400000000002</v>
      </c>
      <c r="L7687">
        <v>46.6</v>
      </c>
      <c r="M7687">
        <v>50.588999999999999</v>
      </c>
      <c r="N7687">
        <v>2.2824499999999999</v>
      </c>
      <c r="O7687">
        <v>21.756</v>
      </c>
    </row>
    <row r="7688" spans="1:15" x14ac:dyDescent="0.3">
      <c r="A7688" t="s">
        <v>270</v>
      </c>
      <c r="B7688" t="s">
        <v>271</v>
      </c>
      <c r="C7688" t="s">
        <v>431</v>
      </c>
      <c r="D7688" t="s">
        <v>433</v>
      </c>
      <c r="E7688">
        <v>2002</v>
      </c>
      <c r="F7688">
        <v>29.71</v>
      </c>
      <c r="G7688">
        <v>13.566000000000001</v>
      </c>
      <c r="H7688">
        <v>1127.18</v>
      </c>
      <c r="I7688">
        <v>3275670000</v>
      </c>
      <c r="J7688">
        <v>1769.18</v>
      </c>
      <c r="K7688">
        <v>2.6337000000000002</v>
      </c>
      <c r="L7688">
        <v>46.9</v>
      </c>
      <c r="M7688">
        <v>50.862000000000002</v>
      </c>
      <c r="N7688">
        <v>2.2489300000000001</v>
      </c>
      <c r="O7688">
        <v>21.308</v>
      </c>
    </row>
    <row r="7689" spans="1:15" x14ac:dyDescent="0.3">
      <c r="A7689" t="s">
        <v>270</v>
      </c>
      <c r="B7689" t="s">
        <v>271</v>
      </c>
      <c r="C7689" t="s">
        <v>431</v>
      </c>
      <c r="D7689" t="s">
        <v>433</v>
      </c>
      <c r="E7689">
        <v>2001</v>
      </c>
      <c r="F7689">
        <v>30.207999999999998</v>
      </c>
      <c r="G7689">
        <v>13.18</v>
      </c>
      <c r="H7689">
        <v>1090.1099999999999</v>
      </c>
      <c r="I7689">
        <v>3476450000</v>
      </c>
      <c r="J7689">
        <v>1906.29</v>
      </c>
      <c r="K7689">
        <v>2.4169800000000001</v>
      </c>
      <c r="L7689">
        <v>47</v>
      </c>
      <c r="M7689">
        <v>51.399000000000001</v>
      </c>
      <c r="N7689">
        <v>2.2151000000000001</v>
      </c>
      <c r="O7689">
        <v>20.398</v>
      </c>
    </row>
    <row r="7690" spans="1:15" x14ac:dyDescent="0.3">
      <c r="A7690" t="s">
        <v>270</v>
      </c>
      <c r="B7690" t="s">
        <v>271</v>
      </c>
      <c r="C7690" t="s">
        <v>431</v>
      </c>
      <c r="D7690" t="s">
        <v>433</v>
      </c>
      <c r="E7690">
        <v>2000</v>
      </c>
      <c r="F7690">
        <v>30.866</v>
      </c>
      <c r="G7690">
        <v>12.685</v>
      </c>
      <c r="H7690">
        <v>1052.06</v>
      </c>
      <c r="I7690">
        <v>3833990000</v>
      </c>
      <c r="J7690">
        <v>2136.44</v>
      </c>
      <c r="K7690">
        <v>1.6447400000000001</v>
      </c>
      <c r="L7690">
        <v>47.2</v>
      </c>
      <c r="M7690">
        <v>52.192</v>
      </c>
      <c r="N7690">
        <v>2.1797599999999999</v>
      </c>
      <c r="O7690">
        <v>20.3</v>
      </c>
    </row>
    <row r="7691" spans="1:15" x14ac:dyDescent="0.3">
      <c r="A7691" t="s">
        <v>270</v>
      </c>
      <c r="B7691" t="s">
        <v>271</v>
      </c>
      <c r="C7691" t="s">
        <v>431</v>
      </c>
      <c r="D7691" t="s">
        <v>433</v>
      </c>
      <c r="E7691">
        <v>1999</v>
      </c>
      <c r="F7691">
        <v>31.640999999999998</v>
      </c>
      <c r="G7691">
        <v>12.102</v>
      </c>
      <c r="H7691">
        <v>1156.56</v>
      </c>
      <c r="I7691">
        <v>3818950000</v>
      </c>
      <c r="J7691">
        <v>2165.11</v>
      </c>
      <c r="K7691">
        <v>0.33621800000000002</v>
      </c>
      <c r="L7691">
        <v>47.2</v>
      </c>
      <c r="M7691">
        <v>53.231000000000002</v>
      </c>
      <c r="N7691">
        <v>2.1424500000000002</v>
      </c>
      <c r="O7691">
        <v>21.471</v>
      </c>
    </row>
    <row r="7692" spans="1:15" x14ac:dyDescent="0.3">
      <c r="A7692" t="s">
        <v>270</v>
      </c>
      <c r="B7692" t="s">
        <v>271</v>
      </c>
      <c r="C7692" t="s">
        <v>431</v>
      </c>
      <c r="D7692" t="s">
        <v>433</v>
      </c>
      <c r="E7692">
        <v>1998</v>
      </c>
      <c r="F7692">
        <v>32.465000000000003</v>
      </c>
      <c r="G7692">
        <v>11.461</v>
      </c>
      <c r="H7692">
        <v>1086.25</v>
      </c>
      <c r="I7692">
        <v>3826530000</v>
      </c>
      <c r="J7692">
        <v>2209.77</v>
      </c>
      <c r="K7692">
        <v>0.28674500000000003</v>
      </c>
      <c r="L7692">
        <v>47.2</v>
      </c>
      <c r="M7692">
        <v>54.462000000000003</v>
      </c>
      <c r="N7692">
        <v>2.1033200000000001</v>
      </c>
      <c r="O7692">
        <v>22.622</v>
      </c>
    </row>
    <row r="7693" spans="1:15" x14ac:dyDescent="0.3">
      <c r="A7693" t="s">
        <v>270</v>
      </c>
      <c r="B7693" t="s">
        <v>271</v>
      </c>
      <c r="C7693" t="s">
        <v>431</v>
      </c>
      <c r="D7693" t="s">
        <v>433</v>
      </c>
      <c r="E7693">
        <v>1997</v>
      </c>
      <c r="F7693">
        <v>33.28</v>
      </c>
      <c r="G7693">
        <v>10.805999999999999</v>
      </c>
      <c r="H7693">
        <v>990.55799999999999</v>
      </c>
      <c r="I7693">
        <v>4102650000</v>
      </c>
      <c r="J7693">
        <v>2416.12</v>
      </c>
      <c r="K7693">
        <v>5.8750700000000003E-2</v>
      </c>
      <c r="L7693">
        <v>47.1</v>
      </c>
      <c r="M7693">
        <v>55.805999999999997</v>
      </c>
      <c r="N7693">
        <v>2.0625</v>
      </c>
      <c r="O7693">
        <v>24.45</v>
      </c>
    </row>
    <row r="7694" spans="1:15" x14ac:dyDescent="0.3">
      <c r="A7694" t="s">
        <v>270</v>
      </c>
      <c r="B7694" t="s">
        <v>271</v>
      </c>
      <c r="C7694" t="s">
        <v>431</v>
      </c>
      <c r="D7694" t="s">
        <v>433</v>
      </c>
      <c r="E7694">
        <v>1996</v>
      </c>
      <c r="F7694">
        <v>34.055999999999997</v>
      </c>
      <c r="G7694">
        <v>10.175000000000001</v>
      </c>
      <c r="H7694">
        <v>1034.6400000000001</v>
      </c>
      <c r="I7694">
        <v>3945340000</v>
      </c>
      <c r="J7694">
        <v>2371.88</v>
      </c>
      <c r="K7694">
        <v>9.0321499999999992E-3</v>
      </c>
      <c r="L7694">
        <v>47</v>
      </c>
      <c r="M7694">
        <v>57.179000000000002</v>
      </c>
      <c r="N7694">
        <v>2.0204</v>
      </c>
      <c r="O7694">
        <v>22.562000000000001</v>
      </c>
    </row>
    <row r="7695" spans="1:15" x14ac:dyDescent="0.3">
      <c r="A7695" t="s">
        <v>270</v>
      </c>
      <c r="B7695" t="s">
        <v>271</v>
      </c>
      <c r="C7695" t="s">
        <v>431</v>
      </c>
      <c r="D7695" t="s">
        <v>433</v>
      </c>
      <c r="E7695">
        <v>1995</v>
      </c>
      <c r="F7695">
        <v>34.773000000000003</v>
      </c>
      <c r="G7695">
        <v>9.6140000000000008</v>
      </c>
      <c r="H7695">
        <v>953.39599999999996</v>
      </c>
      <c r="I7695">
        <v>3942480000</v>
      </c>
      <c r="J7695">
        <v>2421.87</v>
      </c>
      <c r="K7695">
        <v>6.1720500000000001E-3</v>
      </c>
      <c r="L7695">
        <v>46.9</v>
      </c>
      <c r="M7695">
        <v>58.478999999999999</v>
      </c>
      <c r="N7695">
        <v>1.9772700000000001</v>
      </c>
      <c r="O7695">
        <v>21.038</v>
      </c>
    </row>
    <row r="7696" spans="1:15" x14ac:dyDescent="0.3">
      <c r="A7696" t="s">
        <v>270</v>
      </c>
      <c r="B7696" t="s">
        <v>271</v>
      </c>
      <c r="C7696" t="s">
        <v>431</v>
      </c>
      <c r="D7696" t="s">
        <v>433</v>
      </c>
      <c r="E7696">
        <v>1994</v>
      </c>
      <c r="F7696">
        <v>35.432000000000002</v>
      </c>
      <c r="G7696">
        <v>9.1560000000000006</v>
      </c>
      <c r="H7696">
        <v>954.88099999999997</v>
      </c>
      <c r="I7696">
        <v>3636650000</v>
      </c>
      <c r="J7696">
        <v>2284.58</v>
      </c>
      <c r="L7696">
        <v>46.8</v>
      </c>
      <c r="M7696">
        <v>59.609000000000002</v>
      </c>
      <c r="N7696">
        <v>1.9334899999999999</v>
      </c>
      <c r="O7696">
        <v>19.399999999999999</v>
      </c>
    </row>
    <row r="7697" spans="1:15" x14ac:dyDescent="0.3">
      <c r="A7697" t="s">
        <v>270</v>
      </c>
      <c r="B7697" t="s">
        <v>271</v>
      </c>
      <c r="C7697" t="s">
        <v>431</v>
      </c>
      <c r="D7697" t="s">
        <v>433</v>
      </c>
      <c r="E7697">
        <v>1993</v>
      </c>
      <c r="F7697">
        <v>36.055999999999997</v>
      </c>
      <c r="G7697">
        <v>8.8160000000000007</v>
      </c>
      <c r="H7697">
        <v>1076.46</v>
      </c>
      <c r="I7697">
        <v>3218480000</v>
      </c>
      <c r="J7697">
        <v>2069.62</v>
      </c>
      <c r="L7697">
        <v>47</v>
      </c>
      <c r="M7697">
        <v>60.515999999999998</v>
      </c>
      <c r="N7697">
        <v>1.88889</v>
      </c>
      <c r="O7697">
        <v>19.533000000000001</v>
      </c>
    </row>
    <row r="7698" spans="1:15" x14ac:dyDescent="0.3">
      <c r="A7698" t="s">
        <v>270</v>
      </c>
      <c r="B7698" t="s">
        <v>271</v>
      </c>
      <c r="C7698" t="s">
        <v>431</v>
      </c>
      <c r="D7698" t="s">
        <v>433</v>
      </c>
      <c r="E7698">
        <v>1992</v>
      </c>
      <c r="F7698">
        <v>36.658999999999999</v>
      </c>
      <c r="G7698">
        <v>8.5969999999999995</v>
      </c>
      <c r="H7698">
        <v>1005.3</v>
      </c>
      <c r="I7698">
        <v>3424730000</v>
      </c>
      <c r="J7698">
        <v>2257.63</v>
      </c>
      <c r="L7698">
        <v>47.5</v>
      </c>
      <c r="M7698">
        <v>61.164999999999999</v>
      </c>
      <c r="N7698">
        <v>1.84256</v>
      </c>
      <c r="O7698">
        <v>19.068999999999999</v>
      </c>
    </row>
    <row r="7699" spans="1:15" x14ac:dyDescent="0.3">
      <c r="A7699" t="s">
        <v>270</v>
      </c>
      <c r="B7699" t="s">
        <v>271</v>
      </c>
      <c r="C7699" t="s">
        <v>431</v>
      </c>
      <c r="D7699" t="s">
        <v>433</v>
      </c>
      <c r="E7699">
        <v>1991</v>
      </c>
      <c r="F7699">
        <v>37.241</v>
      </c>
      <c r="G7699">
        <v>8.5069999999999997</v>
      </c>
      <c r="H7699">
        <v>1042.4100000000001</v>
      </c>
      <c r="I7699">
        <v>2992650000</v>
      </c>
      <c r="J7699">
        <v>2027.01</v>
      </c>
      <c r="L7699">
        <v>48.4</v>
      </c>
      <c r="M7699">
        <v>61.530999999999999</v>
      </c>
      <c r="N7699">
        <v>1.79328</v>
      </c>
      <c r="O7699">
        <v>19.14</v>
      </c>
    </row>
    <row r="7700" spans="1:15" x14ac:dyDescent="0.3">
      <c r="A7700" t="s">
        <v>270</v>
      </c>
      <c r="B7700" t="s">
        <v>271</v>
      </c>
      <c r="C7700" t="s">
        <v>431</v>
      </c>
      <c r="D7700" t="s">
        <v>433</v>
      </c>
      <c r="E7700">
        <v>1990</v>
      </c>
      <c r="F7700">
        <v>37.795000000000002</v>
      </c>
      <c r="G7700">
        <v>8.5459999999999994</v>
      </c>
      <c r="I7700">
        <v>2785760000</v>
      </c>
      <c r="J7700">
        <v>1944.14</v>
      </c>
      <c r="K7700">
        <v>0</v>
      </c>
      <c r="L7700">
        <v>49.6</v>
      </c>
      <c r="M7700">
        <v>61.607999999999997</v>
      </c>
      <c r="N7700">
        <v>1.7404599999999999</v>
      </c>
    </row>
    <row r="7701" spans="1:15" x14ac:dyDescent="0.3">
      <c r="A7701" t="s">
        <v>270</v>
      </c>
      <c r="B7701" t="s">
        <v>271</v>
      </c>
      <c r="C7701" t="s">
        <v>431</v>
      </c>
      <c r="D7701" t="s">
        <v>433</v>
      </c>
      <c r="E7701">
        <v>1989</v>
      </c>
      <c r="F7701">
        <v>38.314999999999998</v>
      </c>
      <c r="G7701">
        <v>8.7050000000000001</v>
      </c>
      <c r="I7701">
        <v>2531520000</v>
      </c>
      <c r="J7701">
        <v>1826.48</v>
      </c>
      <c r="L7701">
        <v>51</v>
      </c>
      <c r="M7701">
        <v>61.42</v>
      </c>
      <c r="N7701">
        <v>1.6835</v>
      </c>
    </row>
    <row r="7702" spans="1:15" x14ac:dyDescent="0.3">
      <c r="A7702" t="s">
        <v>270</v>
      </c>
      <c r="B7702" t="s">
        <v>271</v>
      </c>
      <c r="C7702" t="s">
        <v>431</v>
      </c>
      <c r="D7702" t="s">
        <v>433</v>
      </c>
      <c r="E7702">
        <v>1988</v>
      </c>
      <c r="F7702">
        <v>38.798999999999999</v>
      </c>
      <c r="G7702">
        <v>8.9540000000000006</v>
      </c>
      <c r="I7702">
        <v>2491410000</v>
      </c>
      <c r="J7702">
        <v>1864.08</v>
      </c>
      <c r="L7702">
        <v>52.7</v>
      </c>
      <c r="M7702">
        <v>61.043999999999997</v>
      </c>
      <c r="N7702">
        <v>1.62341</v>
      </c>
    </row>
    <row r="7703" spans="1:15" x14ac:dyDescent="0.3">
      <c r="A7703" t="s">
        <v>270</v>
      </c>
      <c r="B7703" t="s">
        <v>271</v>
      </c>
      <c r="C7703" t="s">
        <v>431</v>
      </c>
      <c r="D7703" t="s">
        <v>433</v>
      </c>
      <c r="E7703">
        <v>1987</v>
      </c>
      <c r="F7703">
        <v>39.247</v>
      </c>
      <c r="G7703">
        <v>9.2590000000000003</v>
      </c>
      <c r="I7703">
        <v>2296380000</v>
      </c>
      <c r="J7703">
        <v>1784.57</v>
      </c>
      <c r="L7703">
        <v>54.4</v>
      </c>
      <c r="M7703">
        <v>60.555999999999997</v>
      </c>
      <c r="N7703">
        <v>1.5629900000000001</v>
      </c>
    </row>
    <row r="7704" spans="1:15" x14ac:dyDescent="0.3">
      <c r="A7704" t="s">
        <v>270</v>
      </c>
      <c r="B7704" t="s">
        <v>271</v>
      </c>
      <c r="C7704" t="s">
        <v>431</v>
      </c>
      <c r="D7704" t="s">
        <v>433</v>
      </c>
      <c r="E7704">
        <v>1986</v>
      </c>
      <c r="F7704">
        <v>39.661000000000001</v>
      </c>
      <c r="G7704">
        <v>9.5980000000000008</v>
      </c>
      <c r="I7704">
        <v>1806220000</v>
      </c>
      <c r="J7704">
        <v>1456.72</v>
      </c>
      <c r="L7704">
        <v>56.3</v>
      </c>
      <c r="M7704">
        <v>60.006999999999998</v>
      </c>
      <c r="N7704">
        <v>1.50606</v>
      </c>
    </row>
    <row r="7705" spans="1:15" x14ac:dyDescent="0.3">
      <c r="A7705" t="s">
        <v>270</v>
      </c>
      <c r="B7705" t="s">
        <v>271</v>
      </c>
      <c r="C7705" t="s">
        <v>431</v>
      </c>
      <c r="D7705" t="s">
        <v>433</v>
      </c>
      <c r="E7705">
        <v>1985</v>
      </c>
      <c r="F7705">
        <v>40.045999999999999</v>
      </c>
      <c r="G7705">
        <v>9.9429999999999996</v>
      </c>
      <c r="I7705">
        <v>1605910000</v>
      </c>
      <c r="J7705">
        <v>1340.33</v>
      </c>
      <c r="L7705">
        <v>58.3</v>
      </c>
      <c r="M7705">
        <v>59.451000000000001</v>
      </c>
      <c r="N7705">
        <v>1.4553199999999999</v>
      </c>
    </row>
    <row r="7706" spans="1:15" x14ac:dyDescent="0.3">
      <c r="A7706" t="s">
        <v>270</v>
      </c>
      <c r="B7706" t="s">
        <v>271</v>
      </c>
      <c r="C7706" t="s">
        <v>431</v>
      </c>
      <c r="D7706" t="s">
        <v>433</v>
      </c>
      <c r="E7706">
        <v>1984</v>
      </c>
      <c r="F7706">
        <v>40.409999999999997</v>
      </c>
      <c r="G7706">
        <v>10.272</v>
      </c>
      <c r="I7706">
        <v>1947970000</v>
      </c>
      <c r="J7706">
        <v>1675.99</v>
      </c>
      <c r="L7706">
        <v>60.3</v>
      </c>
      <c r="M7706">
        <v>58.933</v>
      </c>
      <c r="N7706">
        <v>1.4117500000000001</v>
      </c>
    </row>
    <row r="7707" spans="1:15" x14ac:dyDescent="0.3">
      <c r="A7707" t="s">
        <v>270</v>
      </c>
      <c r="B7707" t="s">
        <v>271</v>
      </c>
      <c r="C7707" t="s">
        <v>431</v>
      </c>
      <c r="D7707" t="s">
        <v>433</v>
      </c>
      <c r="E7707">
        <v>1983</v>
      </c>
      <c r="F7707">
        <v>40.762</v>
      </c>
      <c r="G7707">
        <v>10.576000000000001</v>
      </c>
      <c r="I7707">
        <v>2293990000</v>
      </c>
      <c r="J7707">
        <v>2027.15</v>
      </c>
      <c r="L7707">
        <v>62.1</v>
      </c>
      <c r="M7707">
        <v>58.463999999999999</v>
      </c>
      <c r="N7707">
        <v>1.37452</v>
      </c>
    </row>
    <row r="7708" spans="1:15" x14ac:dyDescent="0.3">
      <c r="A7708" t="s">
        <v>270</v>
      </c>
      <c r="B7708" t="s">
        <v>271</v>
      </c>
      <c r="C7708" t="s">
        <v>431</v>
      </c>
      <c r="D7708" t="s">
        <v>433</v>
      </c>
      <c r="E7708">
        <v>1982</v>
      </c>
      <c r="F7708">
        <v>41.106999999999999</v>
      </c>
      <c r="G7708">
        <v>10.853</v>
      </c>
      <c r="I7708">
        <v>2116070000</v>
      </c>
      <c r="J7708">
        <v>1914.81</v>
      </c>
      <c r="L7708">
        <v>63.6</v>
      </c>
      <c r="M7708">
        <v>58.048999999999999</v>
      </c>
      <c r="N7708">
        <v>1.3423</v>
      </c>
    </row>
    <row r="7709" spans="1:15" x14ac:dyDescent="0.3">
      <c r="A7709" t="s">
        <v>270</v>
      </c>
      <c r="B7709" t="s">
        <v>271</v>
      </c>
      <c r="C7709" t="s">
        <v>431</v>
      </c>
      <c r="D7709" t="s">
        <v>433</v>
      </c>
      <c r="E7709">
        <v>1981</v>
      </c>
      <c r="F7709">
        <v>41.448</v>
      </c>
      <c r="G7709">
        <v>11.102</v>
      </c>
      <c r="I7709">
        <v>2246760000</v>
      </c>
      <c r="J7709">
        <v>2078.52</v>
      </c>
      <c r="L7709">
        <v>64.8</v>
      </c>
      <c r="M7709">
        <v>57.69</v>
      </c>
      <c r="N7709">
        <v>1.3129500000000001</v>
      </c>
    </row>
    <row r="7710" spans="1:15" x14ac:dyDescent="0.3">
      <c r="A7710" t="s">
        <v>270</v>
      </c>
      <c r="B7710" t="s">
        <v>271</v>
      </c>
      <c r="C7710" t="s">
        <v>431</v>
      </c>
      <c r="D7710" t="s">
        <v>433</v>
      </c>
      <c r="E7710">
        <v>1980</v>
      </c>
      <c r="F7710">
        <v>41.796999999999997</v>
      </c>
      <c r="G7710">
        <v>11.333</v>
      </c>
      <c r="I7710">
        <v>2422100000</v>
      </c>
      <c r="J7710">
        <v>2289.91</v>
      </c>
      <c r="L7710">
        <v>65.599999999999994</v>
      </c>
      <c r="M7710">
        <v>57.374000000000002</v>
      </c>
      <c r="N7710">
        <v>1.2847599999999999</v>
      </c>
    </row>
    <row r="7711" spans="1:15" x14ac:dyDescent="0.3">
      <c r="A7711" t="s">
        <v>270</v>
      </c>
      <c r="B7711" t="s">
        <v>271</v>
      </c>
      <c r="C7711" t="s">
        <v>431</v>
      </c>
      <c r="D7711" t="s">
        <v>433</v>
      </c>
      <c r="E7711">
        <v>1979</v>
      </c>
      <c r="F7711">
        <v>42.164000000000001</v>
      </c>
      <c r="G7711">
        <v>11.564</v>
      </c>
      <c r="L7711">
        <v>66.099999999999994</v>
      </c>
      <c r="M7711">
        <v>57.067</v>
      </c>
      <c r="N7711">
        <v>1.2576099999999999</v>
      </c>
    </row>
    <row r="7712" spans="1:15" x14ac:dyDescent="0.3">
      <c r="A7712" t="s">
        <v>270</v>
      </c>
      <c r="B7712" t="s">
        <v>271</v>
      </c>
      <c r="C7712" t="s">
        <v>431</v>
      </c>
      <c r="D7712" t="s">
        <v>433</v>
      </c>
      <c r="E7712">
        <v>1978</v>
      </c>
      <c r="F7712">
        <v>42.543999999999997</v>
      </c>
      <c r="G7712">
        <v>11.817</v>
      </c>
      <c r="L7712">
        <v>66.099999999999994</v>
      </c>
      <c r="M7712">
        <v>56.731000000000002</v>
      </c>
      <c r="N7712">
        <v>1.2317100000000001</v>
      </c>
    </row>
    <row r="7713" spans="1:14" x14ac:dyDescent="0.3">
      <c r="A7713" t="s">
        <v>270</v>
      </c>
      <c r="B7713" t="s">
        <v>271</v>
      </c>
      <c r="C7713" t="s">
        <v>431</v>
      </c>
      <c r="D7713" t="s">
        <v>433</v>
      </c>
      <c r="E7713">
        <v>1977</v>
      </c>
      <c r="F7713">
        <v>42.92</v>
      </c>
      <c r="G7713">
        <v>12.106</v>
      </c>
      <c r="L7713">
        <v>66</v>
      </c>
      <c r="M7713">
        <v>56.338000000000001</v>
      </c>
      <c r="N7713">
        <v>1.20608</v>
      </c>
    </row>
    <row r="7714" spans="1:14" x14ac:dyDescent="0.3">
      <c r="A7714" t="s">
        <v>270</v>
      </c>
      <c r="B7714" t="s">
        <v>271</v>
      </c>
      <c r="C7714" t="s">
        <v>431</v>
      </c>
      <c r="D7714" t="s">
        <v>433</v>
      </c>
      <c r="E7714">
        <v>1976</v>
      </c>
      <c r="F7714">
        <v>43.273000000000003</v>
      </c>
      <c r="G7714">
        <v>12.430999999999999</v>
      </c>
      <c r="L7714">
        <v>65.599999999999994</v>
      </c>
      <c r="M7714">
        <v>55.881999999999998</v>
      </c>
      <c r="N7714">
        <v>1.1795599999999999</v>
      </c>
    </row>
    <row r="7715" spans="1:14" x14ac:dyDescent="0.3">
      <c r="A7715" t="s">
        <v>270</v>
      </c>
      <c r="B7715" t="s">
        <v>271</v>
      </c>
      <c r="C7715" t="s">
        <v>431</v>
      </c>
      <c r="D7715" t="s">
        <v>433</v>
      </c>
      <c r="E7715">
        <v>1975</v>
      </c>
      <c r="F7715">
        <v>43.558999999999997</v>
      </c>
      <c r="G7715">
        <v>12.786</v>
      </c>
      <c r="L7715">
        <v>65.2</v>
      </c>
      <c r="M7715">
        <v>55.369</v>
      </c>
      <c r="N7715">
        <v>1.1513800000000001</v>
      </c>
    </row>
    <row r="7716" spans="1:14" x14ac:dyDescent="0.3">
      <c r="A7716" t="s">
        <v>270</v>
      </c>
      <c r="B7716" t="s">
        <v>271</v>
      </c>
      <c r="C7716" t="s">
        <v>431</v>
      </c>
      <c r="D7716" t="s">
        <v>433</v>
      </c>
      <c r="E7716">
        <v>1974</v>
      </c>
      <c r="F7716">
        <v>43.728000000000002</v>
      </c>
      <c r="G7716">
        <v>13.156000000000001</v>
      </c>
      <c r="L7716">
        <v>64.8</v>
      </c>
      <c r="M7716">
        <v>54.82</v>
      </c>
      <c r="N7716">
        <v>1.1209899999999999</v>
      </c>
    </row>
    <row r="7717" spans="1:14" x14ac:dyDescent="0.3">
      <c r="A7717" t="s">
        <v>270</v>
      </c>
      <c r="B7717" t="s">
        <v>271</v>
      </c>
      <c r="C7717" t="s">
        <v>431</v>
      </c>
      <c r="D7717" t="s">
        <v>433</v>
      </c>
      <c r="E7717">
        <v>1973</v>
      </c>
      <c r="F7717">
        <v>43.753999999999998</v>
      </c>
      <c r="G7717">
        <v>13.523</v>
      </c>
      <c r="L7717">
        <v>64.5</v>
      </c>
      <c r="M7717">
        <v>54.262</v>
      </c>
      <c r="N7717">
        <v>1.0886400000000001</v>
      </c>
    </row>
    <row r="7718" spans="1:14" x14ac:dyDescent="0.3">
      <c r="A7718" t="s">
        <v>270</v>
      </c>
      <c r="B7718" t="s">
        <v>271</v>
      </c>
      <c r="C7718" t="s">
        <v>431</v>
      </c>
      <c r="D7718" t="s">
        <v>433</v>
      </c>
      <c r="E7718">
        <v>1972</v>
      </c>
      <c r="F7718">
        <v>43.634999999999998</v>
      </c>
      <c r="G7718">
        <v>13.875999999999999</v>
      </c>
      <c r="L7718">
        <v>64.099999999999994</v>
      </c>
      <c r="M7718">
        <v>53.713999999999999</v>
      </c>
      <c r="N7718">
        <v>1.0554699999999999</v>
      </c>
    </row>
    <row r="7719" spans="1:14" x14ac:dyDescent="0.3">
      <c r="A7719" t="s">
        <v>270</v>
      </c>
      <c r="B7719" t="s">
        <v>271</v>
      </c>
      <c r="C7719" t="s">
        <v>431</v>
      </c>
      <c r="D7719" t="s">
        <v>433</v>
      </c>
      <c r="E7719">
        <v>1971</v>
      </c>
      <c r="F7719">
        <v>43.386000000000003</v>
      </c>
      <c r="G7719">
        <v>14.212999999999999</v>
      </c>
      <c r="L7719">
        <v>63.7</v>
      </c>
      <c r="M7719">
        <v>53.183999999999997</v>
      </c>
      <c r="N7719">
        <v>1.0231600000000001</v>
      </c>
    </row>
    <row r="7720" spans="1:14" x14ac:dyDescent="0.3">
      <c r="A7720" t="s">
        <v>270</v>
      </c>
      <c r="B7720" t="s">
        <v>271</v>
      </c>
      <c r="C7720" t="s">
        <v>431</v>
      </c>
      <c r="D7720" t="s">
        <v>433</v>
      </c>
      <c r="E7720">
        <v>1970</v>
      </c>
      <c r="F7720">
        <v>43.043999999999997</v>
      </c>
      <c r="G7720">
        <v>14.537000000000001</v>
      </c>
      <c r="L7720">
        <v>63.4</v>
      </c>
      <c r="M7720">
        <v>52.668999999999997</v>
      </c>
      <c r="N7720">
        <v>0.99292999999999998</v>
      </c>
    </row>
    <row r="7721" spans="1:14" x14ac:dyDescent="0.3">
      <c r="A7721" t="s">
        <v>270</v>
      </c>
      <c r="B7721" t="s">
        <v>271</v>
      </c>
      <c r="C7721" t="s">
        <v>431</v>
      </c>
      <c r="D7721" t="s">
        <v>433</v>
      </c>
      <c r="E7721">
        <v>1969</v>
      </c>
      <c r="F7721">
        <v>42.664999999999999</v>
      </c>
      <c r="G7721">
        <v>14.859</v>
      </c>
      <c r="L7721">
        <v>63</v>
      </c>
      <c r="M7721">
        <v>52.162999999999997</v>
      </c>
      <c r="N7721">
        <v>0.96513700000000002</v>
      </c>
    </row>
    <row r="7722" spans="1:14" x14ac:dyDescent="0.3">
      <c r="A7722" t="s">
        <v>270</v>
      </c>
      <c r="B7722" t="s">
        <v>271</v>
      </c>
      <c r="C7722" t="s">
        <v>431</v>
      </c>
      <c r="D7722" t="s">
        <v>433</v>
      </c>
      <c r="E7722">
        <v>1968</v>
      </c>
      <c r="F7722">
        <v>42.311</v>
      </c>
      <c r="G7722">
        <v>15.191000000000001</v>
      </c>
      <c r="L7722">
        <v>62.7</v>
      </c>
      <c r="M7722">
        <v>51.65</v>
      </c>
      <c r="N7722">
        <v>0.93942800000000004</v>
      </c>
    </row>
    <row r="7723" spans="1:14" x14ac:dyDescent="0.3">
      <c r="A7723" t="s">
        <v>270</v>
      </c>
      <c r="B7723" t="s">
        <v>271</v>
      </c>
      <c r="C7723" t="s">
        <v>431</v>
      </c>
      <c r="D7723" t="s">
        <v>433</v>
      </c>
      <c r="E7723">
        <v>1967</v>
      </c>
      <c r="F7723">
        <v>42.03</v>
      </c>
      <c r="G7723">
        <v>15.545999999999999</v>
      </c>
      <c r="L7723">
        <v>62.5</v>
      </c>
      <c r="M7723">
        <v>51.116</v>
      </c>
      <c r="N7723">
        <v>0.91545900000000002</v>
      </c>
    </row>
    <row r="7724" spans="1:14" x14ac:dyDescent="0.3">
      <c r="A7724" t="s">
        <v>270</v>
      </c>
      <c r="B7724" t="s">
        <v>271</v>
      </c>
      <c r="C7724" t="s">
        <v>431</v>
      </c>
      <c r="D7724" t="s">
        <v>433</v>
      </c>
      <c r="E7724">
        <v>1966</v>
      </c>
      <c r="F7724">
        <v>41.845999999999997</v>
      </c>
      <c r="G7724">
        <v>15.932</v>
      </c>
      <c r="M7724">
        <v>50.554000000000002</v>
      </c>
      <c r="N7724">
        <v>0.892598</v>
      </c>
    </row>
    <row r="7725" spans="1:14" x14ac:dyDescent="0.3">
      <c r="A7725" t="s">
        <v>270</v>
      </c>
      <c r="B7725" t="s">
        <v>271</v>
      </c>
      <c r="C7725" t="s">
        <v>431</v>
      </c>
      <c r="D7725" t="s">
        <v>433</v>
      </c>
      <c r="E7725">
        <v>1965</v>
      </c>
      <c r="F7725">
        <v>41.767000000000003</v>
      </c>
      <c r="G7725">
        <v>16.352</v>
      </c>
      <c r="M7725">
        <v>49.957999999999998</v>
      </c>
      <c r="N7725">
        <v>0.87039100000000003</v>
      </c>
    </row>
    <row r="7726" spans="1:14" x14ac:dyDescent="0.3">
      <c r="A7726" t="s">
        <v>270</v>
      </c>
      <c r="B7726" t="s">
        <v>271</v>
      </c>
      <c r="C7726" t="s">
        <v>431</v>
      </c>
      <c r="D7726" t="s">
        <v>433</v>
      </c>
      <c r="E7726">
        <v>1964</v>
      </c>
      <c r="F7726">
        <v>41.781999999999996</v>
      </c>
      <c r="G7726">
        <v>16.809000000000001</v>
      </c>
      <c r="M7726">
        <v>49.325000000000003</v>
      </c>
      <c r="N7726">
        <v>0.84878500000000001</v>
      </c>
    </row>
    <row r="7727" spans="1:14" x14ac:dyDescent="0.3">
      <c r="A7727" t="s">
        <v>270</v>
      </c>
      <c r="B7727" t="s">
        <v>271</v>
      </c>
      <c r="C7727" t="s">
        <v>431</v>
      </c>
      <c r="D7727" t="s">
        <v>433</v>
      </c>
      <c r="E7727">
        <v>1963</v>
      </c>
      <c r="F7727">
        <v>41.853999999999999</v>
      </c>
      <c r="G7727">
        <v>17.3</v>
      </c>
      <c r="M7727">
        <v>48.655999999999999</v>
      </c>
      <c r="N7727">
        <v>0.82794299999999998</v>
      </c>
    </row>
    <row r="7728" spans="1:14" x14ac:dyDescent="0.3">
      <c r="A7728" t="s">
        <v>270</v>
      </c>
      <c r="B7728" t="s">
        <v>271</v>
      </c>
      <c r="C7728" t="s">
        <v>431</v>
      </c>
      <c r="D7728" t="s">
        <v>433</v>
      </c>
      <c r="E7728">
        <v>1962</v>
      </c>
      <c r="F7728">
        <v>41.948999999999998</v>
      </c>
      <c r="G7728">
        <v>17.818999999999999</v>
      </c>
      <c r="M7728">
        <v>47.957000000000001</v>
      </c>
      <c r="N7728">
        <v>0.80787500000000001</v>
      </c>
    </row>
    <row r="7729" spans="1:15" x14ac:dyDescent="0.3">
      <c r="A7729" t="s">
        <v>270</v>
      </c>
      <c r="B7729" t="s">
        <v>271</v>
      </c>
      <c r="C7729" t="s">
        <v>431</v>
      </c>
      <c r="D7729" t="s">
        <v>433</v>
      </c>
      <c r="E7729">
        <v>1961</v>
      </c>
      <c r="F7729">
        <v>42.057000000000002</v>
      </c>
      <c r="G7729">
        <v>18.361999999999998</v>
      </c>
      <c r="M7729">
        <v>47.231000000000002</v>
      </c>
      <c r="N7729">
        <v>0.78863899999999998</v>
      </c>
    </row>
    <row r="7730" spans="1:15" x14ac:dyDescent="0.3">
      <c r="A7730" t="s">
        <v>270</v>
      </c>
      <c r="B7730" t="s">
        <v>271</v>
      </c>
      <c r="C7730" t="s">
        <v>431</v>
      </c>
      <c r="D7730" t="s">
        <v>433</v>
      </c>
      <c r="E7730">
        <v>1960</v>
      </c>
      <c r="F7730">
        <v>42.17</v>
      </c>
      <c r="G7730">
        <v>18.925000000000001</v>
      </c>
      <c r="M7730">
        <v>46.482999999999997</v>
      </c>
    </row>
    <row r="7731" spans="1:15" x14ac:dyDescent="0.3">
      <c r="A7731" t="s">
        <v>272</v>
      </c>
      <c r="B7731" t="s">
        <v>273</v>
      </c>
      <c r="C7731" t="s">
        <v>441</v>
      </c>
      <c r="D7731" t="s">
        <v>430</v>
      </c>
      <c r="E7731">
        <v>2018</v>
      </c>
      <c r="I7731">
        <v>28812500000</v>
      </c>
      <c r="J7731">
        <v>1025.8</v>
      </c>
      <c r="L7731">
        <v>26.7</v>
      </c>
      <c r="N7731">
        <v>195.93899999999999</v>
      </c>
      <c r="O7731">
        <v>1.264</v>
      </c>
    </row>
    <row r="7732" spans="1:15" x14ac:dyDescent="0.3">
      <c r="A7732" t="s">
        <v>272</v>
      </c>
      <c r="B7732" t="s">
        <v>273</v>
      </c>
      <c r="C7732" t="s">
        <v>441</v>
      </c>
      <c r="D7732" t="s">
        <v>430</v>
      </c>
      <c r="E7732">
        <v>2017</v>
      </c>
      <c r="F7732">
        <v>20.196000000000002</v>
      </c>
      <c r="G7732">
        <v>6.4039999999999999</v>
      </c>
      <c r="I7732">
        <v>24880300000</v>
      </c>
      <c r="J7732">
        <v>900.57399999999996</v>
      </c>
      <c r="K7732">
        <v>34</v>
      </c>
      <c r="L7732">
        <v>27.6</v>
      </c>
      <c r="M7732">
        <v>70.168999999999997</v>
      </c>
      <c r="N7732">
        <v>192.72499999999999</v>
      </c>
      <c r="O7732">
        <v>1.2529999999999999</v>
      </c>
    </row>
    <row r="7733" spans="1:15" x14ac:dyDescent="0.3">
      <c r="A7733" t="s">
        <v>272</v>
      </c>
      <c r="B7733" t="s">
        <v>273</v>
      </c>
      <c r="C7733" t="s">
        <v>441</v>
      </c>
      <c r="D7733" t="s">
        <v>430</v>
      </c>
      <c r="E7733">
        <v>2016</v>
      </c>
      <c r="F7733">
        <v>20.515000000000001</v>
      </c>
      <c r="G7733">
        <v>6.4509999999999996</v>
      </c>
      <c r="I7733">
        <v>21185900000</v>
      </c>
      <c r="J7733">
        <v>777.14800000000002</v>
      </c>
      <c r="K7733">
        <v>19.688800000000001</v>
      </c>
      <c r="L7733">
        <v>28.7</v>
      </c>
      <c r="M7733">
        <v>69.847999999999999</v>
      </c>
      <c r="N7733">
        <v>190.172</v>
      </c>
      <c r="O7733">
        <v>1.4259999999999999</v>
      </c>
    </row>
    <row r="7734" spans="1:15" x14ac:dyDescent="0.3">
      <c r="A7734" t="s">
        <v>272</v>
      </c>
      <c r="B7734" t="s">
        <v>273</v>
      </c>
      <c r="C7734" t="s">
        <v>441</v>
      </c>
      <c r="D7734" t="s">
        <v>430</v>
      </c>
      <c r="E7734">
        <v>2015</v>
      </c>
      <c r="F7734">
        <v>20.844000000000001</v>
      </c>
      <c r="G7734">
        <v>6.5019999999999998</v>
      </c>
      <c r="I7734">
        <v>21410800000</v>
      </c>
      <c r="J7734">
        <v>792.553</v>
      </c>
      <c r="K7734">
        <v>17.581600000000002</v>
      </c>
      <c r="L7734">
        <v>29.8</v>
      </c>
      <c r="M7734">
        <v>69.515000000000001</v>
      </c>
      <c r="N7734">
        <v>188.45500000000001</v>
      </c>
      <c r="O7734">
        <v>1.429</v>
      </c>
    </row>
    <row r="7735" spans="1:15" x14ac:dyDescent="0.3">
      <c r="A7735" t="s">
        <v>272</v>
      </c>
      <c r="B7735" t="s">
        <v>273</v>
      </c>
      <c r="C7735" t="s">
        <v>441</v>
      </c>
      <c r="D7735" t="s">
        <v>430</v>
      </c>
      <c r="E7735">
        <v>2014</v>
      </c>
      <c r="F7735">
        <v>21.18</v>
      </c>
      <c r="G7735">
        <v>6.5549999999999997</v>
      </c>
      <c r="H7735">
        <v>146.46799999999999</v>
      </c>
      <c r="I7735">
        <v>20003000000</v>
      </c>
      <c r="J7735">
        <v>743.41300000000001</v>
      </c>
      <c r="K7735">
        <v>15.44</v>
      </c>
      <c r="L7735">
        <v>31.1</v>
      </c>
      <c r="M7735">
        <v>69.168000000000006</v>
      </c>
      <c r="N7735">
        <v>187.70099999999999</v>
      </c>
      <c r="O7735">
        <v>1.458</v>
      </c>
    </row>
    <row r="7736" spans="1:15" x14ac:dyDescent="0.3">
      <c r="A7736" t="s">
        <v>272</v>
      </c>
      <c r="B7736" t="s">
        <v>273</v>
      </c>
      <c r="C7736" t="s">
        <v>441</v>
      </c>
      <c r="D7736" t="s">
        <v>430</v>
      </c>
      <c r="E7736">
        <v>2013</v>
      </c>
      <c r="F7736">
        <v>21.523</v>
      </c>
      <c r="G7736">
        <v>6.6109999999999998</v>
      </c>
      <c r="H7736">
        <v>136.63800000000001</v>
      </c>
      <c r="I7736">
        <v>19271200000</v>
      </c>
      <c r="J7736">
        <v>715.92399999999998</v>
      </c>
      <c r="K7736">
        <v>13.3</v>
      </c>
      <c r="L7736">
        <v>32.5</v>
      </c>
      <c r="M7736">
        <v>68.805999999999997</v>
      </c>
      <c r="N7736">
        <v>187.77799999999999</v>
      </c>
      <c r="O7736">
        <v>1.55</v>
      </c>
    </row>
    <row r="7737" spans="1:15" x14ac:dyDescent="0.3">
      <c r="A7737" t="s">
        <v>272</v>
      </c>
      <c r="B7737" t="s">
        <v>273</v>
      </c>
      <c r="C7737" t="s">
        <v>441</v>
      </c>
      <c r="D7737" t="s">
        <v>430</v>
      </c>
      <c r="E7737">
        <v>2012</v>
      </c>
      <c r="F7737">
        <v>21.879000000000001</v>
      </c>
      <c r="G7737">
        <v>6.6719999999999997</v>
      </c>
      <c r="H7737">
        <v>120.89700000000001</v>
      </c>
      <c r="I7737">
        <v>18851500000</v>
      </c>
      <c r="J7737">
        <v>698.46600000000001</v>
      </c>
      <c r="K7737">
        <v>11.1493</v>
      </c>
      <c r="L7737">
        <v>34</v>
      </c>
      <c r="M7737">
        <v>68.426000000000002</v>
      </c>
      <c r="N7737">
        <v>188.279</v>
      </c>
      <c r="O7737">
        <v>1.5820000000000001</v>
      </c>
    </row>
    <row r="7738" spans="1:15" x14ac:dyDescent="0.3">
      <c r="A7738" t="s">
        <v>272</v>
      </c>
      <c r="B7738" t="s">
        <v>273</v>
      </c>
      <c r="C7738" t="s">
        <v>441</v>
      </c>
      <c r="D7738" t="s">
        <v>430</v>
      </c>
      <c r="E7738">
        <v>2011</v>
      </c>
      <c r="F7738">
        <v>22.262</v>
      </c>
      <c r="G7738">
        <v>6.74</v>
      </c>
      <c r="H7738">
        <v>115.822</v>
      </c>
      <c r="I7738">
        <v>18913600000</v>
      </c>
      <c r="J7738">
        <v>699.42899999999997</v>
      </c>
      <c r="K7738">
        <v>9</v>
      </c>
      <c r="L7738">
        <v>35.6</v>
      </c>
      <c r="M7738">
        <v>68.028000000000006</v>
      </c>
      <c r="N7738">
        <v>188.63900000000001</v>
      </c>
      <c r="O7738">
        <v>1.5229999999999999</v>
      </c>
    </row>
    <row r="7739" spans="1:15" x14ac:dyDescent="0.3">
      <c r="A7739" t="s">
        <v>272</v>
      </c>
      <c r="B7739" t="s">
        <v>273</v>
      </c>
      <c r="C7739" t="s">
        <v>441</v>
      </c>
      <c r="D7739" t="s">
        <v>430</v>
      </c>
      <c r="E7739">
        <v>2010</v>
      </c>
      <c r="F7739">
        <v>22.692</v>
      </c>
      <c r="G7739">
        <v>6.8150000000000004</v>
      </c>
      <c r="H7739">
        <v>102.542</v>
      </c>
      <c r="I7739">
        <v>16002700000</v>
      </c>
      <c r="J7739">
        <v>592.40099999999995</v>
      </c>
      <c r="K7739">
        <v>7.93</v>
      </c>
      <c r="L7739">
        <v>37.299999999999997</v>
      </c>
      <c r="M7739">
        <v>67.611000000000004</v>
      </c>
      <c r="N7739">
        <v>188.44200000000001</v>
      </c>
      <c r="O7739">
        <v>1.522</v>
      </c>
    </row>
    <row r="7740" spans="1:15" x14ac:dyDescent="0.3">
      <c r="A7740" t="s">
        <v>272</v>
      </c>
      <c r="B7740" t="s">
        <v>273</v>
      </c>
      <c r="C7740" t="s">
        <v>441</v>
      </c>
      <c r="D7740" t="s">
        <v>430</v>
      </c>
      <c r="E7740">
        <v>2009</v>
      </c>
      <c r="F7740">
        <v>23.189</v>
      </c>
      <c r="G7740">
        <v>6.8970000000000002</v>
      </c>
      <c r="H7740">
        <v>96.936700000000002</v>
      </c>
      <c r="I7740">
        <v>12855000000</v>
      </c>
      <c r="J7740">
        <v>478.173</v>
      </c>
      <c r="K7740">
        <v>1.97</v>
      </c>
      <c r="L7740">
        <v>39</v>
      </c>
      <c r="M7740">
        <v>67.177999999999997</v>
      </c>
      <c r="N7740">
        <v>187.53800000000001</v>
      </c>
      <c r="O7740">
        <v>1.5680000000000001</v>
      </c>
    </row>
    <row r="7741" spans="1:15" x14ac:dyDescent="0.3">
      <c r="A7741" t="s">
        <v>272</v>
      </c>
      <c r="B7741" t="s">
        <v>273</v>
      </c>
      <c r="C7741" t="s">
        <v>441</v>
      </c>
      <c r="D7741" t="s">
        <v>430</v>
      </c>
      <c r="E7741">
        <v>2008</v>
      </c>
      <c r="F7741">
        <v>23.766999999999999</v>
      </c>
      <c r="G7741">
        <v>6.9889999999999999</v>
      </c>
      <c r="H7741">
        <v>83.475300000000004</v>
      </c>
      <c r="I7741">
        <v>12545400000</v>
      </c>
      <c r="J7741">
        <v>470.45600000000002</v>
      </c>
      <c r="K7741">
        <v>1.73</v>
      </c>
      <c r="L7741">
        <v>40.9</v>
      </c>
      <c r="M7741">
        <v>66.727000000000004</v>
      </c>
      <c r="N7741">
        <v>186.024</v>
      </c>
      <c r="O7741">
        <v>1.3360000000000001</v>
      </c>
    </row>
    <row r="7742" spans="1:15" x14ac:dyDescent="0.3">
      <c r="A7742" t="s">
        <v>272</v>
      </c>
      <c r="B7742" t="s">
        <v>273</v>
      </c>
      <c r="C7742" t="s">
        <v>441</v>
      </c>
      <c r="D7742" t="s">
        <v>430</v>
      </c>
      <c r="E7742">
        <v>2007</v>
      </c>
      <c r="F7742">
        <v>24.434000000000001</v>
      </c>
      <c r="G7742">
        <v>7.0949999999999998</v>
      </c>
      <c r="H7742">
        <v>87.633600000000001</v>
      </c>
      <c r="I7742">
        <v>10325600000</v>
      </c>
      <c r="J7742">
        <v>391.38</v>
      </c>
      <c r="K7742">
        <v>1.41</v>
      </c>
      <c r="L7742">
        <v>42.8</v>
      </c>
      <c r="M7742">
        <v>66.260000000000005</v>
      </c>
      <c r="N7742">
        <v>184.04300000000001</v>
      </c>
      <c r="O7742">
        <v>1.3819999999999999</v>
      </c>
    </row>
    <row r="7743" spans="1:15" x14ac:dyDescent="0.3">
      <c r="A7743" t="s">
        <v>272</v>
      </c>
      <c r="B7743" t="s">
        <v>273</v>
      </c>
      <c r="C7743" t="s">
        <v>441</v>
      </c>
      <c r="D7743" t="s">
        <v>430</v>
      </c>
      <c r="E7743">
        <v>2006</v>
      </c>
      <c r="F7743">
        <v>25.196000000000002</v>
      </c>
      <c r="G7743">
        <v>7.218</v>
      </c>
      <c r="H7743">
        <v>83.823400000000007</v>
      </c>
      <c r="I7743">
        <v>9043720000</v>
      </c>
      <c r="J7743">
        <v>346.94499999999999</v>
      </c>
      <c r="K7743">
        <v>1.1413899999999999</v>
      </c>
      <c r="L7743">
        <v>44.9</v>
      </c>
      <c r="M7743">
        <v>65.772999999999996</v>
      </c>
      <c r="N7743">
        <v>181.84</v>
      </c>
      <c r="O7743">
        <v>1.5489999999999999</v>
      </c>
    </row>
    <row r="7744" spans="1:15" x14ac:dyDescent="0.3">
      <c r="A7744" t="s">
        <v>272</v>
      </c>
      <c r="B7744" t="s">
        <v>273</v>
      </c>
      <c r="C7744" t="s">
        <v>441</v>
      </c>
      <c r="D7744" t="s">
        <v>430</v>
      </c>
      <c r="E7744">
        <v>2005</v>
      </c>
      <c r="F7744">
        <v>26.061</v>
      </c>
      <c r="G7744">
        <v>7.3630000000000004</v>
      </c>
      <c r="H7744">
        <v>77.064999999999998</v>
      </c>
      <c r="I7744">
        <v>8130260000</v>
      </c>
      <c r="J7744">
        <v>315.80599999999998</v>
      </c>
      <c r="K7744">
        <v>0.82655100000000004</v>
      </c>
      <c r="L7744">
        <v>47.1</v>
      </c>
      <c r="M7744">
        <v>65.263999999999996</v>
      </c>
      <c r="N7744">
        <v>179.59200000000001</v>
      </c>
      <c r="O7744">
        <v>1.702</v>
      </c>
    </row>
    <row r="7745" spans="1:15" x14ac:dyDescent="0.3">
      <c r="A7745" t="s">
        <v>272</v>
      </c>
      <c r="B7745" t="s">
        <v>273</v>
      </c>
      <c r="C7745" t="s">
        <v>441</v>
      </c>
      <c r="D7745" t="s">
        <v>430</v>
      </c>
      <c r="E7745">
        <v>2004</v>
      </c>
      <c r="F7745">
        <v>27.036999999999999</v>
      </c>
      <c r="G7745">
        <v>7.5339999999999998</v>
      </c>
      <c r="H7745">
        <v>74.4315</v>
      </c>
      <c r="I7745">
        <v>7273940000</v>
      </c>
      <c r="J7745">
        <v>286.15800000000002</v>
      </c>
      <c r="K7745">
        <v>0.44984400000000002</v>
      </c>
      <c r="L7745">
        <v>49.4</v>
      </c>
      <c r="M7745">
        <v>64.728999999999999</v>
      </c>
      <c r="N7745">
        <v>177.32400000000001</v>
      </c>
      <c r="O7745">
        <v>1.8049999999999999</v>
      </c>
    </row>
    <row r="7746" spans="1:15" x14ac:dyDescent="0.3">
      <c r="A7746" t="s">
        <v>272</v>
      </c>
      <c r="B7746" t="s">
        <v>273</v>
      </c>
      <c r="C7746" t="s">
        <v>441</v>
      </c>
      <c r="D7746" t="s">
        <v>430</v>
      </c>
      <c r="E7746">
        <v>2003</v>
      </c>
      <c r="F7746">
        <v>28.105</v>
      </c>
      <c r="G7746">
        <v>7.7329999999999997</v>
      </c>
      <c r="H7746">
        <v>70.531800000000004</v>
      </c>
      <c r="I7746">
        <v>6330470000</v>
      </c>
      <c r="J7746">
        <v>252.40199999999999</v>
      </c>
      <c r="K7746">
        <v>0.38281100000000001</v>
      </c>
      <c r="L7746">
        <v>51.8</v>
      </c>
      <c r="M7746">
        <v>64.165000000000006</v>
      </c>
      <c r="N7746">
        <v>174.96199999999999</v>
      </c>
      <c r="O7746">
        <v>1.887</v>
      </c>
    </row>
    <row r="7747" spans="1:15" x14ac:dyDescent="0.3">
      <c r="A7747" t="s">
        <v>272</v>
      </c>
      <c r="B7747" t="s">
        <v>273</v>
      </c>
      <c r="C7747" t="s">
        <v>441</v>
      </c>
      <c r="D7747" t="s">
        <v>430</v>
      </c>
      <c r="E7747">
        <v>2002</v>
      </c>
      <c r="F7747">
        <v>29.236000000000001</v>
      </c>
      <c r="G7747">
        <v>7.9630000000000001</v>
      </c>
      <c r="H7747">
        <v>67.541300000000007</v>
      </c>
      <c r="I7747">
        <v>6050880000</v>
      </c>
      <c r="J7747">
        <v>244.721</v>
      </c>
      <c r="K7747">
        <v>0.31295600000000001</v>
      </c>
      <c r="L7747">
        <v>54.3</v>
      </c>
      <c r="M7747">
        <v>63.57</v>
      </c>
      <c r="N7747">
        <v>172.48400000000001</v>
      </c>
      <c r="O7747">
        <v>1.871</v>
      </c>
    </row>
    <row r="7748" spans="1:15" x14ac:dyDescent="0.3">
      <c r="A7748" t="s">
        <v>272</v>
      </c>
      <c r="B7748" t="s">
        <v>273</v>
      </c>
      <c r="C7748" t="s">
        <v>441</v>
      </c>
      <c r="D7748" t="s">
        <v>430</v>
      </c>
      <c r="E7748">
        <v>2001</v>
      </c>
      <c r="F7748">
        <v>30.398</v>
      </c>
      <c r="G7748">
        <v>8.2249999999999996</v>
      </c>
      <c r="H7748">
        <v>64.483999999999995</v>
      </c>
      <c r="I7748">
        <v>6007060000</v>
      </c>
      <c r="J7748">
        <v>246.726</v>
      </c>
      <c r="K7748">
        <v>0.24001500000000001</v>
      </c>
      <c r="L7748">
        <v>57</v>
      </c>
      <c r="M7748">
        <v>62.945</v>
      </c>
      <c r="N7748">
        <v>169.84399999999999</v>
      </c>
      <c r="O7748">
        <v>1.863</v>
      </c>
    </row>
    <row r="7749" spans="1:15" x14ac:dyDescent="0.3">
      <c r="A7749" t="s">
        <v>272</v>
      </c>
      <c r="B7749" t="s">
        <v>273</v>
      </c>
      <c r="C7749" t="s">
        <v>441</v>
      </c>
      <c r="D7749" t="s">
        <v>430</v>
      </c>
      <c r="E7749">
        <v>2000</v>
      </c>
      <c r="F7749">
        <v>31.547000000000001</v>
      </c>
      <c r="G7749">
        <v>8.5180000000000007</v>
      </c>
      <c r="H7749">
        <v>58.811</v>
      </c>
      <c r="I7749">
        <v>5494250000</v>
      </c>
      <c r="J7749">
        <v>229.49</v>
      </c>
      <c r="K7749">
        <v>0.204652</v>
      </c>
      <c r="L7749">
        <v>59.9</v>
      </c>
      <c r="M7749">
        <v>62.287999999999997</v>
      </c>
      <c r="N7749">
        <v>167.012</v>
      </c>
      <c r="O7749">
        <v>1.82</v>
      </c>
    </row>
    <row r="7750" spans="1:15" x14ac:dyDescent="0.3">
      <c r="A7750" t="s">
        <v>272</v>
      </c>
      <c r="B7750" t="s">
        <v>273</v>
      </c>
      <c r="C7750" t="s">
        <v>441</v>
      </c>
      <c r="D7750" t="s">
        <v>430</v>
      </c>
      <c r="E7750">
        <v>1999</v>
      </c>
      <c r="F7750">
        <v>32.64</v>
      </c>
      <c r="G7750">
        <v>8.843</v>
      </c>
      <c r="H7750">
        <v>54.955399999999997</v>
      </c>
      <c r="I7750">
        <v>5033640000</v>
      </c>
      <c r="J7750">
        <v>214.107</v>
      </c>
      <c r="K7750">
        <v>0.14666899999999999</v>
      </c>
      <c r="L7750">
        <v>63</v>
      </c>
      <c r="M7750">
        <v>61.6</v>
      </c>
      <c r="N7750">
        <v>164.405</v>
      </c>
      <c r="O7750">
        <v>1.85</v>
      </c>
    </row>
    <row r="7751" spans="1:15" x14ac:dyDescent="0.3">
      <c r="A7751" t="s">
        <v>272</v>
      </c>
      <c r="B7751" t="s">
        <v>273</v>
      </c>
      <c r="C7751" t="s">
        <v>441</v>
      </c>
      <c r="D7751" t="s">
        <v>430</v>
      </c>
      <c r="E7751">
        <v>1998</v>
      </c>
      <c r="F7751">
        <v>33.645000000000003</v>
      </c>
      <c r="G7751">
        <v>9.1940000000000008</v>
      </c>
      <c r="H7751">
        <v>49.180599999999998</v>
      </c>
      <c r="I7751">
        <v>4856260000</v>
      </c>
      <c r="J7751">
        <v>210.61099999999999</v>
      </c>
      <c r="K7751">
        <v>6.4393599999999995E-2</v>
      </c>
      <c r="L7751">
        <v>66.099999999999994</v>
      </c>
      <c r="M7751">
        <v>60.884</v>
      </c>
      <c r="N7751">
        <v>161.244</v>
      </c>
      <c r="O7751">
        <v>1.7130000000000001</v>
      </c>
    </row>
    <row r="7752" spans="1:15" x14ac:dyDescent="0.3">
      <c r="A7752" t="s">
        <v>272</v>
      </c>
      <c r="B7752" t="s">
        <v>273</v>
      </c>
      <c r="C7752" t="s">
        <v>441</v>
      </c>
      <c r="D7752" t="s">
        <v>430</v>
      </c>
      <c r="E7752">
        <v>1997</v>
      </c>
      <c r="F7752">
        <v>34.542000000000002</v>
      </c>
      <c r="G7752">
        <v>9.57</v>
      </c>
      <c r="H7752">
        <v>46.491500000000002</v>
      </c>
      <c r="I7752">
        <v>4918690000</v>
      </c>
      <c r="J7752">
        <v>217.78800000000001</v>
      </c>
      <c r="K7752">
        <v>2.1998899999999998E-2</v>
      </c>
      <c r="L7752">
        <v>69.400000000000006</v>
      </c>
      <c r="M7752">
        <v>60.143999999999998</v>
      </c>
      <c r="N7752">
        <v>157.935</v>
      </c>
      <c r="O7752">
        <v>1.7310000000000001</v>
      </c>
    </row>
    <row r="7753" spans="1:15" x14ac:dyDescent="0.3">
      <c r="A7753" t="s">
        <v>272</v>
      </c>
      <c r="B7753" t="s">
        <v>273</v>
      </c>
      <c r="C7753" t="s">
        <v>441</v>
      </c>
      <c r="D7753" t="s">
        <v>430</v>
      </c>
      <c r="E7753">
        <v>1996</v>
      </c>
      <c r="F7753">
        <v>35.320999999999998</v>
      </c>
      <c r="G7753">
        <v>9.9689999999999994</v>
      </c>
      <c r="H7753">
        <v>46.173999999999999</v>
      </c>
      <c r="I7753">
        <v>4521580000</v>
      </c>
      <c r="J7753">
        <v>204.68600000000001</v>
      </c>
      <c r="K7753">
        <v>4.5104699999999999E-3</v>
      </c>
      <c r="L7753">
        <v>72.900000000000006</v>
      </c>
      <c r="M7753">
        <v>59.383000000000003</v>
      </c>
      <c r="N7753">
        <v>154.47800000000001</v>
      </c>
      <c r="O7753">
        <v>1.698</v>
      </c>
    </row>
    <row r="7754" spans="1:15" x14ac:dyDescent="0.3">
      <c r="A7754" t="s">
        <v>272</v>
      </c>
      <c r="B7754" t="s">
        <v>273</v>
      </c>
      <c r="C7754" t="s">
        <v>441</v>
      </c>
      <c r="D7754" t="s">
        <v>430</v>
      </c>
      <c r="E7754">
        <v>1995</v>
      </c>
      <c r="F7754">
        <v>35.984999999999999</v>
      </c>
      <c r="G7754">
        <v>10.391</v>
      </c>
      <c r="H7754">
        <v>43.844900000000003</v>
      </c>
      <c r="I7754">
        <v>4401100000</v>
      </c>
      <c r="J7754">
        <v>203.98099999999999</v>
      </c>
      <c r="K7754">
        <v>9.2487799999999996E-4</v>
      </c>
      <c r="L7754">
        <v>76.5</v>
      </c>
      <c r="M7754">
        <v>58.6</v>
      </c>
      <c r="N7754">
        <v>150.88200000000001</v>
      </c>
      <c r="O7754">
        <v>1.6970000000000001</v>
      </c>
    </row>
    <row r="7755" spans="1:15" x14ac:dyDescent="0.3">
      <c r="A7755" t="s">
        <v>272</v>
      </c>
      <c r="B7755" t="s">
        <v>273</v>
      </c>
      <c r="C7755" t="s">
        <v>441</v>
      </c>
      <c r="D7755" t="s">
        <v>430</v>
      </c>
      <c r="E7755">
        <v>1994</v>
      </c>
      <c r="F7755">
        <v>36.552999999999997</v>
      </c>
      <c r="G7755">
        <v>10.837999999999999</v>
      </c>
      <c r="H7755">
        <v>41.253</v>
      </c>
      <c r="I7755">
        <v>4066780000</v>
      </c>
      <c r="J7755">
        <v>193.28</v>
      </c>
      <c r="K7755">
        <v>0</v>
      </c>
      <c r="L7755">
        <v>80.3</v>
      </c>
      <c r="M7755">
        <v>57.792999999999999</v>
      </c>
      <c r="N7755">
        <v>147.13900000000001</v>
      </c>
      <c r="O7755">
        <v>1.748</v>
      </c>
    </row>
    <row r="7756" spans="1:15" x14ac:dyDescent="0.3">
      <c r="A7756" t="s">
        <v>272</v>
      </c>
      <c r="B7756" t="s">
        <v>273</v>
      </c>
      <c r="C7756" t="s">
        <v>441</v>
      </c>
      <c r="D7756" t="s">
        <v>430</v>
      </c>
      <c r="E7756">
        <v>1993</v>
      </c>
      <c r="F7756">
        <v>37.061999999999998</v>
      </c>
      <c r="G7756">
        <v>11.308999999999999</v>
      </c>
      <c r="H7756">
        <v>38.457799999999999</v>
      </c>
      <c r="I7756">
        <v>3660040000</v>
      </c>
      <c r="J7756">
        <v>178.626</v>
      </c>
      <c r="K7756">
        <v>0</v>
      </c>
      <c r="L7756">
        <v>84.2</v>
      </c>
      <c r="M7756">
        <v>56.963999999999999</v>
      </c>
      <c r="N7756">
        <v>143.28700000000001</v>
      </c>
      <c r="O7756">
        <v>1.6719999999999999</v>
      </c>
    </row>
    <row r="7757" spans="1:15" x14ac:dyDescent="0.3">
      <c r="A7757" t="s">
        <v>272</v>
      </c>
      <c r="B7757" t="s">
        <v>273</v>
      </c>
      <c r="C7757" t="s">
        <v>441</v>
      </c>
      <c r="D7757" t="s">
        <v>430</v>
      </c>
      <c r="E7757">
        <v>1992</v>
      </c>
      <c r="F7757">
        <v>37.542000000000002</v>
      </c>
      <c r="G7757">
        <v>11.803000000000001</v>
      </c>
      <c r="H7757">
        <v>37.014200000000002</v>
      </c>
      <c r="I7757">
        <v>3401210000</v>
      </c>
      <c r="J7757">
        <v>170.58699999999999</v>
      </c>
      <c r="K7757">
        <v>0</v>
      </c>
      <c r="L7757">
        <v>88.4</v>
      </c>
      <c r="M7757">
        <v>56.118000000000002</v>
      </c>
      <c r="N7757">
        <v>139.429</v>
      </c>
      <c r="O7757">
        <v>1.575</v>
      </c>
    </row>
    <row r="7758" spans="1:15" x14ac:dyDescent="0.3">
      <c r="A7758" t="s">
        <v>272</v>
      </c>
      <c r="B7758" t="s">
        <v>273</v>
      </c>
      <c r="C7758" t="s">
        <v>441</v>
      </c>
      <c r="D7758" t="s">
        <v>430</v>
      </c>
      <c r="E7758">
        <v>1991</v>
      </c>
      <c r="F7758">
        <v>38.005000000000003</v>
      </c>
      <c r="G7758">
        <v>12.314</v>
      </c>
      <c r="H7758">
        <v>37.2059</v>
      </c>
      <c r="I7758">
        <v>3921480000</v>
      </c>
      <c r="J7758">
        <v>202.08099999999999</v>
      </c>
      <c r="K7758">
        <v>0</v>
      </c>
      <c r="L7758">
        <v>92.7</v>
      </c>
      <c r="M7758">
        <v>55.262</v>
      </c>
      <c r="N7758">
        <v>135.703</v>
      </c>
      <c r="O7758">
        <v>1.583</v>
      </c>
    </row>
    <row r="7759" spans="1:15" x14ac:dyDescent="0.3">
      <c r="A7759" t="s">
        <v>272</v>
      </c>
      <c r="B7759" t="s">
        <v>273</v>
      </c>
      <c r="C7759" t="s">
        <v>441</v>
      </c>
      <c r="D7759" t="s">
        <v>430</v>
      </c>
      <c r="E7759">
        <v>1990</v>
      </c>
      <c r="F7759">
        <v>38.457999999999998</v>
      </c>
      <c r="G7759">
        <v>12.839</v>
      </c>
      <c r="H7759">
        <v>35.174999999999997</v>
      </c>
      <c r="I7759">
        <v>3627560000</v>
      </c>
      <c r="J7759">
        <v>191.87899999999999</v>
      </c>
      <c r="K7759">
        <v>0</v>
      </c>
      <c r="L7759">
        <v>97.2</v>
      </c>
      <c r="M7759">
        <v>54.404000000000003</v>
      </c>
      <c r="N7759">
        <v>132.20599999999999</v>
      </c>
    </row>
    <row r="7760" spans="1:15" x14ac:dyDescent="0.3">
      <c r="A7760" t="s">
        <v>272</v>
      </c>
      <c r="B7760" t="s">
        <v>273</v>
      </c>
      <c r="C7760" t="s">
        <v>441</v>
      </c>
      <c r="D7760" t="s">
        <v>430</v>
      </c>
      <c r="E7760">
        <v>1989</v>
      </c>
      <c r="F7760">
        <v>38.901000000000003</v>
      </c>
      <c r="G7760">
        <v>13.371</v>
      </c>
      <c r="H7760">
        <v>32.691699999999997</v>
      </c>
      <c r="I7760">
        <v>3525230000</v>
      </c>
      <c r="J7760">
        <v>191.12100000000001</v>
      </c>
      <c r="K7760">
        <v>0</v>
      </c>
      <c r="L7760">
        <v>101.7</v>
      </c>
      <c r="M7760">
        <v>53.551000000000002</v>
      </c>
      <c r="N7760">
        <v>128.98599999999999</v>
      </c>
    </row>
    <row r="7761" spans="1:14" x14ac:dyDescent="0.3">
      <c r="A7761" t="s">
        <v>272</v>
      </c>
      <c r="B7761" t="s">
        <v>273</v>
      </c>
      <c r="C7761" t="s">
        <v>441</v>
      </c>
      <c r="D7761" t="s">
        <v>430</v>
      </c>
      <c r="E7761">
        <v>1988</v>
      </c>
      <c r="F7761">
        <v>39.323</v>
      </c>
      <c r="G7761">
        <v>13.906000000000001</v>
      </c>
      <c r="H7761">
        <v>30.1874</v>
      </c>
      <c r="I7761">
        <v>3487010000</v>
      </c>
      <c r="J7761">
        <v>193.5</v>
      </c>
      <c r="L7761">
        <v>106.1</v>
      </c>
      <c r="M7761">
        <v>52.712000000000003</v>
      </c>
      <c r="N7761">
        <v>126.01900000000001</v>
      </c>
    </row>
    <row r="7762" spans="1:14" x14ac:dyDescent="0.3">
      <c r="A7762" t="s">
        <v>272</v>
      </c>
      <c r="B7762" t="s">
        <v>273</v>
      </c>
      <c r="C7762" t="s">
        <v>441</v>
      </c>
      <c r="D7762" t="s">
        <v>430</v>
      </c>
      <c r="E7762">
        <v>1987</v>
      </c>
      <c r="F7762">
        <v>39.716000000000001</v>
      </c>
      <c r="G7762">
        <v>14.439</v>
      </c>
      <c r="H7762">
        <v>27.973700000000001</v>
      </c>
      <c r="I7762">
        <v>2957260000</v>
      </c>
      <c r="J7762">
        <v>167.8</v>
      </c>
      <c r="L7762">
        <v>110.6</v>
      </c>
      <c r="M7762">
        <v>51.890999999999998</v>
      </c>
      <c r="N7762">
        <v>123.24299999999999</v>
      </c>
    </row>
    <row r="7763" spans="1:14" x14ac:dyDescent="0.3">
      <c r="A7763" t="s">
        <v>272</v>
      </c>
      <c r="B7763" t="s">
        <v>273</v>
      </c>
      <c r="C7763" t="s">
        <v>441</v>
      </c>
      <c r="D7763" t="s">
        <v>430</v>
      </c>
      <c r="E7763">
        <v>1986</v>
      </c>
      <c r="F7763">
        <v>40.081000000000003</v>
      </c>
      <c r="G7763">
        <v>14.965999999999999</v>
      </c>
      <c r="H7763">
        <v>25.6965</v>
      </c>
      <c r="I7763">
        <v>2850780000</v>
      </c>
      <c r="J7763">
        <v>165.36199999999999</v>
      </c>
      <c r="L7763">
        <v>114.9</v>
      </c>
      <c r="M7763">
        <v>51.094999999999999</v>
      </c>
      <c r="N7763">
        <v>120.557</v>
      </c>
    </row>
    <row r="7764" spans="1:14" x14ac:dyDescent="0.3">
      <c r="A7764" t="s">
        <v>272</v>
      </c>
      <c r="B7764" t="s">
        <v>273</v>
      </c>
      <c r="C7764" t="s">
        <v>441</v>
      </c>
      <c r="D7764" t="s">
        <v>430</v>
      </c>
      <c r="E7764">
        <v>1985</v>
      </c>
      <c r="F7764">
        <v>40.418999999999997</v>
      </c>
      <c r="G7764">
        <v>15.484</v>
      </c>
      <c r="H7764">
        <v>22.184899999999999</v>
      </c>
      <c r="I7764">
        <v>2619910000</v>
      </c>
      <c r="J7764">
        <v>155.40799999999999</v>
      </c>
      <c r="L7764">
        <v>119</v>
      </c>
      <c r="M7764">
        <v>50.323999999999998</v>
      </c>
      <c r="N7764">
        <v>117.89</v>
      </c>
    </row>
    <row r="7765" spans="1:14" x14ac:dyDescent="0.3">
      <c r="A7765" t="s">
        <v>272</v>
      </c>
      <c r="B7765" t="s">
        <v>273</v>
      </c>
      <c r="C7765" t="s">
        <v>441</v>
      </c>
      <c r="D7765" t="s">
        <v>430</v>
      </c>
      <c r="E7765">
        <v>1984</v>
      </c>
      <c r="F7765">
        <v>40.731999999999999</v>
      </c>
      <c r="G7765">
        <v>15.994999999999999</v>
      </c>
      <c r="H7765">
        <v>20.0273</v>
      </c>
      <c r="I7765">
        <v>2581210000</v>
      </c>
      <c r="J7765">
        <v>156.65100000000001</v>
      </c>
      <c r="L7765">
        <v>123.2</v>
      </c>
      <c r="M7765">
        <v>49.576999999999998</v>
      </c>
      <c r="N7765">
        <v>115.227</v>
      </c>
    </row>
    <row r="7766" spans="1:14" x14ac:dyDescent="0.3">
      <c r="A7766" t="s">
        <v>272</v>
      </c>
      <c r="B7766" t="s">
        <v>273</v>
      </c>
      <c r="C7766" t="s">
        <v>441</v>
      </c>
      <c r="D7766" t="s">
        <v>430</v>
      </c>
      <c r="E7766">
        <v>1983</v>
      </c>
      <c r="F7766">
        <v>41.021999999999998</v>
      </c>
      <c r="G7766">
        <v>16.498999999999999</v>
      </c>
      <c r="H7766">
        <v>18.570699999999999</v>
      </c>
      <c r="I7766">
        <v>2447170000</v>
      </c>
      <c r="J7766">
        <v>151.99299999999999</v>
      </c>
      <c r="L7766">
        <v>127.4</v>
      </c>
      <c r="M7766">
        <v>48.851999999999997</v>
      </c>
      <c r="N7766">
        <v>112.592</v>
      </c>
    </row>
    <row r="7767" spans="1:14" x14ac:dyDescent="0.3">
      <c r="A7767" t="s">
        <v>272</v>
      </c>
      <c r="B7767" t="s">
        <v>273</v>
      </c>
      <c r="C7767" t="s">
        <v>441</v>
      </c>
      <c r="D7767" t="s">
        <v>430</v>
      </c>
      <c r="E7767">
        <v>1982</v>
      </c>
      <c r="F7767">
        <v>41.289000000000001</v>
      </c>
      <c r="G7767">
        <v>16.998999999999999</v>
      </c>
      <c r="H7767">
        <v>17.419599999999999</v>
      </c>
      <c r="I7767">
        <v>2395430000</v>
      </c>
      <c r="J7767">
        <v>152.29</v>
      </c>
      <c r="L7767">
        <v>131.5</v>
      </c>
      <c r="M7767">
        <v>48.142000000000003</v>
      </c>
      <c r="N7767">
        <v>109.996</v>
      </c>
    </row>
    <row r="7768" spans="1:14" x14ac:dyDescent="0.3">
      <c r="A7768" t="s">
        <v>272</v>
      </c>
      <c r="B7768" t="s">
        <v>273</v>
      </c>
      <c r="C7768" t="s">
        <v>441</v>
      </c>
      <c r="D7768" t="s">
        <v>430</v>
      </c>
      <c r="E7768">
        <v>1981</v>
      </c>
      <c r="F7768">
        <v>41.533000000000001</v>
      </c>
      <c r="G7768">
        <v>17.491</v>
      </c>
      <c r="H7768">
        <v>14.121</v>
      </c>
      <c r="I7768">
        <v>2275580000</v>
      </c>
      <c r="J7768">
        <v>148.08000000000001</v>
      </c>
      <c r="L7768">
        <v>135.6</v>
      </c>
      <c r="M7768">
        <v>47.45</v>
      </c>
      <c r="N7768">
        <v>107.46299999999999</v>
      </c>
    </row>
    <row r="7769" spans="1:14" x14ac:dyDescent="0.3">
      <c r="A7769" t="s">
        <v>272</v>
      </c>
      <c r="B7769" t="s">
        <v>273</v>
      </c>
      <c r="C7769" t="s">
        <v>441</v>
      </c>
      <c r="D7769" t="s">
        <v>430</v>
      </c>
      <c r="E7769">
        <v>1980</v>
      </c>
      <c r="F7769">
        <v>41.749000000000002</v>
      </c>
      <c r="G7769">
        <v>17.972999999999999</v>
      </c>
      <c r="H7769">
        <v>12.3865</v>
      </c>
      <c r="I7769">
        <v>1945920000</v>
      </c>
      <c r="J7769">
        <v>129.58600000000001</v>
      </c>
      <c r="L7769">
        <v>139.69999999999999</v>
      </c>
      <c r="M7769">
        <v>46.776000000000003</v>
      </c>
      <c r="N7769">
        <v>105.01</v>
      </c>
    </row>
    <row r="7770" spans="1:14" x14ac:dyDescent="0.3">
      <c r="A7770" t="s">
        <v>272</v>
      </c>
      <c r="B7770" t="s">
        <v>273</v>
      </c>
      <c r="C7770" t="s">
        <v>441</v>
      </c>
      <c r="D7770" t="s">
        <v>430</v>
      </c>
      <c r="E7770">
        <v>1979</v>
      </c>
      <c r="F7770">
        <v>41.929000000000002</v>
      </c>
      <c r="G7770">
        <v>18.440999999999999</v>
      </c>
      <c r="H7770">
        <v>11.582800000000001</v>
      </c>
      <c r="I7770">
        <v>1851250000</v>
      </c>
      <c r="J7770">
        <v>126.133</v>
      </c>
      <c r="L7770">
        <v>143.69999999999999</v>
      </c>
      <c r="M7770">
        <v>46.124000000000002</v>
      </c>
      <c r="N7770">
        <v>102.636</v>
      </c>
    </row>
    <row r="7771" spans="1:14" x14ac:dyDescent="0.3">
      <c r="A7771" t="s">
        <v>272</v>
      </c>
      <c r="B7771" t="s">
        <v>273</v>
      </c>
      <c r="C7771" t="s">
        <v>441</v>
      </c>
      <c r="D7771" t="s">
        <v>430</v>
      </c>
      <c r="E7771">
        <v>1978</v>
      </c>
      <c r="F7771">
        <v>42.073</v>
      </c>
      <c r="G7771">
        <v>18.893000000000001</v>
      </c>
      <c r="H7771">
        <v>10.5244</v>
      </c>
      <c r="I7771">
        <v>1604160000</v>
      </c>
      <c r="J7771">
        <v>111.807</v>
      </c>
      <c r="L7771">
        <v>147.6</v>
      </c>
      <c r="M7771">
        <v>45.493000000000002</v>
      </c>
      <c r="N7771">
        <v>100.333</v>
      </c>
    </row>
    <row r="7772" spans="1:14" x14ac:dyDescent="0.3">
      <c r="A7772" t="s">
        <v>272</v>
      </c>
      <c r="B7772" t="s">
        <v>273</v>
      </c>
      <c r="C7772" t="s">
        <v>441</v>
      </c>
      <c r="D7772" t="s">
        <v>430</v>
      </c>
      <c r="E7772">
        <v>1977</v>
      </c>
      <c r="F7772">
        <v>42.180999999999997</v>
      </c>
      <c r="G7772">
        <v>19.331</v>
      </c>
      <c r="H7772">
        <v>9.8370899999999999</v>
      </c>
      <c r="I7772">
        <v>1382400000</v>
      </c>
      <c r="J7772">
        <v>98.542000000000002</v>
      </c>
      <c r="L7772">
        <v>151.4</v>
      </c>
      <c r="M7772">
        <v>44.884999999999998</v>
      </c>
      <c r="N7772">
        <v>98.101699999999994</v>
      </c>
    </row>
    <row r="7773" spans="1:14" x14ac:dyDescent="0.3">
      <c r="A7773" t="s">
        <v>272</v>
      </c>
      <c r="B7773" t="s">
        <v>273</v>
      </c>
      <c r="C7773" t="s">
        <v>441</v>
      </c>
      <c r="D7773" t="s">
        <v>430</v>
      </c>
      <c r="E7773">
        <v>1976</v>
      </c>
      <c r="F7773">
        <v>42.26</v>
      </c>
      <c r="G7773">
        <v>19.756</v>
      </c>
      <c r="H7773">
        <v>8.9653600000000004</v>
      </c>
      <c r="I7773">
        <v>1452790000</v>
      </c>
      <c r="J7773">
        <v>105.893</v>
      </c>
      <c r="L7773">
        <v>155.1</v>
      </c>
      <c r="M7773">
        <v>44.293999999999997</v>
      </c>
      <c r="N7773">
        <v>95.940399999999997</v>
      </c>
    </row>
    <row r="7774" spans="1:14" x14ac:dyDescent="0.3">
      <c r="A7774" t="s">
        <v>272</v>
      </c>
      <c r="B7774" t="s">
        <v>273</v>
      </c>
      <c r="C7774" t="s">
        <v>441</v>
      </c>
      <c r="D7774" t="s">
        <v>430</v>
      </c>
      <c r="E7774">
        <v>1975</v>
      </c>
      <c r="F7774">
        <v>42.317999999999998</v>
      </c>
      <c r="G7774">
        <v>20.172999999999998</v>
      </c>
      <c r="H7774">
        <v>6.63171</v>
      </c>
      <c r="I7774">
        <v>1575790000</v>
      </c>
      <c r="J7774">
        <v>117.41800000000001</v>
      </c>
      <c r="L7774">
        <v>158.69999999999999</v>
      </c>
      <c r="M7774">
        <v>43.718000000000004</v>
      </c>
      <c r="N7774">
        <v>93.848699999999994</v>
      </c>
    </row>
    <row r="7775" spans="1:14" x14ac:dyDescent="0.3">
      <c r="A7775" t="s">
        <v>272</v>
      </c>
      <c r="B7775" t="s">
        <v>273</v>
      </c>
      <c r="C7775" t="s">
        <v>441</v>
      </c>
      <c r="D7775" t="s">
        <v>430</v>
      </c>
      <c r="E7775">
        <v>1974</v>
      </c>
      <c r="F7775">
        <v>42.366</v>
      </c>
      <c r="G7775">
        <v>20.587</v>
      </c>
      <c r="H7775">
        <v>7.1584899999999996</v>
      </c>
      <c r="I7775">
        <v>1217950000</v>
      </c>
      <c r="J7775">
        <v>92.752200000000002</v>
      </c>
      <c r="L7775">
        <v>162.30000000000001</v>
      </c>
      <c r="M7775">
        <v>43.151000000000003</v>
      </c>
      <c r="N7775">
        <v>91.826999999999998</v>
      </c>
    </row>
    <row r="7776" spans="1:14" x14ac:dyDescent="0.3">
      <c r="A7776" t="s">
        <v>272</v>
      </c>
      <c r="B7776" t="s">
        <v>273</v>
      </c>
      <c r="C7776" t="s">
        <v>441</v>
      </c>
      <c r="D7776" t="s">
        <v>430</v>
      </c>
      <c r="E7776">
        <v>1973</v>
      </c>
      <c r="F7776">
        <v>42.415999999999997</v>
      </c>
      <c r="G7776">
        <v>21.004999999999999</v>
      </c>
      <c r="H7776">
        <v>5.7577699999999998</v>
      </c>
      <c r="I7776">
        <v>972102000</v>
      </c>
      <c r="J7776">
        <v>75.637</v>
      </c>
      <c r="L7776">
        <v>165.8</v>
      </c>
      <c r="M7776">
        <v>42.588000000000001</v>
      </c>
      <c r="N7776">
        <v>89.875600000000006</v>
      </c>
    </row>
    <row r="7777" spans="1:15" x14ac:dyDescent="0.3">
      <c r="A7777" t="s">
        <v>272</v>
      </c>
      <c r="B7777" t="s">
        <v>273</v>
      </c>
      <c r="C7777" t="s">
        <v>441</v>
      </c>
      <c r="D7777" t="s">
        <v>430</v>
      </c>
      <c r="E7777">
        <v>1972</v>
      </c>
      <c r="F7777">
        <v>42.478000000000002</v>
      </c>
      <c r="G7777">
        <v>21.431000000000001</v>
      </c>
      <c r="H7777">
        <v>7.5497800000000002</v>
      </c>
      <c r="I7777">
        <v>1024100000</v>
      </c>
      <c r="J7777">
        <v>81.386600000000001</v>
      </c>
      <c r="L7777">
        <v>169.3</v>
      </c>
      <c r="M7777">
        <v>42.024000000000001</v>
      </c>
      <c r="N7777">
        <v>87.994</v>
      </c>
    </row>
    <row r="7778" spans="1:15" x14ac:dyDescent="0.3">
      <c r="A7778" t="s">
        <v>272</v>
      </c>
      <c r="B7778" t="s">
        <v>273</v>
      </c>
      <c r="C7778" t="s">
        <v>441</v>
      </c>
      <c r="D7778" t="s">
        <v>430</v>
      </c>
      <c r="E7778">
        <v>1971</v>
      </c>
      <c r="F7778">
        <v>42.557000000000002</v>
      </c>
      <c r="G7778">
        <v>21.869</v>
      </c>
      <c r="H7778">
        <v>6.0045500000000001</v>
      </c>
      <c r="I7778">
        <v>882765000</v>
      </c>
      <c r="J7778">
        <v>71.629900000000006</v>
      </c>
      <c r="L7778">
        <v>173</v>
      </c>
      <c r="M7778">
        <v>41.457000000000001</v>
      </c>
      <c r="N7778">
        <v>86.181700000000006</v>
      </c>
    </row>
    <row r="7779" spans="1:15" x14ac:dyDescent="0.3">
      <c r="A7779" t="s">
        <v>272</v>
      </c>
      <c r="B7779" t="s">
        <v>273</v>
      </c>
      <c r="C7779" t="s">
        <v>441</v>
      </c>
      <c r="D7779" t="s">
        <v>430</v>
      </c>
      <c r="E7779">
        <v>1970</v>
      </c>
      <c r="F7779">
        <v>42.658000000000001</v>
      </c>
      <c r="G7779">
        <v>22.327000000000002</v>
      </c>
      <c r="I7779">
        <v>865975000</v>
      </c>
      <c r="J7779">
        <v>71.718599999999995</v>
      </c>
      <c r="L7779">
        <v>176.8</v>
      </c>
      <c r="M7779">
        <v>40.881</v>
      </c>
      <c r="N7779">
        <v>84.437899999999999</v>
      </c>
    </row>
    <row r="7780" spans="1:15" x14ac:dyDescent="0.3">
      <c r="A7780" t="s">
        <v>272</v>
      </c>
      <c r="B7780" t="s">
        <v>273</v>
      </c>
      <c r="C7780" t="s">
        <v>441</v>
      </c>
      <c r="D7780" t="s">
        <v>430</v>
      </c>
      <c r="E7780">
        <v>1969</v>
      </c>
      <c r="F7780">
        <v>42.777000000000001</v>
      </c>
      <c r="G7780">
        <v>22.809000000000001</v>
      </c>
      <c r="I7780">
        <v>788642000</v>
      </c>
      <c r="J7780">
        <v>66.638400000000004</v>
      </c>
      <c r="L7780">
        <v>180.7</v>
      </c>
      <c r="M7780">
        <v>40.290999999999997</v>
      </c>
      <c r="N7780">
        <v>82.759799999999998</v>
      </c>
    </row>
    <row r="7781" spans="1:15" x14ac:dyDescent="0.3">
      <c r="A7781" t="s">
        <v>272</v>
      </c>
      <c r="B7781" t="s">
        <v>273</v>
      </c>
      <c r="C7781" t="s">
        <v>441</v>
      </c>
      <c r="D7781" t="s">
        <v>430</v>
      </c>
      <c r="E7781">
        <v>1968</v>
      </c>
      <c r="F7781">
        <v>42.91</v>
      </c>
      <c r="G7781">
        <v>23.314</v>
      </c>
      <c r="I7781">
        <v>772229000</v>
      </c>
      <c r="J7781">
        <v>66.548900000000003</v>
      </c>
      <c r="L7781">
        <v>184.8</v>
      </c>
      <c r="M7781">
        <v>39.691000000000003</v>
      </c>
      <c r="N7781">
        <v>81.146299999999997</v>
      </c>
    </row>
    <row r="7782" spans="1:15" x14ac:dyDescent="0.3">
      <c r="A7782" t="s">
        <v>272</v>
      </c>
      <c r="B7782" t="s">
        <v>273</v>
      </c>
      <c r="C7782" t="s">
        <v>441</v>
      </c>
      <c r="D7782" t="s">
        <v>430</v>
      </c>
      <c r="E7782">
        <v>1967</v>
      </c>
      <c r="F7782">
        <v>43.052999999999997</v>
      </c>
      <c r="G7782">
        <v>23.834</v>
      </c>
      <c r="I7782">
        <v>841974000</v>
      </c>
      <c r="J7782">
        <v>73.9679</v>
      </c>
      <c r="L7782">
        <v>189.1</v>
      </c>
      <c r="M7782">
        <v>39.087000000000003</v>
      </c>
      <c r="N7782">
        <v>79.601200000000006</v>
      </c>
    </row>
    <row r="7783" spans="1:15" x14ac:dyDescent="0.3">
      <c r="A7783" t="s">
        <v>272</v>
      </c>
      <c r="B7783" t="s">
        <v>273</v>
      </c>
      <c r="C7783" t="s">
        <v>441</v>
      </c>
      <c r="D7783" t="s">
        <v>430</v>
      </c>
      <c r="E7783">
        <v>1966</v>
      </c>
      <c r="F7783">
        <v>43.212000000000003</v>
      </c>
      <c r="G7783">
        <v>24.364000000000001</v>
      </c>
      <c r="I7783">
        <v>906812000</v>
      </c>
      <c r="J7783">
        <v>81.164400000000001</v>
      </c>
      <c r="L7783">
        <v>193.5</v>
      </c>
      <c r="M7783">
        <v>38.487000000000002</v>
      </c>
      <c r="N7783">
        <v>78.129599999999996</v>
      </c>
    </row>
    <row r="7784" spans="1:15" x14ac:dyDescent="0.3">
      <c r="A7784" t="s">
        <v>272</v>
      </c>
      <c r="B7784" t="s">
        <v>273</v>
      </c>
      <c r="C7784" t="s">
        <v>441</v>
      </c>
      <c r="D7784" t="s">
        <v>430</v>
      </c>
      <c r="E7784">
        <v>1965</v>
      </c>
      <c r="F7784">
        <v>43.393000000000001</v>
      </c>
      <c r="G7784">
        <v>24.896000000000001</v>
      </c>
      <c r="I7784">
        <v>735267000</v>
      </c>
      <c r="J7784">
        <v>67.007499999999993</v>
      </c>
      <c r="L7784">
        <v>197.9</v>
      </c>
      <c r="M7784">
        <v>37.902999999999999</v>
      </c>
      <c r="N7784">
        <v>76.733699999999999</v>
      </c>
    </row>
    <row r="7785" spans="1:15" x14ac:dyDescent="0.3">
      <c r="A7785" t="s">
        <v>272</v>
      </c>
      <c r="B7785" t="s">
        <v>273</v>
      </c>
      <c r="C7785" t="s">
        <v>441</v>
      </c>
      <c r="D7785" t="s">
        <v>430</v>
      </c>
      <c r="E7785">
        <v>1964</v>
      </c>
      <c r="F7785">
        <v>43.604999999999997</v>
      </c>
      <c r="G7785">
        <v>25.422000000000001</v>
      </c>
      <c r="I7785">
        <v>496099000</v>
      </c>
      <c r="J7785">
        <v>46.003399999999999</v>
      </c>
      <c r="L7785">
        <v>202.3</v>
      </c>
      <c r="M7785">
        <v>37.345999999999997</v>
      </c>
      <c r="N7785">
        <v>75.412400000000005</v>
      </c>
    </row>
    <row r="7786" spans="1:15" x14ac:dyDescent="0.3">
      <c r="A7786" t="s">
        <v>272</v>
      </c>
      <c r="B7786" t="s">
        <v>273</v>
      </c>
      <c r="C7786" t="s">
        <v>441</v>
      </c>
      <c r="D7786" t="s">
        <v>430</v>
      </c>
      <c r="E7786">
        <v>1963</v>
      </c>
      <c r="F7786">
        <v>43.853000000000002</v>
      </c>
      <c r="G7786">
        <v>25.933</v>
      </c>
      <c r="I7786">
        <v>496948000</v>
      </c>
      <c r="J7786">
        <v>46.861400000000003</v>
      </c>
      <c r="L7786">
        <v>206.4</v>
      </c>
      <c r="M7786">
        <v>36.828000000000003</v>
      </c>
      <c r="N7786">
        <v>74.158199999999994</v>
      </c>
    </row>
    <row r="7787" spans="1:15" x14ac:dyDescent="0.3">
      <c r="A7787" t="s">
        <v>272</v>
      </c>
      <c r="B7787" t="s">
        <v>273</v>
      </c>
      <c r="C7787" t="s">
        <v>441</v>
      </c>
      <c r="D7787" t="s">
        <v>430</v>
      </c>
      <c r="E7787">
        <v>1962</v>
      </c>
      <c r="F7787">
        <v>44.139000000000003</v>
      </c>
      <c r="G7787">
        <v>26.414000000000001</v>
      </c>
      <c r="I7787">
        <v>574091000</v>
      </c>
      <c r="J7787">
        <v>55.025700000000001</v>
      </c>
      <c r="L7787">
        <v>210.2</v>
      </c>
      <c r="M7787">
        <v>36.356999999999999</v>
      </c>
      <c r="N7787">
        <v>72.959100000000007</v>
      </c>
    </row>
    <row r="7788" spans="1:15" x14ac:dyDescent="0.3">
      <c r="A7788" t="s">
        <v>272</v>
      </c>
      <c r="B7788" t="s">
        <v>273</v>
      </c>
      <c r="C7788" t="s">
        <v>441</v>
      </c>
      <c r="D7788" t="s">
        <v>430</v>
      </c>
      <c r="E7788">
        <v>1961</v>
      </c>
      <c r="F7788">
        <v>44.463000000000001</v>
      </c>
      <c r="G7788">
        <v>26.856000000000002</v>
      </c>
      <c r="I7788">
        <v>531960000</v>
      </c>
      <c r="J7788">
        <v>51.811199999999999</v>
      </c>
      <c r="L7788">
        <v>213.3</v>
      </c>
      <c r="M7788">
        <v>35.941000000000003</v>
      </c>
      <c r="N7788">
        <v>71.799000000000007</v>
      </c>
    </row>
    <row r="7789" spans="1:15" x14ac:dyDescent="0.3">
      <c r="A7789" t="s">
        <v>272</v>
      </c>
      <c r="B7789" t="s">
        <v>273</v>
      </c>
      <c r="C7789" t="s">
        <v>441</v>
      </c>
      <c r="D7789" t="s">
        <v>430</v>
      </c>
      <c r="E7789">
        <v>1960</v>
      </c>
      <c r="F7789">
        <v>44.817999999999998</v>
      </c>
      <c r="G7789">
        <v>27.248000000000001</v>
      </c>
      <c r="I7789">
        <v>508334000</v>
      </c>
      <c r="J7789">
        <v>50.305</v>
      </c>
      <c r="L7789">
        <v>216.1</v>
      </c>
      <c r="M7789">
        <v>35.582999999999998</v>
      </c>
    </row>
    <row r="7790" spans="1:15" x14ac:dyDescent="0.3">
      <c r="A7790" t="s">
        <v>274</v>
      </c>
      <c r="B7790" t="s">
        <v>275</v>
      </c>
      <c r="C7790" t="s">
        <v>438</v>
      </c>
      <c r="D7790" t="s">
        <v>439</v>
      </c>
      <c r="E7790">
        <v>2018</v>
      </c>
      <c r="I7790" s="1">
        <v>914000000000</v>
      </c>
      <c r="J7790">
        <v>53024.1</v>
      </c>
      <c r="K7790">
        <v>94.712100000000007</v>
      </c>
      <c r="L7790">
        <v>3.3</v>
      </c>
      <c r="N7790">
        <v>511.45800000000003</v>
      </c>
      <c r="O7790">
        <v>3.88</v>
      </c>
    </row>
    <row r="7791" spans="1:15" x14ac:dyDescent="0.3">
      <c r="A7791" t="s">
        <v>274</v>
      </c>
      <c r="B7791" t="s">
        <v>275</v>
      </c>
      <c r="C7791" t="s">
        <v>438</v>
      </c>
      <c r="D7791" t="s">
        <v>439</v>
      </c>
      <c r="E7791">
        <v>2017</v>
      </c>
      <c r="F7791">
        <v>9.9</v>
      </c>
      <c r="G7791">
        <v>8.8000000000000007</v>
      </c>
      <c r="I7791" s="1">
        <v>832000000000</v>
      </c>
      <c r="J7791">
        <v>48555</v>
      </c>
      <c r="K7791">
        <v>93.197299999999998</v>
      </c>
      <c r="L7791">
        <v>3.3</v>
      </c>
      <c r="M7791">
        <v>81.561000000000007</v>
      </c>
      <c r="N7791">
        <v>508.49799999999999</v>
      </c>
      <c r="O7791">
        <v>4.8390000000000004</v>
      </c>
    </row>
    <row r="7792" spans="1:15" x14ac:dyDescent="0.3">
      <c r="A7792" t="s">
        <v>274</v>
      </c>
      <c r="B7792" t="s">
        <v>275</v>
      </c>
      <c r="C7792" t="s">
        <v>438</v>
      </c>
      <c r="D7792" t="s">
        <v>439</v>
      </c>
      <c r="E7792">
        <v>2016</v>
      </c>
      <c r="F7792">
        <v>10.1</v>
      </c>
      <c r="G7792">
        <v>8.6999999999999993</v>
      </c>
      <c r="I7792" s="1">
        <v>784000000000</v>
      </c>
      <c r="J7792">
        <v>46007.9</v>
      </c>
      <c r="K7792">
        <v>90.411000000000001</v>
      </c>
      <c r="L7792">
        <v>3.4</v>
      </c>
      <c r="M7792">
        <v>81.561000000000007</v>
      </c>
      <c r="N7792">
        <v>505.50099999999998</v>
      </c>
      <c r="O7792">
        <v>6.0060000000000002</v>
      </c>
    </row>
    <row r="7793" spans="1:15" x14ac:dyDescent="0.3">
      <c r="A7793" t="s">
        <v>274</v>
      </c>
      <c r="B7793" t="s">
        <v>275</v>
      </c>
      <c r="C7793" t="s">
        <v>438</v>
      </c>
      <c r="D7793" t="s">
        <v>439</v>
      </c>
      <c r="E7793">
        <v>2015</v>
      </c>
      <c r="F7793">
        <v>10.1</v>
      </c>
      <c r="G7793">
        <v>8.6999999999999993</v>
      </c>
      <c r="I7793" s="1">
        <v>765000000000</v>
      </c>
      <c r="J7793">
        <v>45175.199999999997</v>
      </c>
      <c r="K7793">
        <v>91.724100000000007</v>
      </c>
      <c r="L7793">
        <v>3.4</v>
      </c>
      <c r="M7793">
        <v>81.509799999999998</v>
      </c>
      <c r="N7793">
        <v>502.81799999999998</v>
      </c>
      <c r="O7793">
        <v>6.8719999999999999</v>
      </c>
    </row>
    <row r="7794" spans="1:15" x14ac:dyDescent="0.3">
      <c r="A7794" t="s">
        <v>274</v>
      </c>
      <c r="B7794" t="s">
        <v>275</v>
      </c>
      <c r="C7794" t="s">
        <v>438</v>
      </c>
      <c r="D7794" t="s">
        <v>439</v>
      </c>
      <c r="E7794">
        <v>2014</v>
      </c>
      <c r="F7794">
        <v>10.4</v>
      </c>
      <c r="G7794">
        <v>8.3000000000000007</v>
      </c>
      <c r="H7794">
        <v>6712.77</v>
      </c>
      <c r="I7794" s="1">
        <v>891000000000</v>
      </c>
      <c r="J7794">
        <v>52830.2</v>
      </c>
      <c r="K7794">
        <v>91.666700000000006</v>
      </c>
      <c r="L7794">
        <v>3.5</v>
      </c>
      <c r="M7794">
        <v>81.707300000000004</v>
      </c>
      <c r="N7794">
        <v>500.59399999999999</v>
      </c>
      <c r="O7794">
        <v>7.4160000000000004</v>
      </c>
    </row>
    <row r="7795" spans="1:15" x14ac:dyDescent="0.3">
      <c r="A7795" t="s">
        <v>274</v>
      </c>
      <c r="B7795" t="s">
        <v>275</v>
      </c>
      <c r="C7795" t="s">
        <v>438</v>
      </c>
      <c r="D7795" t="s">
        <v>439</v>
      </c>
      <c r="E7795">
        <v>2013</v>
      </c>
      <c r="F7795">
        <v>10.199999999999999</v>
      </c>
      <c r="G7795">
        <v>8.4</v>
      </c>
      <c r="H7795">
        <v>6833.91</v>
      </c>
      <c r="I7795" s="1">
        <v>877000000000</v>
      </c>
      <c r="J7795">
        <v>52184.1</v>
      </c>
      <c r="K7795">
        <v>93.956400000000002</v>
      </c>
      <c r="L7795">
        <v>3.5</v>
      </c>
      <c r="M7795">
        <v>81.304900000000004</v>
      </c>
      <c r="N7795">
        <v>498.79599999999999</v>
      </c>
      <c r="O7795">
        <v>7.2430000000000003</v>
      </c>
    </row>
    <row r="7796" spans="1:15" x14ac:dyDescent="0.3">
      <c r="A7796" t="s">
        <v>274</v>
      </c>
      <c r="B7796" t="s">
        <v>275</v>
      </c>
      <c r="C7796" t="s">
        <v>438</v>
      </c>
      <c r="D7796" t="s">
        <v>439</v>
      </c>
      <c r="E7796">
        <v>2012</v>
      </c>
      <c r="F7796">
        <v>10.5</v>
      </c>
      <c r="G7796">
        <v>8.4</v>
      </c>
      <c r="H7796">
        <v>6876.59</v>
      </c>
      <c r="I7796" s="1">
        <v>839000000000</v>
      </c>
      <c r="J7796">
        <v>50073</v>
      </c>
      <c r="K7796">
        <v>92.86</v>
      </c>
      <c r="L7796">
        <v>3.6</v>
      </c>
      <c r="M7796">
        <v>81.104900000000001</v>
      </c>
      <c r="N7796">
        <v>496.88499999999999</v>
      </c>
      <c r="O7796">
        <v>5.8209999999999997</v>
      </c>
    </row>
    <row r="7797" spans="1:15" x14ac:dyDescent="0.3">
      <c r="A7797" t="s">
        <v>274</v>
      </c>
      <c r="B7797" t="s">
        <v>275</v>
      </c>
      <c r="C7797" t="s">
        <v>438</v>
      </c>
      <c r="D7797" t="s">
        <v>439</v>
      </c>
      <c r="E7797">
        <v>2011</v>
      </c>
      <c r="F7797">
        <v>10.8</v>
      </c>
      <c r="G7797">
        <v>8.1</v>
      </c>
      <c r="H7797">
        <v>7060.05</v>
      </c>
      <c r="I7797" s="1">
        <v>904000000000</v>
      </c>
      <c r="J7797">
        <v>54159.3</v>
      </c>
      <c r="K7797">
        <v>91.42</v>
      </c>
      <c r="L7797">
        <v>3.7</v>
      </c>
      <c r="M7797">
        <v>81.204899999999995</v>
      </c>
      <c r="N7797">
        <v>495.05</v>
      </c>
      <c r="O7797">
        <v>4.9770000000000003</v>
      </c>
    </row>
    <row r="7798" spans="1:15" x14ac:dyDescent="0.3">
      <c r="A7798" t="s">
        <v>274</v>
      </c>
      <c r="B7798" t="s">
        <v>275</v>
      </c>
      <c r="C7798" t="s">
        <v>438</v>
      </c>
      <c r="D7798" t="s">
        <v>439</v>
      </c>
      <c r="E7798">
        <v>2010</v>
      </c>
      <c r="F7798">
        <v>11.1</v>
      </c>
      <c r="G7798">
        <v>8.1999999999999993</v>
      </c>
      <c r="H7798">
        <v>7006.27</v>
      </c>
      <c r="I7798" s="1">
        <v>847000000000</v>
      </c>
      <c r="J7798">
        <v>50950</v>
      </c>
      <c r="K7798">
        <v>90.72</v>
      </c>
      <c r="L7798">
        <v>3.8</v>
      </c>
      <c r="M7798">
        <v>80.702399999999997</v>
      </c>
      <c r="N7798">
        <v>492.6</v>
      </c>
      <c r="O7798">
        <v>4.45</v>
      </c>
    </row>
    <row r="7799" spans="1:15" x14ac:dyDescent="0.3">
      <c r="A7799" t="s">
        <v>274</v>
      </c>
      <c r="B7799" t="s">
        <v>275</v>
      </c>
      <c r="C7799" t="s">
        <v>438</v>
      </c>
      <c r="D7799" t="s">
        <v>439</v>
      </c>
      <c r="E7799">
        <v>2009</v>
      </c>
      <c r="F7799">
        <v>11.2</v>
      </c>
      <c r="G7799">
        <v>8.1</v>
      </c>
      <c r="H7799">
        <v>6856.28</v>
      </c>
      <c r="I7799" s="1">
        <v>868000000000</v>
      </c>
      <c r="J7799">
        <v>52514</v>
      </c>
      <c r="K7799">
        <v>89.63</v>
      </c>
      <c r="L7799">
        <v>3.9</v>
      </c>
      <c r="M7799">
        <v>80.5488</v>
      </c>
      <c r="N7799">
        <v>490.08</v>
      </c>
      <c r="O7799">
        <v>3.4129999999999998</v>
      </c>
    </row>
    <row r="7800" spans="1:15" x14ac:dyDescent="0.3">
      <c r="A7800" t="s">
        <v>274</v>
      </c>
      <c r="B7800" t="s">
        <v>275</v>
      </c>
      <c r="C7800" t="s">
        <v>438</v>
      </c>
      <c r="D7800" t="s">
        <v>439</v>
      </c>
      <c r="E7800">
        <v>2008</v>
      </c>
      <c r="F7800">
        <v>11.2</v>
      </c>
      <c r="G7800">
        <v>8.1999999999999993</v>
      </c>
      <c r="H7800">
        <v>7173.05</v>
      </c>
      <c r="I7800" s="1">
        <v>948000000000</v>
      </c>
      <c r="J7800">
        <v>57644.5</v>
      </c>
      <c r="K7800">
        <v>87.42</v>
      </c>
      <c r="L7800">
        <v>4</v>
      </c>
      <c r="M7800">
        <v>80.251199999999997</v>
      </c>
      <c r="N7800">
        <v>487.13200000000001</v>
      </c>
      <c r="O7800">
        <v>2.75</v>
      </c>
    </row>
    <row r="7801" spans="1:15" x14ac:dyDescent="0.3">
      <c r="A7801" t="s">
        <v>274</v>
      </c>
      <c r="B7801" t="s">
        <v>275</v>
      </c>
      <c r="C7801" t="s">
        <v>438</v>
      </c>
      <c r="D7801" t="s">
        <v>439</v>
      </c>
      <c r="E7801">
        <v>2007</v>
      </c>
      <c r="F7801">
        <v>11.1</v>
      </c>
      <c r="G7801">
        <v>8.1</v>
      </c>
      <c r="H7801">
        <v>7157.38</v>
      </c>
      <c r="I7801" s="1">
        <v>847000000000</v>
      </c>
      <c r="J7801">
        <v>51733.4</v>
      </c>
      <c r="K7801">
        <v>85.82</v>
      </c>
      <c r="L7801">
        <v>4.0999999999999996</v>
      </c>
      <c r="M7801">
        <v>80.0976</v>
      </c>
      <c r="N7801">
        <v>485.24</v>
      </c>
      <c r="O7801">
        <v>3.1789999999999998</v>
      </c>
    </row>
    <row r="7802" spans="1:15" x14ac:dyDescent="0.3">
      <c r="A7802" t="s">
        <v>274</v>
      </c>
      <c r="B7802" t="s">
        <v>275</v>
      </c>
      <c r="C7802" t="s">
        <v>438</v>
      </c>
      <c r="D7802" t="s">
        <v>439</v>
      </c>
      <c r="E7802">
        <v>2006</v>
      </c>
      <c r="F7802">
        <v>11.3</v>
      </c>
      <c r="G7802">
        <v>8.3000000000000007</v>
      </c>
      <c r="H7802">
        <v>7025.83</v>
      </c>
      <c r="I7802" s="1">
        <v>733000000000</v>
      </c>
      <c r="J7802">
        <v>44863.4</v>
      </c>
      <c r="K7802">
        <v>83.7</v>
      </c>
      <c r="L7802">
        <v>4.3</v>
      </c>
      <c r="M7802">
        <v>79.697599999999994</v>
      </c>
      <c r="N7802">
        <v>484.185</v>
      </c>
      <c r="O7802">
        <v>3.9049999999999998</v>
      </c>
    </row>
    <row r="7803" spans="1:15" x14ac:dyDescent="0.3">
      <c r="A7803" t="s">
        <v>274</v>
      </c>
      <c r="B7803" t="s">
        <v>275</v>
      </c>
      <c r="C7803" t="s">
        <v>438</v>
      </c>
      <c r="D7803" t="s">
        <v>439</v>
      </c>
      <c r="E7803">
        <v>2005</v>
      </c>
      <c r="F7803">
        <v>11.5</v>
      </c>
      <c r="G7803">
        <v>8.4</v>
      </c>
      <c r="H7803">
        <v>6912.37</v>
      </c>
      <c r="I7803" s="1">
        <v>685000000000</v>
      </c>
      <c r="J7803">
        <v>41979.1</v>
      </c>
      <c r="K7803">
        <v>81</v>
      </c>
      <c r="L7803">
        <v>4.5</v>
      </c>
      <c r="M7803">
        <v>79.346299999999999</v>
      </c>
      <c r="N7803">
        <v>483.40800000000002</v>
      </c>
      <c r="O7803">
        <v>4.7229999999999999</v>
      </c>
    </row>
    <row r="7804" spans="1:15" x14ac:dyDescent="0.3">
      <c r="A7804" t="s">
        <v>274</v>
      </c>
      <c r="B7804" t="s">
        <v>275</v>
      </c>
      <c r="C7804" t="s">
        <v>438</v>
      </c>
      <c r="D7804" t="s">
        <v>439</v>
      </c>
      <c r="E7804">
        <v>2004</v>
      </c>
      <c r="F7804">
        <v>11.9</v>
      </c>
      <c r="G7804">
        <v>8.4</v>
      </c>
      <c r="H7804">
        <v>6882.97</v>
      </c>
      <c r="I7804" s="1">
        <v>657000000000</v>
      </c>
      <c r="J7804">
        <v>40362.400000000001</v>
      </c>
      <c r="K7804">
        <v>68.52</v>
      </c>
      <c r="L7804">
        <v>4.5999999999999996</v>
      </c>
      <c r="M7804">
        <v>79.095100000000002</v>
      </c>
      <c r="N7804">
        <v>482.28</v>
      </c>
      <c r="O7804">
        <v>4.6459999999999999</v>
      </c>
    </row>
    <row r="7805" spans="1:15" x14ac:dyDescent="0.3">
      <c r="A7805" t="s">
        <v>274</v>
      </c>
      <c r="B7805" t="s">
        <v>275</v>
      </c>
      <c r="C7805" t="s">
        <v>438</v>
      </c>
      <c r="D7805" t="s">
        <v>439</v>
      </c>
      <c r="E7805">
        <v>2003</v>
      </c>
      <c r="F7805">
        <v>12.3</v>
      </c>
      <c r="G7805">
        <v>8.6999999999999993</v>
      </c>
      <c r="H7805">
        <v>6695.72</v>
      </c>
      <c r="I7805" s="1">
        <v>579000000000</v>
      </c>
      <c r="J7805">
        <v>35672.199999999997</v>
      </c>
      <c r="K7805">
        <v>64.349999999999994</v>
      </c>
      <c r="L7805">
        <v>4.8</v>
      </c>
      <c r="M7805">
        <v>78.492699999999999</v>
      </c>
      <c r="N7805">
        <v>480.60700000000003</v>
      </c>
      <c r="O7805">
        <v>3.593</v>
      </c>
    </row>
    <row r="7806" spans="1:15" x14ac:dyDescent="0.3">
      <c r="A7806" t="s">
        <v>274</v>
      </c>
      <c r="B7806" t="s">
        <v>275</v>
      </c>
      <c r="C7806" t="s">
        <v>438</v>
      </c>
      <c r="D7806" t="s">
        <v>439</v>
      </c>
      <c r="E7806">
        <v>2002</v>
      </c>
      <c r="F7806">
        <v>12.5</v>
      </c>
      <c r="G7806">
        <v>8.8000000000000007</v>
      </c>
      <c r="H7806">
        <v>6641.74</v>
      </c>
      <c r="I7806" s="1">
        <v>472000000000</v>
      </c>
      <c r="J7806">
        <v>29204</v>
      </c>
      <c r="K7806">
        <v>61.29</v>
      </c>
      <c r="L7806">
        <v>4.9000000000000004</v>
      </c>
      <c r="M7806">
        <v>78.292699999999996</v>
      </c>
      <c r="N7806">
        <v>478.34500000000003</v>
      </c>
      <c r="O7806">
        <v>2.5539999999999998</v>
      </c>
    </row>
    <row r="7807" spans="1:15" x14ac:dyDescent="0.3">
      <c r="A7807" t="s">
        <v>274</v>
      </c>
      <c r="B7807" t="s">
        <v>275</v>
      </c>
      <c r="C7807" t="s">
        <v>438</v>
      </c>
      <c r="D7807" t="s">
        <v>439</v>
      </c>
      <c r="E7807">
        <v>2001</v>
      </c>
      <c r="F7807">
        <v>12.6</v>
      </c>
      <c r="G7807">
        <v>8.6999999999999993</v>
      </c>
      <c r="H7807">
        <v>6599.27</v>
      </c>
      <c r="I7807" s="1">
        <v>431000000000</v>
      </c>
      <c r="J7807">
        <v>26873.3</v>
      </c>
      <c r="K7807">
        <v>49.373100000000001</v>
      </c>
      <c r="L7807">
        <v>5</v>
      </c>
      <c r="M7807">
        <v>78.190200000000004</v>
      </c>
      <c r="N7807">
        <v>475.30200000000002</v>
      </c>
      <c r="O7807">
        <v>2.1190000000000002</v>
      </c>
    </row>
    <row r="7808" spans="1:15" x14ac:dyDescent="0.3">
      <c r="A7808" t="s">
        <v>274</v>
      </c>
      <c r="B7808" t="s">
        <v>275</v>
      </c>
      <c r="C7808" t="s">
        <v>438</v>
      </c>
      <c r="D7808" t="s">
        <v>439</v>
      </c>
      <c r="E7808">
        <v>2000</v>
      </c>
      <c r="F7808">
        <v>13</v>
      </c>
      <c r="G7808">
        <v>8.8000000000000007</v>
      </c>
      <c r="H7808">
        <v>6507.11</v>
      </c>
      <c r="I7808" s="1">
        <v>416000000000</v>
      </c>
      <c r="J7808">
        <v>26149.4</v>
      </c>
      <c r="K7808">
        <v>43.984400000000001</v>
      </c>
      <c r="L7808">
        <v>5.0999999999999996</v>
      </c>
      <c r="M7808">
        <v>77.987799999999993</v>
      </c>
      <c r="N7808">
        <v>471.72699999999998</v>
      </c>
      <c r="O7808">
        <v>2.7250000000000001</v>
      </c>
    </row>
    <row r="7809" spans="1:15" x14ac:dyDescent="0.3">
      <c r="A7809" t="s">
        <v>274</v>
      </c>
      <c r="B7809" t="s">
        <v>275</v>
      </c>
      <c r="C7809" t="s">
        <v>438</v>
      </c>
      <c r="D7809" t="s">
        <v>439</v>
      </c>
      <c r="E7809">
        <v>1999</v>
      </c>
      <c r="F7809">
        <v>12.7</v>
      </c>
      <c r="G7809">
        <v>8.9</v>
      </c>
      <c r="H7809">
        <v>6349.32</v>
      </c>
      <c r="I7809" s="1">
        <v>447000000000</v>
      </c>
      <c r="J7809">
        <v>28263.1</v>
      </c>
      <c r="K7809">
        <v>39.176000000000002</v>
      </c>
      <c r="L7809">
        <v>5.2</v>
      </c>
      <c r="M7809">
        <v>77.836600000000004</v>
      </c>
      <c r="N7809">
        <v>468.36799999999999</v>
      </c>
      <c r="O7809">
        <v>3.6219999999999999</v>
      </c>
    </row>
    <row r="7810" spans="1:15" x14ac:dyDescent="0.3">
      <c r="A7810" t="s">
        <v>274</v>
      </c>
      <c r="B7810" t="s">
        <v>275</v>
      </c>
      <c r="C7810" t="s">
        <v>438</v>
      </c>
      <c r="D7810" t="s">
        <v>439</v>
      </c>
      <c r="E7810">
        <v>1998</v>
      </c>
      <c r="F7810">
        <v>12.7</v>
      </c>
      <c r="G7810">
        <v>8.8000000000000007</v>
      </c>
      <c r="H7810">
        <v>6257.89</v>
      </c>
      <c r="I7810" s="1">
        <v>438000000000</v>
      </c>
      <c r="J7810">
        <v>27885.8</v>
      </c>
      <c r="K7810">
        <v>22.2438</v>
      </c>
      <c r="L7810">
        <v>5.3</v>
      </c>
      <c r="M7810">
        <v>77.882900000000006</v>
      </c>
      <c r="N7810">
        <v>465.26100000000002</v>
      </c>
      <c r="O7810">
        <v>4.3940000000000001</v>
      </c>
    </row>
    <row r="7811" spans="1:15" x14ac:dyDescent="0.3">
      <c r="A7811" t="s">
        <v>274</v>
      </c>
      <c r="B7811" t="s">
        <v>275</v>
      </c>
      <c r="C7811" t="s">
        <v>438</v>
      </c>
      <c r="D7811" t="s">
        <v>439</v>
      </c>
      <c r="E7811">
        <v>1997</v>
      </c>
      <c r="F7811">
        <v>12.3</v>
      </c>
      <c r="G7811">
        <v>8.6999999999999993</v>
      </c>
      <c r="H7811">
        <v>6066.24</v>
      </c>
      <c r="I7811" s="1">
        <v>417000000000</v>
      </c>
      <c r="J7811">
        <v>26700.5</v>
      </c>
      <c r="K7811">
        <v>14.0655</v>
      </c>
      <c r="L7811">
        <v>5.4</v>
      </c>
      <c r="M7811">
        <v>77.794399999999996</v>
      </c>
      <c r="N7811">
        <v>462.40100000000001</v>
      </c>
      <c r="O7811">
        <v>5.5110000000000001</v>
      </c>
    </row>
    <row r="7812" spans="1:15" x14ac:dyDescent="0.3">
      <c r="A7812" t="s">
        <v>274</v>
      </c>
      <c r="B7812" t="s">
        <v>275</v>
      </c>
      <c r="C7812" t="s">
        <v>438</v>
      </c>
      <c r="D7812" t="s">
        <v>439</v>
      </c>
      <c r="E7812">
        <v>1996</v>
      </c>
      <c r="F7812">
        <v>12.2</v>
      </c>
      <c r="G7812">
        <v>8.9</v>
      </c>
      <c r="H7812">
        <v>5905.99</v>
      </c>
      <c r="I7812" s="1">
        <v>450000000000</v>
      </c>
      <c r="J7812">
        <v>29006.799999999999</v>
      </c>
      <c r="K7812">
        <v>9.64907</v>
      </c>
      <c r="L7812">
        <v>5.5</v>
      </c>
      <c r="M7812">
        <v>77.435599999999994</v>
      </c>
      <c r="N7812">
        <v>460.02699999999999</v>
      </c>
      <c r="O7812">
        <v>6.4210000000000003</v>
      </c>
    </row>
    <row r="7813" spans="1:15" x14ac:dyDescent="0.3">
      <c r="A7813" t="s">
        <v>274</v>
      </c>
      <c r="B7813" t="s">
        <v>275</v>
      </c>
      <c r="C7813" t="s">
        <v>438</v>
      </c>
      <c r="D7813" t="s">
        <v>439</v>
      </c>
      <c r="E7813">
        <v>1995</v>
      </c>
      <c r="F7813">
        <v>12.3</v>
      </c>
      <c r="G7813">
        <v>8.8000000000000007</v>
      </c>
      <c r="H7813">
        <v>5719.06</v>
      </c>
      <c r="I7813" s="1">
        <v>452000000000</v>
      </c>
      <c r="J7813">
        <v>29258.1</v>
      </c>
      <c r="K7813">
        <v>6.47316</v>
      </c>
      <c r="L7813">
        <v>5.7</v>
      </c>
      <c r="M7813">
        <v>77.404600000000002</v>
      </c>
      <c r="N7813">
        <v>457.90899999999999</v>
      </c>
      <c r="O7813">
        <v>7.157</v>
      </c>
    </row>
    <row r="7814" spans="1:15" x14ac:dyDescent="0.3">
      <c r="A7814" t="s">
        <v>274</v>
      </c>
      <c r="B7814" t="s">
        <v>275</v>
      </c>
      <c r="C7814" t="s">
        <v>438</v>
      </c>
      <c r="D7814" t="s">
        <v>439</v>
      </c>
      <c r="E7814">
        <v>1994</v>
      </c>
      <c r="F7814">
        <v>12.7</v>
      </c>
      <c r="G7814">
        <v>8.6999999999999993</v>
      </c>
      <c r="H7814">
        <v>5643.11</v>
      </c>
      <c r="I7814" s="1">
        <v>379000000000</v>
      </c>
      <c r="J7814">
        <v>24646.3</v>
      </c>
      <c r="K7814">
        <v>3.2573099999999999</v>
      </c>
      <c r="L7814">
        <v>5.9</v>
      </c>
      <c r="M7814">
        <v>77.375100000000003</v>
      </c>
      <c r="N7814">
        <v>455.65300000000002</v>
      </c>
      <c r="O7814">
        <v>7.1589999999999998</v>
      </c>
    </row>
    <row r="7815" spans="1:15" x14ac:dyDescent="0.3">
      <c r="A7815" t="s">
        <v>274</v>
      </c>
      <c r="B7815" t="s">
        <v>275</v>
      </c>
      <c r="C7815" t="s">
        <v>438</v>
      </c>
      <c r="D7815" t="s">
        <v>439</v>
      </c>
      <c r="E7815">
        <v>1993</v>
      </c>
      <c r="F7815">
        <v>12.8</v>
      </c>
      <c r="G7815">
        <v>9</v>
      </c>
      <c r="H7815">
        <v>5494.11</v>
      </c>
      <c r="I7815" s="1">
        <v>354000000000</v>
      </c>
      <c r="J7815">
        <v>23122.400000000001</v>
      </c>
      <c r="K7815">
        <v>1.96709</v>
      </c>
      <c r="L7815">
        <v>6.1</v>
      </c>
      <c r="M7815">
        <v>76.916600000000003</v>
      </c>
      <c r="N7815">
        <v>452.91399999999999</v>
      </c>
      <c r="O7815">
        <v>6.2850000000000001</v>
      </c>
    </row>
    <row r="7816" spans="1:15" x14ac:dyDescent="0.3">
      <c r="A7816" t="s">
        <v>274</v>
      </c>
      <c r="B7816" t="s">
        <v>275</v>
      </c>
      <c r="C7816" t="s">
        <v>438</v>
      </c>
      <c r="D7816" t="s">
        <v>439</v>
      </c>
      <c r="E7816">
        <v>1992</v>
      </c>
      <c r="F7816">
        <v>13</v>
      </c>
      <c r="G7816">
        <v>8.6</v>
      </c>
      <c r="H7816">
        <v>5441.66</v>
      </c>
      <c r="I7816" s="1">
        <v>363000000000</v>
      </c>
      <c r="J7816">
        <v>23904</v>
      </c>
      <c r="K7816">
        <v>1.3200099999999999</v>
      </c>
      <c r="L7816">
        <v>6.3</v>
      </c>
      <c r="M7816">
        <v>77.217100000000002</v>
      </c>
      <c r="N7816">
        <v>449.76799999999997</v>
      </c>
      <c r="O7816">
        <v>5.5549999999999997</v>
      </c>
    </row>
    <row r="7817" spans="1:15" x14ac:dyDescent="0.3">
      <c r="A7817" t="s">
        <v>274</v>
      </c>
      <c r="B7817" t="s">
        <v>275</v>
      </c>
      <c r="C7817" t="s">
        <v>438</v>
      </c>
      <c r="D7817" t="s">
        <v>439</v>
      </c>
      <c r="E7817">
        <v>1991</v>
      </c>
      <c r="F7817">
        <v>13.2</v>
      </c>
      <c r="G7817">
        <v>8.6</v>
      </c>
      <c r="H7817">
        <v>5327.48</v>
      </c>
      <c r="I7817" s="1">
        <v>328000000000</v>
      </c>
      <c r="J7817">
        <v>21732.2</v>
      </c>
      <c r="K7817">
        <v>0.53149599999999997</v>
      </c>
      <c r="L7817">
        <v>6.6</v>
      </c>
      <c r="M7817">
        <v>77</v>
      </c>
      <c r="N7817">
        <v>446.38</v>
      </c>
      <c r="O7817">
        <v>7.2839999999999998</v>
      </c>
    </row>
    <row r="7818" spans="1:15" x14ac:dyDescent="0.3">
      <c r="A7818" t="s">
        <v>274</v>
      </c>
      <c r="B7818" t="s">
        <v>275</v>
      </c>
      <c r="C7818" t="s">
        <v>438</v>
      </c>
      <c r="D7818" t="s">
        <v>439</v>
      </c>
      <c r="E7818">
        <v>1990</v>
      </c>
      <c r="F7818">
        <v>13.2</v>
      </c>
      <c r="G7818">
        <v>8.6</v>
      </c>
      <c r="H7818">
        <v>5218.2</v>
      </c>
      <c r="I7818" s="1">
        <v>318000000000</v>
      </c>
      <c r="J7818">
        <v>21290.9</v>
      </c>
      <c r="K7818">
        <v>0.33438699999999999</v>
      </c>
      <c r="L7818">
        <v>6.8</v>
      </c>
      <c r="M7818">
        <v>76.878</v>
      </c>
      <c r="N7818">
        <v>442.87599999999998</v>
      </c>
    </row>
    <row r="7819" spans="1:15" x14ac:dyDescent="0.3">
      <c r="A7819" t="s">
        <v>274</v>
      </c>
      <c r="B7819" t="s">
        <v>275</v>
      </c>
      <c r="C7819" t="s">
        <v>438</v>
      </c>
      <c r="D7819" t="s">
        <v>439</v>
      </c>
      <c r="E7819">
        <v>1989</v>
      </c>
      <c r="F7819">
        <v>12.7</v>
      </c>
      <c r="G7819">
        <v>8.6999999999999993</v>
      </c>
      <c r="H7819">
        <v>5052.63</v>
      </c>
      <c r="I7819" s="1">
        <v>258000000000</v>
      </c>
      <c r="J7819">
        <v>17397.7</v>
      </c>
      <c r="L7819">
        <v>7</v>
      </c>
      <c r="M7819">
        <v>76.734099999999998</v>
      </c>
      <c r="N7819">
        <v>439.83699999999999</v>
      </c>
    </row>
    <row r="7820" spans="1:15" x14ac:dyDescent="0.3">
      <c r="A7820" t="s">
        <v>274</v>
      </c>
      <c r="B7820" t="s">
        <v>275</v>
      </c>
      <c r="C7820" t="s">
        <v>438</v>
      </c>
      <c r="D7820" t="s">
        <v>439</v>
      </c>
      <c r="E7820">
        <v>1988</v>
      </c>
      <c r="F7820">
        <v>12.6</v>
      </c>
      <c r="G7820">
        <v>8.4</v>
      </c>
      <c r="H7820">
        <v>4924.16</v>
      </c>
      <c r="I7820" s="1">
        <v>262000000000</v>
      </c>
      <c r="J7820">
        <v>17744.5</v>
      </c>
      <c r="L7820">
        <v>7.2</v>
      </c>
      <c r="M7820">
        <v>76.890199999999993</v>
      </c>
      <c r="N7820">
        <v>437.20699999999999</v>
      </c>
    </row>
    <row r="7821" spans="1:15" x14ac:dyDescent="0.3">
      <c r="A7821" t="s">
        <v>274</v>
      </c>
      <c r="B7821" t="s">
        <v>275</v>
      </c>
      <c r="C7821" t="s">
        <v>438</v>
      </c>
      <c r="D7821" t="s">
        <v>439</v>
      </c>
      <c r="E7821">
        <v>1987</v>
      </c>
      <c r="F7821">
        <v>12.7</v>
      </c>
      <c r="G7821">
        <v>8.3000000000000007</v>
      </c>
      <c r="H7821">
        <v>4722.93</v>
      </c>
      <c r="I7821" s="1">
        <v>245000000000</v>
      </c>
      <c r="J7821">
        <v>16709.599999999999</v>
      </c>
      <c r="L7821">
        <v>7.5</v>
      </c>
      <c r="M7821">
        <v>76.705100000000002</v>
      </c>
      <c r="N7821">
        <v>434.39100000000002</v>
      </c>
    </row>
    <row r="7822" spans="1:15" x14ac:dyDescent="0.3">
      <c r="A7822" t="s">
        <v>274</v>
      </c>
      <c r="B7822" t="s">
        <v>275</v>
      </c>
      <c r="C7822" t="s">
        <v>438</v>
      </c>
      <c r="D7822" t="s">
        <v>439</v>
      </c>
      <c r="E7822">
        <v>1986</v>
      </c>
      <c r="F7822">
        <v>12.7</v>
      </c>
      <c r="G7822">
        <v>8.6</v>
      </c>
      <c r="H7822">
        <v>4566.68</v>
      </c>
      <c r="I7822" s="1">
        <v>201000000000</v>
      </c>
      <c r="J7822">
        <v>13783.9</v>
      </c>
      <c r="L7822">
        <v>7.7</v>
      </c>
      <c r="M7822">
        <v>76.270499999999998</v>
      </c>
      <c r="N7822">
        <v>431.64299999999997</v>
      </c>
    </row>
    <row r="7823" spans="1:15" x14ac:dyDescent="0.3">
      <c r="A7823" t="s">
        <v>274</v>
      </c>
      <c r="B7823" t="s">
        <v>275</v>
      </c>
      <c r="C7823" t="s">
        <v>438</v>
      </c>
      <c r="D7823" t="s">
        <v>439</v>
      </c>
      <c r="E7823">
        <v>1985</v>
      </c>
      <c r="F7823">
        <v>12.3</v>
      </c>
      <c r="G7823">
        <v>8.5</v>
      </c>
      <c r="H7823">
        <v>4517.09</v>
      </c>
      <c r="I7823" s="1">
        <v>144000000000</v>
      </c>
      <c r="J7823">
        <v>9926.1299999999992</v>
      </c>
      <c r="L7823">
        <v>7.9</v>
      </c>
      <c r="M7823">
        <v>76.284599999999998</v>
      </c>
      <c r="N7823">
        <v>429.255</v>
      </c>
    </row>
    <row r="7824" spans="1:15" x14ac:dyDescent="0.3">
      <c r="A7824" t="s">
        <v>274</v>
      </c>
      <c r="B7824" t="s">
        <v>275</v>
      </c>
      <c r="C7824" t="s">
        <v>438</v>
      </c>
      <c r="D7824" t="s">
        <v>439</v>
      </c>
      <c r="E7824">
        <v>1984</v>
      </c>
      <c r="F7824">
        <v>12.1</v>
      </c>
      <c r="G7824">
        <v>8.3000000000000007</v>
      </c>
      <c r="H7824">
        <v>4412.17</v>
      </c>
      <c r="I7824" s="1">
        <v>144000000000</v>
      </c>
      <c r="J7824">
        <v>9977.16</v>
      </c>
      <c r="L7824">
        <v>8</v>
      </c>
      <c r="M7824">
        <v>76.233199999999997</v>
      </c>
      <c r="N7824">
        <v>427.25700000000001</v>
      </c>
    </row>
    <row r="7825" spans="1:14" x14ac:dyDescent="0.3">
      <c r="A7825" t="s">
        <v>274</v>
      </c>
      <c r="B7825" t="s">
        <v>275</v>
      </c>
      <c r="C7825" t="s">
        <v>438</v>
      </c>
      <c r="D7825" t="s">
        <v>439</v>
      </c>
      <c r="E7825">
        <v>1983</v>
      </c>
      <c r="F7825">
        <v>11.8</v>
      </c>
      <c r="G7825">
        <v>8.1999999999999993</v>
      </c>
      <c r="H7825">
        <v>4300.25</v>
      </c>
      <c r="I7825" s="1">
        <v>153000000000</v>
      </c>
      <c r="J7825">
        <v>10680.4</v>
      </c>
      <c r="L7825">
        <v>8.1999999999999993</v>
      </c>
      <c r="M7825">
        <v>76.164100000000005</v>
      </c>
      <c r="N7825">
        <v>425.565</v>
      </c>
    </row>
    <row r="7826" spans="1:14" x14ac:dyDescent="0.3">
      <c r="A7826" t="s">
        <v>274</v>
      </c>
      <c r="B7826" t="s">
        <v>275</v>
      </c>
      <c r="C7826" t="s">
        <v>438</v>
      </c>
      <c r="D7826" t="s">
        <v>439</v>
      </c>
      <c r="E7826">
        <v>1982</v>
      </c>
      <c r="F7826">
        <v>12</v>
      </c>
      <c r="G7826">
        <v>8.1999999999999993</v>
      </c>
      <c r="H7826">
        <v>4237.78</v>
      </c>
      <c r="I7826" s="1">
        <v>158000000000</v>
      </c>
      <c r="J7826">
        <v>11072.7</v>
      </c>
      <c r="L7826">
        <v>8.4</v>
      </c>
      <c r="M7826">
        <v>75.988500000000002</v>
      </c>
      <c r="N7826">
        <v>423.95400000000001</v>
      </c>
    </row>
    <row r="7827" spans="1:14" x14ac:dyDescent="0.3">
      <c r="A7827" t="s">
        <v>274</v>
      </c>
      <c r="B7827" t="s">
        <v>275</v>
      </c>
      <c r="C7827" t="s">
        <v>438</v>
      </c>
      <c r="D7827" t="s">
        <v>439</v>
      </c>
      <c r="E7827">
        <v>1981</v>
      </c>
      <c r="F7827">
        <v>12.5</v>
      </c>
      <c r="G7827">
        <v>8.1</v>
      </c>
      <c r="H7827">
        <v>4292.7</v>
      </c>
      <c r="I7827" s="1">
        <v>164000000000</v>
      </c>
      <c r="J7827">
        <v>11520.4</v>
      </c>
      <c r="L7827">
        <v>8.6</v>
      </c>
      <c r="M7827">
        <v>75.934399999999997</v>
      </c>
      <c r="N7827">
        <v>422.01400000000001</v>
      </c>
    </row>
    <row r="7828" spans="1:14" x14ac:dyDescent="0.3">
      <c r="A7828" t="s">
        <v>274</v>
      </c>
      <c r="B7828" t="s">
        <v>275</v>
      </c>
      <c r="C7828" t="s">
        <v>438</v>
      </c>
      <c r="D7828" t="s">
        <v>439</v>
      </c>
      <c r="E7828">
        <v>1980</v>
      </c>
      <c r="F7828">
        <v>12.8</v>
      </c>
      <c r="G7828">
        <v>8.1</v>
      </c>
      <c r="H7828">
        <v>4364.16</v>
      </c>
      <c r="I7828" s="1">
        <v>195000000000</v>
      </c>
      <c r="J7828">
        <v>13791.9</v>
      </c>
      <c r="L7828">
        <v>8.8000000000000007</v>
      </c>
      <c r="M7828">
        <v>75.743200000000002</v>
      </c>
      <c r="N7828">
        <v>419.12900000000002</v>
      </c>
    </row>
    <row r="7829" spans="1:14" x14ac:dyDescent="0.3">
      <c r="A7829" t="s">
        <v>274</v>
      </c>
      <c r="B7829" t="s">
        <v>275</v>
      </c>
      <c r="C7829" t="s">
        <v>438</v>
      </c>
      <c r="D7829" t="s">
        <v>439</v>
      </c>
      <c r="E7829">
        <v>1979</v>
      </c>
      <c r="F7829">
        <v>12.5</v>
      </c>
      <c r="G7829">
        <v>8</v>
      </c>
      <c r="H7829">
        <v>4403.1099999999997</v>
      </c>
      <c r="I7829" s="1">
        <v>180000000000</v>
      </c>
      <c r="J7829">
        <v>12798.5</v>
      </c>
      <c r="L7829">
        <v>9</v>
      </c>
      <c r="M7829">
        <v>75.606099999999998</v>
      </c>
      <c r="N7829">
        <v>415.82600000000002</v>
      </c>
    </row>
    <row r="7830" spans="1:14" x14ac:dyDescent="0.3">
      <c r="A7830" t="s">
        <v>274</v>
      </c>
      <c r="B7830" t="s">
        <v>275</v>
      </c>
      <c r="C7830" t="s">
        <v>438</v>
      </c>
      <c r="D7830" t="s">
        <v>439</v>
      </c>
      <c r="E7830">
        <v>1978</v>
      </c>
      <c r="F7830">
        <v>12.6</v>
      </c>
      <c r="G7830">
        <v>8.1999999999999993</v>
      </c>
      <c r="H7830">
        <v>4251.13</v>
      </c>
      <c r="I7830" s="1">
        <v>156000000000</v>
      </c>
      <c r="J7830">
        <v>11179.4</v>
      </c>
      <c r="L7830">
        <v>9.4</v>
      </c>
      <c r="M7830">
        <v>75.145099999999999</v>
      </c>
      <c r="N7830">
        <v>412.96499999999997</v>
      </c>
    </row>
    <row r="7831" spans="1:14" x14ac:dyDescent="0.3">
      <c r="A7831" t="s">
        <v>274</v>
      </c>
      <c r="B7831" t="s">
        <v>275</v>
      </c>
      <c r="C7831" t="s">
        <v>438</v>
      </c>
      <c r="D7831" t="s">
        <v>439</v>
      </c>
      <c r="E7831">
        <v>1977</v>
      </c>
      <c r="F7831">
        <v>12.5</v>
      </c>
      <c r="G7831">
        <v>7.9</v>
      </c>
      <c r="H7831">
        <v>4077.46</v>
      </c>
      <c r="I7831" s="1">
        <v>127000000000</v>
      </c>
      <c r="J7831">
        <v>9166.81</v>
      </c>
      <c r="L7831">
        <v>9.6999999999999993</v>
      </c>
      <c r="M7831">
        <v>75.221500000000006</v>
      </c>
      <c r="N7831">
        <v>410.43200000000002</v>
      </c>
    </row>
    <row r="7832" spans="1:14" x14ac:dyDescent="0.3">
      <c r="A7832" t="s">
        <v>274</v>
      </c>
      <c r="B7832" t="s">
        <v>275</v>
      </c>
      <c r="C7832" t="s">
        <v>438</v>
      </c>
      <c r="D7832" t="s">
        <v>439</v>
      </c>
      <c r="E7832">
        <v>1976</v>
      </c>
      <c r="F7832">
        <v>12.9</v>
      </c>
      <c r="G7832">
        <v>8.3000000000000007</v>
      </c>
      <c r="H7832">
        <v>4009.79</v>
      </c>
      <c r="I7832" s="1">
        <v>109000000000</v>
      </c>
      <c r="J7832">
        <v>7925.69</v>
      </c>
      <c r="L7832">
        <v>10.1</v>
      </c>
      <c r="M7832">
        <v>74.647099999999995</v>
      </c>
      <c r="N7832">
        <v>407.99900000000002</v>
      </c>
    </row>
    <row r="7833" spans="1:14" x14ac:dyDescent="0.3">
      <c r="A7833" t="s">
        <v>274</v>
      </c>
      <c r="B7833" t="s">
        <v>275</v>
      </c>
      <c r="C7833" t="s">
        <v>438</v>
      </c>
      <c r="D7833" t="s">
        <v>439</v>
      </c>
      <c r="E7833">
        <v>1975</v>
      </c>
      <c r="F7833">
        <v>13</v>
      </c>
      <c r="G7833">
        <v>8.3000000000000007</v>
      </c>
      <c r="H7833">
        <v>3773.14</v>
      </c>
      <c r="I7833" s="1">
        <v>100000000000</v>
      </c>
      <c r="J7833">
        <v>7335.51</v>
      </c>
      <c r="L7833">
        <v>10.5</v>
      </c>
      <c r="M7833">
        <v>74.498800000000003</v>
      </c>
      <c r="N7833">
        <v>404.80900000000003</v>
      </c>
    </row>
    <row r="7834" spans="1:14" x14ac:dyDescent="0.3">
      <c r="A7834" t="s">
        <v>274</v>
      </c>
      <c r="B7834" t="s">
        <v>275</v>
      </c>
      <c r="C7834" t="s">
        <v>438</v>
      </c>
      <c r="D7834" t="s">
        <v>439</v>
      </c>
      <c r="E7834">
        <v>1974</v>
      </c>
      <c r="F7834">
        <v>13.7</v>
      </c>
      <c r="G7834">
        <v>8.1</v>
      </c>
      <c r="H7834">
        <v>3735.24</v>
      </c>
      <c r="I7834">
        <v>87243400000</v>
      </c>
      <c r="J7834">
        <v>6440.98</v>
      </c>
      <c r="L7834">
        <v>10.9</v>
      </c>
      <c r="M7834">
        <v>74.536799999999999</v>
      </c>
      <c r="N7834">
        <v>401.21600000000001</v>
      </c>
    </row>
    <row r="7835" spans="1:14" x14ac:dyDescent="0.3">
      <c r="A7835" t="s">
        <v>274</v>
      </c>
      <c r="B7835" t="s">
        <v>275</v>
      </c>
      <c r="C7835" t="s">
        <v>438</v>
      </c>
      <c r="D7835" t="s">
        <v>439</v>
      </c>
      <c r="E7835">
        <v>1973</v>
      </c>
      <c r="F7835">
        <v>14.5</v>
      </c>
      <c r="G7835">
        <v>8.1999999999999993</v>
      </c>
      <c r="H7835">
        <v>3612.31</v>
      </c>
      <c r="I7835">
        <v>71840900000</v>
      </c>
      <c r="J7835">
        <v>5345.58</v>
      </c>
      <c r="L7835">
        <v>11.3</v>
      </c>
      <c r="M7835">
        <v>74.143900000000002</v>
      </c>
      <c r="N7835">
        <v>398.084</v>
      </c>
    </row>
    <row r="7836" spans="1:14" x14ac:dyDescent="0.3">
      <c r="A7836" t="s">
        <v>274</v>
      </c>
      <c r="B7836" t="s">
        <v>275</v>
      </c>
      <c r="C7836" t="s">
        <v>438</v>
      </c>
      <c r="D7836" t="s">
        <v>439</v>
      </c>
      <c r="E7836">
        <v>1972</v>
      </c>
      <c r="F7836">
        <v>16.100000000000001</v>
      </c>
      <c r="G7836">
        <v>8.5</v>
      </c>
      <c r="H7836">
        <v>3414.69</v>
      </c>
      <c r="I7836">
        <v>54706600000</v>
      </c>
      <c r="J7836">
        <v>4104.45</v>
      </c>
      <c r="L7836">
        <v>11.7</v>
      </c>
      <c r="M7836">
        <v>73.727099999999993</v>
      </c>
      <c r="N7836">
        <v>394.80399999999997</v>
      </c>
    </row>
    <row r="7837" spans="1:14" x14ac:dyDescent="0.3">
      <c r="A7837" t="s">
        <v>274</v>
      </c>
      <c r="B7837" t="s">
        <v>275</v>
      </c>
      <c r="C7837" t="s">
        <v>438</v>
      </c>
      <c r="D7837" t="s">
        <v>439</v>
      </c>
      <c r="E7837">
        <v>1971</v>
      </c>
      <c r="F7837">
        <v>17.2</v>
      </c>
      <c r="G7837">
        <v>8.4</v>
      </c>
      <c r="H7837">
        <v>3146.46</v>
      </c>
      <c r="I7837">
        <v>44579100000</v>
      </c>
      <c r="J7837">
        <v>3378.61</v>
      </c>
      <c r="L7837">
        <v>12.2</v>
      </c>
      <c r="M7837">
        <v>73.8095</v>
      </c>
      <c r="N7837">
        <v>390.83199999999999</v>
      </c>
    </row>
    <row r="7838" spans="1:14" x14ac:dyDescent="0.3">
      <c r="A7838" t="s">
        <v>274</v>
      </c>
      <c r="B7838" t="s">
        <v>275</v>
      </c>
      <c r="C7838" t="s">
        <v>438</v>
      </c>
      <c r="D7838" t="s">
        <v>439</v>
      </c>
      <c r="E7838">
        <v>1970</v>
      </c>
      <c r="F7838">
        <v>18.3</v>
      </c>
      <c r="G7838">
        <v>8.4</v>
      </c>
      <c r="H7838">
        <v>2948.34</v>
      </c>
      <c r="I7838">
        <v>38164700000</v>
      </c>
      <c r="J7838">
        <v>2927.07</v>
      </c>
      <c r="L7838">
        <v>12.6</v>
      </c>
      <c r="M7838">
        <v>73.585599999999999</v>
      </c>
      <c r="N7838">
        <v>386.21199999999999</v>
      </c>
    </row>
    <row r="7839" spans="1:14" x14ac:dyDescent="0.3">
      <c r="A7839" t="s">
        <v>274</v>
      </c>
      <c r="B7839" t="s">
        <v>275</v>
      </c>
      <c r="C7839" t="s">
        <v>438</v>
      </c>
      <c r="D7839" t="s">
        <v>439</v>
      </c>
      <c r="E7839">
        <v>1969</v>
      </c>
      <c r="F7839">
        <v>19.2</v>
      </c>
      <c r="G7839">
        <v>8.4</v>
      </c>
      <c r="H7839">
        <v>2710.91</v>
      </c>
      <c r="I7839">
        <v>31503900000</v>
      </c>
      <c r="J7839">
        <v>2446.34</v>
      </c>
      <c r="L7839">
        <v>13</v>
      </c>
      <c r="M7839">
        <v>73.539500000000004</v>
      </c>
      <c r="N7839">
        <v>381.45699999999999</v>
      </c>
    </row>
    <row r="7840" spans="1:14" x14ac:dyDescent="0.3">
      <c r="A7840" t="s">
        <v>274</v>
      </c>
      <c r="B7840" t="s">
        <v>275</v>
      </c>
      <c r="C7840" t="s">
        <v>438</v>
      </c>
      <c r="D7840" t="s">
        <v>439</v>
      </c>
      <c r="E7840">
        <v>1968</v>
      </c>
      <c r="F7840">
        <v>18.600000000000001</v>
      </c>
      <c r="G7840">
        <v>8.1999999999999993</v>
      </c>
      <c r="H7840">
        <v>2487.25</v>
      </c>
      <c r="I7840">
        <v>27817600000</v>
      </c>
      <c r="J7840">
        <v>2185.25</v>
      </c>
      <c r="L7840">
        <v>13.4</v>
      </c>
      <c r="M7840">
        <v>73.612700000000004</v>
      </c>
      <c r="N7840">
        <v>377.065</v>
      </c>
    </row>
    <row r="7841" spans="1:15" x14ac:dyDescent="0.3">
      <c r="A7841" t="s">
        <v>274</v>
      </c>
      <c r="B7841" t="s">
        <v>275</v>
      </c>
      <c r="C7841" t="s">
        <v>438</v>
      </c>
      <c r="D7841" t="s">
        <v>439</v>
      </c>
      <c r="E7841">
        <v>1967</v>
      </c>
      <c r="F7841">
        <v>18.899999999999999</v>
      </c>
      <c r="G7841">
        <v>7.9</v>
      </c>
      <c r="H7841">
        <v>2243.65</v>
      </c>
      <c r="I7841">
        <v>25087600000</v>
      </c>
      <c r="J7841">
        <v>1991.36</v>
      </c>
      <c r="L7841">
        <v>13.8</v>
      </c>
      <c r="M7841">
        <v>73.804100000000005</v>
      </c>
      <c r="N7841">
        <v>373.16899999999998</v>
      </c>
    </row>
    <row r="7842" spans="1:15" x14ac:dyDescent="0.3">
      <c r="A7842" t="s">
        <v>274</v>
      </c>
      <c r="B7842" t="s">
        <v>275</v>
      </c>
      <c r="C7842" t="s">
        <v>438</v>
      </c>
      <c r="D7842" t="s">
        <v>439</v>
      </c>
      <c r="E7842">
        <v>1966</v>
      </c>
      <c r="F7842">
        <v>19.2</v>
      </c>
      <c r="G7842">
        <v>8.1</v>
      </c>
      <c r="H7842">
        <v>2088.19</v>
      </c>
      <c r="I7842">
        <v>22867200000</v>
      </c>
      <c r="J7842">
        <v>1835.8</v>
      </c>
      <c r="L7842">
        <v>14.2</v>
      </c>
      <c r="M7842">
        <v>73.512900000000002</v>
      </c>
      <c r="N7842">
        <v>368.96499999999997</v>
      </c>
    </row>
    <row r="7843" spans="1:15" x14ac:dyDescent="0.3">
      <c r="A7843" t="s">
        <v>274</v>
      </c>
      <c r="B7843" t="s">
        <v>275</v>
      </c>
      <c r="C7843" t="s">
        <v>438</v>
      </c>
      <c r="D7843" t="s">
        <v>439</v>
      </c>
      <c r="E7843">
        <v>1965</v>
      </c>
      <c r="F7843">
        <v>19.899999999999999</v>
      </c>
      <c r="G7843">
        <v>8</v>
      </c>
      <c r="H7843">
        <v>1914.15</v>
      </c>
      <c r="I7843">
        <v>21000600000</v>
      </c>
      <c r="J7843">
        <v>1708.1</v>
      </c>
      <c r="L7843">
        <v>14.5</v>
      </c>
      <c r="M7843">
        <v>73.568799999999996</v>
      </c>
      <c r="N7843">
        <v>364.18</v>
      </c>
    </row>
    <row r="7844" spans="1:15" x14ac:dyDescent="0.3">
      <c r="A7844" t="s">
        <v>274</v>
      </c>
      <c r="B7844" t="s">
        <v>275</v>
      </c>
      <c r="C7844" t="s">
        <v>438</v>
      </c>
      <c r="D7844" t="s">
        <v>439</v>
      </c>
      <c r="E7844">
        <v>1964</v>
      </c>
      <c r="F7844">
        <v>20.7</v>
      </c>
      <c r="G7844">
        <v>7.7</v>
      </c>
      <c r="H7844">
        <v>1778.74</v>
      </c>
      <c r="I7844">
        <v>18699400000</v>
      </c>
      <c r="J7844">
        <v>1541.95</v>
      </c>
      <c r="L7844">
        <v>14.9</v>
      </c>
      <c r="M7844">
        <v>73.704099999999997</v>
      </c>
      <c r="N7844">
        <v>359.21600000000001</v>
      </c>
    </row>
    <row r="7845" spans="1:15" x14ac:dyDescent="0.3">
      <c r="A7845" t="s">
        <v>274</v>
      </c>
      <c r="B7845" t="s">
        <v>275</v>
      </c>
      <c r="C7845" t="s">
        <v>438</v>
      </c>
      <c r="D7845" t="s">
        <v>439</v>
      </c>
      <c r="E7845">
        <v>1963</v>
      </c>
      <c r="F7845">
        <v>20.9</v>
      </c>
      <c r="G7845">
        <v>8</v>
      </c>
      <c r="H7845">
        <v>1647.51</v>
      </c>
      <c r="I7845">
        <v>15891200000</v>
      </c>
      <c r="J7845">
        <v>1328.04</v>
      </c>
      <c r="L7845">
        <v>15.2</v>
      </c>
      <c r="M7845">
        <v>73.337100000000007</v>
      </c>
      <c r="N7845">
        <v>354.44200000000001</v>
      </c>
    </row>
    <row r="7846" spans="1:15" x14ac:dyDescent="0.3">
      <c r="A7846" t="s">
        <v>274</v>
      </c>
      <c r="B7846" t="s">
        <v>275</v>
      </c>
      <c r="C7846" t="s">
        <v>438</v>
      </c>
      <c r="D7846" t="s">
        <v>439</v>
      </c>
      <c r="E7846">
        <v>1962</v>
      </c>
      <c r="F7846">
        <v>20.9</v>
      </c>
      <c r="G7846">
        <v>7.9</v>
      </c>
      <c r="H7846">
        <v>1528.5</v>
      </c>
      <c r="I7846">
        <v>14647100000</v>
      </c>
      <c r="J7846">
        <v>1240.68</v>
      </c>
      <c r="L7846">
        <v>15.6</v>
      </c>
      <c r="M7846">
        <v>73.323899999999995</v>
      </c>
      <c r="N7846">
        <v>349.69499999999999</v>
      </c>
    </row>
    <row r="7847" spans="1:15" x14ac:dyDescent="0.3">
      <c r="A7847" t="s">
        <v>274</v>
      </c>
      <c r="B7847" t="s">
        <v>275</v>
      </c>
      <c r="C7847" t="s">
        <v>438</v>
      </c>
      <c r="D7847" t="s">
        <v>439</v>
      </c>
      <c r="E7847">
        <v>1961</v>
      </c>
      <c r="F7847">
        <v>21.3</v>
      </c>
      <c r="G7847">
        <v>7.6</v>
      </c>
      <c r="H7847">
        <v>1421.03</v>
      </c>
      <c r="I7847">
        <v>13493800000</v>
      </c>
      <c r="J7847">
        <v>1159.3900000000001</v>
      </c>
      <c r="L7847">
        <v>16</v>
      </c>
      <c r="M7847">
        <v>73.652699999999996</v>
      </c>
      <c r="N7847">
        <v>344.74900000000002</v>
      </c>
    </row>
    <row r="7848" spans="1:15" x14ac:dyDescent="0.3">
      <c r="A7848" t="s">
        <v>274</v>
      </c>
      <c r="B7848" t="s">
        <v>275</v>
      </c>
      <c r="C7848" t="s">
        <v>438</v>
      </c>
      <c r="D7848" t="s">
        <v>439</v>
      </c>
      <c r="E7848">
        <v>1960</v>
      </c>
      <c r="F7848">
        <v>20.8</v>
      </c>
      <c r="G7848">
        <v>7.6</v>
      </c>
      <c r="H7848">
        <v>1353.4</v>
      </c>
      <c r="I7848">
        <v>12276700000</v>
      </c>
      <c r="J7848">
        <v>1068.78</v>
      </c>
      <c r="L7848">
        <v>16.5</v>
      </c>
      <c r="M7848">
        <v>73.392700000000005</v>
      </c>
    </row>
    <row r="7849" spans="1:15" x14ac:dyDescent="0.3">
      <c r="A7849" t="s">
        <v>276</v>
      </c>
      <c r="B7849" t="s">
        <v>277</v>
      </c>
      <c r="C7849" t="s">
        <v>435</v>
      </c>
      <c r="D7849" t="s">
        <v>436</v>
      </c>
      <c r="E7849">
        <v>2018</v>
      </c>
      <c r="N7849">
        <v>15.539400000000001</v>
      </c>
      <c r="O7849">
        <v>13.619</v>
      </c>
    </row>
    <row r="7850" spans="1:15" x14ac:dyDescent="0.3">
      <c r="A7850" t="s">
        <v>276</v>
      </c>
      <c r="B7850" t="s">
        <v>277</v>
      </c>
      <c r="C7850" t="s">
        <v>435</v>
      </c>
      <c r="D7850" t="s">
        <v>436</v>
      </c>
      <c r="E7850">
        <v>2017</v>
      </c>
      <c r="F7850">
        <v>14.5</v>
      </c>
      <c r="G7850">
        <v>5.5</v>
      </c>
      <c r="K7850">
        <v>82.005799999999994</v>
      </c>
      <c r="M7850">
        <v>77.148799999999994</v>
      </c>
      <c r="N7850">
        <v>15.336399999999999</v>
      </c>
      <c r="O7850">
        <v>13.797000000000001</v>
      </c>
    </row>
    <row r="7851" spans="1:15" x14ac:dyDescent="0.3">
      <c r="A7851" t="s">
        <v>276</v>
      </c>
      <c r="B7851" t="s">
        <v>277</v>
      </c>
      <c r="C7851" t="s">
        <v>435</v>
      </c>
      <c r="D7851" t="s">
        <v>436</v>
      </c>
      <c r="E7851">
        <v>2016</v>
      </c>
      <c r="F7851">
        <v>15.4</v>
      </c>
      <c r="G7851">
        <v>5.7</v>
      </c>
      <c r="M7851">
        <v>76.961500000000001</v>
      </c>
      <c r="N7851">
        <v>15.1286</v>
      </c>
      <c r="O7851">
        <v>14.079000000000001</v>
      </c>
    </row>
    <row r="7852" spans="1:15" x14ac:dyDescent="0.3">
      <c r="A7852" t="s">
        <v>276</v>
      </c>
      <c r="B7852" t="s">
        <v>277</v>
      </c>
      <c r="C7852" t="s">
        <v>435</v>
      </c>
      <c r="D7852" t="s">
        <v>436</v>
      </c>
      <c r="E7852">
        <v>2015</v>
      </c>
      <c r="F7852">
        <v>15.4</v>
      </c>
      <c r="G7852">
        <v>5.4</v>
      </c>
      <c r="K7852">
        <v>74.001800000000003</v>
      </c>
      <c r="M7852">
        <v>77.244299999999996</v>
      </c>
      <c r="N7852">
        <v>14.9015</v>
      </c>
      <c r="O7852">
        <v>14.327</v>
      </c>
    </row>
    <row r="7853" spans="1:15" x14ac:dyDescent="0.3">
      <c r="A7853" t="s">
        <v>276</v>
      </c>
      <c r="B7853" t="s">
        <v>277</v>
      </c>
      <c r="C7853" t="s">
        <v>435</v>
      </c>
      <c r="D7853" t="s">
        <v>436</v>
      </c>
      <c r="E7853">
        <v>2014</v>
      </c>
      <c r="F7853">
        <v>16.3</v>
      </c>
      <c r="G7853">
        <v>5.2</v>
      </c>
      <c r="K7853">
        <v>70</v>
      </c>
      <c r="M7853">
        <v>77.252899999999997</v>
      </c>
      <c r="N7853">
        <v>14.663600000000001</v>
      </c>
      <c r="O7853">
        <v>14.59</v>
      </c>
    </row>
    <row r="7854" spans="1:15" x14ac:dyDescent="0.3">
      <c r="A7854" t="s">
        <v>276</v>
      </c>
      <c r="B7854" t="s">
        <v>277</v>
      </c>
      <c r="C7854" t="s">
        <v>435</v>
      </c>
      <c r="D7854" t="s">
        <v>436</v>
      </c>
      <c r="E7854">
        <v>2013</v>
      </c>
      <c r="F7854">
        <v>16.600000000000001</v>
      </c>
      <c r="G7854">
        <v>5.2</v>
      </c>
      <c r="K7854">
        <v>66</v>
      </c>
      <c r="M7854">
        <v>77.176199999999994</v>
      </c>
      <c r="N7854">
        <v>14.4229</v>
      </c>
      <c r="O7854">
        <v>14.718999999999999</v>
      </c>
    </row>
    <row r="7855" spans="1:15" x14ac:dyDescent="0.3">
      <c r="A7855" t="s">
        <v>276</v>
      </c>
      <c r="B7855" t="s">
        <v>277</v>
      </c>
      <c r="C7855" t="s">
        <v>435</v>
      </c>
      <c r="D7855" t="s">
        <v>436</v>
      </c>
      <c r="E7855">
        <v>2012</v>
      </c>
      <c r="F7855">
        <v>16.899999999999999</v>
      </c>
      <c r="G7855">
        <v>5.0999999999999996</v>
      </c>
      <c r="K7855">
        <v>58</v>
      </c>
      <c r="M7855">
        <v>77.069100000000006</v>
      </c>
      <c r="N7855">
        <v>14.1685</v>
      </c>
      <c r="O7855">
        <v>14.561999999999999</v>
      </c>
    </row>
    <row r="7856" spans="1:15" x14ac:dyDescent="0.3">
      <c r="A7856" t="s">
        <v>276</v>
      </c>
      <c r="B7856" t="s">
        <v>277</v>
      </c>
      <c r="C7856" t="s">
        <v>435</v>
      </c>
      <c r="D7856" t="s">
        <v>436</v>
      </c>
      <c r="E7856">
        <v>2011</v>
      </c>
      <c r="F7856">
        <v>16.2</v>
      </c>
      <c r="G7856">
        <v>5.2</v>
      </c>
      <c r="K7856">
        <v>50</v>
      </c>
      <c r="M7856">
        <v>76.646799999999999</v>
      </c>
      <c r="N7856">
        <v>13.914099999999999</v>
      </c>
      <c r="O7856">
        <v>14.339</v>
      </c>
    </row>
    <row r="7857" spans="1:15" x14ac:dyDescent="0.3">
      <c r="A7857" t="s">
        <v>276</v>
      </c>
      <c r="B7857" t="s">
        <v>277</v>
      </c>
      <c r="C7857" t="s">
        <v>435</v>
      </c>
      <c r="D7857" t="s">
        <v>436</v>
      </c>
      <c r="E7857">
        <v>2010</v>
      </c>
      <c r="F7857">
        <v>16.7</v>
      </c>
      <c r="G7857">
        <v>4.8</v>
      </c>
      <c r="K7857">
        <v>42</v>
      </c>
      <c r="M7857">
        <v>77.259100000000004</v>
      </c>
      <c r="N7857">
        <v>13.6625</v>
      </c>
      <c r="O7857">
        <v>14.284000000000001</v>
      </c>
    </row>
    <row r="7858" spans="1:15" x14ac:dyDescent="0.3">
      <c r="A7858" t="s">
        <v>276</v>
      </c>
      <c r="B7858" t="s">
        <v>277</v>
      </c>
      <c r="C7858" t="s">
        <v>435</v>
      </c>
      <c r="D7858" t="s">
        <v>436</v>
      </c>
      <c r="E7858">
        <v>2009</v>
      </c>
      <c r="F7858">
        <v>16.7</v>
      </c>
      <c r="G7858">
        <v>5.0999999999999996</v>
      </c>
      <c r="K7858">
        <v>33.99</v>
      </c>
      <c r="M7858">
        <v>76.980500000000006</v>
      </c>
      <c r="N7858">
        <v>13.454599999999999</v>
      </c>
      <c r="O7858">
        <v>13.97</v>
      </c>
    </row>
    <row r="7859" spans="1:15" x14ac:dyDescent="0.3">
      <c r="A7859" t="s">
        <v>276</v>
      </c>
      <c r="B7859" t="s">
        <v>277</v>
      </c>
      <c r="C7859" t="s">
        <v>435</v>
      </c>
      <c r="D7859" t="s">
        <v>436</v>
      </c>
      <c r="E7859">
        <v>2008</v>
      </c>
      <c r="F7859">
        <v>16.5</v>
      </c>
      <c r="G7859">
        <v>4.8</v>
      </c>
      <c r="K7859">
        <v>34.51</v>
      </c>
      <c r="M7859">
        <v>76.680499999999995</v>
      </c>
      <c r="N7859">
        <v>13.279500000000001</v>
      </c>
      <c r="O7859">
        <v>13.419</v>
      </c>
    </row>
    <row r="7860" spans="1:15" x14ac:dyDescent="0.3">
      <c r="A7860" t="s">
        <v>276</v>
      </c>
      <c r="B7860" t="s">
        <v>277</v>
      </c>
      <c r="C7860" t="s">
        <v>435</v>
      </c>
      <c r="D7860" t="s">
        <v>436</v>
      </c>
      <c r="E7860">
        <v>2007</v>
      </c>
      <c r="F7860">
        <v>17.100000000000001</v>
      </c>
      <c r="G7860">
        <v>5</v>
      </c>
      <c r="K7860">
        <v>35.049999999999997</v>
      </c>
      <c r="M7860">
        <v>76.477999999999994</v>
      </c>
      <c r="N7860">
        <v>13.088100000000001</v>
      </c>
      <c r="O7860">
        <v>13.882999999999999</v>
      </c>
    </row>
    <row r="7861" spans="1:15" x14ac:dyDescent="0.3">
      <c r="A7861" t="s">
        <v>276</v>
      </c>
      <c r="B7861" t="s">
        <v>277</v>
      </c>
      <c r="C7861" t="s">
        <v>435</v>
      </c>
      <c r="D7861" t="s">
        <v>436</v>
      </c>
      <c r="E7861">
        <v>2006</v>
      </c>
      <c r="F7861">
        <v>17.899999999999999</v>
      </c>
      <c r="G7861">
        <v>4.7</v>
      </c>
      <c r="K7861">
        <v>33.515700000000002</v>
      </c>
      <c r="M7861">
        <v>76.075599999999994</v>
      </c>
      <c r="N7861">
        <v>12.896599999999999</v>
      </c>
      <c r="O7861">
        <v>14.699</v>
      </c>
    </row>
    <row r="7862" spans="1:15" x14ac:dyDescent="0.3">
      <c r="A7862" t="s">
        <v>276</v>
      </c>
      <c r="B7862" t="s">
        <v>277</v>
      </c>
      <c r="C7862" t="s">
        <v>435</v>
      </c>
      <c r="D7862" t="s">
        <v>436</v>
      </c>
      <c r="E7862">
        <v>2005</v>
      </c>
      <c r="F7862">
        <v>17.399999999999999</v>
      </c>
      <c r="G7862">
        <v>4.9000000000000004</v>
      </c>
      <c r="K7862">
        <v>32.359000000000002</v>
      </c>
      <c r="M7862">
        <v>75.721999999999994</v>
      </c>
      <c r="N7862">
        <v>12.7051</v>
      </c>
      <c r="O7862">
        <v>15.563000000000001</v>
      </c>
    </row>
    <row r="7863" spans="1:15" x14ac:dyDescent="0.3">
      <c r="A7863" t="s">
        <v>276</v>
      </c>
      <c r="B7863" t="s">
        <v>277</v>
      </c>
      <c r="C7863" t="s">
        <v>435</v>
      </c>
      <c r="D7863" t="s">
        <v>436</v>
      </c>
      <c r="E7863">
        <v>2004</v>
      </c>
      <c r="F7863">
        <v>17.399999999999999</v>
      </c>
      <c r="G7863">
        <v>4.9000000000000004</v>
      </c>
      <c r="K7863">
        <v>30.297999999999998</v>
      </c>
      <c r="M7863">
        <v>75.470699999999994</v>
      </c>
      <c r="N7863">
        <v>12.5137</v>
      </c>
      <c r="O7863">
        <v>16.309999999999999</v>
      </c>
    </row>
    <row r="7864" spans="1:15" x14ac:dyDescent="0.3">
      <c r="A7864" t="s">
        <v>276</v>
      </c>
      <c r="B7864" t="s">
        <v>277</v>
      </c>
      <c r="C7864" t="s">
        <v>435</v>
      </c>
      <c r="D7864" t="s">
        <v>436</v>
      </c>
      <c r="E7864">
        <v>2003</v>
      </c>
      <c r="F7864">
        <v>18.2</v>
      </c>
      <c r="G7864">
        <v>5</v>
      </c>
      <c r="K7864">
        <v>26.408300000000001</v>
      </c>
      <c r="M7864">
        <v>75.270700000000005</v>
      </c>
      <c r="N7864">
        <v>12.3247</v>
      </c>
      <c r="O7864">
        <v>16.658000000000001</v>
      </c>
    </row>
    <row r="7865" spans="1:15" x14ac:dyDescent="0.3">
      <c r="A7865" t="s">
        <v>276</v>
      </c>
      <c r="B7865" t="s">
        <v>277</v>
      </c>
      <c r="C7865" t="s">
        <v>435</v>
      </c>
      <c r="D7865" t="s">
        <v>436</v>
      </c>
      <c r="E7865">
        <v>2002</v>
      </c>
      <c r="F7865">
        <v>18.899999999999999</v>
      </c>
      <c r="G7865">
        <v>5.0999999999999996</v>
      </c>
      <c r="K7865">
        <v>22.389800000000001</v>
      </c>
      <c r="M7865">
        <v>75.102400000000003</v>
      </c>
      <c r="N7865">
        <v>12.1165</v>
      </c>
      <c r="O7865">
        <v>16.861999999999998</v>
      </c>
    </row>
    <row r="7866" spans="1:15" x14ac:dyDescent="0.3">
      <c r="A7866" t="s">
        <v>276</v>
      </c>
      <c r="B7866" t="s">
        <v>277</v>
      </c>
      <c r="C7866" t="s">
        <v>435</v>
      </c>
      <c r="D7866" t="s">
        <v>436</v>
      </c>
      <c r="E7866">
        <v>2001</v>
      </c>
      <c r="F7866">
        <v>19.899999999999999</v>
      </c>
      <c r="G7866">
        <v>5.2</v>
      </c>
      <c r="K7866">
        <v>18.237100000000002</v>
      </c>
      <c r="M7866">
        <v>74.831699999999998</v>
      </c>
      <c r="N7866">
        <v>11.8886</v>
      </c>
      <c r="O7866">
        <v>17.007999999999999</v>
      </c>
    </row>
    <row r="7867" spans="1:15" x14ac:dyDescent="0.3">
      <c r="A7867" t="s">
        <v>276</v>
      </c>
      <c r="B7867" t="s">
        <v>277</v>
      </c>
      <c r="C7867" t="s">
        <v>435</v>
      </c>
      <c r="D7867" t="s">
        <v>436</v>
      </c>
      <c r="E7867">
        <v>2000</v>
      </c>
      <c r="F7867">
        <v>21.4</v>
      </c>
      <c r="G7867">
        <v>5.0999999999999996</v>
      </c>
      <c r="I7867">
        <v>2682350000</v>
      </c>
      <c r="J7867">
        <v>12579.6</v>
      </c>
      <c r="K7867">
        <v>13.939500000000001</v>
      </c>
      <c r="M7867">
        <v>75.163399999999996</v>
      </c>
      <c r="N7867">
        <v>11.6647</v>
      </c>
      <c r="O7867">
        <v>17.363</v>
      </c>
    </row>
    <row r="7868" spans="1:15" x14ac:dyDescent="0.3">
      <c r="A7868" t="s">
        <v>276</v>
      </c>
      <c r="B7868" t="s">
        <v>277</v>
      </c>
      <c r="C7868" t="s">
        <v>435</v>
      </c>
      <c r="D7868" t="s">
        <v>436</v>
      </c>
      <c r="E7868">
        <v>1999</v>
      </c>
      <c r="F7868">
        <v>20.6</v>
      </c>
      <c r="G7868">
        <v>5.2</v>
      </c>
      <c r="I7868">
        <v>3057000000</v>
      </c>
      <c r="J7868">
        <v>14611.8</v>
      </c>
      <c r="K7868">
        <v>5.6881500000000003</v>
      </c>
      <c r="M7868">
        <v>73.875600000000006</v>
      </c>
      <c r="N7868">
        <v>11.445</v>
      </c>
      <c r="O7868">
        <v>17.736999999999998</v>
      </c>
    </row>
    <row r="7869" spans="1:15" x14ac:dyDescent="0.3">
      <c r="A7869" t="s">
        <v>276</v>
      </c>
      <c r="B7869" t="s">
        <v>277</v>
      </c>
      <c r="C7869" t="s">
        <v>435</v>
      </c>
      <c r="D7869" t="s">
        <v>436</v>
      </c>
      <c r="E7869">
        <v>1998</v>
      </c>
      <c r="F7869">
        <v>21.2</v>
      </c>
      <c r="G7869">
        <v>4.8</v>
      </c>
      <c r="I7869">
        <v>3158810000</v>
      </c>
      <c r="J7869">
        <v>15387.9</v>
      </c>
      <c r="K7869">
        <v>1.93604</v>
      </c>
      <c r="M7869">
        <v>74.375600000000006</v>
      </c>
      <c r="N7869">
        <v>11.229699999999999</v>
      </c>
      <c r="O7869">
        <v>17.908000000000001</v>
      </c>
    </row>
    <row r="7870" spans="1:15" x14ac:dyDescent="0.3">
      <c r="A7870" t="s">
        <v>276</v>
      </c>
      <c r="B7870" t="s">
        <v>277</v>
      </c>
      <c r="C7870" t="s">
        <v>435</v>
      </c>
      <c r="D7870" t="s">
        <v>436</v>
      </c>
      <c r="E7870">
        <v>1997</v>
      </c>
      <c r="F7870">
        <v>22.3</v>
      </c>
      <c r="G7870">
        <v>5</v>
      </c>
      <c r="I7870">
        <v>3291490000</v>
      </c>
      <c r="J7870">
        <v>16341.6</v>
      </c>
      <c r="K7870">
        <v>0.98933499999999996</v>
      </c>
      <c r="M7870">
        <v>71.739000000000004</v>
      </c>
      <c r="N7870">
        <v>11.0185</v>
      </c>
      <c r="O7870">
        <v>18.286000000000001</v>
      </c>
    </row>
    <row r="7871" spans="1:15" x14ac:dyDescent="0.3">
      <c r="A7871" t="s">
        <v>276</v>
      </c>
      <c r="B7871" t="s">
        <v>277</v>
      </c>
      <c r="C7871" t="s">
        <v>435</v>
      </c>
      <c r="D7871" t="s">
        <v>436</v>
      </c>
      <c r="E7871">
        <v>1996</v>
      </c>
      <c r="F7871">
        <v>22.3</v>
      </c>
      <c r="G7871">
        <v>5.2</v>
      </c>
      <c r="I7871">
        <v>3606970000</v>
      </c>
      <c r="J7871">
        <v>18257.2</v>
      </c>
      <c r="K7871">
        <v>0.25298399999999999</v>
      </c>
      <c r="M7871">
        <v>71.997600000000006</v>
      </c>
      <c r="N7871">
        <v>10.807700000000001</v>
      </c>
      <c r="O7871">
        <v>18.64</v>
      </c>
    </row>
    <row r="7872" spans="1:15" x14ac:dyDescent="0.3">
      <c r="A7872" t="s">
        <v>276</v>
      </c>
      <c r="B7872" t="s">
        <v>277</v>
      </c>
      <c r="C7872" t="s">
        <v>435</v>
      </c>
      <c r="D7872" t="s">
        <v>436</v>
      </c>
      <c r="E7872">
        <v>1995</v>
      </c>
      <c r="F7872">
        <v>21.9</v>
      </c>
      <c r="G7872">
        <v>5.3</v>
      </c>
      <c r="I7872">
        <v>3628440000</v>
      </c>
      <c r="J7872">
        <v>18721.099999999999</v>
      </c>
      <c r="K7872">
        <v>5.1790100000000004E-3</v>
      </c>
      <c r="M7872">
        <v>72.009799999999998</v>
      </c>
      <c r="N7872">
        <v>10.602600000000001</v>
      </c>
      <c r="O7872">
        <v>18.741</v>
      </c>
    </row>
    <row r="7873" spans="1:15" x14ac:dyDescent="0.3">
      <c r="A7873" t="s">
        <v>276</v>
      </c>
      <c r="B7873" t="s">
        <v>277</v>
      </c>
      <c r="C7873" t="s">
        <v>435</v>
      </c>
      <c r="D7873" t="s">
        <v>436</v>
      </c>
      <c r="E7873">
        <v>1994</v>
      </c>
      <c r="F7873">
        <v>22.5</v>
      </c>
      <c r="G7873">
        <v>5.6</v>
      </c>
      <c r="I7873">
        <v>3038730000</v>
      </c>
      <c r="J7873">
        <v>16037</v>
      </c>
      <c r="M7873">
        <v>70.673199999999994</v>
      </c>
      <c r="N7873">
        <v>10.365500000000001</v>
      </c>
      <c r="O7873">
        <v>18.77</v>
      </c>
    </row>
    <row r="7874" spans="1:15" x14ac:dyDescent="0.3">
      <c r="A7874" t="s">
        <v>276</v>
      </c>
      <c r="B7874" t="s">
        <v>277</v>
      </c>
      <c r="C7874" t="s">
        <v>435</v>
      </c>
      <c r="D7874" t="s">
        <v>436</v>
      </c>
      <c r="E7874">
        <v>1993</v>
      </c>
      <c r="F7874">
        <v>23.5</v>
      </c>
      <c r="G7874">
        <v>5.2</v>
      </c>
      <c r="I7874">
        <v>3070160000</v>
      </c>
      <c r="J7874">
        <v>16640.8</v>
      </c>
      <c r="M7874">
        <v>71.656099999999995</v>
      </c>
      <c r="N7874">
        <v>10.0928</v>
      </c>
      <c r="O7874">
        <v>18.744</v>
      </c>
    </row>
    <row r="7875" spans="1:15" x14ac:dyDescent="0.3">
      <c r="A7875" t="s">
        <v>276</v>
      </c>
      <c r="B7875" t="s">
        <v>277</v>
      </c>
      <c r="C7875" t="s">
        <v>435</v>
      </c>
      <c r="D7875" t="s">
        <v>436</v>
      </c>
      <c r="E7875">
        <v>1992</v>
      </c>
      <c r="F7875">
        <v>24.5</v>
      </c>
      <c r="G7875">
        <v>5.2</v>
      </c>
      <c r="I7875">
        <v>2923760000</v>
      </c>
      <c r="J7875">
        <v>16261.3</v>
      </c>
      <c r="M7875">
        <v>71.614599999999996</v>
      </c>
      <c r="N7875">
        <v>9.8358299999999996</v>
      </c>
      <c r="O7875">
        <v>18.297000000000001</v>
      </c>
    </row>
    <row r="7876" spans="1:15" x14ac:dyDescent="0.3">
      <c r="A7876" t="s">
        <v>276</v>
      </c>
      <c r="B7876" t="s">
        <v>277</v>
      </c>
      <c r="C7876" t="s">
        <v>435</v>
      </c>
      <c r="D7876" t="s">
        <v>436</v>
      </c>
      <c r="E7876">
        <v>1991</v>
      </c>
      <c r="F7876">
        <v>25.7</v>
      </c>
      <c r="G7876">
        <v>5.6</v>
      </c>
      <c r="I7876">
        <v>2653780000</v>
      </c>
      <c r="J7876">
        <v>15133.2</v>
      </c>
      <c r="M7876">
        <v>70.358500000000006</v>
      </c>
      <c r="N7876">
        <v>9.5931099999999994</v>
      </c>
      <c r="O7876">
        <v>17.989999999999998</v>
      </c>
    </row>
    <row r="7877" spans="1:15" x14ac:dyDescent="0.3">
      <c r="A7877" t="s">
        <v>276</v>
      </c>
      <c r="B7877" t="s">
        <v>277</v>
      </c>
      <c r="C7877" t="s">
        <v>435</v>
      </c>
      <c r="D7877" t="s">
        <v>436</v>
      </c>
      <c r="E7877">
        <v>1990</v>
      </c>
      <c r="F7877">
        <v>25.6</v>
      </c>
      <c r="G7877">
        <v>5.4</v>
      </c>
      <c r="I7877">
        <v>2529310000</v>
      </c>
      <c r="J7877">
        <v>14800</v>
      </c>
      <c r="K7877">
        <v>0</v>
      </c>
      <c r="M7877">
        <v>70.485399999999998</v>
      </c>
      <c r="N7877">
        <v>9.3489599999999999</v>
      </c>
    </row>
    <row r="7878" spans="1:15" x14ac:dyDescent="0.3">
      <c r="A7878" t="s">
        <v>276</v>
      </c>
      <c r="B7878" t="s">
        <v>277</v>
      </c>
      <c r="C7878" t="s">
        <v>435</v>
      </c>
      <c r="D7878" t="s">
        <v>436</v>
      </c>
      <c r="E7878">
        <v>1989</v>
      </c>
      <c r="F7878">
        <v>23.6</v>
      </c>
      <c r="G7878">
        <v>5.9</v>
      </c>
      <c r="I7878">
        <v>2185070000</v>
      </c>
      <c r="J7878">
        <v>13092.3</v>
      </c>
      <c r="M7878">
        <v>69.085400000000007</v>
      </c>
      <c r="N7878">
        <v>9.1300899999999992</v>
      </c>
    </row>
    <row r="7879" spans="1:15" x14ac:dyDescent="0.3">
      <c r="A7879" t="s">
        <v>276</v>
      </c>
      <c r="B7879" t="s">
        <v>277</v>
      </c>
      <c r="C7879" t="s">
        <v>435</v>
      </c>
      <c r="D7879" t="s">
        <v>436</v>
      </c>
      <c r="E7879">
        <v>1988</v>
      </c>
      <c r="F7879">
        <v>24.7</v>
      </c>
      <c r="G7879">
        <v>5.9</v>
      </c>
      <c r="I7879">
        <v>2072740000</v>
      </c>
      <c r="J7879">
        <v>12665.7</v>
      </c>
      <c r="M7879">
        <v>69.453699999999998</v>
      </c>
      <c r="N7879">
        <v>8.9524100000000004</v>
      </c>
    </row>
    <row r="7880" spans="1:15" x14ac:dyDescent="0.3">
      <c r="A7880" t="s">
        <v>276</v>
      </c>
      <c r="B7880" t="s">
        <v>277</v>
      </c>
      <c r="C7880" t="s">
        <v>435</v>
      </c>
      <c r="D7880" t="s">
        <v>436</v>
      </c>
      <c r="E7880">
        <v>1987</v>
      </c>
      <c r="F7880">
        <v>25.7</v>
      </c>
      <c r="G7880">
        <v>5.7</v>
      </c>
      <c r="I7880">
        <v>1488110000</v>
      </c>
      <c r="J7880">
        <v>9271.74</v>
      </c>
      <c r="M7880">
        <v>69.4268</v>
      </c>
      <c r="N7880">
        <v>8.7800899999999995</v>
      </c>
    </row>
    <row r="7881" spans="1:15" x14ac:dyDescent="0.3">
      <c r="A7881" t="s">
        <v>276</v>
      </c>
      <c r="B7881" t="s">
        <v>277</v>
      </c>
      <c r="C7881" t="s">
        <v>435</v>
      </c>
      <c r="D7881" t="s">
        <v>436</v>
      </c>
      <c r="E7881">
        <v>1986</v>
      </c>
      <c r="F7881">
        <v>24.9</v>
      </c>
      <c r="G7881">
        <v>5.7</v>
      </c>
      <c r="I7881">
        <v>1201260000</v>
      </c>
      <c r="J7881">
        <v>7634.33</v>
      </c>
      <c r="M7881">
        <v>69.063400000000001</v>
      </c>
      <c r="N7881">
        <v>8.6077700000000004</v>
      </c>
    </row>
    <row r="7882" spans="1:15" x14ac:dyDescent="0.3">
      <c r="A7882" t="s">
        <v>276</v>
      </c>
      <c r="B7882" t="s">
        <v>277</v>
      </c>
      <c r="C7882" t="s">
        <v>435</v>
      </c>
      <c r="D7882" t="s">
        <v>436</v>
      </c>
      <c r="E7882">
        <v>1985</v>
      </c>
      <c r="F7882">
        <v>23.4</v>
      </c>
      <c r="G7882">
        <v>5.8</v>
      </c>
      <c r="I7882">
        <v>854824000</v>
      </c>
      <c r="J7882">
        <v>5534.63</v>
      </c>
      <c r="M7882">
        <v>68.765900000000002</v>
      </c>
      <c r="N7882">
        <v>8.4491200000000006</v>
      </c>
    </row>
    <row r="7883" spans="1:15" x14ac:dyDescent="0.3">
      <c r="A7883" t="s">
        <v>276</v>
      </c>
      <c r="B7883" t="s">
        <v>277</v>
      </c>
      <c r="C7883" t="s">
        <v>435</v>
      </c>
      <c r="D7883" t="s">
        <v>436</v>
      </c>
      <c r="E7883">
        <v>1984</v>
      </c>
      <c r="F7883">
        <v>24.8</v>
      </c>
      <c r="G7883">
        <v>6</v>
      </c>
      <c r="I7883">
        <v>796019000</v>
      </c>
      <c r="J7883">
        <v>5249.05</v>
      </c>
      <c r="M7883">
        <v>68.063400000000001</v>
      </c>
      <c r="N7883">
        <v>8.2959499999999995</v>
      </c>
    </row>
    <row r="7884" spans="1:15" x14ac:dyDescent="0.3">
      <c r="A7884" t="s">
        <v>276</v>
      </c>
      <c r="B7884" t="s">
        <v>277</v>
      </c>
      <c r="C7884" t="s">
        <v>435</v>
      </c>
      <c r="D7884" t="s">
        <v>436</v>
      </c>
      <c r="E7884">
        <v>1983</v>
      </c>
      <c r="F7884">
        <v>25.8</v>
      </c>
      <c r="G7884">
        <v>5.7</v>
      </c>
      <c r="I7884">
        <v>823833000</v>
      </c>
      <c r="J7884">
        <v>5540.23</v>
      </c>
      <c r="M7884">
        <v>68.587800000000001</v>
      </c>
      <c r="N7884">
        <v>8.1345700000000001</v>
      </c>
    </row>
    <row r="7885" spans="1:15" x14ac:dyDescent="0.3">
      <c r="A7885" t="s">
        <v>276</v>
      </c>
      <c r="B7885" t="s">
        <v>277</v>
      </c>
      <c r="C7885" t="s">
        <v>435</v>
      </c>
      <c r="D7885" t="s">
        <v>436</v>
      </c>
      <c r="E7885">
        <v>1982</v>
      </c>
      <c r="F7885">
        <v>26.3</v>
      </c>
      <c r="G7885">
        <v>6.3</v>
      </c>
      <c r="I7885">
        <v>904620000</v>
      </c>
      <c r="J7885">
        <v>6208.78</v>
      </c>
      <c r="M7885">
        <v>66.919499999999999</v>
      </c>
      <c r="N7885">
        <v>7.9704600000000001</v>
      </c>
    </row>
    <row r="7886" spans="1:15" x14ac:dyDescent="0.3">
      <c r="A7886" t="s">
        <v>276</v>
      </c>
      <c r="B7886" t="s">
        <v>277</v>
      </c>
      <c r="C7886" t="s">
        <v>435</v>
      </c>
      <c r="D7886" t="s">
        <v>436</v>
      </c>
      <c r="E7886">
        <v>1981</v>
      </c>
      <c r="F7886">
        <v>27.7</v>
      </c>
      <c r="G7886">
        <v>6.4</v>
      </c>
      <c r="I7886">
        <v>972564000</v>
      </c>
      <c r="J7886">
        <v>6817.83</v>
      </c>
      <c r="M7886">
        <v>66.702399999999997</v>
      </c>
      <c r="N7886">
        <v>7.8036099999999999</v>
      </c>
    </row>
    <row r="7887" spans="1:15" x14ac:dyDescent="0.3">
      <c r="A7887" t="s">
        <v>276</v>
      </c>
      <c r="B7887" t="s">
        <v>277</v>
      </c>
      <c r="C7887" t="s">
        <v>435</v>
      </c>
      <c r="D7887" t="s">
        <v>436</v>
      </c>
      <c r="E7887">
        <v>1980</v>
      </c>
      <c r="F7887">
        <v>26.2</v>
      </c>
      <c r="G7887">
        <v>7.2</v>
      </c>
      <c r="I7887">
        <v>1182460000</v>
      </c>
      <c r="J7887">
        <v>8443.11</v>
      </c>
      <c r="M7887">
        <v>66.569500000000005</v>
      </c>
      <c r="N7887">
        <v>7.6613800000000003</v>
      </c>
    </row>
    <row r="7888" spans="1:15" x14ac:dyDescent="0.3">
      <c r="A7888" t="s">
        <v>276</v>
      </c>
      <c r="B7888" t="s">
        <v>277</v>
      </c>
      <c r="C7888" t="s">
        <v>435</v>
      </c>
      <c r="D7888" t="s">
        <v>436</v>
      </c>
      <c r="E7888">
        <v>1979</v>
      </c>
      <c r="F7888">
        <v>26.3</v>
      </c>
      <c r="G7888">
        <v>6.9</v>
      </c>
      <c r="I7888">
        <v>1047230000</v>
      </c>
      <c r="J7888">
        <v>7561.19</v>
      </c>
      <c r="M7888">
        <v>66.436599999999999</v>
      </c>
      <c r="N7888">
        <v>7.5765900000000004</v>
      </c>
    </row>
    <row r="7889" spans="1:14" x14ac:dyDescent="0.3">
      <c r="A7889" t="s">
        <v>276</v>
      </c>
      <c r="B7889" t="s">
        <v>277</v>
      </c>
      <c r="C7889" t="s">
        <v>435</v>
      </c>
      <c r="D7889" t="s">
        <v>436</v>
      </c>
      <c r="E7889">
        <v>1978</v>
      </c>
      <c r="F7889">
        <v>26.4</v>
      </c>
      <c r="G7889">
        <v>6.6</v>
      </c>
      <c r="I7889">
        <v>846008000</v>
      </c>
      <c r="J7889">
        <v>6152.78</v>
      </c>
      <c r="M7889">
        <v>66.303700000000006</v>
      </c>
      <c r="N7889">
        <v>7.5218800000000003</v>
      </c>
    </row>
    <row r="7890" spans="1:14" x14ac:dyDescent="0.3">
      <c r="A7890" t="s">
        <v>276</v>
      </c>
      <c r="B7890" t="s">
        <v>277</v>
      </c>
      <c r="C7890" t="s">
        <v>435</v>
      </c>
      <c r="D7890" t="s">
        <v>436</v>
      </c>
      <c r="E7890">
        <v>1977</v>
      </c>
      <c r="F7890">
        <v>28.8</v>
      </c>
      <c r="G7890">
        <v>6.7</v>
      </c>
      <c r="I7890">
        <v>837617000</v>
      </c>
      <c r="J7890">
        <v>6158.95</v>
      </c>
      <c r="M7890">
        <v>66.170699999999997</v>
      </c>
      <c r="N7890">
        <v>7.4398200000000001</v>
      </c>
    </row>
    <row r="7891" spans="1:14" x14ac:dyDescent="0.3">
      <c r="A7891" t="s">
        <v>276</v>
      </c>
      <c r="B7891" t="s">
        <v>277</v>
      </c>
      <c r="C7891" t="s">
        <v>435</v>
      </c>
      <c r="D7891" t="s">
        <v>436</v>
      </c>
      <c r="E7891">
        <v>1976</v>
      </c>
      <c r="F7891">
        <v>29</v>
      </c>
      <c r="G7891">
        <v>7.8</v>
      </c>
      <c r="I7891">
        <v>798311000</v>
      </c>
      <c r="J7891">
        <v>5957.54</v>
      </c>
      <c r="M7891">
        <v>65.721999999999994</v>
      </c>
      <c r="N7891">
        <v>7.3304200000000002</v>
      </c>
    </row>
    <row r="7892" spans="1:14" x14ac:dyDescent="0.3">
      <c r="A7892" t="s">
        <v>276</v>
      </c>
      <c r="B7892" t="s">
        <v>277</v>
      </c>
      <c r="C7892" t="s">
        <v>435</v>
      </c>
      <c r="D7892" t="s">
        <v>436</v>
      </c>
      <c r="E7892">
        <v>1975</v>
      </c>
      <c r="F7892">
        <v>31.1</v>
      </c>
      <c r="G7892">
        <v>7</v>
      </c>
      <c r="I7892">
        <v>816648000</v>
      </c>
      <c r="J7892">
        <v>6163.38</v>
      </c>
      <c r="M7892">
        <v>65.273200000000003</v>
      </c>
      <c r="N7892">
        <v>7.2483599999999999</v>
      </c>
    </row>
    <row r="7893" spans="1:14" x14ac:dyDescent="0.3">
      <c r="A7893" t="s">
        <v>276</v>
      </c>
      <c r="B7893" t="s">
        <v>277</v>
      </c>
      <c r="C7893" t="s">
        <v>435</v>
      </c>
      <c r="D7893" t="s">
        <v>436</v>
      </c>
      <c r="E7893">
        <v>1974</v>
      </c>
      <c r="F7893">
        <v>32</v>
      </c>
      <c r="G7893">
        <v>7.9</v>
      </c>
      <c r="I7893">
        <v>637400000</v>
      </c>
      <c r="J7893">
        <v>4865.6499999999996</v>
      </c>
      <c r="M7893">
        <v>64.824399999999997</v>
      </c>
      <c r="N7893">
        <v>7.1662999999999997</v>
      </c>
    </row>
    <row r="7894" spans="1:14" x14ac:dyDescent="0.3">
      <c r="A7894" t="s">
        <v>276</v>
      </c>
      <c r="B7894" t="s">
        <v>277</v>
      </c>
      <c r="C7894" t="s">
        <v>435</v>
      </c>
      <c r="D7894" t="s">
        <v>436</v>
      </c>
      <c r="E7894">
        <v>1973</v>
      </c>
      <c r="F7894">
        <v>33.299999999999997</v>
      </c>
      <c r="G7894">
        <v>7.8</v>
      </c>
      <c r="I7894">
        <v>542295000</v>
      </c>
      <c r="J7894">
        <v>4220.1899999999996</v>
      </c>
      <c r="M7894">
        <v>64.375600000000006</v>
      </c>
      <c r="N7894">
        <v>7.0295399999999999</v>
      </c>
    </row>
    <row r="7895" spans="1:14" x14ac:dyDescent="0.3">
      <c r="A7895" t="s">
        <v>276</v>
      </c>
      <c r="B7895" t="s">
        <v>277</v>
      </c>
      <c r="C7895" t="s">
        <v>435</v>
      </c>
      <c r="D7895" t="s">
        <v>436</v>
      </c>
      <c r="E7895">
        <v>1972</v>
      </c>
      <c r="F7895">
        <v>34.6</v>
      </c>
      <c r="G7895">
        <v>7.8</v>
      </c>
      <c r="I7895">
        <v>505893000</v>
      </c>
      <c r="J7895">
        <v>4031.02</v>
      </c>
      <c r="M7895">
        <v>63.9268</v>
      </c>
      <c r="N7895">
        <v>6.8654299999999999</v>
      </c>
    </row>
    <row r="7896" spans="1:14" x14ac:dyDescent="0.3">
      <c r="A7896" t="s">
        <v>276</v>
      </c>
      <c r="B7896" t="s">
        <v>277</v>
      </c>
      <c r="C7896" t="s">
        <v>435</v>
      </c>
      <c r="D7896" t="s">
        <v>436</v>
      </c>
      <c r="E7896">
        <v>1971</v>
      </c>
      <c r="F7896">
        <v>34.799999999999997</v>
      </c>
      <c r="G7896">
        <v>9.4</v>
      </c>
      <c r="I7896">
        <v>413634000</v>
      </c>
      <c r="J7896">
        <v>3446.95</v>
      </c>
      <c r="M7896">
        <v>63.478000000000002</v>
      </c>
      <c r="N7896">
        <v>6.5645499999999997</v>
      </c>
    </row>
    <row r="7897" spans="1:14" x14ac:dyDescent="0.3">
      <c r="A7897" t="s">
        <v>276</v>
      </c>
      <c r="B7897" t="s">
        <v>277</v>
      </c>
      <c r="C7897" t="s">
        <v>435</v>
      </c>
      <c r="D7897" t="s">
        <v>436</v>
      </c>
      <c r="E7897">
        <v>1970</v>
      </c>
      <c r="F7897">
        <v>35</v>
      </c>
      <c r="G7897">
        <v>9.3000000000000007</v>
      </c>
      <c r="I7897">
        <v>358816000</v>
      </c>
      <c r="J7897">
        <v>3203.71</v>
      </c>
      <c r="M7897">
        <v>63.029299999999999</v>
      </c>
      <c r="N7897">
        <v>6.1269099999999996</v>
      </c>
    </row>
    <row r="7898" spans="1:14" x14ac:dyDescent="0.3">
      <c r="A7898" t="s">
        <v>276</v>
      </c>
      <c r="B7898" t="s">
        <v>277</v>
      </c>
      <c r="C7898" t="s">
        <v>435</v>
      </c>
      <c r="D7898" t="s">
        <v>436</v>
      </c>
      <c r="E7898">
        <v>1969</v>
      </c>
      <c r="F7898">
        <v>35.133299999999998</v>
      </c>
      <c r="G7898">
        <v>9.6</v>
      </c>
      <c r="I7898">
        <v>263109000</v>
      </c>
      <c r="J7898">
        <v>2529.89</v>
      </c>
      <c r="M7898">
        <v>62.580500000000001</v>
      </c>
      <c r="N7898">
        <v>5.6892800000000001</v>
      </c>
    </row>
    <row r="7899" spans="1:14" x14ac:dyDescent="0.3">
      <c r="A7899" t="s">
        <v>276</v>
      </c>
      <c r="B7899" t="s">
        <v>277</v>
      </c>
      <c r="C7899" t="s">
        <v>435</v>
      </c>
      <c r="D7899" t="s">
        <v>436</v>
      </c>
      <c r="E7899">
        <v>1968</v>
      </c>
      <c r="F7899">
        <v>35.2667</v>
      </c>
      <c r="G7899">
        <v>9.9</v>
      </c>
      <c r="I7899">
        <v>215507000</v>
      </c>
      <c r="J7899">
        <v>2165.9</v>
      </c>
      <c r="M7899">
        <v>62.131700000000002</v>
      </c>
      <c r="N7899">
        <v>5.4431099999999999</v>
      </c>
    </row>
    <row r="7900" spans="1:14" x14ac:dyDescent="0.3">
      <c r="A7900" t="s">
        <v>276</v>
      </c>
      <c r="B7900" t="s">
        <v>277</v>
      </c>
      <c r="C7900" t="s">
        <v>435</v>
      </c>
      <c r="D7900" t="s">
        <v>436</v>
      </c>
      <c r="E7900">
        <v>1967</v>
      </c>
      <c r="F7900">
        <v>35.4</v>
      </c>
      <c r="G7900">
        <v>10.199999999999999</v>
      </c>
      <c r="I7900">
        <v>180037000</v>
      </c>
      <c r="J7900">
        <v>1865.67</v>
      </c>
      <c r="M7900">
        <v>61.682899999999997</v>
      </c>
      <c r="N7900">
        <v>5.2789900000000003</v>
      </c>
    </row>
    <row r="7901" spans="1:14" x14ac:dyDescent="0.3">
      <c r="A7901" t="s">
        <v>276</v>
      </c>
      <c r="B7901" t="s">
        <v>277</v>
      </c>
      <c r="C7901" t="s">
        <v>435</v>
      </c>
      <c r="D7901" t="s">
        <v>436</v>
      </c>
      <c r="E7901">
        <v>1966</v>
      </c>
      <c r="F7901">
        <v>34.950000000000003</v>
      </c>
      <c r="G7901">
        <v>9.4499999999999993</v>
      </c>
      <c r="I7901">
        <v>164207000</v>
      </c>
      <c r="J7901">
        <v>1756.22</v>
      </c>
      <c r="M7901">
        <v>61.234099999999998</v>
      </c>
      <c r="N7901">
        <v>5.1148800000000003</v>
      </c>
    </row>
    <row r="7902" spans="1:14" x14ac:dyDescent="0.3">
      <c r="A7902" t="s">
        <v>276</v>
      </c>
      <c r="B7902" t="s">
        <v>277</v>
      </c>
      <c r="C7902" t="s">
        <v>435</v>
      </c>
      <c r="D7902" t="s">
        <v>436</v>
      </c>
      <c r="E7902">
        <v>1965</v>
      </c>
      <c r="F7902">
        <v>34.5</v>
      </c>
      <c r="G7902">
        <v>8.6999999999999993</v>
      </c>
      <c r="I7902">
        <v>159594000</v>
      </c>
      <c r="J7902">
        <v>1763.48</v>
      </c>
      <c r="M7902">
        <v>60.785400000000003</v>
      </c>
      <c r="N7902">
        <v>4.9507700000000003</v>
      </c>
    </row>
    <row r="7903" spans="1:14" x14ac:dyDescent="0.3">
      <c r="A7903" t="s">
        <v>276</v>
      </c>
      <c r="B7903" t="s">
        <v>277</v>
      </c>
      <c r="C7903" t="s">
        <v>435</v>
      </c>
      <c r="D7903" t="s">
        <v>436</v>
      </c>
      <c r="E7903">
        <v>1964</v>
      </c>
      <c r="F7903">
        <v>33.799999999999997</v>
      </c>
      <c r="G7903">
        <v>8.6333300000000008</v>
      </c>
      <c r="M7903">
        <v>60.336599999999997</v>
      </c>
      <c r="N7903">
        <v>4.8194699999999999</v>
      </c>
    </row>
    <row r="7904" spans="1:14" x14ac:dyDescent="0.3">
      <c r="A7904" t="s">
        <v>276</v>
      </c>
      <c r="B7904" t="s">
        <v>277</v>
      </c>
      <c r="C7904" t="s">
        <v>435</v>
      </c>
      <c r="D7904" t="s">
        <v>436</v>
      </c>
      <c r="E7904">
        <v>1963</v>
      </c>
      <c r="F7904">
        <v>33.1</v>
      </c>
      <c r="G7904">
        <v>8.5666700000000002</v>
      </c>
      <c r="M7904">
        <v>59.887799999999999</v>
      </c>
      <c r="N7904">
        <v>4.68818</v>
      </c>
    </row>
    <row r="7905" spans="1:15" x14ac:dyDescent="0.3">
      <c r="A7905" t="s">
        <v>276</v>
      </c>
      <c r="B7905" t="s">
        <v>277</v>
      </c>
      <c r="C7905" t="s">
        <v>435</v>
      </c>
      <c r="D7905" t="s">
        <v>436</v>
      </c>
      <c r="E7905">
        <v>1962</v>
      </c>
      <c r="F7905">
        <v>32.4</v>
      </c>
      <c r="G7905">
        <v>8.5</v>
      </c>
      <c r="M7905">
        <v>59.439</v>
      </c>
      <c r="N7905">
        <v>4.56236</v>
      </c>
    </row>
    <row r="7906" spans="1:15" x14ac:dyDescent="0.3">
      <c r="A7906" t="s">
        <v>276</v>
      </c>
      <c r="B7906" t="s">
        <v>277</v>
      </c>
      <c r="C7906" t="s">
        <v>435</v>
      </c>
      <c r="D7906" t="s">
        <v>436</v>
      </c>
      <c r="E7906">
        <v>1961</v>
      </c>
      <c r="F7906">
        <v>33.200000000000003</v>
      </c>
      <c r="G7906">
        <v>9.3000000000000007</v>
      </c>
      <c r="M7906">
        <v>59.039000000000001</v>
      </c>
      <c r="N7906">
        <v>4.4420099999999998</v>
      </c>
    </row>
    <row r="7907" spans="1:15" x14ac:dyDescent="0.3">
      <c r="A7907" t="s">
        <v>276</v>
      </c>
      <c r="B7907" t="s">
        <v>277</v>
      </c>
      <c r="C7907" t="s">
        <v>435</v>
      </c>
      <c r="D7907" t="s">
        <v>436</v>
      </c>
      <c r="E7907">
        <v>1960</v>
      </c>
      <c r="F7907">
        <v>34</v>
      </c>
      <c r="G7907">
        <v>10.1</v>
      </c>
      <c r="M7907">
        <v>58.639000000000003</v>
      </c>
    </row>
    <row r="7908" spans="1:15" x14ac:dyDescent="0.3">
      <c r="A7908" t="s">
        <v>278</v>
      </c>
      <c r="B7908" t="s">
        <v>279</v>
      </c>
      <c r="C7908" t="s">
        <v>435</v>
      </c>
      <c r="D7908" t="s">
        <v>439</v>
      </c>
      <c r="E7908">
        <v>2018</v>
      </c>
      <c r="I7908" s="1">
        <v>205000000000</v>
      </c>
      <c r="J7908">
        <v>41966</v>
      </c>
      <c r="L7908">
        <v>4.7</v>
      </c>
      <c r="N7908">
        <v>18.554200000000002</v>
      </c>
      <c r="O7908">
        <v>4.5220000000000002</v>
      </c>
    </row>
    <row r="7909" spans="1:15" x14ac:dyDescent="0.3">
      <c r="A7909" t="s">
        <v>278</v>
      </c>
      <c r="B7909" t="s">
        <v>279</v>
      </c>
      <c r="C7909" t="s">
        <v>435</v>
      </c>
      <c r="D7909" t="s">
        <v>439</v>
      </c>
      <c r="E7909">
        <v>2017</v>
      </c>
      <c r="F7909">
        <v>12.43</v>
      </c>
      <c r="G7909">
        <v>6.95</v>
      </c>
      <c r="I7909" s="1">
        <v>203000000000</v>
      </c>
      <c r="J7909">
        <v>42260.1</v>
      </c>
      <c r="K7909">
        <v>90.811099999999996</v>
      </c>
      <c r="L7909">
        <v>4.8</v>
      </c>
      <c r="M7909">
        <v>81.658500000000004</v>
      </c>
      <c r="N7909">
        <v>18.206299999999999</v>
      </c>
      <c r="O7909">
        <v>4.702</v>
      </c>
    </row>
    <row r="7910" spans="1:15" x14ac:dyDescent="0.3">
      <c r="A7910" t="s">
        <v>278</v>
      </c>
      <c r="B7910" t="s">
        <v>279</v>
      </c>
      <c r="C7910" t="s">
        <v>435</v>
      </c>
      <c r="D7910" t="s">
        <v>439</v>
      </c>
      <c r="E7910">
        <v>2016</v>
      </c>
      <c r="F7910">
        <v>12.65</v>
      </c>
      <c r="G7910">
        <v>6.64</v>
      </c>
      <c r="I7910" s="1">
        <v>188000000000</v>
      </c>
      <c r="J7910">
        <v>40026.9</v>
      </c>
      <c r="K7910">
        <v>88.470200000000006</v>
      </c>
      <c r="L7910">
        <v>4.9000000000000004</v>
      </c>
      <c r="M7910">
        <v>81.612399999999994</v>
      </c>
      <c r="N7910">
        <v>17.823899999999998</v>
      </c>
      <c r="O7910">
        <v>5.0999999999999996</v>
      </c>
    </row>
    <row r="7911" spans="1:15" x14ac:dyDescent="0.3">
      <c r="A7911" t="s">
        <v>278</v>
      </c>
      <c r="B7911" t="s">
        <v>279</v>
      </c>
      <c r="C7911" t="s">
        <v>435</v>
      </c>
      <c r="D7911" t="s">
        <v>439</v>
      </c>
      <c r="E7911">
        <v>2015</v>
      </c>
      <c r="F7911">
        <v>13.27</v>
      </c>
      <c r="G7911">
        <v>6.87</v>
      </c>
      <c r="I7911" s="1">
        <v>177000000000</v>
      </c>
      <c r="J7911">
        <v>38559.5</v>
      </c>
      <c r="K7911">
        <v>88.222899999999996</v>
      </c>
      <c r="L7911">
        <v>4.9000000000000004</v>
      </c>
      <c r="M7911">
        <v>81.456800000000001</v>
      </c>
      <c r="N7911">
        <v>17.453600000000002</v>
      </c>
      <c r="O7911">
        <v>5.3650000000000002</v>
      </c>
    </row>
    <row r="7912" spans="1:15" x14ac:dyDescent="0.3">
      <c r="A7912" t="s">
        <v>278</v>
      </c>
      <c r="B7912" t="s">
        <v>279</v>
      </c>
      <c r="C7912" t="s">
        <v>435</v>
      </c>
      <c r="D7912" t="s">
        <v>439</v>
      </c>
      <c r="E7912">
        <v>2014</v>
      </c>
      <c r="F7912">
        <v>12.68</v>
      </c>
      <c r="G7912">
        <v>6.88</v>
      </c>
      <c r="H7912">
        <v>9026.32</v>
      </c>
      <c r="I7912" s="1">
        <v>201000000000</v>
      </c>
      <c r="J7912">
        <v>44533.8</v>
      </c>
      <c r="K7912">
        <v>85.5</v>
      </c>
      <c r="L7912">
        <v>5</v>
      </c>
      <c r="M7912">
        <v>81.404899999999998</v>
      </c>
      <c r="N7912">
        <v>17.126999999999999</v>
      </c>
      <c r="O7912">
        <v>5.7519999999999998</v>
      </c>
    </row>
    <row r="7913" spans="1:15" x14ac:dyDescent="0.3">
      <c r="A7913" t="s">
        <v>278</v>
      </c>
      <c r="B7913" t="s">
        <v>279</v>
      </c>
      <c r="C7913" t="s">
        <v>435</v>
      </c>
      <c r="D7913" t="s">
        <v>439</v>
      </c>
      <c r="E7913">
        <v>2013</v>
      </c>
      <c r="F7913">
        <v>13.2</v>
      </c>
      <c r="G7913">
        <v>6.65</v>
      </c>
      <c r="H7913">
        <v>9089.6200000000008</v>
      </c>
      <c r="I7913" s="1">
        <v>191000000000</v>
      </c>
      <c r="J7913">
        <v>42949.1</v>
      </c>
      <c r="K7913">
        <v>82.78</v>
      </c>
      <c r="L7913">
        <v>5</v>
      </c>
      <c r="M7913">
        <v>81.407300000000006</v>
      </c>
      <c r="N7913">
        <v>16.870200000000001</v>
      </c>
      <c r="O7913">
        <v>6.2649999999999997</v>
      </c>
    </row>
    <row r="7914" spans="1:15" x14ac:dyDescent="0.3">
      <c r="A7914" t="s">
        <v>278</v>
      </c>
      <c r="B7914" t="s">
        <v>279</v>
      </c>
      <c r="C7914" t="s">
        <v>435</v>
      </c>
      <c r="D7914" t="s">
        <v>439</v>
      </c>
      <c r="E7914">
        <v>2012</v>
      </c>
      <c r="F7914">
        <v>13.87</v>
      </c>
      <c r="G7914">
        <v>6.82</v>
      </c>
      <c r="H7914">
        <v>9360.9500000000007</v>
      </c>
      <c r="I7914" s="1">
        <v>176000000000</v>
      </c>
      <c r="J7914">
        <v>39970.400000000001</v>
      </c>
      <c r="K7914">
        <v>81.644499999999994</v>
      </c>
      <c r="L7914">
        <v>5</v>
      </c>
      <c r="M7914">
        <v>81.156099999999995</v>
      </c>
      <c r="N7914">
        <v>16.741099999999999</v>
      </c>
      <c r="O7914">
        <v>6.931</v>
      </c>
    </row>
    <row r="7915" spans="1:15" x14ac:dyDescent="0.3">
      <c r="A7915" t="s">
        <v>278</v>
      </c>
      <c r="B7915" t="s">
        <v>279</v>
      </c>
      <c r="C7915" t="s">
        <v>435</v>
      </c>
      <c r="D7915" t="s">
        <v>439</v>
      </c>
      <c r="E7915">
        <v>2011</v>
      </c>
      <c r="F7915">
        <v>14</v>
      </c>
      <c r="G7915">
        <v>6.86</v>
      </c>
      <c r="H7915">
        <v>9458.49</v>
      </c>
      <c r="I7915" s="1">
        <v>168000000000</v>
      </c>
      <c r="J7915">
        <v>38426.6</v>
      </c>
      <c r="K7915">
        <v>81.23</v>
      </c>
      <c r="L7915">
        <v>5</v>
      </c>
      <c r="M7915">
        <v>80.904899999999998</v>
      </c>
      <c r="N7915">
        <v>16.6496</v>
      </c>
      <c r="O7915">
        <v>6.4909999999999997</v>
      </c>
    </row>
    <row r="7916" spans="1:15" x14ac:dyDescent="0.3">
      <c r="A7916" t="s">
        <v>278</v>
      </c>
      <c r="B7916" t="s">
        <v>279</v>
      </c>
      <c r="C7916" t="s">
        <v>435</v>
      </c>
      <c r="D7916" t="s">
        <v>439</v>
      </c>
      <c r="E7916">
        <v>2010</v>
      </c>
      <c r="F7916">
        <v>14.68</v>
      </c>
      <c r="G7916">
        <v>6.53</v>
      </c>
      <c r="H7916">
        <v>9601.9</v>
      </c>
      <c r="I7916" s="1">
        <v>147000000000</v>
      </c>
      <c r="J7916">
        <v>33692</v>
      </c>
      <c r="K7916">
        <v>80.459999999999994</v>
      </c>
      <c r="L7916">
        <v>5.0999999999999996</v>
      </c>
      <c r="M7916">
        <v>80.702399999999997</v>
      </c>
      <c r="N7916">
        <v>16.523099999999999</v>
      </c>
      <c r="O7916">
        <v>6.5570000000000004</v>
      </c>
    </row>
    <row r="7917" spans="1:15" x14ac:dyDescent="0.3">
      <c r="A7917" t="s">
        <v>278</v>
      </c>
      <c r="B7917" t="s">
        <v>279</v>
      </c>
      <c r="C7917" t="s">
        <v>435</v>
      </c>
      <c r="D7917" t="s">
        <v>439</v>
      </c>
      <c r="E7917">
        <v>2009</v>
      </c>
      <c r="F7917">
        <v>14.53</v>
      </c>
      <c r="G7917">
        <v>6.73</v>
      </c>
      <c r="H7917">
        <v>9403.85</v>
      </c>
      <c r="I7917" s="1">
        <v>121000000000</v>
      </c>
      <c r="J7917">
        <v>28201.200000000001</v>
      </c>
      <c r="K7917">
        <v>79.7</v>
      </c>
      <c r="L7917">
        <v>5.0999999999999996</v>
      </c>
      <c r="M7917">
        <v>80.702399999999997</v>
      </c>
      <c r="N7917">
        <v>16.340399999999999</v>
      </c>
      <c r="O7917">
        <v>6.1210000000000004</v>
      </c>
    </row>
    <row r="7918" spans="1:15" x14ac:dyDescent="0.3">
      <c r="A7918" t="s">
        <v>278</v>
      </c>
      <c r="B7918" t="s">
        <v>279</v>
      </c>
      <c r="C7918" t="s">
        <v>435</v>
      </c>
      <c r="D7918" t="s">
        <v>439</v>
      </c>
      <c r="E7918">
        <v>2008</v>
      </c>
      <c r="F7918">
        <v>15.1</v>
      </c>
      <c r="G7918">
        <v>6.85</v>
      </c>
      <c r="H7918">
        <v>9556.32</v>
      </c>
      <c r="I7918" s="1">
        <v>133000000000</v>
      </c>
      <c r="J7918">
        <v>31287.9</v>
      </c>
      <c r="K7918">
        <v>72.03</v>
      </c>
      <c r="L7918">
        <v>5.2</v>
      </c>
      <c r="M7918">
        <v>80.351200000000006</v>
      </c>
      <c r="N7918">
        <v>16.177900000000001</v>
      </c>
      <c r="O7918">
        <v>4.1669999999999998</v>
      </c>
    </row>
    <row r="7919" spans="1:15" x14ac:dyDescent="0.3">
      <c r="A7919" t="s">
        <v>278</v>
      </c>
      <c r="B7919" t="s">
        <v>279</v>
      </c>
      <c r="C7919" t="s">
        <v>435</v>
      </c>
      <c r="D7919" t="s">
        <v>439</v>
      </c>
      <c r="E7919">
        <v>2007</v>
      </c>
      <c r="F7919">
        <v>15.15</v>
      </c>
      <c r="G7919">
        <v>6.75</v>
      </c>
      <c r="H7919">
        <v>9640.61</v>
      </c>
      <c r="I7919" s="1">
        <v>137000000000</v>
      </c>
      <c r="J7919">
        <v>32510.1</v>
      </c>
      <c r="K7919">
        <v>69.760000000000005</v>
      </c>
      <c r="L7919">
        <v>5.3</v>
      </c>
      <c r="M7919">
        <v>80.151200000000003</v>
      </c>
      <c r="N7919">
        <v>16.0412</v>
      </c>
      <c r="O7919">
        <v>3.661</v>
      </c>
    </row>
    <row r="7920" spans="1:15" x14ac:dyDescent="0.3">
      <c r="A7920" t="s">
        <v>278</v>
      </c>
      <c r="B7920" t="s">
        <v>279</v>
      </c>
      <c r="C7920" t="s">
        <v>435</v>
      </c>
      <c r="D7920" t="s">
        <v>439</v>
      </c>
      <c r="E7920">
        <v>2006</v>
      </c>
      <c r="F7920">
        <v>14.14</v>
      </c>
      <c r="G7920">
        <v>6.75</v>
      </c>
      <c r="H7920">
        <v>9700.09</v>
      </c>
      <c r="I7920" s="1">
        <v>112000000000</v>
      </c>
      <c r="J7920">
        <v>26671.3</v>
      </c>
      <c r="K7920">
        <v>69</v>
      </c>
      <c r="L7920">
        <v>5.3</v>
      </c>
      <c r="M7920">
        <v>80.0488</v>
      </c>
      <c r="N7920">
        <v>15.892300000000001</v>
      </c>
      <c r="O7920">
        <v>3.8570000000000002</v>
      </c>
    </row>
    <row r="7921" spans="1:15" x14ac:dyDescent="0.3">
      <c r="A7921" t="s">
        <v>278</v>
      </c>
      <c r="B7921" t="s">
        <v>279</v>
      </c>
      <c r="C7921" t="s">
        <v>435</v>
      </c>
      <c r="D7921" t="s">
        <v>439</v>
      </c>
      <c r="E7921">
        <v>2005</v>
      </c>
      <c r="F7921">
        <v>13.96</v>
      </c>
      <c r="G7921">
        <v>6.54</v>
      </c>
      <c r="H7921">
        <v>9673.67</v>
      </c>
      <c r="I7921" s="1">
        <v>115000000000</v>
      </c>
      <c r="J7921">
        <v>27751.1</v>
      </c>
      <c r="K7921">
        <v>62.720199999999998</v>
      </c>
      <c r="L7921">
        <v>5.4</v>
      </c>
      <c r="M7921">
        <v>79.851200000000006</v>
      </c>
      <c r="N7921">
        <v>15.6997</v>
      </c>
      <c r="O7921">
        <v>3.8069999999999999</v>
      </c>
    </row>
    <row r="7922" spans="1:15" x14ac:dyDescent="0.3">
      <c r="A7922" t="s">
        <v>278</v>
      </c>
      <c r="B7922" t="s">
        <v>279</v>
      </c>
      <c r="C7922" t="s">
        <v>435</v>
      </c>
      <c r="D7922" t="s">
        <v>439</v>
      </c>
      <c r="E7922">
        <v>2004</v>
      </c>
      <c r="F7922">
        <v>14.2</v>
      </c>
      <c r="G7922">
        <v>6.95</v>
      </c>
      <c r="H7922">
        <v>9666.2999999999993</v>
      </c>
      <c r="I7922" s="1">
        <v>104000000000</v>
      </c>
      <c r="J7922">
        <v>25420.2</v>
      </c>
      <c r="K7922">
        <v>61.8476</v>
      </c>
      <c r="L7922">
        <v>5.5</v>
      </c>
      <c r="M7922">
        <v>79.5488</v>
      </c>
      <c r="N7922">
        <v>15.5235</v>
      </c>
      <c r="O7922">
        <v>4.0049999999999999</v>
      </c>
    </row>
    <row r="7923" spans="1:15" x14ac:dyDescent="0.3">
      <c r="A7923" t="s">
        <v>278</v>
      </c>
      <c r="B7923" t="s">
        <v>279</v>
      </c>
      <c r="C7923" t="s">
        <v>435</v>
      </c>
      <c r="D7923" t="s">
        <v>439</v>
      </c>
      <c r="E7923">
        <v>2003</v>
      </c>
      <c r="F7923">
        <v>13.94</v>
      </c>
      <c r="G7923">
        <v>6.95</v>
      </c>
      <c r="H7923">
        <v>9407.0300000000007</v>
      </c>
      <c r="I7923">
        <v>88250900000</v>
      </c>
      <c r="J7923">
        <v>21913.7</v>
      </c>
      <c r="K7923">
        <v>60.962499999999999</v>
      </c>
      <c r="L7923">
        <v>5.7</v>
      </c>
      <c r="M7923">
        <v>79.146299999999997</v>
      </c>
      <c r="N7923">
        <v>15.294499999999999</v>
      </c>
      <c r="O7923">
        <v>4.7510000000000003</v>
      </c>
    </row>
    <row r="7924" spans="1:15" x14ac:dyDescent="0.3">
      <c r="A7924" t="s">
        <v>278</v>
      </c>
      <c r="B7924" t="s">
        <v>279</v>
      </c>
      <c r="C7924" t="s">
        <v>435</v>
      </c>
      <c r="D7924" t="s">
        <v>439</v>
      </c>
      <c r="E7924">
        <v>2002</v>
      </c>
      <c r="F7924">
        <v>13.67</v>
      </c>
      <c r="G7924">
        <v>7.1</v>
      </c>
      <c r="H7924">
        <v>9526.66</v>
      </c>
      <c r="I7924">
        <v>66627700000</v>
      </c>
      <c r="J7924">
        <v>16874.2</v>
      </c>
      <c r="K7924">
        <v>59.080800000000004</v>
      </c>
      <c r="L7924">
        <v>5.8</v>
      </c>
      <c r="M7924">
        <v>78.846299999999999</v>
      </c>
      <c r="N7924">
        <v>14.9956</v>
      </c>
      <c r="O7924">
        <v>5.282</v>
      </c>
    </row>
    <row r="7925" spans="1:15" x14ac:dyDescent="0.3">
      <c r="A7925" t="s">
        <v>278</v>
      </c>
      <c r="B7925" t="s">
        <v>279</v>
      </c>
      <c r="C7925" t="s">
        <v>435</v>
      </c>
      <c r="D7925" t="s">
        <v>439</v>
      </c>
      <c r="E7925">
        <v>2001</v>
      </c>
      <c r="F7925">
        <v>14.36</v>
      </c>
      <c r="G7925">
        <v>7.16</v>
      </c>
      <c r="H7925">
        <v>9417.34</v>
      </c>
      <c r="I7925">
        <v>53872400000</v>
      </c>
      <c r="J7925">
        <v>13882.9</v>
      </c>
      <c r="K7925">
        <v>53.241</v>
      </c>
      <c r="L7925">
        <v>5.9</v>
      </c>
      <c r="M7925">
        <v>78.692700000000002</v>
      </c>
      <c r="N7925">
        <v>14.737399999999999</v>
      </c>
      <c r="O7925">
        <v>5.4329999999999998</v>
      </c>
    </row>
    <row r="7926" spans="1:15" x14ac:dyDescent="0.3">
      <c r="A7926" t="s">
        <v>278</v>
      </c>
      <c r="B7926" t="s">
        <v>279</v>
      </c>
      <c r="C7926" t="s">
        <v>435</v>
      </c>
      <c r="D7926" t="s">
        <v>439</v>
      </c>
      <c r="E7926">
        <v>2000</v>
      </c>
      <c r="F7926">
        <v>14.66</v>
      </c>
      <c r="G7926">
        <v>6.91</v>
      </c>
      <c r="H7926">
        <v>9384.35</v>
      </c>
      <c r="I7926">
        <v>52623300000</v>
      </c>
      <c r="J7926">
        <v>13641.1</v>
      </c>
      <c r="K7926">
        <v>47.379600000000003</v>
      </c>
      <c r="L7926">
        <v>6.1</v>
      </c>
      <c r="M7926">
        <v>78.636600000000001</v>
      </c>
      <c r="N7926">
        <v>14.6508</v>
      </c>
      <c r="O7926">
        <v>6.13</v>
      </c>
    </row>
    <row r="7927" spans="1:15" x14ac:dyDescent="0.3">
      <c r="A7927" t="s">
        <v>278</v>
      </c>
      <c r="B7927" t="s">
        <v>279</v>
      </c>
      <c r="C7927" t="s">
        <v>435</v>
      </c>
      <c r="D7927" t="s">
        <v>439</v>
      </c>
      <c r="E7927">
        <v>1999</v>
      </c>
      <c r="F7927">
        <v>14.87</v>
      </c>
      <c r="G7927">
        <v>7.33</v>
      </c>
      <c r="H7927">
        <v>9138.74</v>
      </c>
      <c r="I7927">
        <v>58762300000</v>
      </c>
      <c r="J7927">
        <v>15322.2</v>
      </c>
      <c r="K7927">
        <v>41.494500000000002</v>
      </c>
      <c r="L7927">
        <v>6.3</v>
      </c>
      <c r="M7927">
        <v>77.890199999999993</v>
      </c>
      <c r="N7927">
        <v>14.565</v>
      </c>
      <c r="O7927">
        <v>7.0229999999999997</v>
      </c>
    </row>
    <row r="7928" spans="1:15" x14ac:dyDescent="0.3">
      <c r="A7928" t="s">
        <v>278</v>
      </c>
      <c r="B7928" t="s">
        <v>279</v>
      </c>
      <c r="C7928" t="s">
        <v>435</v>
      </c>
      <c r="D7928" t="s">
        <v>439</v>
      </c>
      <c r="E7928">
        <v>1998</v>
      </c>
      <c r="F7928">
        <v>14.51</v>
      </c>
      <c r="G7928">
        <v>6.87</v>
      </c>
      <c r="H7928">
        <v>9125.0300000000007</v>
      </c>
      <c r="I7928">
        <v>56227200000</v>
      </c>
      <c r="J7928">
        <v>14738.4</v>
      </c>
      <c r="K7928">
        <v>31.636299999999999</v>
      </c>
      <c r="L7928">
        <v>6.4</v>
      </c>
      <c r="M7928">
        <v>78.085400000000007</v>
      </c>
      <c r="N7928">
        <v>14.4886</v>
      </c>
      <c r="O7928">
        <v>7.718</v>
      </c>
    </row>
    <row r="7929" spans="1:15" x14ac:dyDescent="0.3">
      <c r="A7929" t="s">
        <v>278</v>
      </c>
      <c r="B7929" t="s">
        <v>279</v>
      </c>
      <c r="C7929" t="s">
        <v>435</v>
      </c>
      <c r="D7929" t="s">
        <v>439</v>
      </c>
      <c r="E7929">
        <v>1997</v>
      </c>
      <c r="F7929">
        <v>15.23</v>
      </c>
      <c r="G7929">
        <v>7.26</v>
      </c>
      <c r="H7929">
        <v>9090.52</v>
      </c>
      <c r="I7929">
        <v>66075100000</v>
      </c>
      <c r="J7929">
        <v>17474.2</v>
      </c>
      <c r="K7929">
        <v>14.6015</v>
      </c>
      <c r="L7929">
        <v>6.7</v>
      </c>
      <c r="M7929">
        <v>77.334100000000007</v>
      </c>
      <c r="N7929">
        <v>14.3606</v>
      </c>
      <c r="O7929">
        <v>6.8570000000000002</v>
      </c>
    </row>
    <row r="7930" spans="1:15" x14ac:dyDescent="0.3">
      <c r="A7930" t="s">
        <v>278</v>
      </c>
      <c r="B7930" t="s">
        <v>279</v>
      </c>
      <c r="C7930" t="s">
        <v>435</v>
      </c>
      <c r="D7930" t="s">
        <v>439</v>
      </c>
      <c r="E7930">
        <v>1996</v>
      </c>
      <c r="F7930">
        <v>15.34</v>
      </c>
      <c r="G7930">
        <v>7.57</v>
      </c>
      <c r="H7930">
        <v>9072.8799999999992</v>
      </c>
      <c r="I7930">
        <v>70140800000</v>
      </c>
      <c r="J7930">
        <v>18794.400000000001</v>
      </c>
      <c r="K7930">
        <v>8.0419</v>
      </c>
      <c r="L7930">
        <v>6.9</v>
      </c>
      <c r="M7930">
        <v>76.787800000000004</v>
      </c>
      <c r="N7930">
        <v>14.173400000000001</v>
      </c>
      <c r="O7930">
        <v>6.29</v>
      </c>
    </row>
    <row r="7931" spans="1:15" x14ac:dyDescent="0.3">
      <c r="A7931" t="s">
        <v>278</v>
      </c>
      <c r="B7931" t="s">
        <v>279</v>
      </c>
      <c r="C7931" t="s">
        <v>435</v>
      </c>
      <c r="D7931" t="s">
        <v>439</v>
      </c>
      <c r="E7931">
        <v>1995</v>
      </c>
      <c r="F7931">
        <v>15.77</v>
      </c>
      <c r="G7931">
        <v>7.49</v>
      </c>
      <c r="H7931">
        <v>9106.82</v>
      </c>
      <c r="I7931">
        <v>63918700000</v>
      </c>
      <c r="J7931">
        <v>17400.400000000001</v>
      </c>
      <c r="K7931">
        <v>4.8842400000000001</v>
      </c>
      <c r="L7931">
        <v>7.2</v>
      </c>
      <c r="M7931">
        <v>76.734099999999998</v>
      </c>
      <c r="N7931">
        <v>13.950900000000001</v>
      </c>
      <c r="O7931">
        <v>6.4610000000000003</v>
      </c>
    </row>
    <row r="7932" spans="1:15" x14ac:dyDescent="0.3">
      <c r="A7932" t="s">
        <v>278</v>
      </c>
      <c r="B7932" t="s">
        <v>279</v>
      </c>
      <c r="C7932" t="s">
        <v>435</v>
      </c>
      <c r="D7932" t="s">
        <v>439</v>
      </c>
      <c r="E7932">
        <v>1994</v>
      </c>
      <c r="F7932">
        <v>15.95</v>
      </c>
      <c r="G7932">
        <v>7.48</v>
      </c>
      <c r="H7932">
        <v>8927.9</v>
      </c>
      <c r="I7932">
        <v>55314700000</v>
      </c>
      <c r="J7932">
        <v>15280.3</v>
      </c>
      <c r="K7932">
        <v>3.16872</v>
      </c>
      <c r="L7932">
        <v>7.5</v>
      </c>
      <c r="M7932">
        <v>76.882900000000006</v>
      </c>
      <c r="N7932">
        <v>13.748100000000001</v>
      </c>
      <c r="O7932">
        <v>8.3539999999999992</v>
      </c>
    </row>
    <row r="7933" spans="1:15" x14ac:dyDescent="0.3">
      <c r="A7933" t="s">
        <v>278</v>
      </c>
      <c r="B7933" t="s">
        <v>279</v>
      </c>
      <c r="C7933" t="s">
        <v>435</v>
      </c>
      <c r="D7933" t="s">
        <v>439</v>
      </c>
      <c r="E7933">
        <v>1993</v>
      </c>
      <c r="F7933">
        <v>16.53</v>
      </c>
      <c r="G7933">
        <v>7.6</v>
      </c>
      <c r="H7933">
        <v>8909.36</v>
      </c>
      <c r="I7933">
        <v>46775600000</v>
      </c>
      <c r="J7933">
        <v>13094.3</v>
      </c>
      <c r="K7933">
        <v>0.63121499999999997</v>
      </c>
      <c r="L7933">
        <v>7.8</v>
      </c>
      <c r="M7933">
        <v>76.434100000000001</v>
      </c>
      <c r="N7933">
        <v>13.5665</v>
      </c>
      <c r="O7933">
        <v>9.8040000000000003</v>
      </c>
    </row>
    <row r="7934" spans="1:15" x14ac:dyDescent="0.3">
      <c r="A7934" t="s">
        <v>278</v>
      </c>
      <c r="B7934" t="s">
        <v>279</v>
      </c>
      <c r="C7934" t="s">
        <v>435</v>
      </c>
      <c r="D7934" t="s">
        <v>439</v>
      </c>
      <c r="E7934">
        <v>1992</v>
      </c>
      <c r="F7934">
        <v>17.28</v>
      </c>
      <c r="G7934">
        <v>7.85</v>
      </c>
      <c r="H7934">
        <v>8636.6299999999992</v>
      </c>
      <c r="I7934">
        <v>41649800000</v>
      </c>
      <c r="J7934">
        <v>11793.1</v>
      </c>
      <c r="K7934">
        <v>0.285941</v>
      </c>
      <c r="L7934">
        <v>8.1999999999999993</v>
      </c>
      <c r="M7934">
        <v>76.124399999999994</v>
      </c>
      <c r="N7934">
        <v>13.412699999999999</v>
      </c>
      <c r="O7934">
        <v>10.667</v>
      </c>
    </row>
    <row r="7935" spans="1:15" x14ac:dyDescent="0.3">
      <c r="A7935" t="s">
        <v>278</v>
      </c>
      <c r="B7935" t="s">
        <v>279</v>
      </c>
      <c r="C7935" t="s">
        <v>435</v>
      </c>
      <c r="D7935" t="s">
        <v>439</v>
      </c>
      <c r="E7935">
        <v>1991</v>
      </c>
      <c r="F7935">
        <v>17.399999999999999</v>
      </c>
      <c r="G7935">
        <v>8</v>
      </c>
      <c r="H7935">
        <v>8842.3799999999992</v>
      </c>
      <c r="I7935">
        <v>42745300000</v>
      </c>
      <c r="J7935">
        <v>12230.1</v>
      </c>
      <c r="L7935">
        <v>8.6999999999999993</v>
      </c>
      <c r="M7935">
        <v>76.031700000000001</v>
      </c>
      <c r="N7935">
        <v>13.2737</v>
      </c>
      <c r="O7935">
        <v>10.614000000000001</v>
      </c>
    </row>
    <row r="7936" spans="1:15" x14ac:dyDescent="0.3">
      <c r="A7936" t="s">
        <v>278</v>
      </c>
      <c r="B7936" t="s">
        <v>279</v>
      </c>
      <c r="C7936" t="s">
        <v>435</v>
      </c>
      <c r="D7936" t="s">
        <v>439</v>
      </c>
      <c r="E7936">
        <v>1990</v>
      </c>
      <c r="F7936">
        <v>17.5</v>
      </c>
      <c r="G7936">
        <v>8.1</v>
      </c>
      <c r="H7936">
        <v>8972.31</v>
      </c>
      <c r="I7936">
        <v>45495100000</v>
      </c>
      <c r="J7936">
        <v>13663</v>
      </c>
      <c r="K7936">
        <v>0</v>
      </c>
      <c r="L7936">
        <v>9.1</v>
      </c>
      <c r="M7936">
        <v>75.378</v>
      </c>
      <c r="N7936">
        <v>12.645899999999999</v>
      </c>
    </row>
    <row r="7937" spans="1:14" x14ac:dyDescent="0.3">
      <c r="A7937" t="s">
        <v>278</v>
      </c>
      <c r="B7937" t="s">
        <v>279</v>
      </c>
      <c r="C7937" t="s">
        <v>435</v>
      </c>
      <c r="D7937" t="s">
        <v>439</v>
      </c>
      <c r="E7937">
        <v>1989</v>
      </c>
      <c r="F7937">
        <v>17.5</v>
      </c>
      <c r="G7937">
        <v>8.1999999999999993</v>
      </c>
      <c r="H7937">
        <v>8465.39</v>
      </c>
      <c r="I7937">
        <v>43920200000</v>
      </c>
      <c r="J7937">
        <v>13312.4</v>
      </c>
      <c r="L7937">
        <v>9.6999999999999993</v>
      </c>
      <c r="M7937">
        <v>74.824399999999997</v>
      </c>
      <c r="N7937">
        <v>12.5297</v>
      </c>
    </row>
    <row r="7938" spans="1:14" x14ac:dyDescent="0.3">
      <c r="A7938" t="s">
        <v>278</v>
      </c>
      <c r="B7938" t="s">
        <v>279</v>
      </c>
      <c r="C7938" t="s">
        <v>435</v>
      </c>
      <c r="D7938" t="s">
        <v>439</v>
      </c>
      <c r="E7938">
        <v>1988</v>
      </c>
      <c r="F7938">
        <v>17.3</v>
      </c>
      <c r="G7938">
        <v>8.4</v>
      </c>
      <c r="H7938">
        <v>8133.03</v>
      </c>
      <c r="I7938">
        <v>45176800000</v>
      </c>
      <c r="J7938">
        <v>13759.2</v>
      </c>
      <c r="L7938">
        <v>10.1</v>
      </c>
      <c r="M7938">
        <v>74.424400000000006</v>
      </c>
      <c r="N7938">
        <v>12.4697</v>
      </c>
    </row>
    <row r="7939" spans="1:14" x14ac:dyDescent="0.3">
      <c r="A7939" t="s">
        <v>278</v>
      </c>
      <c r="B7939" t="s">
        <v>279</v>
      </c>
      <c r="C7939" t="s">
        <v>435</v>
      </c>
      <c r="D7939" t="s">
        <v>439</v>
      </c>
      <c r="E7939">
        <v>1987</v>
      </c>
      <c r="F7939">
        <v>16.8</v>
      </c>
      <c r="G7939">
        <v>8.4</v>
      </c>
      <c r="H7939">
        <v>7901.29</v>
      </c>
      <c r="I7939">
        <v>40376400000</v>
      </c>
      <c r="J7939">
        <v>12330.9</v>
      </c>
      <c r="L7939">
        <v>10.6</v>
      </c>
      <c r="M7939">
        <v>74.177999999999997</v>
      </c>
      <c r="N7939">
        <v>12.435499999999999</v>
      </c>
    </row>
    <row r="7940" spans="1:14" x14ac:dyDescent="0.3">
      <c r="A7940" t="s">
        <v>278</v>
      </c>
      <c r="B7940" t="s">
        <v>279</v>
      </c>
      <c r="C7940" t="s">
        <v>435</v>
      </c>
      <c r="D7940" t="s">
        <v>439</v>
      </c>
      <c r="E7940">
        <v>1986</v>
      </c>
      <c r="F7940">
        <v>16.3</v>
      </c>
      <c r="G7940">
        <v>8.3000000000000007</v>
      </c>
      <c r="H7940">
        <v>7875.12</v>
      </c>
      <c r="I7940">
        <v>30604700000</v>
      </c>
      <c r="J7940">
        <v>9427.5499999999993</v>
      </c>
      <c r="L7940">
        <v>11</v>
      </c>
      <c r="M7940">
        <v>74.122</v>
      </c>
      <c r="N7940">
        <v>12.328799999999999</v>
      </c>
    </row>
    <row r="7941" spans="1:14" x14ac:dyDescent="0.3">
      <c r="A7941" t="s">
        <v>278</v>
      </c>
      <c r="B7941" t="s">
        <v>279</v>
      </c>
      <c r="C7941" t="s">
        <v>435</v>
      </c>
      <c r="D7941" t="s">
        <v>439</v>
      </c>
      <c r="E7941">
        <v>1985</v>
      </c>
      <c r="F7941">
        <v>15.9</v>
      </c>
      <c r="G7941">
        <v>8.4</v>
      </c>
      <c r="H7941">
        <v>7555.67</v>
      </c>
      <c r="I7941">
        <v>24679800000</v>
      </c>
      <c r="J7941">
        <v>7600.57</v>
      </c>
      <c r="L7941">
        <v>11.3</v>
      </c>
      <c r="M7941">
        <v>73.829300000000003</v>
      </c>
      <c r="N7941">
        <v>12.331899999999999</v>
      </c>
    </row>
    <row r="7942" spans="1:14" x14ac:dyDescent="0.3">
      <c r="A7942" t="s">
        <v>278</v>
      </c>
      <c r="B7942" t="s">
        <v>279</v>
      </c>
      <c r="C7942" t="s">
        <v>435</v>
      </c>
      <c r="D7942" t="s">
        <v>439</v>
      </c>
      <c r="E7942">
        <v>1984</v>
      </c>
      <c r="F7942">
        <v>16</v>
      </c>
      <c r="G7942">
        <v>8.1999999999999993</v>
      </c>
      <c r="H7942">
        <v>7512.63</v>
      </c>
      <c r="I7942">
        <v>21666000000</v>
      </c>
      <c r="J7942">
        <v>6713.76</v>
      </c>
      <c r="L7942">
        <v>11.6</v>
      </c>
      <c r="M7942">
        <v>74.370699999999999</v>
      </c>
      <c r="N7942">
        <v>12.2559</v>
      </c>
    </row>
    <row r="7943" spans="1:14" x14ac:dyDescent="0.3">
      <c r="A7943" t="s">
        <v>278</v>
      </c>
      <c r="B7943" t="s">
        <v>279</v>
      </c>
      <c r="C7943" t="s">
        <v>435</v>
      </c>
      <c r="D7943" t="s">
        <v>439</v>
      </c>
      <c r="E7943">
        <v>1983</v>
      </c>
      <c r="F7943">
        <v>15.8</v>
      </c>
      <c r="G7943">
        <v>8.1</v>
      </c>
      <c r="H7943">
        <v>7299.41</v>
      </c>
      <c r="I7943">
        <v>24309300000</v>
      </c>
      <c r="J7943">
        <v>7598.31</v>
      </c>
      <c r="L7943">
        <v>11.9</v>
      </c>
      <c r="M7943">
        <v>73.775599999999997</v>
      </c>
      <c r="N7943">
        <v>12.1503</v>
      </c>
    </row>
    <row r="7944" spans="1:14" x14ac:dyDescent="0.3">
      <c r="A7944" t="s">
        <v>278</v>
      </c>
      <c r="B7944" t="s">
        <v>279</v>
      </c>
      <c r="C7944" t="s">
        <v>435</v>
      </c>
      <c r="D7944" t="s">
        <v>439</v>
      </c>
      <c r="E7944">
        <v>1982</v>
      </c>
      <c r="F7944">
        <v>15.8</v>
      </c>
      <c r="G7944">
        <v>8</v>
      </c>
      <c r="H7944">
        <v>6872.41</v>
      </c>
      <c r="I7944">
        <v>24164600000</v>
      </c>
      <c r="J7944">
        <v>7656.48</v>
      </c>
      <c r="L7944">
        <v>12.1</v>
      </c>
      <c r="M7944">
        <v>73.724400000000003</v>
      </c>
      <c r="N7944">
        <v>11.9863</v>
      </c>
    </row>
    <row r="7945" spans="1:14" x14ac:dyDescent="0.3">
      <c r="A7945" t="s">
        <v>278</v>
      </c>
      <c r="B7945" t="s">
        <v>279</v>
      </c>
      <c r="C7945" t="s">
        <v>435</v>
      </c>
      <c r="D7945" t="s">
        <v>439</v>
      </c>
      <c r="E7945">
        <v>1981</v>
      </c>
      <c r="F7945">
        <v>16.2</v>
      </c>
      <c r="G7945">
        <v>8</v>
      </c>
      <c r="H7945">
        <v>6496.85</v>
      </c>
      <c r="I7945">
        <v>24417600000</v>
      </c>
      <c r="J7945">
        <v>7813.89</v>
      </c>
      <c r="L7945">
        <v>12.4</v>
      </c>
      <c r="M7945">
        <v>73.622</v>
      </c>
      <c r="N7945">
        <v>11.867800000000001</v>
      </c>
    </row>
    <row r="7946" spans="1:14" x14ac:dyDescent="0.3">
      <c r="A7946" t="s">
        <v>278</v>
      </c>
      <c r="B7946" t="s">
        <v>279</v>
      </c>
      <c r="C7946" t="s">
        <v>435</v>
      </c>
      <c r="D7946" t="s">
        <v>439</v>
      </c>
      <c r="E7946">
        <v>1980</v>
      </c>
      <c r="F7946">
        <v>16.2</v>
      </c>
      <c r="G7946">
        <v>8.5</v>
      </c>
      <c r="H7946">
        <v>6343.6</v>
      </c>
      <c r="I7946">
        <v>23244500000</v>
      </c>
      <c r="J7946">
        <v>7467.17</v>
      </c>
      <c r="L7946">
        <v>12.7</v>
      </c>
      <c r="M7946">
        <v>72.829300000000003</v>
      </c>
      <c r="N7946">
        <v>11.8222</v>
      </c>
    </row>
    <row r="7947" spans="1:14" x14ac:dyDescent="0.3">
      <c r="A7947" t="s">
        <v>278</v>
      </c>
      <c r="B7947" t="s">
        <v>279</v>
      </c>
      <c r="C7947" t="s">
        <v>435</v>
      </c>
      <c r="D7947" t="s">
        <v>439</v>
      </c>
      <c r="E7947">
        <v>1979</v>
      </c>
      <c r="F7947">
        <v>16.8</v>
      </c>
      <c r="G7947">
        <v>8.1</v>
      </c>
      <c r="H7947">
        <v>6180.44</v>
      </c>
      <c r="I7947">
        <v>20731200000</v>
      </c>
      <c r="J7947">
        <v>6668.14</v>
      </c>
      <c r="L7947">
        <v>13.1</v>
      </c>
      <c r="M7947">
        <v>73.068299999999994</v>
      </c>
      <c r="N7947">
        <v>11.807399999999999</v>
      </c>
    </row>
    <row r="7948" spans="1:14" x14ac:dyDescent="0.3">
      <c r="A7948" t="s">
        <v>278</v>
      </c>
      <c r="B7948" t="s">
        <v>279</v>
      </c>
      <c r="C7948" t="s">
        <v>435</v>
      </c>
      <c r="D7948" t="s">
        <v>439</v>
      </c>
      <c r="E7948">
        <v>1978</v>
      </c>
      <c r="F7948">
        <v>16.3</v>
      </c>
      <c r="G7948">
        <v>7.9</v>
      </c>
      <c r="H7948">
        <v>6150.52</v>
      </c>
      <c r="I7948">
        <v>18530500000</v>
      </c>
      <c r="J7948">
        <v>5936.99</v>
      </c>
      <c r="L7948">
        <v>13.5</v>
      </c>
      <c r="M7948">
        <v>73.019499999999994</v>
      </c>
      <c r="N7948">
        <v>11.8537</v>
      </c>
    </row>
    <row r="7949" spans="1:14" x14ac:dyDescent="0.3">
      <c r="A7949" t="s">
        <v>278</v>
      </c>
      <c r="B7949" t="s">
        <v>279</v>
      </c>
      <c r="C7949" t="s">
        <v>435</v>
      </c>
      <c r="D7949" t="s">
        <v>439</v>
      </c>
      <c r="E7949">
        <v>1977</v>
      </c>
      <c r="F7949">
        <v>17.3</v>
      </c>
      <c r="G7949">
        <v>8.3000000000000007</v>
      </c>
      <c r="H7949">
        <v>6149.93</v>
      </c>
      <c r="I7949">
        <v>15446800000</v>
      </c>
      <c r="J7949">
        <v>4950.59</v>
      </c>
      <c r="L7949">
        <v>14</v>
      </c>
      <c r="M7949">
        <v>72.168300000000002</v>
      </c>
      <c r="N7949">
        <v>11.8499</v>
      </c>
    </row>
    <row r="7950" spans="1:14" x14ac:dyDescent="0.3">
      <c r="A7950" t="s">
        <v>278</v>
      </c>
      <c r="B7950" t="s">
        <v>279</v>
      </c>
      <c r="C7950" t="s">
        <v>435</v>
      </c>
      <c r="D7950" t="s">
        <v>439</v>
      </c>
      <c r="E7950">
        <v>1976</v>
      </c>
      <c r="F7950">
        <v>17.7</v>
      </c>
      <c r="G7950">
        <v>8.1</v>
      </c>
      <c r="H7950">
        <v>6094.84</v>
      </c>
      <c r="I7950">
        <v>13604800000</v>
      </c>
      <c r="J7950">
        <v>4373.84</v>
      </c>
      <c r="L7950">
        <v>14.5</v>
      </c>
      <c r="M7950">
        <v>72.421999999999997</v>
      </c>
      <c r="N7950">
        <v>11.8131</v>
      </c>
    </row>
    <row r="7951" spans="1:14" x14ac:dyDescent="0.3">
      <c r="A7951" t="s">
        <v>278</v>
      </c>
      <c r="B7951" t="s">
        <v>279</v>
      </c>
      <c r="C7951" t="s">
        <v>435</v>
      </c>
      <c r="D7951" t="s">
        <v>439</v>
      </c>
      <c r="E7951">
        <v>1975</v>
      </c>
      <c r="F7951">
        <v>18.3</v>
      </c>
      <c r="G7951">
        <v>8.1</v>
      </c>
      <c r="H7951">
        <v>5795.47</v>
      </c>
      <c r="I7951">
        <v>12862000000</v>
      </c>
      <c r="J7951">
        <v>4171.7700000000004</v>
      </c>
      <c r="L7951">
        <v>14.9</v>
      </c>
      <c r="M7951">
        <v>72.219499999999996</v>
      </c>
      <c r="N7951">
        <v>11.709</v>
      </c>
    </row>
    <row r="7952" spans="1:14" x14ac:dyDescent="0.3">
      <c r="A7952" t="s">
        <v>278</v>
      </c>
      <c r="B7952" t="s">
        <v>279</v>
      </c>
      <c r="C7952" t="s">
        <v>435</v>
      </c>
      <c r="D7952" t="s">
        <v>439</v>
      </c>
      <c r="E7952">
        <v>1974</v>
      </c>
      <c r="F7952">
        <v>19.600000000000001</v>
      </c>
      <c r="G7952">
        <v>8.3000000000000007</v>
      </c>
      <c r="H7952">
        <v>5461.52</v>
      </c>
      <c r="I7952">
        <v>13941000000</v>
      </c>
      <c r="J7952">
        <v>4610.57</v>
      </c>
      <c r="L7952">
        <v>15.4</v>
      </c>
      <c r="M7952">
        <v>71.924400000000006</v>
      </c>
      <c r="N7952">
        <v>11.4834</v>
      </c>
    </row>
    <row r="7953" spans="1:15" x14ac:dyDescent="0.3">
      <c r="A7953" t="s">
        <v>278</v>
      </c>
      <c r="B7953" t="s">
        <v>279</v>
      </c>
      <c r="C7953" t="s">
        <v>435</v>
      </c>
      <c r="D7953" t="s">
        <v>439</v>
      </c>
      <c r="E7953">
        <v>1973</v>
      </c>
      <c r="F7953">
        <v>20.5</v>
      </c>
      <c r="G7953">
        <v>8.6</v>
      </c>
      <c r="H7953">
        <v>5525.95</v>
      </c>
      <c r="I7953">
        <v>12802300000</v>
      </c>
      <c r="J7953">
        <v>4323.2</v>
      </c>
      <c r="L7953">
        <v>15.8</v>
      </c>
      <c r="M7953">
        <v>71.668300000000002</v>
      </c>
      <c r="N7953">
        <v>11.2464</v>
      </c>
    </row>
    <row r="7954" spans="1:15" x14ac:dyDescent="0.3">
      <c r="A7954" t="s">
        <v>278</v>
      </c>
      <c r="B7954" t="s">
        <v>279</v>
      </c>
      <c r="C7954" t="s">
        <v>435</v>
      </c>
      <c r="D7954" t="s">
        <v>439</v>
      </c>
      <c r="E7954">
        <v>1972</v>
      </c>
      <c r="F7954">
        <v>21.8</v>
      </c>
      <c r="G7954">
        <v>8.5</v>
      </c>
      <c r="H7954">
        <v>5306.66</v>
      </c>
      <c r="I7954">
        <v>9567330000</v>
      </c>
      <c r="J7954">
        <v>3294.65</v>
      </c>
      <c r="L7954">
        <v>16.2</v>
      </c>
      <c r="M7954">
        <v>71.829300000000003</v>
      </c>
      <c r="N7954">
        <v>11.0284</v>
      </c>
    </row>
    <row r="7955" spans="1:15" x14ac:dyDescent="0.3">
      <c r="A7955" t="s">
        <v>278</v>
      </c>
      <c r="B7955" t="s">
        <v>279</v>
      </c>
      <c r="C7955" t="s">
        <v>435</v>
      </c>
      <c r="D7955" t="s">
        <v>439</v>
      </c>
      <c r="E7955">
        <v>1971</v>
      </c>
      <c r="F7955">
        <v>22.6</v>
      </c>
      <c r="G7955">
        <v>8.5</v>
      </c>
      <c r="H7955">
        <v>4694.01</v>
      </c>
      <c r="I7955">
        <v>7911140000</v>
      </c>
      <c r="J7955">
        <v>2772.92</v>
      </c>
      <c r="L7955">
        <v>16.5</v>
      </c>
      <c r="M7955">
        <v>71.773200000000003</v>
      </c>
      <c r="N7955">
        <v>10.835100000000001</v>
      </c>
    </row>
    <row r="7956" spans="1:15" x14ac:dyDescent="0.3">
      <c r="A7956" t="s">
        <v>278</v>
      </c>
      <c r="B7956" t="s">
        <v>279</v>
      </c>
      <c r="C7956" t="s">
        <v>435</v>
      </c>
      <c r="D7956" t="s">
        <v>439</v>
      </c>
      <c r="E7956">
        <v>1970</v>
      </c>
      <c r="F7956">
        <v>22.1</v>
      </c>
      <c r="G7956">
        <v>8.8000000000000007</v>
      </c>
      <c r="H7956">
        <v>4271.53</v>
      </c>
      <c r="I7956">
        <v>6623530000</v>
      </c>
      <c r="J7956">
        <v>2356.54</v>
      </c>
      <c r="L7956">
        <v>16.899999999999999</v>
      </c>
      <c r="M7956">
        <v>71.273200000000003</v>
      </c>
      <c r="N7956">
        <v>10.6745</v>
      </c>
    </row>
    <row r="7957" spans="1:15" x14ac:dyDescent="0.3">
      <c r="A7957" t="s">
        <v>278</v>
      </c>
      <c r="B7957" t="s">
        <v>279</v>
      </c>
      <c r="C7957" t="s">
        <v>435</v>
      </c>
      <c r="D7957" t="s">
        <v>439</v>
      </c>
      <c r="E7957">
        <v>1969</v>
      </c>
      <c r="F7957">
        <v>22.3</v>
      </c>
      <c r="G7957">
        <v>8.6</v>
      </c>
      <c r="H7957">
        <v>4087.93</v>
      </c>
      <c r="I7957">
        <v>5761590000</v>
      </c>
      <c r="J7957">
        <v>2077.9</v>
      </c>
      <c r="L7957">
        <v>17.2</v>
      </c>
      <c r="M7957">
        <v>71.473200000000006</v>
      </c>
      <c r="N7957">
        <v>10.5306</v>
      </c>
    </row>
    <row r="7958" spans="1:15" x14ac:dyDescent="0.3">
      <c r="A7958" t="s">
        <v>278</v>
      </c>
      <c r="B7958" t="s">
        <v>279</v>
      </c>
      <c r="C7958" t="s">
        <v>435</v>
      </c>
      <c r="D7958" t="s">
        <v>439</v>
      </c>
      <c r="E7958">
        <v>1968</v>
      </c>
      <c r="F7958">
        <v>22.7</v>
      </c>
      <c r="G7958">
        <v>8.9</v>
      </c>
      <c r="H7958">
        <v>3880.5</v>
      </c>
      <c r="I7958">
        <v>5180600000</v>
      </c>
      <c r="J7958">
        <v>1885.16</v>
      </c>
      <c r="L7958">
        <v>17.5</v>
      </c>
      <c r="M7958">
        <v>71.124399999999994</v>
      </c>
      <c r="N7958">
        <v>10.4367</v>
      </c>
    </row>
    <row r="7959" spans="1:15" x14ac:dyDescent="0.3">
      <c r="A7959" t="s">
        <v>278</v>
      </c>
      <c r="B7959" t="s">
        <v>279</v>
      </c>
      <c r="C7959" t="s">
        <v>435</v>
      </c>
      <c r="D7959" t="s">
        <v>439</v>
      </c>
      <c r="E7959">
        <v>1967</v>
      </c>
      <c r="F7959">
        <v>22.5</v>
      </c>
      <c r="G7959">
        <v>8.4</v>
      </c>
      <c r="H7959">
        <v>3712.42</v>
      </c>
      <c r="I7959">
        <v>5961420000</v>
      </c>
      <c r="J7959">
        <v>2188.4</v>
      </c>
      <c r="L7959">
        <v>17.899999999999999</v>
      </c>
      <c r="M7959">
        <v>71.473200000000006</v>
      </c>
      <c r="N7959">
        <v>10.345599999999999</v>
      </c>
    </row>
    <row r="7960" spans="1:15" x14ac:dyDescent="0.3">
      <c r="A7960" t="s">
        <v>278</v>
      </c>
      <c r="B7960" t="s">
        <v>279</v>
      </c>
      <c r="C7960" t="s">
        <v>435</v>
      </c>
      <c r="D7960" t="s">
        <v>439</v>
      </c>
      <c r="E7960">
        <v>1966</v>
      </c>
      <c r="F7960">
        <v>22.5</v>
      </c>
      <c r="G7960">
        <v>8.9</v>
      </c>
      <c r="H7960">
        <v>3677.64</v>
      </c>
      <c r="I7960">
        <v>5863730000</v>
      </c>
      <c r="J7960">
        <v>2191.31</v>
      </c>
      <c r="L7960">
        <v>18.3</v>
      </c>
      <c r="M7960">
        <v>71.124399999999994</v>
      </c>
      <c r="N7960">
        <v>10.1625</v>
      </c>
    </row>
    <row r="7961" spans="1:15" x14ac:dyDescent="0.3">
      <c r="A7961" t="s">
        <v>278</v>
      </c>
      <c r="B7961" t="s">
        <v>279</v>
      </c>
      <c r="C7961" t="s">
        <v>435</v>
      </c>
      <c r="D7961" t="s">
        <v>439</v>
      </c>
      <c r="E7961">
        <v>1965</v>
      </c>
      <c r="F7961">
        <v>22.9</v>
      </c>
      <c r="G7961">
        <v>8.6999999999999993</v>
      </c>
      <c r="H7961">
        <v>3513.16</v>
      </c>
      <c r="I7961">
        <v>5654460000</v>
      </c>
      <c r="J7961">
        <v>2151.29</v>
      </c>
      <c r="L7961">
        <v>18.7</v>
      </c>
      <c r="M7961">
        <v>71.226799999999997</v>
      </c>
      <c r="N7961">
        <v>9.9821500000000007</v>
      </c>
    </row>
    <row r="7962" spans="1:15" x14ac:dyDescent="0.3">
      <c r="A7962" t="s">
        <v>278</v>
      </c>
      <c r="B7962" t="s">
        <v>279</v>
      </c>
      <c r="C7962" t="s">
        <v>435</v>
      </c>
      <c r="D7962" t="s">
        <v>439</v>
      </c>
      <c r="E7962">
        <v>1964</v>
      </c>
      <c r="F7962">
        <v>24.2</v>
      </c>
      <c r="G7962">
        <v>8.8000000000000007</v>
      </c>
      <c r="H7962">
        <v>3250.56</v>
      </c>
      <c r="I7962">
        <v>7274140000</v>
      </c>
      <c r="J7962">
        <v>2813.55</v>
      </c>
      <c r="L7962">
        <v>19.3</v>
      </c>
      <c r="M7962">
        <v>71.329300000000003</v>
      </c>
      <c r="N7962">
        <v>9.8188399999999998</v>
      </c>
    </row>
    <row r="7963" spans="1:15" x14ac:dyDescent="0.3">
      <c r="A7963" t="s">
        <v>278</v>
      </c>
      <c r="B7963" t="s">
        <v>279</v>
      </c>
      <c r="C7963" t="s">
        <v>435</v>
      </c>
      <c r="D7963" t="s">
        <v>439</v>
      </c>
      <c r="E7963">
        <v>1963</v>
      </c>
      <c r="F7963">
        <v>25.5</v>
      </c>
      <c r="G7963">
        <v>8.9</v>
      </c>
      <c r="H7963">
        <v>3078.84</v>
      </c>
      <c r="I7963">
        <v>6638940000</v>
      </c>
      <c r="J7963">
        <v>2622.22</v>
      </c>
      <c r="L7963">
        <v>20</v>
      </c>
      <c r="M7963">
        <v>71.280500000000004</v>
      </c>
      <c r="N7963">
        <v>9.6152800000000003</v>
      </c>
    </row>
    <row r="7964" spans="1:15" x14ac:dyDescent="0.3">
      <c r="A7964" t="s">
        <v>278</v>
      </c>
      <c r="B7964" t="s">
        <v>279</v>
      </c>
      <c r="C7964" t="s">
        <v>435</v>
      </c>
      <c r="D7964" t="s">
        <v>439</v>
      </c>
      <c r="E7964">
        <v>1962</v>
      </c>
      <c r="F7964">
        <v>26.2</v>
      </c>
      <c r="G7964">
        <v>8.9</v>
      </c>
      <c r="H7964">
        <v>2751.81</v>
      </c>
      <c r="I7964">
        <v>6077500000</v>
      </c>
      <c r="J7964">
        <v>2448.63</v>
      </c>
      <c r="L7964">
        <v>20.9</v>
      </c>
      <c r="M7964">
        <v>71.231700000000004</v>
      </c>
      <c r="N7964">
        <v>9.4261499999999998</v>
      </c>
    </row>
    <row r="7965" spans="1:15" x14ac:dyDescent="0.3">
      <c r="A7965" t="s">
        <v>278</v>
      </c>
      <c r="B7965" t="s">
        <v>279</v>
      </c>
      <c r="C7965" t="s">
        <v>435</v>
      </c>
      <c r="D7965" t="s">
        <v>439</v>
      </c>
      <c r="E7965">
        <v>1961</v>
      </c>
      <c r="F7965">
        <v>27.1</v>
      </c>
      <c r="G7965">
        <v>9</v>
      </c>
      <c r="H7965">
        <v>2616.85</v>
      </c>
      <c r="I7965">
        <v>5670060000</v>
      </c>
      <c r="J7965">
        <v>2343.29</v>
      </c>
      <c r="L7965">
        <v>21.7</v>
      </c>
      <c r="M7965">
        <v>70.985399999999998</v>
      </c>
      <c r="N7965">
        <v>9.1895500000000006</v>
      </c>
    </row>
    <row r="7966" spans="1:15" x14ac:dyDescent="0.3">
      <c r="A7966" t="s">
        <v>278</v>
      </c>
      <c r="B7966" t="s">
        <v>279</v>
      </c>
      <c r="C7966" t="s">
        <v>435</v>
      </c>
      <c r="D7966" t="s">
        <v>439</v>
      </c>
      <c r="E7966">
        <v>1960</v>
      </c>
      <c r="F7966">
        <v>26.5</v>
      </c>
      <c r="G7966">
        <v>8.8000000000000007</v>
      </c>
      <c r="H7966">
        <v>2457.21</v>
      </c>
      <c r="I7966">
        <v>5485850000</v>
      </c>
      <c r="J7966">
        <v>2312.9499999999998</v>
      </c>
      <c r="L7966">
        <v>22.5</v>
      </c>
      <c r="M7966">
        <v>71.236599999999996</v>
      </c>
    </row>
    <row r="7967" spans="1:15" x14ac:dyDescent="0.3">
      <c r="A7967" t="s">
        <v>280</v>
      </c>
      <c r="B7967" t="s">
        <v>281</v>
      </c>
      <c r="C7967" t="s">
        <v>437</v>
      </c>
      <c r="D7967" t="s">
        <v>432</v>
      </c>
      <c r="E7967">
        <v>2018</v>
      </c>
      <c r="I7967">
        <v>13117900000</v>
      </c>
      <c r="J7967">
        <v>2028.9</v>
      </c>
      <c r="L7967">
        <v>15.7</v>
      </c>
      <c r="N7967">
        <v>53.726999999999997</v>
      </c>
      <c r="O7967">
        <v>4.4790000000000001</v>
      </c>
    </row>
    <row r="7968" spans="1:15" x14ac:dyDescent="0.3">
      <c r="A7968" t="s">
        <v>280</v>
      </c>
      <c r="B7968" t="s">
        <v>281</v>
      </c>
      <c r="C7968" t="s">
        <v>437</v>
      </c>
      <c r="D7968" t="s">
        <v>432</v>
      </c>
      <c r="E7968">
        <v>2017</v>
      </c>
      <c r="F7968">
        <v>21.06</v>
      </c>
      <c r="G7968">
        <v>5.0490000000000004</v>
      </c>
      <c r="I7968">
        <v>13843600000</v>
      </c>
      <c r="J7968">
        <v>2168.19</v>
      </c>
      <c r="K7968">
        <v>27.863</v>
      </c>
      <c r="L7968">
        <v>15.9</v>
      </c>
      <c r="M7968">
        <v>74.067999999999998</v>
      </c>
      <c r="N7968">
        <v>53.056800000000003</v>
      </c>
      <c r="O7968">
        <v>4.2130000000000001</v>
      </c>
    </row>
    <row r="7969" spans="1:15" x14ac:dyDescent="0.3">
      <c r="A7969" t="s">
        <v>280</v>
      </c>
      <c r="B7969" t="s">
        <v>281</v>
      </c>
      <c r="C7969" t="s">
        <v>437</v>
      </c>
      <c r="D7969" t="s">
        <v>432</v>
      </c>
      <c r="E7969">
        <v>2016</v>
      </c>
      <c r="F7969">
        <v>21.468</v>
      </c>
      <c r="G7969">
        <v>5.0389999999999997</v>
      </c>
      <c r="I7969">
        <v>13286100000</v>
      </c>
      <c r="J7969">
        <v>2107.5700000000002</v>
      </c>
      <c r="K7969">
        <v>24.5718</v>
      </c>
      <c r="L7969">
        <v>16</v>
      </c>
      <c r="M7969">
        <v>73.86</v>
      </c>
      <c r="N7969">
        <v>52.384700000000002</v>
      </c>
      <c r="O7969">
        <v>4.34</v>
      </c>
    </row>
    <row r="7970" spans="1:15" x14ac:dyDescent="0.3">
      <c r="A7970" t="s">
        <v>280</v>
      </c>
      <c r="B7970" t="s">
        <v>281</v>
      </c>
      <c r="C7970" t="s">
        <v>437</v>
      </c>
      <c r="D7970" t="s">
        <v>432</v>
      </c>
      <c r="E7970">
        <v>2015</v>
      </c>
      <c r="F7970">
        <v>21.859000000000002</v>
      </c>
      <c r="G7970">
        <v>5.032</v>
      </c>
      <c r="I7970">
        <v>12756700000</v>
      </c>
      <c r="J7970">
        <v>2049.85</v>
      </c>
      <c r="K7970">
        <v>19.7043</v>
      </c>
      <c r="L7970">
        <v>16.100000000000001</v>
      </c>
      <c r="M7970">
        <v>73.649000000000001</v>
      </c>
      <c r="N7970">
        <v>51.713799999999999</v>
      </c>
      <c r="O7970">
        <v>4.3970000000000002</v>
      </c>
    </row>
    <row r="7971" spans="1:15" x14ac:dyDescent="0.3">
      <c r="A7971" t="s">
        <v>280</v>
      </c>
      <c r="B7971" t="s">
        <v>281</v>
      </c>
      <c r="C7971" t="s">
        <v>437</v>
      </c>
      <c r="D7971" t="s">
        <v>432</v>
      </c>
      <c r="E7971">
        <v>2014</v>
      </c>
      <c r="F7971">
        <v>22.231000000000002</v>
      </c>
      <c r="G7971">
        <v>5.0289999999999999</v>
      </c>
      <c r="H7971">
        <v>568.31399999999996</v>
      </c>
      <c r="I7971">
        <v>11880400000</v>
      </c>
      <c r="J7971">
        <v>1934.06</v>
      </c>
      <c r="K7971">
        <v>17.600000000000001</v>
      </c>
      <c r="L7971">
        <v>16.3</v>
      </c>
      <c r="M7971">
        <v>73.429000000000002</v>
      </c>
      <c r="N7971">
        <v>51.044800000000002</v>
      </c>
      <c r="O7971">
        <v>4.5190000000000001</v>
      </c>
    </row>
    <row r="7972" spans="1:15" x14ac:dyDescent="0.3">
      <c r="A7972" t="s">
        <v>280</v>
      </c>
      <c r="B7972" t="s">
        <v>281</v>
      </c>
      <c r="C7972" t="s">
        <v>437</v>
      </c>
      <c r="D7972" t="s">
        <v>432</v>
      </c>
      <c r="E7972">
        <v>2013</v>
      </c>
      <c r="F7972">
        <v>22.585000000000001</v>
      </c>
      <c r="G7972">
        <v>5.0309999999999997</v>
      </c>
      <c r="H7972">
        <v>586.56100000000004</v>
      </c>
      <c r="I7972">
        <v>10983000000</v>
      </c>
      <c r="J7972">
        <v>1811.64</v>
      </c>
      <c r="K7972">
        <v>15.5</v>
      </c>
      <c r="L7972">
        <v>16.399999999999999</v>
      </c>
      <c r="M7972">
        <v>73.197000000000003</v>
      </c>
      <c r="N7972">
        <v>50.377699999999997</v>
      </c>
      <c r="O7972">
        <v>5.28</v>
      </c>
    </row>
    <row r="7973" spans="1:15" x14ac:dyDescent="0.3">
      <c r="A7973" t="s">
        <v>280</v>
      </c>
      <c r="B7973" t="s">
        <v>281</v>
      </c>
      <c r="C7973" t="s">
        <v>437</v>
      </c>
      <c r="D7973" t="s">
        <v>432</v>
      </c>
      <c r="E7973">
        <v>2012</v>
      </c>
      <c r="F7973">
        <v>22.923999999999999</v>
      </c>
      <c r="G7973">
        <v>5.0380000000000003</v>
      </c>
      <c r="H7973">
        <v>569.32500000000005</v>
      </c>
      <c r="I7973">
        <v>10532000000</v>
      </c>
      <c r="J7973">
        <v>1760.46</v>
      </c>
      <c r="K7973">
        <v>13.5</v>
      </c>
      <c r="L7973">
        <v>16.600000000000001</v>
      </c>
      <c r="M7973">
        <v>72.950999999999993</v>
      </c>
      <c r="N7973">
        <v>49.713500000000003</v>
      </c>
      <c r="O7973">
        <v>5.2080000000000002</v>
      </c>
    </row>
    <row r="7974" spans="1:15" x14ac:dyDescent="0.3">
      <c r="A7974" t="s">
        <v>280</v>
      </c>
      <c r="B7974" t="s">
        <v>281</v>
      </c>
      <c r="C7974" t="s">
        <v>437</v>
      </c>
      <c r="D7974" t="s">
        <v>432</v>
      </c>
      <c r="E7974">
        <v>2011</v>
      </c>
      <c r="F7974">
        <v>23.248999999999999</v>
      </c>
      <c r="G7974">
        <v>5.05</v>
      </c>
      <c r="H7974">
        <v>528.37199999999996</v>
      </c>
      <c r="I7974">
        <v>9774320000</v>
      </c>
      <c r="J7974">
        <v>1655.81</v>
      </c>
      <c r="K7974">
        <v>10.6</v>
      </c>
      <c r="L7974">
        <v>17</v>
      </c>
      <c r="M7974">
        <v>72.691999999999993</v>
      </c>
      <c r="N7974">
        <v>49.052999999999997</v>
      </c>
      <c r="O7974">
        <v>6.3810000000000002</v>
      </c>
    </row>
    <row r="7975" spans="1:15" x14ac:dyDescent="0.3">
      <c r="A7975" t="s">
        <v>280</v>
      </c>
      <c r="B7975" t="s">
        <v>281</v>
      </c>
      <c r="C7975" t="s">
        <v>437</v>
      </c>
      <c r="D7975" t="s">
        <v>432</v>
      </c>
      <c r="E7975">
        <v>2010</v>
      </c>
      <c r="F7975">
        <v>23.558</v>
      </c>
      <c r="G7975">
        <v>5.0629999999999997</v>
      </c>
      <c r="H7975">
        <v>506.51900000000001</v>
      </c>
      <c r="I7975">
        <v>8758620000</v>
      </c>
      <c r="J7975">
        <v>1503.87</v>
      </c>
      <c r="K7975">
        <v>10</v>
      </c>
      <c r="L7975">
        <v>17.5</v>
      </c>
      <c r="M7975">
        <v>72.427999999999997</v>
      </c>
      <c r="N7975">
        <v>48.396799999999999</v>
      </c>
      <c r="O7975">
        <v>7.83</v>
      </c>
    </row>
    <row r="7976" spans="1:15" x14ac:dyDescent="0.3">
      <c r="A7976" t="s">
        <v>280</v>
      </c>
      <c r="B7976" t="s">
        <v>281</v>
      </c>
      <c r="C7976" t="s">
        <v>437</v>
      </c>
      <c r="D7976" t="s">
        <v>432</v>
      </c>
      <c r="E7976">
        <v>2009</v>
      </c>
      <c r="F7976">
        <v>23.849</v>
      </c>
      <c r="G7976">
        <v>5.0750000000000002</v>
      </c>
      <c r="H7976">
        <v>477.41500000000002</v>
      </c>
      <c r="I7976">
        <v>8298700000</v>
      </c>
      <c r="J7976">
        <v>1444.38</v>
      </c>
      <c r="K7976">
        <v>7.3</v>
      </c>
      <c r="L7976">
        <v>18.100000000000001</v>
      </c>
      <c r="M7976">
        <v>72.167000000000002</v>
      </c>
      <c r="N7976">
        <v>47.744100000000003</v>
      </c>
      <c r="O7976">
        <v>8.16</v>
      </c>
    </row>
    <row r="7977" spans="1:15" x14ac:dyDescent="0.3">
      <c r="A7977" t="s">
        <v>280</v>
      </c>
      <c r="B7977" t="s">
        <v>281</v>
      </c>
      <c r="C7977" t="s">
        <v>437</v>
      </c>
      <c r="D7977" t="s">
        <v>432</v>
      </c>
      <c r="E7977">
        <v>2008</v>
      </c>
      <c r="F7977">
        <v>24.125</v>
      </c>
      <c r="G7977">
        <v>5.0830000000000002</v>
      </c>
      <c r="H7977">
        <v>471.81900000000002</v>
      </c>
      <c r="I7977">
        <v>8496970000</v>
      </c>
      <c r="J7977">
        <v>1499.26</v>
      </c>
      <c r="K7977">
        <v>5.3</v>
      </c>
      <c r="L7977">
        <v>19</v>
      </c>
      <c r="M7977">
        <v>71.915000000000006</v>
      </c>
      <c r="N7977">
        <v>47.095199999999998</v>
      </c>
      <c r="O7977">
        <v>6.2</v>
      </c>
    </row>
    <row r="7978" spans="1:15" x14ac:dyDescent="0.3">
      <c r="A7978" t="s">
        <v>280</v>
      </c>
      <c r="B7978" t="s">
        <v>281</v>
      </c>
      <c r="C7978" t="s">
        <v>437</v>
      </c>
      <c r="D7978" t="s">
        <v>432</v>
      </c>
      <c r="E7978">
        <v>2007</v>
      </c>
      <c r="F7978">
        <v>24.395</v>
      </c>
      <c r="G7978">
        <v>5.0890000000000004</v>
      </c>
      <c r="H7978">
        <v>458.49299999999999</v>
      </c>
      <c r="I7978">
        <v>7423380000</v>
      </c>
      <c r="J7978">
        <v>1327.96</v>
      </c>
      <c r="K7978">
        <v>3.9</v>
      </c>
      <c r="L7978">
        <v>20</v>
      </c>
      <c r="M7978">
        <v>71.673000000000002</v>
      </c>
      <c r="N7978">
        <v>46.452199999999998</v>
      </c>
      <c r="O7978">
        <v>4.8899999999999997</v>
      </c>
    </row>
    <row r="7979" spans="1:15" x14ac:dyDescent="0.3">
      <c r="A7979" t="s">
        <v>280</v>
      </c>
      <c r="B7979" t="s">
        <v>281</v>
      </c>
      <c r="C7979" t="s">
        <v>437</v>
      </c>
      <c r="D7979" t="s">
        <v>432</v>
      </c>
      <c r="E7979">
        <v>2006</v>
      </c>
      <c r="F7979">
        <v>24.67</v>
      </c>
      <c r="G7979">
        <v>5.0940000000000003</v>
      </c>
      <c r="H7979">
        <v>424.755</v>
      </c>
      <c r="I7979">
        <v>6763670000</v>
      </c>
      <c r="J7979">
        <v>1226.69</v>
      </c>
      <c r="K7979">
        <v>2.8055699999999999</v>
      </c>
      <c r="L7979">
        <v>21.1</v>
      </c>
      <c r="M7979">
        <v>71.436000000000007</v>
      </c>
      <c r="N7979">
        <v>45.818199999999997</v>
      </c>
      <c r="O7979">
        <v>5.31</v>
      </c>
    </row>
    <row r="7980" spans="1:15" x14ac:dyDescent="0.3">
      <c r="A7980" t="s">
        <v>280</v>
      </c>
      <c r="B7980" t="s">
        <v>281</v>
      </c>
      <c r="C7980" t="s">
        <v>437</v>
      </c>
      <c r="D7980" t="s">
        <v>432</v>
      </c>
      <c r="E7980">
        <v>2005</v>
      </c>
      <c r="F7980">
        <v>24.960999999999999</v>
      </c>
      <c r="G7980">
        <v>5.1020000000000003</v>
      </c>
      <c r="H7980">
        <v>412.41500000000002</v>
      </c>
      <c r="I7980">
        <v>6321340000</v>
      </c>
      <c r="J7980">
        <v>1162.29</v>
      </c>
      <c r="K7980">
        <v>2.5663499999999999</v>
      </c>
      <c r="L7980">
        <v>22.3</v>
      </c>
      <c r="M7980">
        <v>71.194999999999993</v>
      </c>
      <c r="N7980">
        <v>45.194400000000002</v>
      </c>
      <c r="O7980">
        <v>5.37</v>
      </c>
    </row>
    <row r="7981" spans="1:15" x14ac:dyDescent="0.3">
      <c r="A7981" t="s">
        <v>280</v>
      </c>
      <c r="B7981" t="s">
        <v>281</v>
      </c>
      <c r="C7981" t="s">
        <v>437</v>
      </c>
      <c r="D7981" t="s">
        <v>432</v>
      </c>
      <c r="E7981">
        <v>2004</v>
      </c>
      <c r="F7981">
        <v>25.279</v>
      </c>
      <c r="G7981">
        <v>5.1180000000000003</v>
      </c>
      <c r="H7981">
        <v>392.54899999999998</v>
      </c>
      <c r="I7981">
        <v>5795570000</v>
      </c>
      <c r="J7981">
        <v>1080.27</v>
      </c>
      <c r="K7981">
        <v>2.3206600000000002</v>
      </c>
      <c r="L7981">
        <v>23.7</v>
      </c>
      <c r="M7981">
        <v>70.933000000000007</v>
      </c>
      <c r="N7981">
        <v>44.581499999999998</v>
      </c>
      <c r="O7981">
        <v>6.41</v>
      </c>
    </row>
    <row r="7982" spans="1:15" x14ac:dyDescent="0.3">
      <c r="A7982" t="s">
        <v>280</v>
      </c>
      <c r="B7982" t="s">
        <v>281</v>
      </c>
      <c r="C7982" t="s">
        <v>437</v>
      </c>
      <c r="D7982" t="s">
        <v>432</v>
      </c>
      <c r="E7982">
        <v>2003</v>
      </c>
      <c r="F7982">
        <v>25.635000000000002</v>
      </c>
      <c r="G7982">
        <v>5.1459999999999999</v>
      </c>
      <c r="H7982">
        <v>367.339</v>
      </c>
      <c r="I7982">
        <v>5322450000</v>
      </c>
      <c r="J7982">
        <v>1005.73</v>
      </c>
      <c r="K7982">
        <v>1.8804099999999999</v>
      </c>
      <c r="L7982">
        <v>25.1</v>
      </c>
      <c r="M7982">
        <v>70.64</v>
      </c>
      <c r="N7982">
        <v>43.976399999999998</v>
      </c>
      <c r="O7982">
        <v>7.6</v>
      </c>
    </row>
    <row r="7983" spans="1:15" x14ac:dyDescent="0.3">
      <c r="A7983" t="s">
        <v>280</v>
      </c>
      <c r="B7983" t="s">
        <v>281</v>
      </c>
      <c r="C7983" t="s">
        <v>437</v>
      </c>
      <c r="D7983" t="s">
        <v>432</v>
      </c>
      <c r="E7983">
        <v>2002</v>
      </c>
      <c r="F7983">
        <v>26.04</v>
      </c>
      <c r="G7983">
        <v>5.19</v>
      </c>
      <c r="H7983">
        <v>352.34399999999999</v>
      </c>
      <c r="I7983">
        <v>5224210000</v>
      </c>
      <c r="J7983">
        <v>1000.94</v>
      </c>
      <c r="K7983">
        <v>1.7147300000000001</v>
      </c>
      <c r="L7983">
        <v>26.6</v>
      </c>
      <c r="M7983">
        <v>70.308000000000007</v>
      </c>
      <c r="N7983">
        <v>43.371499999999997</v>
      </c>
      <c r="O7983">
        <v>7.6059999999999999</v>
      </c>
    </row>
    <row r="7984" spans="1:15" x14ac:dyDescent="0.3">
      <c r="A7984" t="s">
        <v>280</v>
      </c>
      <c r="B7984" t="s">
        <v>281</v>
      </c>
      <c r="C7984" t="s">
        <v>437</v>
      </c>
      <c r="D7984" t="s">
        <v>432</v>
      </c>
      <c r="E7984">
        <v>2001</v>
      </c>
      <c r="F7984">
        <v>26.507999999999999</v>
      </c>
      <c r="G7984">
        <v>5.2539999999999996</v>
      </c>
      <c r="H7984">
        <v>343.61</v>
      </c>
      <c r="I7984">
        <v>5323150000</v>
      </c>
      <c r="J7984">
        <v>1034.55</v>
      </c>
      <c r="K7984">
        <v>1.4488000000000001</v>
      </c>
      <c r="L7984">
        <v>28.2</v>
      </c>
      <c r="M7984">
        <v>69.933999999999997</v>
      </c>
      <c r="N7984">
        <v>42.756900000000002</v>
      </c>
      <c r="O7984">
        <v>7.444</v>
      </c>
    </row>
    <row r="7985" spans="1:15" x14ac:dyDescent="0.3">
      <c r="A7985" t="s">
        <v>280</v>
      </c>
      <c r="B7985" t="s">
        <v>281</v>
      </c>
      <c r="C7985" t="s">
        <v>437</v>
      </c>
      <c r="D7985" t="s">
        <v>432</v>
      </c>
      <c r="E7985">
        <v>2000</v>
      </c>
      <c r="F7985">
        <v>27.053999999999998</v>
      </c>
      <c r="G7985">
        <v>5.335</v>
      </c>
      <c r="H7985">
        <v>344.82100000000003</v>
      </c>
      <c r="I7985">
        <v>5107330000</v>
      </c>
      <c r="J7985">
        <v>1007.5</v>
      </c>
      <c r="K7985">
        <v>0.98021599999999998</v>
      </c>
      <c r="L7985">
        <v>29.9</v>
      </c>
      <c r="M7985">
        <v>69.527000000000001</v>
      </c>
      <c r="N7985">
        <v>42.1248</v>
      </c>
      <c r="O7985">
        <v>7.468</v>
      </c>
    </row>
    <row r="7986" spans="1:15" x14ac:dyDescent="0.3">
      <c r="A7986" t="s">
        <v>280</v>
      </c>
      <c r="B7986" t="s">
        <v>281</v>
      </c>
      <c r="C7986" t="s">
        <v>437</v>
      </c>
      <c r="D7986" t="s">
        <v>432</v>
      </c>
      <c r="E7986">
        <v>1999</v>
      </c>
      <c r="F7986">
        <v>27.693000000000001</v>
      </c>
      <c r="G7986">
        <v>5.431</v>
      </c>
      <c r="H7986">
        <v>328.78899999999999</v>
      </c>
      <c r="I7986">
        <v>4855720000</v>
      </c>
      <c r="J7986">
        <v>972.88699999999994</v>
      </c>
      <c r="K7986">
        <v>0.49790200000000001</v>
      </c>
      <c r="L7986">
        <v>31.7</v>
      </c>
      <c r="M7986">
        <v>69.099999999999994</v>
      </c>
      <c r="N7986">
        <v>41.474499999999999</v>
      </c>
      <c r="O7986">
        <v>7.35</v>
      </c>
    </row>
    <row r="7987" spans="1:15" x14ac:dyDescent="0.3">
      <c r="A7987" t="s">
        <v>280</v>
      </c>
      <c r="B7987" t="s">
        <v>281</v>
      </c>
      <c r="C7987" t="s">
        <v>437</v>
      </c>
      <c r="D7987" t="s">
        <v>432</v>
      </c>
      <c r="E7987">
        <v>1998</v>
      </c>
      <c r="F7987">
        <v>28.423999999999999</v>
      </c>
      <c r="G7987">
        <v>5.5380000000000003</v>
      </c>
      <c r="H7987">
        <v>341.50299999999999</v>
      </c>
      <c r="I7987">
        <v>4635270000</v>
      </c>
      <c r="J7987">
        <v>943.92200000000003</v>
      </c>
      <c r="K7987">
        <v>0.303809</v>
      </c>
      <c r="L7987">
        <v>34.799999999999997</v>
      </c>
      <c r="M7987">
        <v>68.667000000000002</v>
      </c>
      <c r="N7987">
        <v>40.806399999999996</v>
      </c>
      <c r="O7987">
        <v>7.4189999999999996</v>
      </c>
    </row>
    <row r="7988" spans="1:15" x14ac:dyDescent="0.3">
      <c r="A7988" t="s">
        <v>280</v>
      </c>
      <c r="B7988" t="s">
        <v>281</v>
      </c>
      <c r="C7988" t="s">
        <v>437</v>
      </c>
      <c r="D7988" t="s">
        <v>432</v>
      </c>
      <c r="E7988">
        <v>1997</v>
      </c>
      <c r="F7988">
        <v>29.238</v>
      </c>
      <c r="G7988">
        <v>5.657</v>
      </c>
      <c r="H7988">
        <v>349.85899999999998</v>
      </c>
      <c r="I7988">
        <v>4389970000</v>
      </c>
      <c r="J7988">
        <v>909.33600000000001</v>
      </c>
      <c r="K7988">
        <v>0.20621700000000001</v>
      </c>
      <c r="L7988">
        <v>35.700000000000003</v>
      </c>
      <c r="M7988">
        <v>68.233999999999995</v>
      </c>
      <c r="N7988">
        <v>40.116799999999998</v>
      </c>
      <c r="O7988">
        <v>7.4459999999999997</v>
      </c>
    </row>
    <row r="7989" spans="1:15" x14ac:dyDescent="0.3">
      <c r="A7989" t="s">
        <v>280</v>
      </c>
      <c r="B7989" t="s">
        <v>281</v>
      </c>
      <c r="C7989" t="s">
        <v>437</v>
      </c>
      <c r="D7989" t="s">
        <v>432</v>
      </c>
      <c r="E7989">
        <v>1996</v>
      </c>
      <c r="F7989">
        <v>30.123999999999999</v>
      </c>
      <c r="G7989">
        <v>5.7910000000000004</v>
      </c>
      <c r="H7989">
        <v>311.07799999999997</v>
      </c>
      <c r="I7989">
        <v>4308350000</v>
      </c>
      <c r="J7989">
        <v>908.63300000000004</v>
      </c>
      <c r="K7989">
        <v>8.4093299999999996E-2</v>
      </c>
      <c r="L7989">
        <v>37.700000000000003</v>
      </c>
      <c r="M7989">
        <v>67.798000000000002</v>
      </c>
      <c r="N7989">
        <v>39.401499999999999</v>
      </c>
      <c r="O7989">
        <v>7.5350000000000001</v>
      </c>
    </row>
    <row r="7990" spans="1:15" x14ac:dyDescent="0.3">
      <c r="A7990" t="s">
        <v>280</v>
      </c>
      <c r="B7990" t="s">
        <v>281</v>
      </c>
      <c r="C7990" t="s">
        <v>437</v>
      </c>
      <c r="D7990" t="s">
        <v>432</v>
      </c>
      <c r="E7990">
        <v>1995</v>
      </c>
      <c r="F7990">
        <v>31.062999999999999</v>
      </c>
      <c r="G7990">
        <v>5.95</v>
      </c>
      <c r="H7990">
        <v>291.04599999999999</v>
      </c>
      <c r="I7990">
        <v>4140470000</v>
      </c>
      <c r="J7990">
        <v>890.005</v>
      </c>
      <c r="K7990">
        <v>3.00465E-2</v>
      </c>
      <c r="L7990">
        <v>39.9</v>
      </c>
      <c r="M7990">
        <v>67.343999999999994</v>
      </c>
      <c r="N7990">
        <v>38.658700000000003</v>
      </c>
      <c r="O7990">
        <v>7.5960000000000001</v>
      </c>
    </row>
    <row r="7991" spans="1:15" x14ac:dyDescent="0.3">
      <c r="A7991" t="s">
        <v>280</v>
      </c>
      <c r="B7991" t="s">
        <v>281</v>
      </c>
      <c r="C7991" t="s">
        <v>437</v>
      </c>
      <c r="D7991" t="s">
        <v>432</v>
      </c>
      <c r="E7991">
        <v>1994</v>
      </c>
      <c r="F7991">
        <v>32.030999999999999</v>
      </c>
      <c r="G7991">
        <v>6.1449999999999996</v>
      </c>
      <c r="H7991">
        <v>278.78899999999999</v>
      </c>
      <c r="I7991">
        <v>3863190000</v>
      </c>
      <c r="J7991">
        <v>847.37400000000002</v>
      </c>
      <c r="K7991">
        <v>1.3166199999999999E-2</v>
      </c>
      <c r="L7991">
        <v>42</v>
      </c>
      <c r="M7991">
        <v>66.849000000000004</v>
      </c>
      <c r="N7991">
        <v>37.884399999999999</v>
      </c>
      <c r="O7991">
        <v>7.5960000000000001</v>
      </c>
    </row>
    <row r="7992" spans="1:15" x14ac:dyDescent="0.3">
      <c r="A7992" t="s">
        <v>280</v>
      </c>
      <c r="B7992" t="s">
        <v>281</v>
      </c>
      <c r="C7992" t="s">
        <v>437</v>
      </c>
      <c r="D7992" t="s">
        <v>432</v>
      </c>
      <c r="E7992">
        <v>1993</v>
      </c>
      <c r="F7992">
        <v>33.006999999999998</v>
      </c>
      <c r="G7992">
        <v>6.3810000000000002</v>
      </c>
      <c r="H7992">
        <v>291.541</v>
      </c>
      <c r="I7992">
        <v>1756450000</v>
      </c>
      <c r="J7992">
        <v>393.60300000000001</v>
      </c>
      <c r="L7992">
        <v>44.2</v>
      </c>
      <c r="M7992">
        <v>66.296999999999997</v>
      </c>
      <c r="N7992">
        <v>37.0824</v>
      </c>
      <c r="O7992">
        <v>7.5339999999999998</v>
      </c>
    </row>
    <row r="7993" spans="1:15" x14ac:dyDescent="0.3">
      <c r="A7993" t="s">
        <v>280</v>
      </c>
      <c r="B7993" t="s">
        <v>281</v>
      </c>
      <c r="C7993" t="s">
        <v>437</v>
      </c>
      <c r="D7993" t="s">
        <v>432</v>
      </c>
      <c r="E7993">
        <v>1992</v>
      </c>
      <c r="F7993">
        <v>33.973999999999997</v>
      </c>
      <c r="G7993">
        <v>6.66</v>
      </c>
      <c r="H7993">
        <v>301.98099999999999</v>
      </c>
      <c r="I7993">
        <v>1792800000</v>
      </c>
      <c r="J7993">
        <v>410.76799999999997</v>
      </c>
      <c r="L7993">
        <v>46.4</v>
      </c>
      <c r="M7993">
        <v>65.683000000000007</v>
      </c>
      <c r="N7993">
        <v>36.2682</v>
      </c>
      <c r="O7993">
        <v>7.2460000000000004</v>
      </c>
    </row>
    <row r="7994" spans="1:15" x14ac:dyDescent="0.3">
      <c r="A7994" t="s">
        <v>280</v>
      </c>
      <c r="B7994" t="s">
        <v>281</v>
      </c>
      <c r="C7994" t="s">
        <v>437</v>
      </c>
      <c r="D7994" t="s">
        <v>432</v>
      </c>
      <c r="E7994">
        <v>1991</v>
      </c>
      <c r="F7994">
        <v>34.923000000000002</v>
      </c>
      <c r="G7994">
        <v>6.9809999999999999</v>
      </c>
      <c r="H7994">
        <v>299.23399999999998</v>
      </c>
      <c r="I7994">
        <v>1488800000</v>
      </c>
      <c r="J7994">
        <v>348.86500000000001</v>
      </c>
      <c r="L7994">
        <v>48.6</v>
      </c>
      <c r="M7994">
        <v>65.010999999999996</v>
      </c>
      <c r="N7994">
        <v>35.462600000000002</v>
      </c>
      <c r="O7994">
        <v>7.0949999999999998</v>
      </c>
    </row>
    <row r="7995" spans="1:15" x14ac:dyDescent="0.3">
      <c r="A7995" t="s">
        <v>280</v>
      </c>
      <c r="B7995" t="s">
        <v>281</v>
      </c>
      <c r="C7995" t="s">
        <v>437</v>
      </c>
      <c r="D7995" t="s">
        <v>432</v>
      </c>
      <c r="E7995">
        <v>1990</v>
      </c>
      <c r="F7995">
        <v>35.865000000000002</v>
      </c>
      <c r="G7995">
        <v>7.3369999999999997</v>
      </c>
      <c r="H7995">
        <v>306.22300000000001</v>
      </c>
      <c r="I7995">
        <v>1009460000</v>
      </c>
      <c r="J7995">
        <v>241.876</v>
      </c>
      <c r="K7995">
        <v>0</v>
      </c>
      <c r="L7995">
        <v>50.6</v>
      </c>
      <c r="M7995">
        <v>64.293000000000006</v>
      </c>
      <c r="N7995">
        <v>34.680399999999999</v>
      </c>
    </row>
    <row r="7996" spans="1:15" x14ac:dyDescent="0.3">
      <c r="A7996" t="s">
        <v>280</v>
      </c>
      <c r="B7996" t="s">
        <v>281</v>
      </c>
      <c r="C7996" t="s">
        <v>437</v>
      </c>
      <c r="D7996" t="s">
        <v>432</v>
      </c>
      <c r="E7996">
        <v>1989</v>
      </c>
      <c r="F7996">
        <v>36.82</v>
      </c>
      <c r="G7996">
        <v>7.7220000000000004</v>
      </c>
      <c r="H7996">
        <v>321.09100000000001</v>
      </c>
      <c r="I7996">
        <v>1013180000</v>
      </c>
      <c r="J7996">
        <v>248.15</v>
      </c>
      <c r="L7996">
        <v>52.5</v>
      </c>
      <c r="M7996">
        <v>63.548999999999999</v>
      </c>
      <c r="N7996">
        <v>33.9285</v>
      </c>
    </row>
    <row r="7997" spans="1:15" x14ac:dyDescent="0.3">
      <c r="A7997" t="s">
        <v>280</v>
      </c>
      <c r="B7997" t="s">
        <v>281</v>
      </c>
      <c r="C7997" t="s">
        <v>437</v>
      </c>
      <c r="D7997" t="s">
        <v>432</v>
      </c>
      <c r="E7997">
        <v>1988</v>
      </c>
      <c r="F7997">
        <v>37.807000000000002</v>
      </c>
      <c r="G7997">
        <v>8.1229999999999993</v>
      </c>
      <c r="H7997">
        <v>291.32499999999999</v>
      </c>
      <c r="I7997">
        <v>2630900000</v>
      </c>
      <c r="J7997">
        <v>658.46100000000001</v>
      </c>
      <c r="L7997">
        <v>54.3</v>
      </c>
      <c r="M7997">
        <v>62.802999999999997</v>
      </c>
      <c r="N7997">
        <v>33.201999999999998</v>
      </c>
    </row>
    <row r="7998" spans="1:15" x14ac:dyDescent="0.3">
      <c r="A7998" t="s">
        <v>280</v>
      </c>
      <c r="B7998" t="s">
        <v>281</v>
      </c>
      <c r="C7998" t="s">
        <v>437</v>
      </c>
      <c r="D7998" t="s">
        <v>432</v>
      </c>
      <c r="E7998">
        <v>1987</v>
      </c>
      <c r="F7998">
        <v>38.823999999999998</v>
      </c>
      <c r="G7998">
        <v>8.5259999999999998</v>
      </c>
      <c r="H7998">
        <v>295.42099999999999</v>
      </c>
      <c r="I7998">
        <v>3851210000</v>
      </c>
      <c r="J7998">
        <v>985.048</v>
      </c>
      <c r="L7998">
        <v>56</v>
      </c>
      <c r="M7998">
        <v>62.079000000000001</v>
      </c>
      <c r="N7998">
        <v>32.488500000000002</v>
      </c>
    </row>
    <row r="7999" spans="1:15" x14ac:dyDescent="0.3">
      <c r="A7999" t="s">
        <v>280</v>
      </c>
      <c r="B7999" t="s">
        <v>281</v>
      </c>
      <c r="C7999" t="s">
        <v>437</v>
      </c>
      <c r="D7999" t="s">
        <v>432</v>
      </c>
      <c r="E7999">
        <v>1986</v>
      </c>
      <c r="F7999">
        <v>39.856999999999999</v>
      </c>
      <c r="G7999">
        <v>8.9209999999999994</v>
      </c>
      <c r="H7999">
        <v>281.70600000000002</v>
      </c>
      <c r="I7999">
        <v>2885710000</v>
      </c>
      <c r="J7999">
        <v>754.803</v>
      </c>
      <c r="L7999">
        <v>57.9</v>
      </c>
      <c r="M7999">
        <v>61.393999999999998</v>
      </c>
      <c r="N7999">
        <v>31.769400000000001</v>
      </c>
    </row>
    <row r="8000" spans="1:15" x14ac:dyDescent="0.3">
      <c r="A8000" t="s">
        <v>280</v>
      </c>
      <c r="B8000" t="s">
        <v>281</v>
      </c>
      <c r="C8000" t="s">
        <v>437</v>
      </c>
      <c r="D8000" t="s">
        <v>432</v>
      </c>
      <c r="E8000">
        <v>1985</v>
      </c>
      <c r="F8000">
        <v>40.875</v>
      </c>
      <c r="G8000">
        <v>9.2970000000000006</v>
      </c>
      <c r="H8000">
        <v>286.52999999999997</v>
      </c>
      <c r="I8000">
        <v>2683820000</v>
      </c>
      <c r="J8000">
        <v>718.68499999999995</v>
      </c>
      <c r="L8000">
        <v>60</v>
      </c>
      <c r="M8000">
        <v>60.761000000000003</v>
      </c>
      <c r="N8000">
        <v>31.031600000000001</v>
      </c>
    </row>
    <row r="8001" spans="1:14" x14ac:dyDescent="0.3">
      <c r="A8001" t="s">
        <v>280</v>
      </c>
      <c r="B8001" t="s">
        <v>281</v>
      </c>
      <c r="C8001" t="s">
        <v>437</v>
      </c>
      <c r="D8001" t="s">
        <v>432</v>
      </c>
      <c r="E8001">
        <v>1984</v>
      </c>
      <c r="F8001">
        <v>41.841000000000001</v>
      </c>
      <c r="G8001">
        <v>9.6479999999999997</v>
      </c>
      <c r="H8001">
        <v>293.99</v>
      </c>
      <c r="I8001">
        <v>3105520000</v>
      </c>
      <c r="J8001">
        <v>852.46699999999998</v>
      </c>
      <c r="L8001">
        <v>62.5</v>
      </c>
      <c r="M8001">
        <v>60.189</v>
      </c>
      <c r="N8001">
        <v>30.272400000000001</v>
      </c>
    </row>
    <row r="8002" spans="1:14" x14ac:dyDescent="0.3">
      <c r="A8002" t="s">
        <v>280</v>
      </c>
      <c r="B8002" t="s">
        <v>281</v>
      </c>
      <c r="C8002" t="s">
        <v>437</v>
      </c>
      <c r="D8002" t="s">
        <v>432</v>
      </c>
      <c r="E8002">
        <v>1983</v>
      </c>
      <c r="F8002">
        <v>42.719000000000001</v>
      </c>
      <c r="G8002">
        <v>9.9719999999999995</v>
      </c>
      <c r="H8002">
        <v>291.57299999999998</v>
      </c>
      <c r="I8002">
        <v>2743340000</v>
      </c>
      <c r="J8002">
        <v>772.83500000000004</v>
      </c>
      <c r="L8002">
        <v>65.3</v>
      </c>
      <c r="M8002">
        <v>59.670999999999999</v>
      </c>
      <c r="N8002">
        <v>29.497299999999999</v>
      </c>
    </row>
    <row r="8003" spans="1:14" x14ac:dyDescent="0.3">
      <c r="A8003" t="s">
        <v>280</v>
      </c>
      <c r="B8003" t="s">
        <v>281</v>
      </c>
      <c r="C8003" t="s">
        <v>437</v>
      </c>
      <c r="D8003" t="s">
        <v>432</v>
      </c>
      <c r="E8003">
        <v>1982</v>
      </c>
      <c r="F8003">
        <v>43.484000000000002</v>
      </c>
      <c r="G8003">
        <v>10.271000000000001</v>
      </c>
      <c r="H8003">
        <v>275.53300000000002</v>
      </c>
      <c r="I8003">
        <v>2465170000</v>
      </c>
      <c r="J8003">
        <v>713.48099999999999</v>
      </c>
      <c r="L8003">
        <v>68.599999999999994</v>
      </c>
      <c r="M8003">
        <v>59.195999999999998</v>
      </c>
      <c r="N8003">
        <v>28.711300000000001</v>
      </c>
    </row>
    <row r="8004" spans="1:14" x14ac:dyDescent="0.3">
      <c r="A8004" t="s">
        <v>280</v>
      </c>
      <c r="B8004" t="s">
        <v>281</v>
      </c>
      <c r="C8004" t="s">
        <v>437</v>
      </c>
      <c r="D8004" t="s">
        <v>432</v>
      </c>
      <c r="E8004">
        <v>1981</v>
      </c>
      <c r="F8004">
        <v>44.125</v>
      </c>
      <c r="G8004">
        <v>10.545999999999999</v>
      </c>
      <c r="H8004">
        <v>266.358</v>
      </c>
      <c r="I8004">
        <v>2448290000</v>
      </c>
      <c r="J8004">
        <v>728.62699999999995</v>
      </c>
      <c r="L8004">
        <v>72.400000000000006</v>
      </c>
      <c r="M8004">
        <v>58.756999999999998</v>
      </c>
      <c r="N8004">
        <v>27.9221</v>
      </c>
    </row>
    <row r="8005" spans="1:14" x14ac:dyDescent="0.3">
      <c r="A8005" t="s">
        <v>280</v>
      </c>
      <c r="B8005" t="s">
        <v>281</v>
      </c>
      <c r="C8005" t="s">
        <v>437</v>
      </c>
      <c r="D8005" t="s">
        <v>432</v>
      </c>
      <c r="E8005">
        <v>1980</v>
      </c>
      <c r="F8005">
        <v>44.639000000000003</v>
      </c>
      <c r="G8005">
        <v>10.797000000000001</v>
      </c>
      <c r="H8005">
        <v>258.45800000000003</v>
      </c>
      <c r="I8005">
        <v>2189350000</v>
      </c>
      <c r="J8005">
        <v>670.44399999999996</v>
      </c>
      <c r="L8005">
        <v>76.8</v>
      </c>
      <c r="M8005">
        <v>58.347000000000001</v>
      </c>
      <c r="N8005">
        <v>27.1358</v>
      </c>
    </row>
    <row r="8006" spans="1:14" x14ac:dyDescent="0.3">
      <c r="A8006" t="s">
        <v>280</v>
      </c>
      <c r="B8006" t="s">
        <v>281</v>
      </c>
      <c r="C8006" t="s">
        <v>437</v>
      </c>
      <c r="D8006" t="s">
        <v>432</v>
      </c>
      <c r="E8006">
        <v>1979</v>
      </c>
      <c r="F8006">
        <v>45.034999999999997</v>
      </c>
      <c r="G8006">
        <v>11.026999999999999</v>
      </c>
      <c r="H8006">
        <v>249.101</v>
      </c>
      <c r="I8006">
        <v>1527850000</v>
      </c>
      <c r="J8006">
        <v>481.75799999999998</v>
      </c>
      <c r="L8006">
        <v>81.599999999999994</v>
      </c>
      <c r="M8006">
        <v>57.954999999999998</v>
      </c>
      <c r="N8006">
        <v>26.3537</v>
      </c>
    </row>
    <row r="8007" spans="1:14" x14ac:dyDescent="0.3">
      <c r="A8007" t="s">
        <v>280</v>
      </c>
      <c r="B8007" t="s">
        <v>281</v>
      </c>
      <c r="C8007" t="s">
        <v>437</v>
      </c>
      <c r="D8007" t="s">
        <v>432</v>
      </c>
      <c r="E8007">
        <v>1978</v>
      </c>
      <c r="F8007">
        <v>45.343000000000004</v>
      </c>
      <c r="G8007">
        <v>11.244</v>
      </c>
      <c r="H8007">
        <v>324.25099999999998</v>
      </c>
      <c r="I8007">
        <v>2142130000</v>
      </c>
      <c r="J8007">
        <v>695.97900000000004</v>
      </c>
      <c r="L8007">
        <v>86.6</v>
      </c>
      <c r="M8007">
        <v>57.57</v>
      </c>
      <c r="N8007">
        <v>25.5764</v>
      </c>
    </row>
    <row r="8008" spans="1:14" x14ac:dyDescent="0.3">
      <c r="A8008" t="s">
        <v>280</v>
      </c>
      <c r="B8008" t="s">
        <v>281</v>
      </c>
      <c r="C8008" t="s">
        <v>437</v>
      </c>
      <c r="D8008" t="s">
        <v>432</v>
      </c>
      <c r="E8008">
        <v>1977</v>
      </c>
      <c r="F8008">
        <v>45.588999999999999</v>
      </c>
      <c r="G8008">
        <v>11.457000000000001</v>
      </c>
      <c r="H8008">
        <v>335.62299999999999</v>
      </c>
      <c r="I8008">
        <v>2239860000</v>
      </c>
      <c r="J8008">
        <v>750.24800000000005</v>
      </c>
      <c r="L8008">
        <v>91.7</v>
      </c>
      <c r="M8008">
        <v>57.177</v>
      </c>
      <c r="N8008">
        <v>24.808800000000002</v>
      </c>
    </row>
    <row r="8009" spans="1:14" x14ac:dyDescent="0.3">
      <c r="A8009" t="s">
        <v>280</v>
      </c>
      <c r="B8009" t="s">
        <v>281</v>
      </c>
      <c r="C8009" t="s">
        <v>437</v>
      </c>
      <c r="D8009" t="s">
        <v>432</v>
      </c>
      <c r="E8009">
        <v>1976</v>
      </c>
      <c r="F8009">
        <v>45.789000000000001</v>
      </c>
      <c r="G8009">
        <v>11.675000000000001</v>
      </c>
      <c r="H8009">
        <v>304.666</v>
      </c>
      <c r="I8009">
        <v>1847870000</v>
      </c>
      <c r="J8009">
        <v>638.30399999999997</v>
      </c>
      <c r="L8009">
        <v>96.7</v>
      </c>
      <c r="M8009">
        <v>56.764000000000003</v>
      </c>
      <c r="N8009">
        <v>24.0566</v>
      </c>
    </row>
    <row r="8010" spans="1:14" x14ac:dyDescent="0.3">
      <c r="A8010" t="s">
        <v>280</v>
      </c>
      <c r="B8010" t="s">
        <v>281</v>
      </c>
      <c r="C8010" t="s">
        <v>437</v>
      </c>
      <c r="D8010" t="s">
        <v>432</v>
      </c>
      <c r="E8010">
        <v>1975</v>
      </c>
      <c r="F8010">
        <v>45.942999999999998</v>
      </c>
      <c r="G8010">
        <v>11.904</v>
      </c>
      <c r="H8010">
        <v>269.697</v>
      </c>
      <c r="I8010">
        <v>1590430000</v>
      </c>
      <c r="J8010">
        <v>566.62300000000005</v>
      </c>
      <c r="L8010">
        <v>101.5</v>
      </c>
      <c r="M8010">
        <v>56.319000000000003</v>
      </c>
      <c r="N8010">
        <v>23.324400000000001</v>
      </c>
    </row>
    <row r="8011" spans="1:14" x14ac:dyDescent="0.3">
      <c r="A8011" t="s">
        <v>280</v>
      </c>
      <c r="B8011" t="s">
        <v>281</v>
      </c>
      <c r="C8011" t="s">
        <v>437</v>
      </c>
      <c r="D8011" t="s">
        <v>432</v>
      </c>
      <c r="E8011">
        <v>1974</v>
      </c>
      <c r="F8011">
        <v>46.045000000000002</v>
      </c>
      <c r="G8011">
        <v>12.153</v>
      </c>
      <c r="H8011">
        <v>261.26100000000002</v>
      </c>
      <c r="I8011">
        <v>1520900000</v>
      </c>
      <c r="J8011">
        <v>558.86400000000003</v>
      </c>
      <c r="L8011">
        <v>105.7</v>
      </c>
      <c r="M8011">
        <v>55.832999999999998</v>
      </c>
      <c r="N8011">
        <v>22.6144</v>
      </c>
    </row>
    <row r="8012" spans="1:14" x14ac:dyDescent="0.3">
      <c r="A8012" t="s">
        <v>280</v>
      </c>
      <c r="B8012" t="s">
        <v>281</v>
      </c>
      <c r="C8012" t="s">
        <v>437</v>
      </c>
      <c r="D8012" t="s">
        <v>432</v>
      </c>
      <c r="E8012">
        <v>1973</v>
      </c>
      <c r="F8012">
        <v>46.095999999999997</v>
      </c>
      <c r="G8012">
        <v>12.423</v>
      </c>
      <c r="H8012">
        <v>221.7</v>
      </c>
      <c r="I8012">
        <v>1093570000</v>
      </c>
      <c r="J8012">
        <v>414.43599999999998</v>
      </c>
      <c r="L8012">
        <v>109.5</v>
      </c>
      <c r="M8012">
        <v>55.307000000000002</v>
      </c>
      <c r="N8012">
        <v>21.927</v>
      </c>
    </row>
    <row r="8013" spans="1:14" x14ac:dyDescent="0.3">
      <c r="A8013" t="s">
        <v>280</v>
      </c>
      <c r="B8013" t="s">
        <v>281</v>
      </c>
      <c r="C8013" t="s">
        <v>437</v>
      </c>
      <c r="D8013" t="s">
        <v>432</v>
      </c>
      <c r="E8013">
        <v>1972</v>
      </c>
      <c r="F8013">
        <v>46.109000000000002</v>
      </c>
      <c r="G8013">
        <v>12.72</v>
      </c>
      <c r="H8013">
        <v>243.874</v>
      </c>
      <c r="I8013">
        <v>880843000</v>
      </c>
      <c r="J8013">
        <v>344.25400000000002</v>
      </c>
      <c r="L8013">
        <v>112.8</v>
      </c>
      <c r="M8013">
        <v>54.744</v>
      </c>
      <c r="N8013">
        <v>21.2622</v>
      </c>
    </row>
    <row r="8014" spans="1:14" x14ac:dyDescent="0.3">
      <c r="A8014" t="s">
        <v>280</v>
      </c>
      <c r="B8014" t="s">
        <v>281</v>
      </c>
      <c r="C8014" t="s">
        <v>437</v>
      </c>
      <c r="D8014" t="s">
        <v>432</v>
      </c>
      <c r="E8014">
        <v>1971</v>
      </c>
      <c r="F8014">
        <v>46.110999999999997</v>
      </c>
      <c r="G8014">
        <v>13.047000000000001</v>
      </c>
      <c r="H8014">
        <v>224.87799999999999</v>
      </c>
      <c r="I8014">
        <v>826571000</v>
      </c>
      <c r="J8014">
        <v>333.11500000000001</v>
      </c>
      <c r="L8014">
        <v>115.5</v>
      </c>
      <c r="M8014">
        <v>54.146999999999998</v>
      </c>
      <c r="N8014">
        <v>20.619399999999999</v>
      </c>
    </row>
    <row r="8015" spans="1:14" x14ac:dyDescent="0.3">
      <c r="A8015" t="s">
        <v>280</v>
      </c>
      <c r="B8015" t="s">
        <v>281</v>
      </c>
      <c r="C8015" t="s">
        <v>437</v>
      </c>
      <c r="D8015" t="s">
        <v>432</v>
      </c>
      <c r="E8015">
        <v>1970</v>
      </c>
      <c r="F8015">
        <v>46.134</v>
      </c>
      <c r="G8015">
        <v>13.409000000000001</v>
      </c>
      <c r="I8015">
        <v>776586000</v>
      </c>
      <c r="J8015">
        <v>322.702</v>
      </c>
      <c r="L8015">
        <v>117.8</v>
      </c>
      <c r="M8015">
        <v>53.518999999999998</v>
      </c>
      <c r="N8015">
        <v>19.997599999999998</v>
      </c>
    </row>
    <row r="8016" spans="1:14" x14ac:dyDescent="0.3">
      <c r="A8016" t="s">
        <v>280</v>
      </c>
      <c r="B8016" t="s">
        <v>281</v>
      </c>
      <c r="C8016" t="s">
        <v>437</v>
      </c>
      <c r="D8016" t="s">
        <v>432</v>
      </c>
      <c r="E8016">
        <v>1969</v>
      </c>
      <c r="F8016">
        <v>46.213000000000001</v>
      </c>
      <c r="G8016">
        <v>13.805999999999999</v>
      </c>
      <c r="I8016">
        <v>747971000</v>
      </c>
      <c r="J8016">
        <v>320.42899999999997</v>
      </c>
      <c r="L8016">
        <v>119.9</v>
      </c>
      <c r="M8016">
        <v>52.868000000000002</v>
      </c>
      <c r="N8016">
        <v>19.397400000000001</v>
      </c>
    </row>
    <row r="8017" spans="1:15" x14ac:dyDescent="0.3">
      <c r="A8017" t="s">
        <v>280</v>
      </c>
      <c r="B8017" t="s">
        <v>281</v>
      </c>
      <c r="C8017" t="s">
        <v>437</v>
      </c>
      <c r="D8017" t="s">
        <v>432</v>
      </c>
      <c r="E8017">
        <v>1968</v>
      </c>
      <c r="F8017">
        <v>46.374000000000002</v>
      </c>
      <c r="G8017">
        <v>14.236000000000001</v>
      </c>
      <c r="I8017">
        <v>695900000</v>
      </c>
      <c r="J8017">
        <v>307.29199999999997</v>
      </c>
      <c r="L8017">
        <v>121.7</v>
      </c>
      <c r="M8017">
        <v>52.204999999999998</v>
      </c>
      <c r="N8017">
        <v>18.8185</v>
      </c>
    </row>
    <row r="8018" spans="1:15" x14ac:dyDescent="0.3">
      <c r="A8018" t="s">
        <v>280</v>
      </c>
      <c r="B8018" t="s">
        <v>281</v>
      </c>
      <c r="C8018" t="s">
        <v>437</v>
      </c>
      <c r="D8018" t="s">
        <v>432</v>
      </c>
      <c r="E8018">
        <v>1967</v>
      </c>
      <c r="F8018">
        <v>46.637999999999998</v>
      </c>
      <c r="G8018">
        <v>14.696</v>
      </c>
      <c r="I8018">
        <v>657171000</v>
      </c>
      <c r="J8018">
        <v>299.08199999999999</v>
      </c>
      <c r="L8018">
        <v>123.3</v>
      </c>
      <c r="M8018">
        <v>51.537999999999997</v>
      </c>
      <c r="N8018">
        <v>18.2591</v>
      </c>
    </row>
    <row r="8019" spans="1:15" x14ac:dyDescent="0.3">
      <c r="A8019" t="s">
        <v>280</v>
      </c>
      <c r="B8019" t="s">
        <v>281</v>
      </c>
      <c r="C8019" t="s">
        <v>437</v>
      </c>
      <c r="D8019" t="s">
        <v>432</v>
      </c>
      <c r="E8019">
        <v>1966</v>
      </c>
      <c r="F8019">
        <v>47.02</v>
      </c>
      <c r="G8019">
        <v>15.185</v>
      </c>
      <c r="I8019">
        <v>606671444</v>
      </c>
      <c r="J8019">
        <v>284.55799999999999</v>
      </c>
      <c r="L8019">
        <v>124.7</v>
      </c>
      <c r="M8019">
        <v>50.874000000000002</v>
      </c>
      <c r="N8019">
        <v>17.7163</v>
      </c>
    </row>
    <row r="8020" spans="1:15" x14ac:dyDescent="0.3">
      <c r="A8020" t="s">
        <v>280</v>
      </c>
      <c r="B8020" t="s">
        <v>281</v>
      </c>
      <c r="C8020" t="s">
        <v>437</v>
      </c>
      <c r="D8020" t="s">
        <v>432</v>
      </c>
      <c r="E8020">
        <v>1965</v>
      </c>
      <c r="F8020">
        <v>47.540999999999997</v>
      </c>
      <c r="G8020">
        <v>15.705</v>
      </c>
      <c r="I8020">
        <v>566543000</v>
      </c>
      <c r="J8020">
        <v>273.90600000000001</v>
      </c>
      <c r="L8020">
        <v>125.9</v>
      </c>
      <c r="M8020">
        <v>50.216000000000001</v>
      </c>
      <c r="N8020">
        <v>17.187799999999999</v>
      </c>
    </row>
    <row r="8021" spans="1:15" x14ac:dyDescent="0.3">
      <c r="A8021" t="s">
        <v>280</v>
      </c>
      <c r="B8021" t="s">
        <v>281</v>
      </c>
      <c r="C8021" t="s">
        <v>437</v>
      </c>
      <c r="D8021" t="s">
        <v>432</v>
      </c>
      <c r="E8021">
        <v>1964</v>
      </c>
      <c r="F8021">
        <v>48.218000000000004</v>
      </c>
      <c r="G8021">
        <v>16.260999999999999</v>
      </c>
      <c r="I8021">
        <v>341974000</v>
      </c>
      <c r="J8021">
        <v>170.435</v>
      </c>
      <c r="L8021">
        <v>127.1</v>
      </c>
      <c r="M8021">
        <v>49.566000000000003</v>
      </c>
      <c r="N8021">
        <v>16.673400000000001</v>
      </c>
    </row>
    <row r="8022" spans="1:15" x14ac:dyDescent="0.3">
      <c r="A8022" t="s">
        <v>280</v>
      </c>
      <c r="B8022" t="s">
        <v>281</v>
      </c>
      <c r="C8022" t="s">
        <v>437</v>
      </c>
      <c r="D8022" t="s">
        <v>432</v>
      </c>
      <c r="E8022">
        <v>1963</v>
      </c>
      <c r="F8022">
        <v>49.024000000000001</v>
      </c>
      <c r="G8022">
        <v>16.847999999999999</v>
      </c>
      <c r="I8022">
        <v>292916000</v>
      </c>
      <c r="J8022">
        <v>150.50399999999999</v>
      </c>
      <c r="L8022">
        <v>128.1</v>
      </c>
      <c r="M8022">
        <v>48.92</v>
      </c>
      <c r="N8022">
        <v>16.172799999999999</v>
      </c>
    </row>
    <row r="8023" spans="1:15" x14ac:dyDescent="0.3">
      <c r="A8023" t="s">
        <v>280</v>
      </c>
      <c r="B8023" t="s">
        <v>281</v>
      </c>
      <c r="C8023" t="s">
        <v>437</v>
      </c>
      <c r="D8023" t="s">
        <v>432</v>
      </c>
      <c r="E8023">
        <v>1962</v>
      </c>
      <c r="F8023">
        <v>49.921999999999997</v>
      </c>
      <c r="G8023">
        <v>17.463000000000001</v>
      </c>
      <c r="I8023">
        <v>265292000</v>
      </c>
      <c r="J8023">
        <v>140.55699999999999</v>
      </c>
      <c r="L8023">
        <v>129</v>
      </c>
      <c r="M8023">
        <v>48.277000000000001</v>
      </c>
      <c r="N8023">
        <v>15.684100000000001</v>
      </c>
    </row>
    <row r="8024" spans="1:15" x14ac:dyDescent="0.3">
      <c r="A8024" t="s">
        <v>280</v>
      </c>
      <c r="B8024" t="s">
        <v>281</v>
      </c>
      <c r="C8024" t="s">
        <v>437</v>
      </c>
      <c r="D8024" t="s">
        <v>432</v>
      </c>
      <c r="E8024">
        <v>1961</v>
      </c>
      <c r="F8024">
        <v>50.87</v>
      </c>
      <c r="G8024">
        <v>18.096</v>
      </c>
      <c r="I8024">
        <v>240525000</v>
      </c>
      <c r="J8024">
        <v>131.44999999999999</v>
      </c>
      <c r="L8024">
        <v>129.9</v>
      </c>
      <c r="M8024">
        <v>47.636000000000003</v>
      </c>
      <c r="N8024">
        <v>15.2051</v>
      </c>
    </row>
    <row r="8025" spans="1:15" x14ac:dyDescent="0.3">
      <c r="A8025" t="s">
        <v>280</v>
      </c>
      <c r="B8025" t="s">
        <v>281</v>
      </c>
      <c r="C8025" t="s">
        <v>437</v>
      </c>
      <c r="D8025" t="s">
        <v>432</v>
      </c>
      <c r="E8025">
        <v>1960</v>
      </c>
      <c r="F8025">
        <v>51.819000000000003</v>
      </c>
      <c r="G8025">
        <v>18.736999999999998</v>
      </c>
      <c r="I8025">
        <v>223855000</v>
      </c>
      <c r="J8025">
        <v>126.248</v>
      </c>
      <c r="L8025">
        <v>130.9</v>
      </c>
      <c r="M8025">
        <v>46.997999999999998</v>
      </c>
    </row>
    <row r="8026" spans="1:15" x14ac:dyDescent="0.3">
      <c r="A8026" t="s">
        <v>282</v>
      </c>
      <c r="B8026" t="s">
        <v>283</v>
      </c>
      <c r="C8026" t="s">
        <v>431</v>
      </c>
      <c r="D8026" t="s">
        <v>430</v>
      </c>
      <c r="E8026">
        <v>2018</v>
      </c>
      <c r="I8026">
        <v>9239510000</v>
      </c>
      <c r="J8026">
        <v>411.68900000000002</v>
      </c>
      <c r="K8026">
        <v>5.2504900000000001</v>
      </c>
      <c r="L8026">
        <v>48</v>
      </c>
      <c r="N8026">
        <v>17.717700000000001</v>
      </c>
      <c r="O8026">
        <v>0.27300000000000002</v>
      </c>
    </row>
    <row r="8027" spans="1:15" x14ac:dyDescent="0.3">
      <c r="A8027" t="s">
        <v>282</v>
      </c>
      <c r="B8027" t="s">
        <v>283</v>
      </c>
      <c r="C8027" t="s">
        <v>431</v>
      </c>
      <c r="D8027" t="s">
        <v>430</v>
      </c>
      <c r="E8027">
        <v>2017</v>
      </c>
      <c r="F8027">
        <v>46.54</v>
      </c>
      <c r="G8027">
        <v>8.5289999999999999</v>
      </c>
      <c r="I8027">
        <v>8119710000</v>
      </c>
      <c r="J8027">
        <v>375.86900000000003</v>
      </c>
      <c r="K8027">
        <v>10.224299999999999</v>
      </c>
      <c r="L8027">
        <v>49.1</v>
      </c>
      <c r="M8027">
        <v>61.598999999999997</v>
      </c>
      <c r="N8027">
        <v>17.054099999999998</v>
      </c>
      <c r="O8027">
        <v>0.28499999999999998</v>
      </c>
    </row>
    <row r="8028" spans="1:15" x14ac:dyDescent="0.3">
      <c r="A8028" t="s">
        <v>282</v>
      </c>
      <c r="B8028" t="s">
        <v>283</v>
      </c>
      <c r="C8028" t="s">
        <v>431</v>
      </c>
      <c r="D8028" t="s">
        <v>430</v>
      </c>
      <c r="E8028">
        <v>2016</v>
      </c>
      <c r="F8028">
        <v>47.017000000000003</v>
      </c>
      <c r="G8028">
        <v>8.82</v>
      </c>
      <c r="I8028">
        <v>7528290000</v>
      </c>
      <c r="J8028">
        <v>362.13099999999997</v>
      </c>
      <c r="K8028">
        <v>4.3227599999999997</v>
      </c>
      <c r="L8028">
        <v>50.5</v>
      </c>
      <c r="M8028">
        <v>61.137</v>
      </c>
      <c r="N8028">
        <v>16.411799999999999</v>
      </c>
      <c r="O8028">
        <v>0.311</v>
      </c>
    </row>
    <row r="8029" spans="1:15" x14ac:dyDescent="0.3">
      <c r="A8029" t="s">
        <v>282</v>
      </c>
      <c r="B8029" t="s">
        <v>283</v>
      </c>
      <c r="C8029" t="s">
        <v>431</v>
      </c>
      <c r="D8029" t="s">
        <v>430</v>
      </c>
      <c r="E8029">
        <v>2015</v>
      </c>
      <c r="F8029">
        <v>47.502000000000002</v>
      </c>
      <c r="G8029">
        <v>9.1449999999999996</v>
      </c>
      <c r="I8029">
        <v>7217670000</v>
      </c>
      <c r="J8029">
        <v>360.85300000000001</v>
      </c>
      <c r="K8029">
        <v>2.4762200000000001</v>
      </c>
      <c r="L8029">
        <v>52</v>
      </c>
      <c r="M8029">
        <v>60.631</v>
      </c>
      <c r="N8029">
        <v>15.7904</v>
      </c>
      <c r="O8029">
        <v>0.29899999999999999</v>
      </c>
    </row>
    <row r="8030" spans="1:15" x14ac:dyDescent="0.3">
      <c r="A8030" t="s">
        <v>282</v>
      </c>
      <c r="B8030" t="s">
        <v>283</v>
      </c>
      <c r="C8030" t="s">
        <v>431</v>
      </c>
      <c r="D8030" t="s">
        <v>430</v>
      </c>
      <c r="E8030">
        <v>2014</v>
      </c>
      <c r="F8030">
        <v>47.988</v>
      </c>
      <c r="G8030">
        <v>9.5109999999999992</v>
      </c>
      <c r="H8030">
        <v>51.195</v>
      </c>
      <c r="I8030">
        <v>8229730000</v>
      </c>
      <c r="J8030">
        <v>427.73700000000002</v>
      </c>
      <c r="K8030">
        <v>1.24868</v>
      </c>
      <c r="L8030">
        <v>53.5</v>
      </c>
      <c r="M8030">
        <v>60.07</v>
      </c>
      <c r="N8030">
        <v>15.1892</v>
      </c>
      <c r="O8030">
        <v>0.32200000000000001</v>
      </c>
    </row>
    <row r="8031" spans="1:15" x14ac:dyDescent="0.3">
      <c r="A8031" t="s">
        <v>282</v>
      </c>
      <c r="B8031" t="s">
        <v>283</v>
      </c>
      <c r="C8031" t="s">
        <v>431</v>
      </c>
      <c r="D8031" t="s">
        <v>430</v>
      </c>
      <c r="E8031">
        <v>2013</v>
      </c>
      <c r="F8031">
        <v>48.466000000000001</v>
      </c>
      <c r="G8031">
        <v>9.9160000000000004</v>
      </c>
      <c r="H8031">
        <v>48.2592</v>
      </c>
      <c r="I8031">
        <v>7667950000</v>
      </c>
      <c r="J8031">
        <v>414.38900000000001</v>
      </c>
      <c r="K8031">
        <v>1.1499999999999999</v>
      </c>
      <c r="L8031">
        <v>55.2</v>
      </c>
      <c r="M8031">
        <v>59.454999999999998</v>
      </c>
      <c r="N8031">
        <v>14.6082</v>
      </c>
      <c r="O8031">
        <v>0.32300000000000001</v>
      </c>
    </row>
    <row r="8032" spans="1:15" x14ac:dyDescent="0.3">
      <c r="A8032" t="s">
        <v>282</v>
      </c>
      <c r="B8032" t="s">
        <v>283</v>
      </c>
      <c r="C8032" t="s">
        <v>431</v>
      </c>
      <c r="D8032" t="s">
        <v>430</v>
      </c>
      <c r="E8032">
        <v>2012</v>
      </c>
      <c r="F8032">
        <v>48.929000000000002</v>
      </c>
      <c r="G8032">
        <v>10.359</v>
      </c>
      <c r="H8032">
        <v>49.339199999999998</v>
      </c>
      <c r="I8032">
        <v>6942260000</v>
      </c>
      <c r="J8032">
        <v>390.12</v>
      </c>
      <c r="K8032">
        <v>1.05</v>
      </c>
      <c r="L8032">
        <v>57.2</v>
      </c>
      <c r="M8032">
        <v>58.79</v>
      </c>
      <c r="N8032">
        <v>14.048500000000001</v>
      </c>
      <c r="O8032">
        <v>0.33200000000000002</v>
      </c>
    </row>
    <row r="8033" spans="1:15" x14ac:dyDescent="0.3">
      <c r="A8033" t="s">
        <v>282</v>
      </c>
      <c r="B8033" t="s">
        <v>283</v>
      </c>
      <c r="C8033" t="s">
        <v>431</v>
      </c>
      <c r="D8033" t="s">
        <v>430</v>
      </c>
      <c r="E8033">
        <v>2011</v>
      </c>
      <c r="F8033">
        <v>49.374000000000002</v>
      </c>
      <c r="G8033">
        <v>10.837999999999999</v>
      </c>
      <c r="H8033">
        <v>47.386000000000003</v>
      </c>
      <c r="I8033">
        <v>6409180000</v>
      </c>
      <c r="J8033">
        <v>374.483</v>
      </c>
      <c r="K8033">
        <v>0.9</v>
      </c>
      <c r="L8033">
        <v>59.5</v>
      </c>
      <c r="M8033">
        <v>58.081000000000003</v>
      </c>
      <c r="N8033">
        <v>13.5113</v>
      </c>
      <c r="O8033">
        <v>0.31900000000000001</v>
      </c>
    </row>
    <row r="8034" spans="1:15" x14ac:dyDescent="0.3">
      <c r="A8034" t="s">
        <v>282</v>
      </c>
      <c r="B8034" t="s">
        <v>283</v>
      </c>
      <c r="C8034" t="s">
        <v>431</v>
      </c>
      <c r="D8034" t="s">
        <v>430</v>
      </c>
      <c r="E8034">
        <v>2010</v>
      </c>
      <c r="F8034">
        <v>49.802</v>
      </c>
      <c r="G8034">
        <v>11.353</v>
      </c>
      <c r="H8034">
        <v>44.217599999999997</v>
      </c>
      <c r="I8034">
        <v>5718660000</v>
      </c>
      <c r="J8034">
        <v>347.34300000000002</v>
      </c>
      <c r="K8034">
        <v>0.83</v>
      </c>
      <c r="L8034">
        <v>62.1</v>
      </c>
      <c r="M8034">
        <v>57.332999999999998</v>
      </c>
      <c r="N8034">
        <v>12.9976</v>
      </c>
      <c r="O8034">
        <v>0.502</v>
      </c>
    </row>
    <row r="8035" spans="1:15" x14ac:dyDescent="0.3">
      <c r="A8035" t="s">
        <v>282</v>
      </c>
      <c r="B8035" t="s">
        <v>283</v>
      </c>
      <c r="C8035" t="s">
        <v>431</v>
      </c>
      <c r="D8035" t="s">
        <v>430</v>
      </c>
      <c r="E8035">
        <v>2009</v>
      </c>
      <c r="F8035">
        <v>50.216999999999999</v>
      </c>
      <c r="G8035">
        <v>11.901</v>
      </c>
      <c r="H8035">
        <v>42.605200000000004</v>
      </c>
      <c r="I8035">
        <v>5373100000</v>
      </c>
      <c r="J8035">
        <v>339.14400000000001</v>
      </c>
      <c r="K8035">
        <v>0.76</v>
      </c>
      <c r="L8035">
        <v>65.099999999999994</v>
      </c>
      <c r="M8035">
        <v>56.557000000000002</v>
      </c>
      <c r="N8035">
        <v>12.507400000000001</v>
      </c>
      <c r="O8035">
        <v>0.86499999999999999</v>
      </c>
    </row>
    <row r="8036" spans="1:15" x14ac:dyDescent="0.3">
      <c r="A8036" t="s">
        <v>282</v>
      </c>
      <c r="B8036" t="s">
        <v>283</v>
      </c>
      <c r="C8036" t="s">
        <v>431</v>
      </c>
      <c r="D8036" t="s">
        <v>430</v>
      </c>
      <c r="E8036">
        <v>2008</v>
      </c>
      <c r="F8036">
        <v>50.625</v>
      </c>
      <c r="G8036">
        <v>12.477</v>
      </c>
      <c r="H8036">
        <v>39.210799999999999</v>
      </c>
      <c r="I8036">
        <v>5379300000</v>
      </c>
      <c r="J8036">
        <v>352.72</v>
      </c>
      <c r="K8036">
        <v>0.7</v>
      </c>
      <c r="L8036">
        <v>68.3</v>
      </c>
      <c r="M8036">
        <v>55.764000000000003</v>
      </c>
      <c r="N8036">
        <v>12.039899999999999</v>
      </c>
      <c r="O8036">
        <v>1.034</v>
      </c>
    </row>
    <row r="8037" spans="1:15" x14ac:dyDescent="0.3">
      <c r="A8037" t="s">
        <v>282</v>
      </c>
      <c r="B8037" t="s">
        <v>283</v>
      </c>
      <c r="C8037" t="s">
        <v>431</v>
      </c>
      <c r="D8037" t="s">
        <v>430</v>
      </c>
      <c r="E8037">
        <v>2007</v>
      </c>
      <c r="F8037">
        <v>51.029000000000003</v>
      </c>
      <c r="G8037">
        <v>13.073</v>
      </c>
      <c r="H8037">
        <v>39.086399999999998</v>
      </c>
      <c r="I8037">
        <v>4291360000</v>
      </c>
      <c r="J8037">
        <v>292.22000000000003</v>
      </c>
      <c r="K8037">
        <v>0.39039099999999999</v>
      </c>
      <c r="L8037">
        <v>71.7</v>
      </c>
      <c r="M8037">
        <v>54.968000000000004</v>
      </c>
      <c r="N8037">
        <v>11.593400000000001</v>
      </c>
      <c r="O8037">
        <v>1.554</v>
      </c>
    </row>
    <row r="8038" spans="1:15" x14ac:dyDescent="0.3">
      <c r="A8038" t="s">
        <v>282</v>
      </c>
      <c r="B8038" t="s">
        <v>283</v>
      </c>
      <c r="C8038" t="s">
        <v>431</v>
      </c>
      <c r="D8038" t="s">
        <v>430</v>
      </c>
      <c r="E8038">
        <v>2006</v>
      </c>
      <c r="F8038">
        <v>51.427999999999997</v>
      </c>
      <c r="G8038">
        <v>13.683</v>
      </c>
      <c r="H8038">
        <v>34.855800000000002</v>
      </c>
      <c r="I8038">
        <v>3646730000</v>
      </c>
      <c r="J8038">
        <v>257.82900000000001</v>
      </c>
      <c r="K8038">
        <v>0.29403400000000002</v>
      </c>
      <c r="L8038">
        <v>75.3</v>
      </c>
      <c r="M8038">
        <v>54.18</v>
      </c>
      <c r="N8038">
        <v>11.166</v>
      </c>
      <c r="O8038">
        <v>2.2269999999999999</v>
      </c>
    </row>
    <row r="8039" spans="1:15" x14ac:dyDescent="0.3">
      <c r="A8039" t="s">
        <v>282</v>
      </c>
      <c r="B8039" t="s">
        <v>283</v>
      </c>
      <c r="C8039" t="s">
        <v>431</v>
      </c>
      <c r="D8039" t="s">
        <v>430</v>
      </c>
      <c r="E8039">
        <v>2005</v>
      </c>
      <c r="F8039">
        <v>51.82</v>
      </c>
      <c r="G8039">
        <v>14.295999999999999</v>
      </c>
      <c r="H8039">
        <v>36.698700000000002</v>
      </c>
      <c r="I8039">
        <v>3405130000</v>
      </c>
      <c r="J8039">
        <v>249.928</v>
      </c>
      <c r="K8039">
        <v>0.22134100000000001</v>
      </c>
      <c r="L8039">
        <v>79</v>
      </c>
      <c r="M8039">
        <v>53.411000000000001</v>
      </c>
      <c r="N8039">
        <v>10.7559</v>
      </c>
      <c r="O8039">
        <v>3.1</v>
      </c>
    </row>
    <row r="8040" spans="1:15" x14ac:dyDescent="0.3">
      <c r="A8040" t="s">
        <v>282</v>
      </c>
      <c r="B8040" t="s">
        <v>283</v>
      </c>
      <c r="C8040" t="s">
        <v>431</v>
      </c>
      <c r="D8040" t="s">
        <v>430</v>
      </c>
      <c r="E8040">
        <v>2004</v>
      </c>
      <c r="F8040">
        <v>52.201999999999998</v>
      </c>
      <c r="G8040">
        <v>14.904</v>
      </c>
      <c r="H8040">
        <v>33.521500000000003</v>
      </c>
      <c r="I8040">
        <v>3052900000</v>
      </c>
      <c r="J8040">
        <v>232.58600000000001</v>
      </c>
      <c r="K8040">
        <v>0.18993399999999999</v>
      </c>
      <c r="L8040">
        <v>82.9</v>
      </c>
      <c r="M8040">
        <v>52.667999999999999</v>
      </c>
      <c r="N8040">
        <v>10.362299999999999</v>
      </c>
      <c r="O8040">
        <v>2.8370000000000002</v>
      </c>
    </row>
    <row r="8041" spans="1:15" x14ac:dyDescent="0.3">
      <c r="A8041" t="s">
        <v>282</v>
      </c>
      <c r="B8041" t="s">
        <v>283</v>
      </c>
      <c r="C8041" t="s">
        <v>431</v>
      </c>
      <c r="D8041" t="s">
        <v>430</v>
      </c>
      <c r="E8041">
        <v>2003</v>
      </c>
      <c r="F8041">
        <v>52.567999999999998</v>
      </c>
      <c r="G8041">
        <v>15.503</v>
      </c>
      <c r="H8041">
        <v>29.807099999999998</v>
      </c>
      <c r="I8041">
        <v>2731420000</v>
      </c>
      <c r="J8041">
        <v>215.95699999999999</v>
      </c>
      <c r="K8041">
        <v>0.155699</v>
      </c>
      <c r="L8041">
        <v>86.8</v>
      </c>
      <c r="M8041">
        <v>51.95</v>
      </c>
      <c r="N8041">
        <v>9.9849899999999998</v>
      </c>
      <c r="O8041">
        <v>2.3919999999999999</v>
      </c>
    </row>
    <row r="8042" spans="1:15" x14ac:dyDescent="0.3">
      <c r="A8042" t="s">
        <v>282</v>
      </c>
      <c r="B8042" t="s">
        <v>283</v>
      </c>
      <c r="C8042" t="s">
        <v>431</v>
      </c>
      <c r="D8042" t="s">
        <v>430</v>
      </c>
      <c r="E8042">
        <v>2002</v>
      </c>
      <c r="F8042">
        <v>52.914999999999999</v>
      </c>
      <c r="G8042">
        <v>16.091000000000001</v>
      </c>
      <c r="H8042">
        <v>30.434799999999999</v>
      </c>
      <c r="I8042">
        <v>2170480000</v>
      </c>
      <c r="J8042">
        <v>178.05500000000001</v>
      </c>
      <c r="K8042">
        <v>0.12715199999999999</v>
      </c>
      <c r="L8042">
        <v>90.6</v>
      </c>
      <c r="M8042">
        <v>51.256</v>
      </c>
      <c r="N8042">
        <v>9.6234199999999994</v>
      </c>
      <c r="O8042">
        <v>1.921</v>
      </c>
    </row>
    <row r="8043" spans="1:15" x14ac:dyDescent="0.3">
      <c r="A8043" t="s">
        <v>282</v>
      </c>
      <c r="B8043" t="s">
        <v>283</v>
      </c>
      <c r="C8043" t="s">
        <v>431</v>
      </c>
      <c r="D8043" t="s">
        <v>430</v>
      </c>
      <c r="E8043">
        <v>2001</v>
      </c>
      <c r="F8043">
        <v>53.24</v>
      </c>
      <c r="G8043">
        <v>16.666</v>
      </c>
      <c r="H8043">
        <v>30.8049</v>
      </c>
      <c r="I8043">
        <v>1945330000</v>
      </c>
      <c r="J8043">
        <v>165.541</v>
      </c>
      <c r="K8043">
        <v>0.105185</v>
      </c>
      <c r="L8043">
        <v>94.2</v>
      </c>
      <c r="M8043">
        <v>50.584000000000003</v>
      </c>
      <c r="N8043">
        <v>9.2771500000000007</v>
      </c>
      <c r="O8043">
        <v>1.47</v>
      </c>
    </row>
    <row r="8044" spans="1:15" x14ac:dyDescent="0.3">
      <c r="A8044" t="s">
        <v>282</v>
      </c>
      <c r="B8044" t="s">
        <v>283</v>
      </c>
      <c r="C8044" t="s">
        <v>431</v>
      </c>
      <c r="D8044" t="s">
        <v>430</v>
      </c>
      <c r="E8044">
        <v>2000</v>
      </c>
      <c r="F8044">
        <v>53.540999999999997</v>
      </c>
      <c r="G8044">
        <v>17.234000000000002</v>
      </c>
      <c r="H8044">
        <v>32.740400000000001</v>
      </c>
      <c r="I8044">
        <v>1798370000</v>
      </c>
      <c r="J8044">
        <v>158.70500000000001</v>
      </c>
      <c r="K8044">
        <v>3.6261300000000003E-2</v>
      </c>
      <c r="L8044">
        <v>97.4</v>
      </c>
      <c r="M8044">
        <v>49.927999999999997</v>
      </c>
      <c r="N8044">
        <v>8.9457299999999993</v>
      </c>
      <c r="O8044">
        <v>1.47</v>
      </c>
    </row>
    <row r="8045" spans="1:15" x14ac:dyDescent="0.3">
      <c r="A8045" t="s">
        <v>282</v>
      </c>
      <c r="B8045" t="s">
        <v>283</v>
      </c>
      <c r="C8045" t="s">
        <v>431</v>
      </c>
      <c r="D8045" t="s">
        <v>430</v>
      </c>
      <c r="E8045">
        <v>1999</v>
      </c>
      <c r="F8045">
        <v>53.82</v>
      </c>
      <c r="G8045">
        <v>17.803999999999998</v>
      </c>
      <c r="I8045">
        <v>2018190000</v>
      </c>
      <c r="J8045">
        <v>184.649</v>
      </c>
      <c r="K8045">
        <v>2.8136000000000001E-2</v>
      </c>
      <c r="L8045">
        <v>100.5</v>
      </c>
      <c r="M8045">
        <v>49.279000000000003</v>
      </c>
      <c r="N8045">
        <v>8.62866</v>
      </c>
      <c r="O8045">
        <v>1.4990000000000001</v>
      </c>
    </row>
    <row r="8046" spans="1:15" x14ac:dyDescent="0.3">
      <c r="A8046" t="s">
        <v>282</v>
      </c>
      <c r="B8046" t="s">
        <v>283</v>
      </c>
      <c r="C8046" t="s">
        <v>431</v>
      </c>
      <c r="D8046" t="s">
        <v>430</v>
      </c>
      <c r="E8046">
        <v>1998</v>
      </c>
      <c r="F8046">
        <v>54.076000000000001</v>
      </c>
      <c r="G8046">
        <v>18.384</v>
      </c>
      <c r="I8046">
        <v>2076740000</v>
      </c>
      <c r="J8046">
        <v>196.92699999999999</v>
      </c>
      <c r="K8046">
        <v>2.9115E-3</v>
      </c>
      <c r="L8046">
        <v>103.7</v>
      </c>
      <c r="M8046">
        <v>48.627000000000002</v>
      </c>
      <c r="N8046">
        <v>8.3253500000000003</v>
      </c>
      <c r="O8046">
        <v>1.462</v>
      </c>
    </row>
    <row r="8047" spans="1:15" x14ac:dyDescent="0.3">
      <c r="A8047" t="s">
        <v>282</v>
      </c>
      <c r="B8047" t="s">
        <v>283</v>
      </c>
      <c r="C8047" t="s">
        <v>431</v>
      </c>
      <c r="D8047" t="s">
        <v>430</v>
      </c>
      <c r="E8047">
        <v>1997</v>
      </c>
      <c r="F8047">
        <v>54.314</v>
      </c>
      <c r="G8047">
        <v>18.977</v>
      </c>
      <c r="I8047">
        <v>1845600000</v>
      </c>
      <c r="J8047">
        <v>181.32900000000001</v>
      </c>
      <c r="K8047">
        <v>2.00877E-3</v>
      </c>
      <c r="L8047">
        <v>107.1</v>
      </c>
      <c r="M8047">
        <v>47.97</v>
      </c>
      <c r="N8047">
        <v>8.0352099999999993</v>
      </c>
      <c r="O8047">
        <v>1.4390000000000001</v>
      </c>
    </row>
    <row r="8048" spans="1:15" x14ac:dyDescent="0.3">
      <c r="A8048" t="s">
        <v>282</v>
      </c>
      <c r="B8048" t="s">
        <v>283</v>
      </c>
      <c r="C8048" t="s">
        <v>431</v>
      </c>
      <c r="D8048" t="s">
        <v>430</v>
      </c>
      <c r="E8048">
        <v>1996</v>
      </c>
      <c r="F8048">
        <v>54.533999999999999</v>
      </c>
      <c r="G8048">
        <v>19.581</v>
      </c>
      <c r="I8048">
        <v>1987770000</v>
      </c>
      <c r="J8048">
        <v>202.285</v>
      </c>
      <c r="K8048">
        <v>1.0392999999999999E-3</v>
      </c>
      <c r="L8048">
        <v>111</v>
      </c>
      <c r="M8048">
        <v>47.307000000000002</v>
      </c>
      <c r="N8048">
        <v>7.7576400000000003</v>
      </c>
      <c r="O8048">
        <v>1.4590000000000001</v>
      </c>
    </row>
    <row r="8049" spans="1:15" x14ac:dyDescent="0.3">
      <c r="A8049" t="s">
        <v>282</v>
      </c>
      <c r="B8049" t="s">
        <v>283</v>
      </c>
      <c r="C8049" t="s">
        <v>431</v>
      </c>
      <c r="D8049" t="s">
        <v>430</v>
      </c>
      <c r="E8049">
        <v>1995</v>
      </c>
      <c r="F8049">
        <v>54.734000000000002</v>
      </c>
      <c r="G8049">
        <v>20.189</v>
      </c>
      <c r="I8049">
        <v>1880800000</v>
      </c>
      <c r="J8049">
        <v>198.18199999999999</v>
      </c>
      <c r="L8049">
        <v>115.4</v>
      </c>
      <c r="M8049">
        <v>46.640999999999998</v>
      </c>
      <c r="N8049">
        <v>7.49214</v>
      </c>
      <c r="O8049">
        <v>1.4510000000000001</v>
      </c>
    </row>
    <row r="8050" spans="1:15" x14ac:dyDescent="0.3">
      <c r="A8050" t="s">
        <v>282</v>
      </c>
      <c r="B8050" t="s">
        <v>283</v>
      </c>
      <c r="C8050" t="s">
        <v>431</v>
      </c>
      <c r="D8050" t="s">
        <v>430</v>
      </c>
      <c r="E8050">
        <v>1994</v>
      </c>
      <c r="F8050">
        <v>54.914000000000001</v>
      </c>
      <c r="G8050">
        <v>20.795000000000002</v>
      </c>
      <c r="I8050">
        <v>1563210000</v>
      </c>
      <c r="J8050">
        <v>170.501</v>
      </c>
      <c r="L8050">
        <v>119.9</v>
      </c>
      <c r="M8050">
        <v>45.978999999999999</v>
      </c>
      <c r="N8050">
        <v>7.2379499999999997</v>
      </c>
      <c r="O8050">
        <v>1.4219999999999999</v>
      </c>
    </row>
    <row r="8051" spans="1:15" x14ac:dyDescent="0.3">
      <c r="A8051" t="s">
        <v>282</v>
      </c>
      <c r="B8051" t="s">
        <v>283</v>
      </c>
      <c r="C8051" t="s">
        <v>431</v>
      </c>
      <c r="D8051" t="s">
        <v>430</v>
      </c>
      <c r="E8051">
        <v>1993</v>
      </c>
      <c r="F8051">
        <v>55.073999999999998</v>
      </c>
      <c r="G8051">
        <v>21.387</v>
      </c>
      <c r="I8051">
        <v>1606580000</v>
      </c>
      <c r="J8051">
        <v>181.32400000000001</v>
      </c>
      <c r="L8051">
        <v>124</v>
      </c>
      <c r="M8051">
        <v>45.33</v>
      </c>
      <c r="N8051">
        <v>6.9947800000000004</v>
      </c>
      <c r="O8051">
        <v>1.43</v>
      </c>
    </row>
    <row r="8052" spans="1:15" x14ac:dyDescent="0.3">
      <c r="A8052" t="s">
        <v>282</v>
      </c>
      <c r="B8052" t="s">
        <v>283</v>
      </c>
      <c r="C8052" t="s">
        <v>431</v>
      </c>
      <c r="D8052" t="s">
        <v>430</v>
      </c>
      <c r="E8052">
        <v>1992</v>
      </c>
      <c r="F8052">
        <v>55.218000000000004</v>
      </c>
      <c r="G8052">
        <v>21.952999999999999</v>
      </c>
      <c r="I8052">
        <v>2344990000</v>
      </c>
      <c r="J8052">
        <v>273.73099999999999</v>
      </c>
      <c r="L8052">
        <v>127.5</v>
      </c>
      <c r="M8052">
        <v>44.703000000000003</v>
      </c>
      <c r="N8052">
        <v>6.7630600000000003</v>
      </c>
      <c r="O8052">
        <v>1.2929999999999999</v>
      </c>
    </row>
    <row r="8053" spans="1:15" x14ac:dyDescent="0.3">
      <c r="A8053" t="s">
        <v>282</v>
      </c>
      <c r="B8053" t="s">
        <v>283</v>
      </c>
      <c r="C8053" t="s">
        <v>431</v>
      </c>
      <c r="D8053" t="s">
        <v>430</v>
      </c>
      <c r="E8053">
        <v>1991</v>
      </c>
      <c r="F8053">
        <v>55.350999999999999</v>
      </c>
      <c r="G8053">
        <v>22.484999999999999</v>
      </c>
      <c r="I8053">
        <v>2327990000</v>
      </c>
      <c r="J8053">
        <v>280.86099999999999</v>
      </c>
      <c r="L8053">
        <v>130.4</v>
      </c>
      <c r="M8053">
        <v>44.103000000000002</v>
      </c>
      <c r="N8053">
        <v>6.5435699999999999</v>
      </c>
      <c r="O8053">
        <v>1.272</v>
      </c>
    </row>
    <row r="8054" spans="1:15" x14ac:dyDescent="0.3">
      <c r="A8054" t="s">
        <v>282</v>
      </c>
      <c r="B8054" t="s">
        <v>283</v>
      </c>
      <c r="C8054" t="s">
        <v>431</v>
      </c>
      <c r="D8054" t="s">
        <v>430</v>
      </c>
      <c r="E8054">
        <v>1990</v>
      </c>
      <c r="F8054">
        <v>55.484999999999999</v>
      </c>
      <c r="G8054">
        <v>22.97</v>
      </c>
      <c r="I8054">
        <v>2480670000</v>
      </c>
      <c r="J8054">
        <v>309.05700000000002</v>
      </c>
      <c r="K8054">
        <v>0</v>
      </c>
      <c r="L8054">
        <v>132.80000000000001</v>
      </c>
      <c r="M8054">
        <v>43.537999999999997</v>
      </c>
      <c r="N8054">
        <v>6.3366199999999999</v>
      </c>
    </row>
    <row r="8055" spans="1:15" x14ac:dyDescent="0.3">
      <c r="A8055" t="s">
        <v>282</v>
      </c>
      <c r="B8055" t="s">
        <v>283</v>
      </c>
      <c r="C8055" t="s">
        <v>431</v>
      </c>
      <c r="D8055" t="s">
        <v>430</v>
      </c>
      <c r="E8055">
        <v>1989</v>
      </c>
      <c r="F8055">
        <v>55.633000000000003</v>
      </c>
      <c r="G8055">
        <v>23.396999999999998</v>
      </c>
      <c r="I8055">
        <v>2179570000</v>
      </c>
      <c r="J8055">
        <v>280.14100000000002</v>
      </c>
      <c r="L8055">
        <v>134.5</v>
      </c>
      <c r="M8055">
        <v>43.014000000000003</v>
      </c>
      <c r="N8055">
        <v>6.1421400000000004</v>
      </c>
    </row>
    <row r="8056" spans="1:15" x14ac:dyDescent="0.3">
      <c r="A8056" t="s">
        <v>282</v>
      </c>
      <c r="B8056" t="s">
        <v>283</v>
      </c>
      <c r="C8056" t="s">
        <v>431</v>
      </c>
      <c r="D8056" t="s">
        <v>430</v>
      </c>
      <c r="E8056">
        <v>1988</v>
      </c>
      <c r="F8056">
        <v>55.798999999999999</v>
      </c>
      <c r="G8056">
        <v>23.768000000000001</v>
      </c>
      <c r="I8056">
        <v>2280360000</v>
      </c>
      <c r="J8056">
        <v>302.09699999999998</v>
      </c>
      <c r="L8056">
        <v>135.6</v>
      </c>
      <c r="M8056">
        <v>42.53</v>
      </c>
      <c r="N8056">
        <v>5.95913</v>
      </c>
    </row>
    <row r="8057" spans="1:15" x14ac:dyDescent="0.3">
      <c r="A8057" t="s">
        <v>282</v>
      </c>
      <c r="B8057" t="s">
        <v>283</v>
      </c>
      <c r="C8057" t="s">
        <v>431</v>
      </c>
      <c r="D8057" t="s">
        <v>430</v>
      </c>
      <c r="E8057">
        <v>1987</v>
      </c>
      <c r="F8057">
        <v>55.982999999999997</v>
      </c>
      <c r="G8057">
        <v>24.087</v>
      </c>
      <c r="I8057">
        <v>2233010000</v>
      </c>
      <c r="J8057">
        <v>304.68299999999999</v>
      </c>
      <c r="L8057">
        <v>136</v>
      </c>
      <c r="M8057">
        <v>42.079000000000001</v>
      </c>
      <c r="N8057">
        <v>5.7858599999999996</v>
      </c>
    </row>
    <row r="8058" spans="1:15" x14ac:dyDescent="0.3">
      <c r="A8058" t="s">
        <v>282</v>
      </c>
      <c r="B8058" t="s">
        <v>283</v>
      </c>
      <c r="C8058" t="s">
        <v>431</v>
      </c>
      <c r="D8058" t="s">
        <v>430</v>
      </c>
      <c r="E8058">
        <v>1986</v>
      </c>
      <c r="F8058">
        <v>56.177999999999997</v>
      </c>
      <c r="G8058">
        <v>24.364999999999998</v>
      </c>
      <c r="I8058">
        <v>1904100000</v>
      </c>
      <c r="J8058">
        <v>267.471</v>
      </c>
      <c r="L8058">
        <v>135.6</v>
      </c>
      <c r="M8058">
        <v>41.654000000000003</v>
      </c>
      <c r="N8058">
        <v>5.6200200000000002</v>
      </c>
    </row>
    <row r="8059" spans="1:15" x14ac:dyDescent="0.3">
      <c r="A8059" t="s">
        <v>282</v>
      </c>
      <c r="B8059" t="s">
        <v>283</v>
      </c>
      <c r="C8059" t="s">
        <v>431</v>
      </c>
      <c r="D8059" t="s">
        <v>430</v>
      </c>
      <c r="E8059">
        <v>1985</v>
      </c>
      <c r="F8059">
        <v>56.366</v>
      </c>
      <c r="G8059">
        <v>24.617000000000001</v>
      </c>
      <c r="I8059">
        <v>1440580000</v>
      </c>
      <c r="J8059">
        <v>208.297</v>
      </c>
      <c r="L8059">
        <v>134.6</v>
      </c>
      <c r="M8059">
        <v>41.241</v>
      </c>
      <c r="N8059">
        <v>5.4598500000000003</v>
      </c>
    </row>
    <row r="8060" spans="1:15" x14ac:dyDescent="0.3">
      <c r="A8060" t="s">
        <v>282</v>
      </c>
      <c r="B8060" t="s">
        <v>283</v>
      </c>
      <c r="C8060" t="s">
        <v>431</v>
      </c>
      <c r="D8060" t="s">
        <v>430</v>
      </c>
      <c r="E8060">
        <v>1984</v>
      </c>
      <c r="F8060">
        <v>56.524000000000001</v>
      </c>
      <c r="G8060">
        <v>24.864999999999998</v>
      </c>
      <c r="I8060">
        <v>1461240000</v>
      </c>
      <c r="J8060">
        <v>217.46899999999999</v>
      </c>
      <c r="L8060">
        <v>133</v>
      </c>
      <c r="M8060">
        <v>40.820999999999998</v>
      </c>
      <c r="N8060">
        <v>5.3045799999999996</v>
      </c>
    </row>
    <row r="8061" spans="1:15" x14ac:dyDescent="0.3">
      <c r="A8061" t="s">
        <v>282</v>
      </c>
      <c r="B8061" t="s">
        <v>283</v>
      </c>
      <c r="C8061" t="s">
        <v>431</v>
      </c>
      <c r="D8061" t="s">
        <v>430</v>
      </c>
      <c r="E8061">
        <v>1983</v>
      </c>
      <c r="F8061">
        <v>56.634</v>
      </c>
      <c r="G8061">
        <v>25.125</v>
      </c>
      <c r="I8061">
        <v>1803100000</v>
      </c>
      <c r="J8061">
        <v>276.18299999999999</v>
      </c>
      <c r="L8061">
        <v>131.5</v>
      </c>
      <c r="M8061">
        <v>40.384999999999998</v>
      </c>
      <c r="N8061">
        <v>5.1540499999999998</v>
      </c>
    </row>
    <row r="8062" spans="1:15" x14ac:dyDescent="0.3">
      <c r="A8062" t="s">
        <v>282</v>
      </c>
      <c r="B8062" t="s">
        <v>283</v>
      </c>
      <c r="C8062" t="s">
        <v>431</v>
      </c>
      <c r="D8062" t="s">
        <v>430</v>
      </c>
      <c r="E8062">
        <v>1982</v>
      </c>
      <c r="F8062">
        <v>56.686</v>
      </c>
      <c r="G8062">
        <v>25.408999999999999</v>
      </c>
      <c r="I8062">
        <v>2017610000</v>
      </c>
      <c r="J8062">
        <v>318.05900000000003</v>
      </c>
      <c r="L8062">
        <v>130.19999999999999</v>
      </c>
      <c r="M8062">
        <v>39.927</v>
      </c>
      <c r="N8062">
        <v>5.0079099999999999</v>
      </c>
    </row>
    <row r="8063" spans="1:15" x14ac:dyDescent="0.3">
      <c r="A8063" t="s">
        <v>282</v>
      </c>
      <c r="B8063" t="s">
        <v>283</v>
      </c>
      <c r="C8063" t="s">
        <v>431</v>
      </c>
      <c r="D8063" t="s">
        <v>430</v>
      </c>
      <c r="E8063">
        <v>1981</v>
      </c>
      <c r="F8063">
        <v>56.682000000000002</v>
      </c>
      <c r="G8063">
        <v>25.718</v>
      </c>
      <c r="I8063">
        <v>2170890000</v>
      </c>
      <c r="J8063">
        <v>352.20600000000002</v>
      </c>
      <c r="L8063">
        <v>129.6</v>
      </c>
      <c r="M8063">
        <v>39.450000000000003</v>
      </c>
      <c r="N8063">
        <v>4.8659499999999998</v>
      </c>
    </row>
    <row r="8064" spans="1:15" x14ac:dyDescent="0.3">
      <c r="A8064" t="s">
        <v>282</v>
      </c>
      <c r="B8064" t="s">
        <v>283</v>
      </c>
      <c r="C8064" t="s">
        <v>431</v>
      </c>
      <c r="D8064" t="s">
        <v>430</v>
      </c>
      <c r="E8064">
        <v>1980</v>
      </c>
      <c r="F8064">
        <v>56.628999999999998</v>
      </c>
      <c r="G8064">
        <v>26.05</v>
      </c>
      <c r="I8064">
        <v>2508520000</v>
      </c>
      <c r="J8064">
        <v>418.85500000000002</v>
      </c>
      <c r="L8064">
        <v>129.80000000000001</v>
      </c>
      <c r="M8064">
        <v>38.962000000000003</v>
      </c>
      <c r="N8064">
        <v>4.72804</v>
      </c>
    </row>
    <row r="8065" spans="1:14" x14ac:dyDescent="0.3">
      <c r="A8065" t="s">
        <v>282</v>
      </c>
      <c r="B8065" t="s">
        <v>283</v>
      </c>
      <c r="C8065" t="s">
        <v>431</v>
      </c>
      <c r="D8065" t="s">
        <v>430</v>
      </c>
      <c r="E8065">
        <v>1979</v>
      </c>
      <c r="F8065">
        <v>56.539000000000001</v>
      </c>
      <c r="G8065">
        <v>26.390999999999998</v>
      </c>
      <c r="I8065">
        <v>2109280000</v>
      </c>
      <c r="J8065">
        <v>362.49599999999998</v>
      </c>
      <c r="L8065">
        <v>130.6</v>
      </c>
      <c r="M8065">
        <v>38.479999999999997</v>
      </c>
      <c r="N8065">
        <v>4.5936399999999997</v>
      </c>
    </row>
    <row r="8066" spans="1:14" x14ac:dyDescent="0.3">
      <c r="A8066" t="s">
        <v>282</v>
      </c>
      <c r="B8066" t="s">
        <v>283</v>
      </c>
      <c r="C8066" t="s">
        <v>431</v>
      </c>
      <c r="D8066" t="s">
        <v>430</v>
      </c>
      <c r="E8066">
        <v>1978</v>
      </c>
      <c r="F8066">
        <v>56.439</v>
      </c>
      <c r="G8066">
        <v>26.725000000000001</v>
      </c>
      <c r="I8066">
        <v>1774370000</v>
      </c>
      <c r="J8066">
        <v>313.89999999999998</v>
      </c>
      <c r="L8066">
        <v>132.1</v>
      </c>
      <c r="M8066">
        <v>38.020000000000003</v>
      </c>
      <c r="N8066">
        <v>4.4625000000000004</v>
      </c>
    </row>
    <row r="8067" spans="1:14" x14ac:dyDescent="0.3">
      <c r="A8067" t="s">
        <v>282</v>
      </c>
      <c r="B8067" t="s">
        <v>283</v>
      </c>
      <c r="C8067" t="s">
        <v>431</v>
      </c>
      <c r="D8067" t="s">
        <v>430</v>
      </c>
      <c r="E8067">
        <v>1977</v>
      </c>
      <c r="F8067">
        <v>56.350999999999999</v>
      </c>
      <c r="G8067">
        <v>27.035</v>
      </c>
      <c r="I8067">
        <v>1291460000</v>
      </c>
      <c r="J8067">
        <v>235.18899999999999</v>
      </c>
      <c r="L8067">
        <v>133.80000000000001</v>
      </c>
      <c r="M8067">
        <v>37.6</v>
      </c>
      <c r="N8067">
        <v>4.3350099999999996</v>
      </c>
    </row>
    <row r="8068" spans="1:14" x14ac:dyDescent="0.3">
      <c r="A8068" t="s">
        <v>282</v>
      </c>
      <c r="B8068" t="s">
        <v>283</v>
      </c>
      <c r="C8068" t="s">
        <v>431</v>
      </c>
      <c r="D8068" t="s">
        <v>430</v>
      </c>
      <c r="E8068">
        <v>1976</v>
      </c>
      <c r="F8068">
        <v>56.29</v>
      </c>
      <c r="G8068">
        <v>27.315000000000001</v>
      </c>
      <c r="I8068">
        <v>1064520000</v>
      </c>
      <c r="J8068">
        <v>199.53200000000001</v>
      </c>
      <c r="L8068">
        <v>135.30000000000001</v>
      </c>
      <c r="M8068">
        <v>37.226999999999997</v>
      </c>
      <c r="N8068">
        <v>4.2118000000000002</v>
      </c>
    </row>
    <row r="8069" spans="1:14" x14ac:dyDescent="0.3">
      <c r="A8069" t="s">
        <v>282</v>
      </c>
      <c r="B8069" t="s">
        <v>283</v>
      </c>
      <c r="C8069" t="s">
        <v>431</v>
      </c>
      <c r="D8069" t="s">
        <v>430</v>
      </c>
      <c r="E8069">
        <v>1975</v>
      </c>
      <c r="F8069">
        <v>56.274000000000001</v>
      </c>
      <c r="G8069">
        <v>27.562999999999999</v>
      </c>
      <c r="I8069">
        <v>1048690000</v>
      </c>
      <c r="J8069">
        <v>202.25700000000001</v>
      </c>
      <c r="L8069">
        <v>136.19999999999999</v>
      </c>
      <c r="M8069">
        <v>36.905000000000001</v>
      </c>
      <c r="N8069">
        <v>4.0932700000000004</v>
      </c>
    </row>
    <row r="8070" spans="1:14" x14ac:dyDescent="0.3">
      <c r="A8070" t="s">
        <v>282</v>
      </c>
      <c r="B8070" t="s">
        <v>283</v>
      </c>
      <c r="C8070" t="s">
        <v>431</v>
      </c>
      <c r="D8070" t="s">
        <v>430</v>
      </c>
      <c r="E8070">
        <v>1974</v>
      </c>
      <c r="F8070">
        <v>56.314999999999998</v>
      </c>
      <c r="G8070">
        <v>27.779</v>
      </c>
      <c r="I8070">
        <v>1026140000</v>
      </c>
      <c r="J8070">
        <v>203.566</v>
      </c>
      <c r="L8070">
        <v>136.4</v>
      </c>
      <c r="M8070">
        <v>36.633000000000003</v>
      </c>
      <c r="N8070">
        <v>3.9794700000000001</v>
      </c>
    </row>
    <row r="8071" spans="1:14" x14ac:dyDescent="0.3">
      <c r="A8071" t="s">
        <v>282</v>
      </c>
      <c r="B8071" t="s">
        <v>283</v>
      </c>
      <c r="C8071" t="s">
        <v>431</v>
      </c>
      <c r="D8071" t="s">
        <v>430</v>
      </c>
      <c r="E8071">
        <v>1973</v>
      </c>
      <c r="F8071">
        <v>56.408999999999999</v>
      </c>
      <c r="G8071">
        <v>27.972000000000001</v>
      </c>
      <c r="I8071">
        <v>946385000</v>
      </c>
      <c r="J8071">
        <v>193.05500000000001</v>
      </c>
      <c r="L8071">
        <v>136</v>
      </c>
      <c r="M8071">
        <v>36.402000000000001</v>
      </c>
      <c r="N8071">
        <v>3.8700199999999998</v>
      </c>
    </row>
    <row r="8072" spans="1:14" x14ac:dyDescent="0.3">
      <c r="A8072" t="s">
        <v>282</v>
      </c>
      <c r="B8072" t="s">
        <v>283</v>
      </c>
      <c r="C8072" t="s">
        <v>431</v>
      </c>
      <c r="D8072" t="s">
        <v>430</v>
      </c>
      <c r="E8072">
        <v>1972</v>
      </c>
      <c r="F8072">
        <v>56.55</v>
      </c>
      <c r="G8072">
        <v>28.146999999999998</v>
      </c>
      <c r="I8072">
        <v>742780000</v>
      </c>
      <c r="J8072">
        <v>155.77699999999999</v>
      </c>
      <c r="L8072">
        <v>135.1</v>
      </c>
      <c r="M8072">
        <v>36.203000000000003</v>
      </c>
      <c r="N8072">
        <v>3.7642899999999999</v>
      </c>
    </row>
    <row r="8073" spans="1:14" x14ac:dyDescent="0.3">
      <c r="A8073" t="s">
        <v>282</v>
      </c>
      <c r="B8073" t="s">
        <v>283</v>
      </c>
      <c r="C8073" t="s">
        <v>431</v>
      </c>
      <c r="D8073" t="s">
        <v>430</v>
      </c>
      <c r="E8073">
        <v>1971</v>
      </c>
      <c r="F8073">
        <v>56.732999999999997</v>
      </c>
      <c r="G8073">
        <v>28.303999999999998</v>
      </c>
      <c r="I8073">
        <v>693574000</v>
      </c>
      <c r="J8073">
        <v>149.542</v>
      </c>
      <c r="L8073">
        <v>133.80000000000001</v>
      </c>
      <c r="M8073">
        <v>36.030999999999999</v>
      </c>
      <c r="N8073">
        <v>3.66147</v>
      </c>
    </row>
    <row r="8074" spans="1:14" x14ac:dyDescent="0.3">
      <c r="A8074" t="s">
        <v>282</v>
      </c>
      <c r="B8074" t="s">
        <v>283</v>
      </c>
      <c r="C8074" t="s">
        <v>431</v>
      </c>
      <c r="D8074" t="s">
        <v>430</v>
      </c>
      <c r="E8074">
        <v>1970</v>
      </c>
      <c r="F8074">
        <v>56.948</v>
      </c>
      <c r="G8074">
        <v>28.442</v>
      </c>
      <c r="I8074">
        <v>649917000</v>
      </c>
      <c r="J8074">
        <v>144.08500000000001</v>
      </c>
      <c r="L8074">
        <v>132.30000000000001</v>
      </c>
      <c r="M8074">
        <v>35.883000000000003</v>
      </c>
      <c r="N8074">
        <v>3.56094</v>
      </c>
    </row>
    <row r="8075" spans="1:14" x14ac:dyDescent="0.3">
      <c r="A8075" t="s">
        <v>282</v>
      </c>
      <c r="B8075" t="s">
        <v>283</v>
      </c>
      <c r="C8075" t="s">
        <v>431</v>
      </c>
      <c r="D8075" t="s">
        <v>430</v>
      </c>
      <c r="E8075">
        <v>1969</v>
      </c>
      <c r="F8075">
        <v>57.186999999999998</v>
      </c>
      <c r="G8075">
        <v>28.561</v>
      </c>
      <c r="I8075">
        <v>625868000</v>
      </c>
      <c r="J8075">
        <v>142.69900000000001</v>
      </c>
      <c r="L8075">
        <v>130.9</v>
      </c>
      <c r="M8075">
        <v>35.76</v>
      </c>
      <c r="N8075">
        <v>3.4624799999999998</v>
      </c>
    </row>
    <row r="8076" spans="1:14" x14ac:dyDescent="0.3">
      <c r="A8076" t="s">
        <v>282</v>
      </c>
      <c r="B8076" t="s">
        <v>283</v>
      </c>
      <c r="C8076" t="s">
        <v>431</v>
      </c>
      <c r="D8076" t="s">
        <v>430</v>
      </c>
      <c r="E8076">
        <v>1968</v>
      </c>
      <c r="F8076">
        <v>57.430999999999997</v>
      </c>
      <c r="G8076">
        <v>28.657</v>
      </c>
      <c r="I8076">
        <v>641214000</v>
      </c>
      <c r="J8076">
        <v>150.381</v>
      </c>
      <c r="L8076">
        <v>129.4</v>
      </c>
      <c r="M8076">
        <v>35.658000000000001</v>
      </c>
      <c r="N8076">
        <v>3.3661699999999999</v>
      </c>
    </row>
    <row r="8077" spans="1:14" x14ac:dyDescent="0.3">
      <c r="A8077" t="s">
        <v>282</v>
      </c>
      <c r="B8077" t="s">
        <v>283</v>
      </c>
      <c r="C8077" t="s">
        <v>431</v>
      </c>
      <c r="D8077" t="s">
        <v>430</v>
      </c>
      <c r="E8077">
        <v>1967</v>
      </c>
      <c r="F8077">
        <v>57.662999999999997</v>
      </c>
      <c r="G8077">
        <v>28.731999999999999</v>
      </c>
      <c r="I8077">
        <v>665587000</v>
      </c>
      <c r="J8077">
        <v>160.59200000000001</v>
      </c>
      <c r="L8077">
        <v>128</v>
      </c>
      <c r="M8077">
        <v>35.573</v>
      </c>
      <c r="N8077">
        <v>3.27196</v>
      </c>
    </row>
    <row r="8078" spans="1:14" x14ac:dyDescent="0.3">
      <c r="A8078" t="s">
        <v>282</v>
      </c>
      <c r="B8078" t="s">
        <v>283</v>
      </c>
      <c r="C8078" t="s">
        <v>431</v>
      </c>
      <c r="D8078" t="s">
        <v>430</v>
      </c>
      <c r="E8078">
        <v>1966</v>
      </c>
      <c r="F8078">
        <v>57.871000000000002</v>
      </c>
      <c r="G8078">
        <v>28.788</v>
      </c>
      <c r="I8078">
        <v>702296000</v>
      </c>
      <c r="J8078">
        <v>174.35499999999999</v>
      </c>
      <c r="M8078">
        <v>35.500999999999998</v>
      </c>
      <c r="N8078">
        <v>3.1798899999999999</v>
      </c>
    </row>
    <row r="8079" spans="1:14" x14ac:dyDescent="0.3">
      <c r="A8079" t="s">
        <v>282</v>
      </c>
      <c r="B8079" t="s">
        <v>283</v>
      </c>
      <c r="C8079" t="s">
        <v>431</v>
      </c>
      <c r="D8079" t="s">
        <v>430</v>
      </c>
      <c r="E8079">
        <v>1965</v>
      </c>
      <c r="F8079">
        <v>58.036999999999999</v>
      </c>
      <c r="G8079">
        <v>28.827000000000002</v>
      </c>
      <c r="I8079">
        <v>673384000</v>
      </c>
      <c r="J8079">
        <v>172.04</v>
      </c>
      <c r="M8079">
        <v>35.435000000000002</v>
      </c>
      <c r="N8079">
        <v>3.0900099999999999</v>
      </c>
    </row>
    <row r="8080" spans="1:14" x14ac:dyDescent="0.3">
      <c r="A8080" t="s">
        <v>282</v>
      </c>
      <c r="B8080" t="s">
        <v>283</v>
      </c>
      <c r="C8080" t="s">
        <v>431</v>
      </c>
      <c r="D8080" t="s">
        <v>430</v>
      </c>
      <c r="E8080">
        <v>1964</v>
      </c>
      <c r="F8080">
        <v>58.152000000000001</v>
      </c>
      <c r="G8080">
        <v>28.853000000000002</v>
      </c>
      <c r="I8080">
        <v>582816000</v>
      </c>
      <c r="J8080">
        <v>153.26</v>
      </c>
      <c r="M8080">
        <v>35.368000000000002</v>
      </c>
      <c r="N8080">
        <v>3.0021300000000002</v>
      </c>
    </row>
    <row r="8081" spans="1:15" x14ac:dyDescent="0.3">
      <c r="A8081" t="s">
        <v>282</v>
      </c>
      <c r="B8081" t="s">
        <v>283</v>
      </c>
      <c r="C8081" t="s">
        <v>431</v>
      </c>
      <c r="D8081" t="s">
        <v>430</v>
      </c>
      <c r="E8081">
        <v>1963</v>
      </c>
      <c r="F8081">
        <v>58.213999999999999</v>
      </c>
      <c r="G8081">
        <v>28.867999999999999</v>
      </c>
      <c r="I8081">
        <v>586295000</v>
      </c>
      <c r="J8081">
        <v>158.71600000000001</v>
      </c>
      <c r="M8081">
        <v>35.298000000000002</v>
      </c>
      <c r="N8081">
        <v>2.91622</v>
      </c>
    </row>
    <row r="8082" spans="1:15" x14ac:dyDescent="0.3">
      <c r="A8082" t="s">
        <v>282</v>
      </c>
      <c r="B8082" t="s">
        <v>283</v>
      </c>
      <c r="C8082" t="s">
        <v>431</v>
      </c>
      <c r="D8082" t="s">
        <v>430</v>
      </c>
      <c r="E8082">
        <v>1962</v>
      </c>
      <c r="F8082">
        <v>58.226999999999997</v>
      </c>
      <c r="G8082">
        <v>28.876000000000001</v>
      </c>
      <c r="I8082">
        <v>531736000</v>
      </c>
      <c r="J8082">
        <v>148.18899999999999</v>
      </c>
      <c r="M8082">
        <v>35.222999999999999</v>
      </c>
      <c r="N8082">
        <v>2.8327399999999998</v>
      </c>
    </row>
    <row r="8083" spans="1:15" x14ac:dyDescent="0.3">
      <c r="A8083" t="s">
        <v>282</v>
      </c>
      <c r="B8083" t="s">
        <v>283</v>
      </c>
      <c r="C8083" t="s">
        <v>431</v>
      </c>
      <c r="D8083" t="s">
        <v>430</v>
      </c>
      <c r="E8083">
        <v>1961</v>
      </c>
      <c r="F8083">
        <v>58.194000000000003</v>
      </c>
      <c r="G8083">
        <v>28.881</v>
      </c>
      <c r="I8083">
        <v>485785000</v>
      </c>
      <c r="J8083">
        <v>139.34</v>
      </c>
      <c r="M8083">
        <v>35.140999999999998</v>
      </c>
      <c r="N8083">
        <v>2.7522899999999999</v>
      </c>
    </row>
    <row r="8084" spans="1:15" x14ac:dyDescent="0.3">
      <c r="A8084" t="s">
        <v>282</v>
      </c>
      <c r="B8084" t="s">
        <v>283</v>
      </c>
      <c r="C8084" t="s">
        <v>431</v>
      </c>
      <c r="D8084" t="s">
        <v>430</v>
      </c>
      <c r="E8084">
        <v>1960</v>
      </c>
      <c r="F8084">
        <v>58.122</v>
      </c>
      <c r="G8084">
        <v>28.885000000000002</v>
      </c>
      <c r="I8084">
        <v>449527000</v>
      </c>
      <c r="J8084">
        <v>132.65199999999999</v>
      </c>
      <c r="M8084">
        <v>35.052999999999997</v>
      </c>
    </row>
    <row r="8085" spans="1:15" x14ac:dyDescent="0.3">
      <c r="A8085" t="s">
        <v>284</v>
      </c>
      <c r="B8085" t="s">
        <v>285</v>
      </c>
      <c r="C8085" t="s">
        <v>431</v>
      </c>
      <c r="D8085" t="s">
        <v>432</v>
      </c>
      <c r="E8085">
        <v>2018</v>
      </c>
      <c r="I8085" s="1">
        <v>397000000000</v>
      </c>
      <c r="J8085">
        <v>2028.18</v>
      </c>
      <c r="L8085">
        <v>75.7</v>
      </c>
      <c r="N8085">
        <v>215.065</v>
      </c>
      <c r="O8085">
        <v>6.0259999999999998</v>
      </c>
    </row>
    <row r="8086" spans="1:15" x14ac:dyDescent="0.3">
      <c r="A8086" t="s">
        <v>284</v>
      </c>
      <c r="B8086" t="s">
        <v>285</v>
      </c>
      <c r="C8086" t="s">
        <v>431</v>
      </c>
      <c r="D8086" t="s">
        <v>432</v>
      </c>
      <c r="E8086">
        <v>2017</v>
      </c>
      <c r="F8086">
        <v>38.384</v>
      </c>
      <c r="G8086">
        <v>12.114000000000001</v>
      </c>
      <c r="I8086" s="1">
        <v>376000000000</v>
      </c>
      <c r="J8086">
        <v>1968.56</v>
      </c>
      <c r="K8086">
        <v>42</v>
      </c>
      <c r="L8086">
        <v>76.900000000000006</v>
      </c>
      <c r="M8086">
        <v>53.95</v>
      </c>
      <c r="N8086">
        <v>209.57400000000001</v>
      </c>
      <c r="O8086">
        <v>6.0129999999999999</v>
      </c>
    </row>
    <row r="8087" spans="1:15" x14ac:dyDescent="0.3">
      <c r="A8087" t="s">
        <v>284</v>
      </c>
      <c r="B8087" t="s">
        <v>285</v>
      </c>
      <c r="C8087" t="s">
        <v>431</v>
      </c>
      <c r="D8087" t="s">
        <v>432</v>
      </c>
      <c r="E8087">
        <v>2016</v>
      </c>
      <c r="F8087">
        <v>38.872999999999998</v>
      </c>
      <c r="G8087">
        <v>12.39</v>
      </c>
      <c r="I8087" s="1">
        <v>405000000000</v>
      </c>
      <c r="J8087">
        <v>2176</v>
      </c>
      <c r="K8087">
        <v>25.67</v>
      </c>
      <c r="L8087">
        <v>77.900000000000006</v>
      </c>
      <c r="M8087">
        <v>53.540999999999997</v>
      </c>
      <c r="N8087">
        <v>204.179</v>
      </c>
      <c r="O8087">
        <v>6.2370000000000001</v>
      </c>
    </row>
    <row r="8088" spans="1:15" x14ac:dyDescent="0.3">
      <c r="A8088" t="s">
        <v>284</v>
      </c>
      <c r="B8088" t="s">
        <v>285</v>
      </c>
      <c r="C8088" t="s">
        <v>431</v>
      </c>
      <c r="D8088" t="s">
        <v>432</v>
      </c>
      <c r="E8088">
        <v>2015</v>
      </c>
      <c r="F8088">
        <v>39.359000000000002</v>
      </c>
      <c r="G8088">
        <v>12.686</v>
      </c>
      <c r="I8088" s="1">
        <v>495000000000</v>
      </c>
      <c r="J8088">
        <v>2730.43</v>
      </c>
      <c r="K8088">
        <v>36</v>
      </c>
      <c r="L8088">
        <v>78.7</v>
      </c>
      <c r="M8088">
        <v>53.112000000000002</v>
      </c>
      <c r="N8088">
        <v>198.88399999999999</v>
      </c>
      <c r="O8088">
        <v>5.3129999999999997</v>
      </c>
    </row>
    <row r="8089" spans="1:15" x14ac:dyDescent="0.3">
      <c r="A8089" t="s">
        <v>284</v>
      </c>
      <c r="B8089" t="s">
        <v>285</v>
      </c>
      <c r="C8089" t="s">
        <v>431</v>
      </c>
      <c r="D8089" t="s">
        <v>432</v>
      </c>
      <c r="E8089">
        <v>2014</v>
      </c>
      <c r="F8089">
        <v>39.828000000000003</v>
      </c>
      <c r="G8089">
        <v>12.994</v>
      </c>
      <c r="H8089">
        <v>144.52500000000001</v>
      </c>
      <c r="I8089" s="1">
        <v>568000000000</v>
      </c>
      <c r="J8089">
        <v>3222.69</v>
      </c>
      <c r="K8089">
        <v>21</v>
      </c>
      <c r="L8089">
        <v>79.599999999999994</v>
      </c>
      <c r="M8089">
        <v>52.671999999999997</v>
      </c>
      <c r="N8089">
        <v>193.68799999999999</v>
      </c>
      <c r="O8089">
        <v>4.4370000000000003</v>
      </c>
    </row>
    <row r="8090" spans="1:15" x14ac:dyDescent="0.3">
      <c r="A8090" t="s">
        <v>284</v>
      </c>
      <c r="B8090" t="s">
        <v>285</v>
      </c>
      <c r="C8090" t="s">
        <v>431</v>
      </c>
      <c r="D8090" t="s">
        <v>432</v>
      </c>
      <c r="E8090">
        <v>2013</v>
      </c>
      <c r="F8090">
        <v>40.267000000000003</v>
      </c>
      <c r="G8090">
        <v>13.307</v>
      </c>
      <c r="H8090">
        <v>142.72900000000001</v>
      </c>
      <c r="I8090" s="1">
        <v>515000000000</v>
      </c>
      <c r="J8090">
        <v>2998.07</v>
      </c>
      <c r="K8090">
        <v>19.100000000000001</v>
      </c>
      <c r="L8090">
        <v>80.5</v>
      </c>
      <c r="M8090">
        <v>52.228000000000002</v>
      </c>
      <c r="N8090">
        <v>188.59399999999999</v>
      </c>
      <c r="O8090">
        <v>3.7029999999999998</v>
      </c>
    </row>
    <row r="8091" spans="1:15" x14ac:dyDescent="0.3">
      <c r="A8091" t="s">
        <v>284</v>
      </c>
      <c r="B8091" t="s">
        <v>285</v>
      </c>
      <c r="C8091" t="s">
        <v>431</v>
      </c>
      <c r="D8091" t="s">
        <v>432</v>
      </c>
      <c r="E8091">
        <v>2012</v>
      </c>
      <c r="F8091">
        <v>40.667999999999999</v>
      </c>
      <c r="G8091">
        <v>13.622999999999999</v>
      </c>
      <c r="H8091">
        <v>156.797</v>
      </c>
      <c r="I8091" s="1">
        <v>459000000000</v>
      </c>
      <c r="J8091">
        <v>2746.99</v>
      </c>
      <c r="K8091">
        <v>16.100000000000001</v>
      </c>
      <c r="L8091">
        <v>81.5</v>
      </c>
      <c r="M8091">
        <v>51.786000000000001</v>
      </c>
      <c r="N8091">
        <v>183.613</v>
      </c>
      <c r="O8091">
        <v>3.6930000000000001</v>
      </c>
    </row>
    <row r="8092" spans="1:15" x14ac:dyDescent="0.3">
      <c r="A8092" t="s">
        <v>284</v>
      </c>
      <c r="B8092" t="s">
        <v>285</v>
      </c>
      <c r="C8092" t="s">
        <v>431</v>
      </c>
      <c r="D8092" t="s">
        <v>432</v>
      </c>
      <c r="E8092">
        <v>2011</v>
      </c>
      <c r="F8092">
        <v>41.024999999999999</v>
      </c>
      <c r="G8092">
        <v>13.942</v>
      </c>
      <c r="H8092">
        <v>150.19800000000001</v>
      </c>
      <c r="I8092" s="1">
        <v>410000000000</v>
      </c>
      <c r="J8092">
        <v>2520.4</v>
      </c>
      <c r="K8092">
        <v>13.8</v>
      </c>
      <c r="L8092">
        <v>82.7</v>
      </c>
      <c r="M8092">
        <v>51.345999999999997</v>
      </c>
      <c r="N8092">
        <v>178.755</v>
      </c>
      <c r="O8092">
        <v>3.6970000000000001</v>
      </c>
    </row>
    <row r="8093" spans="1:15" x14ac:dyDescent="0.3">
      <c r="A8093" t="s">
        <v>284</v>
      </c>
      <c r="B8093" t="s">
        <v>285</v>
      </c>
      <c r="C8093" t="s">
        <v>431</v>
      </c>
      <c r="D8093" t="s">
        <v>432</v>
      </c>
      <c r="E8093">
        <v>2010</v>
      </c>
      <c r="F8093">
        <v>41.341000000000001</v>
      </c>
      <c r="G8093">
        <v>14.27</v>
      </c>
      <c r="H8093">
        <v>136.42599999999999</v>
      </c>
      <c r="I8093" s="1">
        <v>363000000000</v>
      </c>
      <c r="J8093">
        <v>2292.4499999999998</v>
      </c>
      <c r="K8093">
        <v>11.5</v>
      </c>
      <c r="L8093">
        <v>84.1</v>
      </c>
      <c r="M8093">
        <v>50.896000000000001</v>
      </c>
      <c r="N8093">
        <v>174.03200000000001</v>
      </c>
      <c r="O8093">
        <v>3.77</v>
      </c>
    </row>
    <row r="8094" spans="1:15" x14ac:dyDescent="0.3">
      <c r="A8094" t="s">
        <v>284</v>
      </c>
      <c r="B8094" t="s">
        <v>285</v>
      </c>
      <c r="C8094" t="s">
        <v>431</v>
      </c>
      <c r="D8094" t="s">
        <v>432</v>
      </c>
      <c r="E8094">
        <v>2009</v>
      </c>
      <c r="F8094">
        <v>41.62</v>
      </c>
      <c r="G8094">
        <v>14.622</v>
      </c>
      <c r="H8094">
        <v>120.63500000000001</v>
      </c>
      <c r="I8094" s="1">
        <v>292000000000</v>
      </c>
      <c r="J8094">
        <v>1891.34</v>
      </c>
      <c r="K8094">
        <v>9.3000000000000007</v>
      </c>
      <c r="L8094">
        <v>85.9</v>
      </c>
      <c r="M8094">
        <v>50.421999999999997</v>
      </c>
      <c r="N8094">
        <v>169.44399999999999</v>
      </c>
      <c r="O8094">
        <v>3.7570000000000001</v>
      </c>
    </row>
    <row r="8095" spans="1:15" x14ac:dyDescent="0.3">
      <c r="A8095" t="s">
        <v>284</v>
      </c>
      <c r="B8095" t="s">
        <v>285</v>
      </c>
      <c r="C8095" t="s">
        <v>431</v>
      </c>
      <c r="D8095" t="s">
        <v>432</v>
      </c>
      <c r="E8095">
        <v>2008</v>
      </c>
      <c r="F8095">
        <v>41.874000000000002</v>
      </c>
      <c r="G8095">
        <v>15.002000000000001</v>
      </c>
      <c r="H8095">
        <v>127.245</v>
      </c>
      <c r="I8095" s="1">
        <v>337000000000</v>
      </c>
      <c r="J8095">
        <v>2242.87</v>
      </c>
      <c r="K8095">
        <v>8</v>
      </c>
      <c r="L8095">
        <v>87.9</v>
      </c>
      <c r="M8095">
        <v>49.912999999999997</v>
      </c>
      <c r="N8095">
        <v>164.99199999999999</v>
      </c>
      <c r="O8095">
        <v>3.4239999999999999</v>
      </c>
    </row>
    <row r="8096" spans="1:15" x14ac:dyDescent="0.3">
      <c r="A8096" t="s">
        <v>284</v>
      </c>
      <c r="B8096" t="s">
        <v>285</v>
      </c>
      <c r="C8096" t="s">
        <v>431</v>
      </c>
      <c r="D8096" t="s">
        <v>432</v>
      </c>
      <c r="E8096">
        <v>2007</v>
      </c>
      <c r="F8096">
        <v>42.110999999999997</v>
      </c>
      <c r="G8096">
        <v>15.409000000000001</v>
      </c>
      <c r="H8096">
        <v>138.90899999999999</v>
      </c>
      <c r="I8096" s="1">
        <v>276000000000</v>
      </c>
      <c r="J8096">
        <v>1883.46</v>
      </c>
      <c r="K8096">
        <v>6.77</v>
      </c>
      <c r="L8096">
        <v>90.2</v>
      </c>
      <c r="M8096">
        <v>49.372999999999998</v>
      </c>
      <c r="N8096">
        <v>160.67699999999999</v>
      </c>
      <c r="O8096">
        <v>3.4390000000000001</v>
      </c>
    </row>
    <row r="8097" spans="1:15" x14ac:dyDescent="0.3">
      <c r="A8097" t="s">
        <v>284</v>
      </c>
      <c r="B8097" t="s">
        <v>285</v>
      </c>
      <c r="C8097" t="s">
        <v>431</v>
      </c>
      <c r="D8097" t="s">
        <v>432</v>
      </c>
      <c r="E8097">
        <v>2006</v>
      </c>
      <c r="F8097">
        <v>42.332999999999998</v>
      </c>
      <c r="G8097">
        <v>15.836</v>
      </c>
      <c r="H8097">
        <v>111.752</v>
      </c>
      <c r="I8097" s="1">
        <v>236000000000</v>
      </c>
      <c r="J8097">
        <v>1656.42</v>
      </c>
      <c r="K8097">
        <v>5.5450400000000002</v>
      </c>
      <c r="L8097">
        <v>92.8</v>
      </c>
      <c r="M8097">
        <v>48.811999999999998</v>
      </c>
      <c r="N8097">
        <v>156.50299999999999</v>
      </c>
      <c r="O8097">
        <v>3.6659999999999999</v>
      </c>
    </row>
    <row r="8098" spans="1:15" x14ac:dyDescent="0.3">
      <c r="A8098" t="s">
        <v>284</v>
      </c>
      <c r="B8098" t="s">
        <v>285</v>
      </c>
      <c r="C8098" t="s">
        <v>431</v>
      </c>
      <c r="D8098" t="s">
        <v>432</v>
      </c>
      <c r="E8098">
        <v>2005</v>
      </c>
      <c r="F8098">
        <v>42.536999999999999</v>
      </c>
      <c r="G8098">
        <v>16.266999999999999</v>
      </c>
      <c r="H8098">
        <v>129.327</v>
      </c>
      <c r="I8098" s="1">
        <v>176000000000</v>
      </c>
      <c r="J8098">
        <v>1268.3800000000001</v>
      </c>
      <c r="K8098">
        <v>3.5491600000000001</v>
      </c>
      <c r="L8098">
        <v>95.6</v>
      </c>
      <c r="M8098">
        <v>48.252000000000002</v>
      </c>
      <c r="N8098">
        <v>152.47</v>
      </c>
      <c r="O8098">
        <v>3.87</v>
      </c>
    </row>
    <row r="8099" spans="1:15" x14ac:dyDescent="0.3">
      <c r="A8099" t="s">
        <v>284</v>
      </c>
      <c r="B8099" t="s">
        <v>285</v>
      </c>
      <c r="C8099" t="s">
        <v>431</v>
      </c>
      <c r="D8099" t="s">
        <v>432</v>
      </c>
      <c r="E8099">
        <v>2004</v>
      </c>
      <c r="F8099">
        <v>42.716999999999999</v>
      </c>
      <c r="G8099">
        <v>16.681999999999999</v>
      </c>
      <c r="H8099">
        <v>123.63200000000001</v>
      </c>
      <c r="I8099" s="1">
        <v>136000000000</v>
      </c>
      <c r="J8099">
        <v>1007.87</v>
      </c>
      <c r="K8099">
        <v>1.2861400000000001</v>
      </c>
      <c r="L8099">
        <v>98.6</v>
      </c>
      <c r="M8099">
        <v>47.72</v>
      </c>
      <c r="N8099">
        <v>148.578</v>
      </c>
      <c r="O8099">
        <v>3.98</v>
      </c>
    </row>
    <row r="8100" spans="1:15" x14ac:dyDescent="0.3">
      <c r="A8100" t="s">
        <v>284</v>
      </c>
      <c r="B8100" t="s">
        <v>285</v>
      </c>
      <c r="C8100" t="s">
        <v>431</v>
      </c>
      <c r="D8100" t="s">
        <v>432</v>
      </c>
      <c r="E8100">
        <v>2003</v>
      </c>
      <c r="F8100">
        <v>42.868000000000002</v>
      </c>
      <c r="G8100">
        <v>17.062999999999999</v>
      </c>
      <c r="H8100">
        <v>101.925</v>
      </c>
      <c r="I8100" s="1">
        <v>105000000000</v>
      </c>
      <c r="J8100">
        <v>795.38599999999997</v>
      </c>
      <c r="K8100">
        <v>0.55857599999999996</v>
      </c>
      <c r="L8100">
        <v>101.6</v>
      </c>
      <c r="M8100">
        <v>47.241999999999997</v>
      </c>
      <c r="N8100">
        <v>144.82300000000001</v>
      </c>
      <c r="O8100">
        <v>4.0629999999999997</v>
      </c>
    </row>
    <row r="8101" spans="1:15" x14ac:dyDescent="0.3">
      <c r="A8101" t="s">
        <v>284</v>
      </c>
      <c r="B8101" t="s">
        <v>285</v>
      </c>
      <c r="C8101" t="s">
        <v>431</v>
      </c>
      <c r="D8101" t="s">
        <v>432</v>
      </c>
      <c r="E8101">
        <v>2002</v>
      </c>
      <c r="F8101">
        <v>42.988999999999997</v>
      </c>
      <c r="G8101">
        <v>17.396999999999998</v>
      </c>
      <c r="H8101">
        <v>104.661</v>
      </c>
      <c r="I8101">
        <v>95385800000</v>
      </c>
      <c r="J8101">
        <v>741.74800000000005</v>
      </c>
      <c r="K8101">
        <v>0.32046200000000002</v>
      </c>
      <c r="L8101">
        <v>104.8</v>
      </c>
      <c r="M8101">
        <v>46.835000000000001</v>
      </c>
      <c r="N8101">
        <v>141.19499999999999</v>
      </c>
      <c r="O8101">
        <v>4.1100000000000003</v>
      </c>
    </row>
    <row r="8102" spans="1:15" x14ac:dyDescent="0.3">
      <c r="A8102" t="s">
        <v>284</v>
      </c>
      <c r="B8102" t="s">
        <v>285</v>
      </c>
      <c r="C8102" t="s">
        <v>431</v>
      </c>
      <c r="D8102" t="s">
        <v>432</v>
      </c>
      <c r="E8102">
        <v>2001</v>
      </c>
      <c r="F8102">
        <v>43.082999999999998</v>
      </c>
      <c r="G8102">
        <v>17.675000000000001</v>
      </c>
      <c r="H8102">
        <v>75.569800000000001</v>
      </c>
      <c r="I8102">
        <v>74030400000</v>
      </c>
      <c r="J8102">
        <v>590.38199999999995</v>
      </c>
      <c r="K8102">
        <v>8.9901400000000006E-2</v>
      </c>
      <c r="L8102">
        <v>107.8</v>
      </c>
      <c r="M8102">
        <v>46.51</v>
      </c>
      <c r="N8102">
        <v>137.679</v>
      </c>
      <c r="O8102">
        <v>4.0289999999999999</v>
      </c>
    </row>
    <row r="8103" spans="1:15" x14ac:dyDescent="0.3">
      <c r="A8103" t="s">
        <v>284</v>
      </c>
      <c r="B8103" t="s">
        <v>285</v>
      </c>
      <c r="C8103" t="s">
        <v>431</v>
      </c>
      <c r="D8103" t="s">
        <v>432</v>
      </c>
      <c r="E8103">
        <v>2000</v>
      </c>
      <c r="F8103">
        <v>43.155999999999999</v>
      </c>
      <c r="G8103">
        <v>17.895</v>
      </c>
      <c r="H8103">
        <v>74.490600000000001</v>
      </c>
      <c r="I8103">
        <v>69448800000</v>
      </c>
      <c r="J8103">
        <v>567.93100000000004</v>
      </c>
      <c r="K8103">
        <v>6.4080799999999993E-2</v>
      </c>
      <c r="L8103">
        <v>110.9</v>
      </c>
      <c r="M8103">
        <v>46.267000000000003</v>
      </c>
      <c r="N8103">
        <v>134.26400000000001</v>
      </c>
      <c r="O8103">
        <v>3.9540000000000002</v>
      </c>
    </row>
    <row r="8104" spans="1:15" x14ac:dyDescent="0.3">
      <c r="A8104" t="s">
        <v>284</v>
      </c>
      <c r="B8104" t="s">
        <v>285</v>
      </c>
      <c r="C8104" t="s">
        <v>431</v>
      </c>
      <c r="D8104" t="s">
        <v>432</v>
      </c>
      <c r="E8104">
        <v>1999</v>
      </c>
      <c r="F8104">
        <v>43.210999999999999</v>
      </c>
      <c r="G8104">
        <v>18.059000000000001</v>
      </c>
      <c r="H8104">
        <v>75.767200000000003</v>
      </c>
      <c r="I8104">
        <v>59372600000</v>
      </c>
      <c r="J8104">
        <v>497.84199999999998</v>
      </c>
      <c r="K8104">
        <v>4.1038699999999997E-2</v>
      </c>
      <c r="L8104">
        <v>113.7</v>
      </c>
      <c r="M8104">
        <v>46.103000000000002</v>
      </c>
      <c r="N8104">
        <v>130.94399999999999</v>
      </c>
      <c r="O8104">
        <v>4.0090000000000003</v>
      </c>
    </row>
    <row r="8105" spans="1:15" x14ac:dyDescent="0.3">
      <c r="A8105" t="s">
        <v>284</v>
      </c>
      <c r="B8105" t="s">
        <v>285</v>
      </c>
      <c r="C8105" t="s">
        <v>431</v>
      </c>
      <c r="D8105" t="s">
        <v>432</v>
      </c>
      <c r="E8105">
        <v>1998</v>
      </c>
      <c r="F8105">
        <v>43.259</v>
      </c>
      <c r="G8105">
        <v>18.181999999999999</v>
      </c>
      <c r="H8105">
        <v>76.968900000000005</v>
      </c>
      <c r="I8105">
        <v>54604100000</v>
      </c>
      <c r="J8105">
        <v>469.43099999999998</v>
      </c>
      <c r="K8105">
        <v>2.52315E-2</v>
      </c>
      <c r="L8105">
        <v>116.5</v>
      </c>
      <c r="M8105">
        <v>45.994</v>
      </c>
      <c r="N8105">
        <v>127.71599999999999</v>
      </c>
      <c r="O8105">
        <v>3.992</v>
      </c>
    </row>
    <row r="8106" spans="1:15" x14ac:dyDescent="0.3">
      <c r="A8106" t="s">
        <v>284</v>
      </c>
      <c r="B8106" t="s">
        <v>285</v>
      </c>
      <c r="C8106" t="s">
        <v>431</v>
      </c>
      <c r="D8106" t="s">
        <v>432</v>
      </c>
      <c r="E8106">
        <v>1997</v>
      </c>
      <c r="F8106">
        <v>43.308</v>
      </c>
      <c r="G8106">
        <v>18.276</v>
      </c>
      <c r="H8106">
        <v>82.004199999999997</v>
      </c>
      <c r="I8106">
        <v>54457800000</v>
      </c>
      <c r="J8106">
        <v>479.98399999999998</v>
      </c>
      <c r="K8106">
        <v>1.72374E-2</v>
      </c>
      <c r="L8106">
        <v>118.9</v>
      </c>
      <c r="M8106">
        <v>45.923000000000002</v>
      </c>
      <c r="N8106">
        <v>124.57299999999999</v>
      </c>
      <c r="O8106">
        <v>3.9740000000000002</v>
      </c>
    </row>
    <row r="8107" spans="1:15" x14ac:dyDescent="0.3">
      <c r="A8107" t="s">
        <v>284</v>
      </c>
      <c r="B8107" t="s">
        <v>285</v>
      </c>
      <c r="C8107" t="s">
        <v>431</v>
      </c>
      <c r="D8107" t="s">
        <v>432</v>
      </c>
      <c r="E8107">
        <v>1996</v>
      </c>
      <c r="F8107">
        <v>43.369</v>
      </c>
      <c r="G8107">
        <v>18.347999999999999</v>
      </c>
      <c r="H8107">
        <v>85.905000000000001</v>
      </c>
      <c r="I8107">
        <v>51075800000</v>
      </c>
      <c r="J8107">
        <v>461.52</v>
      </c>
      <c r="K8107">
        <v>8.8329800000000007E-3</v>
      </c>
      <c r="L8107">
        <v>120.9</v>
      </c>
      <c r="M8107">
        <v>45.88</v>
      </c>
      <c r="N8107">
        <v>121.511</v>
      </c>
      <c r="O8107">
        <v>3.9510000000000001</v>
      </c>
    </row>
    <row r="8108" spans="1:15" x14ac:dyDescent="0.3">
      <c r="A8108" t="s">
        <v>284</v>
      </c>
      <c r="B8108" t="s">
        <v>285</v>
      </c>
      <c r="C8108" t="s">
        <v>431</v>
      </c>
      <c r="D8108" t="s">
        <v>432</v>
      </c>
      <c r="E8108">
        <v>1995</v>
      </c>
      <c r="F8108">
        <v>43.448999999999998</v>
      </c>
      <c r="G8108">
        <v>18.405999999999999</v>
      </c>
      <c r="H8108">
        <v>91.488200000000006</v>
      </c>
      <c r="I8108">
        <v>44062500000</v>
      </c>
      <c r="J8108">
        <v>408.18099999999998</v>
      </c>
      <c r="L8108">
        <v>122.3</v>
      </c>
      <c r="M8108">
        <v>45.853999999999999</v>
      </c>
      <c r="N8108">
        <v>118.524</v>
      </c>
      <c r="O8108">
        <v>3.9470000000000001</v>
      </c>
    </row>
    <row r="8109" spans="1:15" x14ac:dyDescent="0.3">
      <c r="A8109" t="s">
        <v>284</v>
      </c>
      <c r="B8109" t="s">
        <v>285</v>
      </c>
      <c r="C8109" t="s">
        <v>431</v>
      </c>
      <c r="D8109" t="s">
        <v>432</v>
      </c>
      <c r="E8109">
        <v>1994</v>
      </c>
      <c r="F8109">
        <v>43.555999999999997</v>
      </c>
      <c r="G8109">
        <v>18.454000000000001</v>
      </c>
      <c r="H8109">
        <v>95.561300000000003</v>
      </c>
      <c r="I8109">
        <v>33833000000</v>
      </c>
      <c r="J8109">
        <v>321.32100000000003</v>
      </c>
      <c r="L8109">
        <v>123.4</v>
      </c>
      <c r="M8109">
        <v>45.843000000000004</v>
      </c>
      <c r="N8109">
        <v>115.61</v>
      </c>
      <c r="O8109">
        <v>4.016</v>
      </c>
    </row>
    <row r="8110" spans="1:15" x14ac:dyDescent="0.3">
      <c r="A8110" t="s">
        <v>284</v>
      </c>
      <c r="B8110" t="s">
        <v>285</v>
      </c>
      <c r="C8110" t="s">
        <v>431</v>
      </c>
      <c r="D8110" t="s">
        <v>432</v>
      </c>
      <c r="E8110">
        <v>1993</v>
      </c>
      <c r="F8110">
        <v>43.69</v>
      </c>
      <c r="G8110">
        <v>18.492000000000001</v>
      </c>
      <c r="H8110">
        <v>100.88500000000001</v>
      </c>
      <c r="I8110">
        <v>27752200000</v>
      </c>
      <c r="J8110">
        <v>270.22399999999999</v>
      </c>
      <c r="L8110">
        <v>124</v>
      </c>
      <c r="M8110">
        <v>45.844999999999999</v>
      </c>
      <c r="N8110">
        <v>112.76300000000001</v>
      </c>
      <c r="O8110">
        <v>3.8260000000000001</v>
      </c>
    </row>
    <row r="8111" spans="1:15" x14ac:dyDescent="0.3">
      <c r="A8111" t="s">
        <v>284</v>
      </c>
      <c r="B8111" t="s">
        <v>285</v>
      </c>
      <c r="C8111" t="s">
        <v>431</v>
      </c>
      <c r="D8111" t="s">
        <v>432</v>
      </c>
      <c r="E8111">
        <v>1992</v>
      </c>
      <c r="F8111">
        <v>43.853000000000002</v>
      </c>
      <c r="G8111">
        <v>18.524000000000001</v>
      </c>
      <c r="H8111">
        <v>90.054400000000001</v>
      </c>
      <c r="I8111">
        <v>47794900000</v>
      </c>
      <c r="J8111">
        <v>477.178</v>
      </c>
      <c r="L8111">
        <v>124.5</v>
      </c>
      <c r="M8111">
        <v>45.856999999999999</v>
      </c>
      <c r="N8111">
        <v>109.97499999999999</v>
      </c>
      <c r="O8111">
        <v>3.5619999999999998</v>
      </c>
    </row>
    <row r="8112" spans="1:15" x14ac:dyDescent="0.3">
      <c r="A8112" t="s">
        <v>284</v>
      </c>
      <c r="B8112" t="s">
        <v>285</v>
      </c>
      <c r="C8112" t="s">
        <v>431</v>
      </c>
      <c r="D8112" t="s">
        <v>432</v>
      </c>
      <c r="E8112">
        <v>1991</v>
      </c>
      <c r="F8112">
        <v>44.043999999999997</v>
      </c>
      <c r="G8112">
        <v>18.553000000000001</v>
      </c>
      <c r="H8112">
        <v>89.599800000000002</v>
      </c>
      <c r="I8112">
        <v>49118400000</v>
      </c>
      <c r="J8112">
        <v>502.91399999999999</v>
      </c>
      <c r="L8112">
        <v>124.9</v>
      </c>
      <c r="M8112">
        <v>45.875</v>
      </c>
      <c r="N8112">
        <v>107.236</v>
      </c>
      <c r="O8112">
        <v>3.5619999999999998</v>
      </c>
    </row>
    <row r="8113" spans="1:14" x14ac:dyDescent="0.3">
      <c r="A8113" t="s">
        <v>284</v>
      </c>
      <c r="B8113" t="s">
        <v>285</v>
      </c>
      <c r="C8113" t="s">
        <v>431</v>
      </c>
      <c r="D8113" t="s">
        <v>432</v>
      </c>
      <c r="E8113">
        <v>1990</v>
      </c>
      <c r="F8113">
        <v>44.265000000000001</v>
      </c>
      <c r="G8113">
        <v>18.579000000000001</v>
      </c>
      <c r="H8113">
        <v>87.078900000000004</v>
      </c>
      <c r="I8113">
        <v>54035800000</v>
      </c>
      <c r="J8113">
        <v>567.529</v>
      </c>
      <c r="K8113">
        <v>0</v>
      </c>
      <c r="L8113">
        <v>125.1</v>
      </c>
      <c r="M8113">
        <v>45.9</v>
      </c>
      <c r="N8113">
        <v>104.541</v>
      </c>
    </row>
    <row r="8114" spans="1:14" x14ac:dyDescent="0.3">
      <c r="A8114" t="s">
        <v>284</v>
      </c>
      <c r="B8114" t="s">
        <v>285</v>
      </c>
      <c r="C8114" t="s">
        <v>431</v>
      </c>
      <c r="D8114" t="s">
        <v>432</v>
      </c>
      <c r="E8114">
        <v>1989</v>
      </c>
      <c r="F8114">
        <v>44.515999999999998</v>
      </c>
      <c r="G8114">
        <v>18.596</v>
      </c>
      <c r="H8114">
        <v>97.070700000000002</v>
      </c>
      <c r="I8114">
        <v>44003100000</v>
      </c>
      <c r="J8114">
        <v>474.23200000000003</v>
      </c>
      <c r="L8114">
        <v>125.2</v>
      </c>
      <c r="M8114">
        <v>45.939</v>
      </c>
      <c r="N8114">
        <v>101.879</v>
      </c>
    </row>
    <row r="8115" spans="1:14" x14ac:dyDescent="0.3">
      <c r="A8115" t="s">
        <v>284</v>
      </c>
      <c r="B8115" t="s">
        <v>285</v>
      </c>
      <c r="C8115" t="s">
        <v>431</v>
      </c>
      <c r="D8115" t="s">
        <v>432</v>
      </c>
      <c r="E8115">
        <v>1988</v>
      </c>
      <c r="F8115">
        <v>44.79</v>
      </c>
      <c r="G8115">
        <v>18.603000000000002</v>
      </c>
      <c r="H8115">
        <v>87.139499999999998</v>
      </c>
      <c r="I8115">
        <v>49648500000</v>
      </c>
      <c r="J8115">
        <v>549.23699999999997</v>
      </c>
      <c r="L8115">
        <v>125</v>
      </c>
      <c r="M8115">
        <v>45.99</v>
      </c>
      <c r="N8115">
        <v>99.251499999999993</v>
      </c>
    </row>
    <row r="8116" spans="1:14" x14ac:dyDescent="0.3">
      <c r="A8116" t="s">
        <v>284</v>
      </c>
      <c r="B8116" t="s">
        <v>285</v>
      </c>
      <c r="C8116" t="s">
        <v>431</v>
      </c>
      <c r="D8116" t="s">
        <v>432</v>
      </c>
      <c r="E8116">
        <v>1987</v>
      </c>
      <c r="F8116">
        <v>45.079000000000001</v>
      </c>
      <c r="G8116">
        <v>18.605</v>
      </c>
      <c r="H8116">
        <v>89.3035</v>
      </c>
      <c r="I8116">
        <v>52676000000</v>
      </c>
      <c r="J8116">
        <v>598.26499999999999</v>
      </c>
      <c r="L8116">
        <v>124.7</v>
      </c>
      <c r="M8116">
        <v>46.048000000000002</v>
      </c>
      <c r="N8116">
        <v>96.674300000000002</v>
      </c>
    </row>
    <row r="8117" spans="1:14" x14ac:dyDescent="0.3">
      <c r="A8117" t="s">
        <v>284</v>
      </c>
      <c r="B8117" t="s">
        <v>285</v>
      </c>
      <c r="C8117" t="s">
        <v>431</v>
      </c>
      <c r="D8117" t="s">
        <v>432</v>
      </c>
      <c r="E8117">
        <v>1986</v>
      </c>
      <c r="F8117">
        <v>45.375</v>
      </c>
      <c r="G8117">
        <v>18.61</v>
      </c>
      <c r="H8117">
        <v>90.886399999999995</v>
      </c>
      <c r="I8117">
        <v>54805900000</v>
      </c>
      <c r="J8117">
        <v>639.01300000000003</v>
      </c>
      <c r="L8117">
        <v>124.2</v>
      </c>
      <c r="M8117">
        <v>46.100999999999999</v>
      </c>
      <c r="N8117">
        <v>94.1691</v>
      </c>
    </row>
    <row r="8118" spans="1:14" x14ac:dyDescent="0.3">
      <c r="A8118" t="s">
        <v>284</v>
      </c>
      <c r="B8118" t="s">
        <v>285</v>
      </c>
      <c r="C8118" t="s">
        <v>431</v>
      </c>
      <c r="D8118" t="s">
        <v>432</v>
      </c>
      <c r="E8118">
        <v>1985</v>
      </c>
      <c r="F8118">
        <v>45.670999999999999</v>
      </c>
      <c r="G8118">
        <v>18.632999999999999</v>
      </c>
      <c r="H8118">
        <v>80.454499999999996</v>
      </c>
      <c r="I8118">
        <v>73745800000</v>
      </c>
      <c r="J8118">
        <v>882.52</v>
      </c>
      <c r="L8118">
        <v>123.7</v>
      </c>
      <c r="M8118">
        <v>46.127000000000002</v>
      </c>
      <c r="N8118">
        <v>91.749600000000001</v>
      </c>
    </row>
    <row r="8119" spans="1:14" x14ac:dyDescent="0.3">
      <c r="A8119" t="s">
        <v>284</v>
      </c>
      <c r="B8119" t="s">
        <v>285</v>
      </c>
      <c r="C8119" t="s">
        <v>431</v>
      </c>
      <c r="D8119" t="s">
        <v>432</v>
      </c>
      <c r="E8119">
        <v>1984</v>
      </c>
      <c r="F8119">
        <v>45.962000000000003</v>
      </c>
      <c r="G8119">
        <v>18.689</v>
      </c>
      <c r="H8119">
        <v>62.063600000000001</v>
      </c>
      <c r="I8119">
        <v>73484400000</v>
      </c>
      <c r="J8119">
        <v>902.21600000000001</v>
      </c>
      <c r="L8119">
        <v>123.3</v>
      </c>
      <c r="M8119">
        <v>46.106000000000002</v>
      </c>
      <c r="N8119">
        <v>89.4285</v>
      </c>
    </row>
    <row r="8120" spans="1:14" x14ac:dyDescent="0.3">
      <c r="A8120" t="s">
        <v>284</v>
      </c>
      <c r="B8120" t="s">
        <v>285</v>
      </c>
      <c r="C8120" t="s">
        <v>431</v>
      </c>
      <c r="D8120" t="s">
        <v>432</v>
      </c>
      <c r="E8120">
        <v>1983</v>
      </c>
      <c r="F8120">
        <v>46.243000000000002</v>
      </c>
      <c r="G8120">
        <v>18.79</v>
      </c>
      <c r="H8120">
        <v>81.735399999999998</v>
      </c>
      <c r="I8120">
        <v>97094900000</v>
      </c>
      <c r="J8120">
        <v>1222.6300000000001</v>
      </c>
      <c r="L8120">
        <v>123.3</v>
      </c>
      <c r="M8120">
        <v>46.023000000000003</v>
      </c>
      <c r="N8120">
        <v>87.195300000000003</v>
      </c>
    </row>
    <row r="8121" spans="1:14" x14ac:dyDescent="0.3">
      <c r="A8121" t="s">
        <v>284</v>
      </c>
      <c r="B8121" t="s">
        <v>285</v>
      </c>
      <c r="C8121" t="s">
        <v>431</v>
      </c>
      <c r="D8121" t="s">
        <v>432</v>
      </c>
      <c r="E8121">
        <v>1982</v>
      </c>
      <c r="F8121">
        <v>46.506</v>
      </c>
      <c r="G8121">
        <v>18.943000000000001</v>
      </c>
      <c r="H8121">
        <v>81.895899999999997</v>
      </c>
      <c r="I8121" s="1">
        <v>143000000000</v>
      </c>
      <c r="J8121">
        <v>1843.91</v>
      </c>
      <c r="L8121">
        <v>123.7</v>
      </c>
      <c r="M8121">
        <v>45.866999999999997</v>
      </c>
      <c r="N8121">
        <v>85.013300000000001</v>
      </c>
    </row>
    <row r="8122" spans="1:14" x14ac:dyDescent="0.3">
      <c r="A8122" t="s">
        <v>284</v>
      </c>
      <c r="B8122" t="s">
        <v>285</v>
      </c>
      <c r="C8122" t="s">
        <v>431</v>
      </c>
      <c r="D8122" t="s">
        <v>432</v>
      </c>
      <c r="E8122">
        <v>1981</v>
      </c>
      <c r="F8122">
        <v>46.741</v>
      </c>
      <c r="G8122">
        <v>19.149000000000001</v>
      </c>
      <c r="H8122">
        <v>50.901000000000003</v>
      </c>
      <c r="I8122" s="1">
        <v>164000000000</v>
      </c>
      <c r="J8122">
        <v>2180.1999999999998</v>
      </c>
      <c r="L8122">
        <v>124.7</v>
      </c>
      <c r="M8122">
        <v>45.637</v>
      </c>
      <c r="N8122">
        <v>82.831599999999995</v>
      </c>
    </row>
    <row r="8123" spans="1:14" x14ac:dyDescent="0.3">
      <c r="A8123" t="s">
        <v>284</v>
      </c>
      <c r="B8123" t="s">
        <v>285</v>
      </c>
      <c r="C8123" t="s">
        <v>431</v>
      </c>
      <c r="D8123" t="s">
        <v>432</v>
      </c>
      <c r="E8123">
        <v>1980</v>
      </c>
      <c r="F8123">
        <v>46.94</v>
      </c>
      <c r="G8123">
        <v>19.408000000000001</v>
      </c>
      <c r="H8123">
        <v>68.057100000000005</v>
      </c>
      <c r="I8123">
        <v>64201800000</v>
      </c>
      <c r="J8123">
        <v>874.40200000000004</v>
      </c>
      <c r="L8123">
        <v>126.4</v>
      </c>
      <c r="M8123">
        <v>45.332999999999998</v>
      </c>
      <c r="N8123">
        <v>80.617099999999994</v>
      </c>
    </row>
    <row r="8124" spans="1:14" x14ac:dyDescent="0.3">
      <c r="A8124" t="s">
        <v>284</v>
      </c>
      <c r="B8124" t="s">
        <v>285</v>
      </c>
      <c r="C8124" t="s">
        <v>431</v>
      </c>
      <c r="D8124" t="s">
        <v>432</v>
      </c>
      <c r="E8124">
        <v>1979</v>
      </c>
      <c r="F8124">
        <v>47.094000000000001</v>
      </c>
      <c r="G8124">
        <v>19.713000000000001</v>
      </c>
      <c r="H8124">
        <v>59.822499999999998</v>
      </c>
      <c r="I8124">
        <v>47259900000</v>
      </c>
      <c r="J8124">
        <v>662.26400000000001</v>
      </c>
      <c r="L8124">
        <v>128.80000000000001</v>
      </c>
      <c r="M8124">
        <v>44.963000000000001</v>
      </c>
      <c r="N8124">
        <v>78.352500000000006</v>
      </c>
    </row>
    <row r="8125" spans="1:14" x14ac:dyDescent="0.3">
      <c r="A8125" t="s">
        <v>284</v>
      </c>
      <c r="B8125" t="s">
        <v>285</v>
      </c>
      <c r="C8125" t="s">
        <v>431</v>
      </c>
      <c r="D8125" t="s">
        <v>432</v>
      </c>
      <c r="E8125">
        <v>1978</v>
      </c>
      <c r="F8125">
        <v>47.201999999999998</v>
      </c>
      <c r="G8125">
        <v>20.05</v>
      </c>
      <c r="H8125">
        <v>60.688400000000001</v>
      </c>
      <c r="I8125">
        <v>36527900000</v>
      </c>
      <c r="J8125">
        <v>527.31100000000004</v>
      </c>
      <c r="L8125">
        <v>131.69999999999999</v>
      </c>
      <c r="M8125">
        <v>44.546999999999997</v>
      </c>
      <c r="N8125">
        <v>76.058599999999998</v>
      </c>
    </row>
    <row r="8126" spans="1:14" x14ac:dyDescent="0.3">
      <c r="A8126" t="s">
        <v>284</v>
      </c>
      <c r="B8126" t="s">
        <v>285</v>
      </c>
      <c r="C8126" t="s">
        <v>431</v>
      </c>
      <c r="D8126" t="s">
        <v>432</v>
      </c>
      <c r="E8126">
        <v>1977</v>
      </c>
      <c r="F8126">
        <v>47.262999999999998</v>
      </c>
      <c r="G8126">
        <v>20.404</v>
      </c>
      <c r="H8126">
        <v>59.178800000000003</v>
      </c>
      <c r="I8126">
        <v>36035400000</v>
      </c>
      <c r="J8126">
        <v>536.21600000000001</v>
      </c>
      <c r="L8126">
        <v>135.4</v>
      </c>
      <c r="M8126">
        <v>44.103999999999999</v>
      </c>
      <c r="N8126">
        <v>73.787199999999999</v>
      </c>
    </row>
    <row r="8127" spans="1:14" x14ac:dyDescent="0.3">
      <c r="A8127" t="s">
        <v>284</v>
      </c>
      <c r="B8127" t="s">
        <v>285</v>
      </c>
      <c r="C8127" t="s">
        <v>431</v>
      </c>
      <c r="D8127" t="s">
        <v>432</v>
      </c>
      <c r="E8127">
        <v>1976</v>
      </c>
      <c r="F8127">
        <v>47.276000000000003</v>
      </c>
      <c r="G8127">
        <v>20.765999999999998</v>
      </c>
      <c r="H8127">
        <v>51.578200000000002</v>
      </c>
      <c r="I8127">
        <v>36308900000</v>
      </c>
      <c r="J8127">
        <v>556.702</v>
      </c>
      <c r="L8127">
        <v>139.5</v>
      </c>
      <c r="M8127">
        <v>43.646999999999998</v>
      </c>
      <c r="N8127">
        <v>71.611199999999997</v>
      </c>
    </row>
    <row r="8128" spans="1:14" x14ac:dyDescent="0.3">
      <c r="A8128" t="s">
        <v>284</v>
      </c>
      <c r="B8128" t="s">
        <v>285</v>
      </c>
      <c r="C8128" t="s">
        <v>431</v>
      </c>
      <c r="D8128" t="s">
        <v>432</v>
      </c>
      <c r="E8128">
        <v>1975</v>
      </c>
      <c r="F8128">
        <v>47.232999999999997</v>
      </c>
      <c r="G8128">
        <v>21.126999999999999</v>
      </c>
      <c r="H8128">
        <v>45.775700000000001</v>
      </c>
      <c r="I8128">
        <v>27778900000</v>
      </c>
      <c r="J8128">
        <v>438.33100000000002</v>
      </c>
      <c r="L8128">
        <v>144.1</v>
      </c>
      <c r="M8128">
        <v>43.186999999999998</v>
      </c>
      <c r="N8128">
        <v>69.583200000000005</v>
      </c>
    </row>
    <row r="8129" spans="1:15" x14ac:dyDescent="0.3">
      <c r="A8129" t="s">
        <v>284</v>
      </c>
      <c r="B8129" t="s">
        <v>285</v>
      </c>
      <c r="C8129" t="s">
        <v>431</v>
      </c>
      <c r="D8129" t="s">
        <v>432</v>
      </c>
      <c r="E8129">
        <v>1974</v>
      </c>
      <c r="F8129">
        <v>47.128999999999998</v>
      </c>
      <c r="G8129">
        <v>21.48</v>
      </c>
      <c r="H8129">
        <v>32.848500000000001</v>
      </c>
      <c r="I8129">
        <v>24846600000</v>
      </c>
      <c r="J8129">
        <v>402.85</v>
      </c>
      <c r="L8129">
        <v>149</v>
      </c>
      <c r="M8129">
        <v>42.728999999999999</v>
      </c>
      <c r="N8129">
        <v>67.719800000000006</v>
      </c>
    </row>
    <row r="8130" spans="1:15" x14ac:dyDescent="0.3">
      <c r="A8130" t="s">
        <v>284</v>
      </c>
      <c r="B8130" t="s">
        <v>285</v>
      </c>
      <c r="C8130" t="s">
        <v>431</v>
      </c>
      <c r="D8130" t="s">
        <v>432</v>
      </c>
      <c r="E8130">
        <v>1973</v>
      </c>
      <c r="F8130">
        <v>46.97</v>
      </c>
      <c r="G8130">
        <v>21.826000000000001</v>
      </c>
      <c r="H8130">
        <v>35.299199999999999</v>
      </c>
      <c r="I8130">
        <v>15162900000</v>
      </c>
      <c r="J8130">
        <v>252.233</v>
      </c>
      <c r="L8130">
        <v>154</v>
      </c>
      <c r="M8130">
        <v>42.276000000000003</v>
      </c>
      <c r="N8130">
        <v>66.004199999999997</v>
      </c>
    </row>
    <row r="8131" spans="1:15" x14ac:dyDescent="0.3">
      <c r="A8131" t="s">
        <v>284</v>
      </c>
      <c r="B8131" t="s">
        <v>285</v>
      </c>
      <c r="C8131" t="s">
        <v>431</v>
      </c>
      <c r="D8131" t="s">
        <v>432</v>
      </c>
      <c r="E8131">
        <v>1972</v>
      </c>
      <c r="F8131">
        <v>46.77</v>
      </c>
      <c r="G8131">
        <v>22.163</v>
      </c>
      <c r="H8131">
        <v>32.727800000000002</v>
      </c>
      <c r="I8131">
        <v>12274400000</v>
      </c>
      <c r="J8131">
        <v>209.226</v>
      </c>
      <c r="L8131">
        <v>159</v>
      </c>
      <c r="M8131">
        <v>41.829000000000001</v>
      </c>
      <c r="N8131">
        <v>64.413399999999996</v>
      </c>
    </row>
    <row r="8132" spans="1:15" x14ac:dyDescent="0.3">
      <c r="A8132" t="s">
        <v>284</v>
      </c>
      <c r="B8132" t="s">
        <v>285</v>
      </c>
      <c r="C8132" t="s">
        <v>431</v>
      </c>
      <c r="D8132" t="s">
        <v>432</v>
      </c>
      <c r="E8132">
        <v>1971</v>
      </c>
      <c r="F8132">
        <v>46.545999999999999</v>
      </c>
      <c r="G8132">
        <v>22.491</v>
      </c>
      <c r="H8132">
        <v>28.570399999999999</v>
      </c>
      <c r="I8132">
        <v>9181770000</v>
      </c>
      <c r="J8132">
        <v>160.249</v>
      </c>
      <c r="L8132">
        <v>164.2</v>
      </c>
      <c r="M8132">
        <v>41.392000000000003</v>
      </c>
      <c r="N8132">
        <v>62.910499999999999</v>
      </c>
    </row>
    <row r="8133" spans="1:15" x14ac:dyDescent="0.3">
      <c r="A8133" t="s">
        <v>284</v>
      </c>
      <c r="B8133" t="s">
        <v>285</v>
      </c>
      <c r="C8133" t="s">
        <v>431</v>
      </c>
      <c r="D8133" t="s">
        <v>432</v>
      </c>
      <c r="E8133">
        <v>1970</v>
      </c>
      <c r="F8133">
        <v>46.323999999999998</v>
      </c>
      <c r="G8133">
        <v>22.81</v>
      </c>
      <c r="I8133">
        <v>12545800000</v>
      </c>
      <c r="J8133">
        <v>224.10400000000001</v>
      </c>
      <c r="L8133">
        <v>169</v>
      </c>
      <c r="M8133">
        <v>40.970999999999997</v>
      </c>
      <c r="N8133">
        <v>61.466799999999999</v>
      </c>
    </row>
    <row r="8134" spans="1:15" x14ac:dyDescent="0.3">
      <c r="A8134" t="s">
        <v>284</v>
      </c>
      <c r="B8134" t="s">
        <v>285</v>
      </c>
      <c r="C8134" t="s">
        <v>431</v>
      </c>
      <c r="D8134" t="s">
        <v>432</v>
      </c>
      <c r="E8134">
        <v>1969</v>
      </c>
      <c r="F8134">
        <v>46.133000000000003</v>
      </c>
      <c r="G8134">
        <v>23.12</v>
      </c>
      <c r="I8134">
        <v>6634190000</v>
      </c>
      <c r="J8134">
        <v>121.245</v>
      </c>
      <c r="L8134">
        <v>173.7</v>
      </c>
      <c r="M8134">
        <v>40.569000000000003</v>
      </c>
      <c r="N8134">
        <v>60.077800000000003</v>
      </c>
    </row>
    <row r="8135" spans="1:15" x14ac:dyDescent="0.3">
      <c r="A8135" t="s">
        <v>284</v>
      </c>
      <c r="B8135" t="s">
        <v>285</v>
      </c>
      <c r="C8135" t="s">
        <v>431</v>
      </c>
      <c r="D8135" t="s">
        <v>432</v>
      </c>
      <c r="E8135">
        <v>1968</v>
      </c>
      <c r="F8135">
        <v>45.993000000000002</v>
      </c>
      <c r="G8135">
        <v>23.427</v>
      </c>
      <c r="I8135">
        <v>5200900000</v>
      </c>
      <c r="J8135">
        <v>97.201800000000006</v>
      </c>
      <c r="L8135">
        <v>178.2</v>
      </c>
      <c r="M8135">
        <v>40.183999999999997</v>
      </c>
      <c r="N8135">
        <v>58.7483</v>
      </c>
    </row>
    <row r="8136" spans="1:15" x14ac:dyDescent="0.3">
      <c r="A8136" t="s">
        <v>284</v>
      </c>
      <c r="B8136" t="s">
        <v>285</v>
      </c>
      <c r="C8136" t="s">
        <v>431</v>
      </c>
      <c r="D8136" t="s">
        <v>432</v>
      </c>
      <c r="E8136">
        <v>1967</v>
      </c>
      <c r="F8136">
        <v>45.912999999999997</v>
      </c>
      <c r="G8136">
        <v>23.736999999999998</v>
      </c>
      <c r="I8136">
        <v>5203140000</v>
      </c>
      <c r="J8136">
        <v>99.406099999999995</v>
      </c>
      <c r="L8136">
        <v>182.4</v>
      </c>
      <c r="M8136">
        <v>39.808999999999997</v>
      </c>
      <c r="N8136">
        <v>57.470300000000002</v>
      </c>
    </row>
    <row r="8137" spans="1:15" x14ac:dyDescent="0.3">
      <c r="A8137" t="s">
        <v>284</v>
      </c>
      <c r="B8137" t="s">
        <v>285</v>
      </c>
      <c r="C8137" t="s">
        <v>431</v>
      </c>
      <c r="D8137" t="s">
        <v>432</v>
      </c>
      <c r="E8137">
        <v>1966</v>
      </c>
      <c r="F8137">
        <v>45.898000000000003</v>
      </c>
      <c r="G8137">
        <v>24.055</v>
      </c>
      <c r="I8137">
        <v>6366790000</v>
      </c>
      <c r="J8137">
        <v>124.30800000000001</v>
      </c>
      <c r="L8137">
        <v>186.6</v>
      </c>
      <c r="M8137">
        <v>39.442</v>
      </c>
      <c r="N8137">
        <v>56.235900000000001</v>
      </c>
    </row>
    <row r="8138" spans="1:15" x14ac:dyDescent="0.3">
      <c r="A8138" t="s">
        <v>284</v>
      </c>
      <c r="B8138" t="s">
        <v>285</v>
      </c>
      <c r="C8138" t="s">
        <v>431</v>
      </c>
      <c r="D8138" t="s">
        <v>432</v>
      </c>
      <c r="E8138">
        <v>1965</v>
      </c>
      <c r="F8138">
        <v>45.94</v>
      </c>
      <c r="G8138">
        <v>24.388000000000002</v>
      </c>
      <c r="I8138">
        <v>5874420000</v>
      </c>
      <c r="J8138">
        <v>117.18899999999999</v>
      </c>
      <c r="L8138">
        <v>190.7</v>
      </c>
      <c r="M8138">
        <v>39.072000000000003</v>
      </c>
      <c r="N8138">
        <v>55.039099999999998</v>
      </c>
    </row>
    <row r="8139" spans="1:15" x14ac:dyDescent="0.3">
      <c r="A8139" t="s">
        <v>284</v>
      </c>
      <c r="B8139" t="s">
        <v>285</v>
      </c>
      <c r="C8139" t="s">
        <v>431</v>
      </c>
      <c r="D8139" t="s">
        <v>432</v>
      </c>
      <c r="E8139">
        <v>1964</v>
      </c>
      <c r="F8139">
        <v>46.024000000000001</v>
      </c>
      <c r="G8139">
        <v>24.742000000000001</v>
      </c>
      <c r="I8139">
        <v>5552820000</v>
      </c>
      <c r="J8139">
        <v>113.169</v>
      </c>
      <c r="L8139">
        <v>195</v>
      </c>
      <c r="M8139">
        <v>38.691000000000003</v>
      </c>
      <c r="N8139">
        <v>53.873899999999999</v>
      </c>
    </row>
    <row r="8140" spans="1:15" x14ac:dyDescent="0.3">
      <c r="A8140" t="s">
        <v>284</v>
      </c>
      <c r="B8140" t="s">
        <v>285</v>
      </c>
      <c r="C8140" t="s">
        <v>431</v>
      </c>
      <c r="D8140" t="s">
        <v>432</v>
      </c>
      <c r="E8140">
        <v>1963</v>
      </c>
      <c r="F8140">
        <v>46.122999999999998</v>
      </c>
      <c r="G8140">
        <v>25.119</v>
      </c>
      <c r="I8140">
        <v>5165490000</v>
      </c>
      <c r="J8140">
        <v>107.541</v>
      </c>
      <c r="M8140">
        <v>38.290999999999997</v>
      </c>
      <c r="N8140">
        <v>52.738799999999998</v>
      </c>
    </row>
    <row r="8141" spans="1:15" x14ac:dyDescent="0.3">
      <c r="A8141" t="s">
        <v>284</v>
      </c>
      <c r="B8141" t="s">
        <v>285</v>
      </c>
      <c r="C8141" t="s">
        <v>431</v>
      </c>
      <c r="D8141" t="s">
        <v>432</v>
      </c>
      <c r="E8141">
        <v>1962</v>
      </c>
      <c r="F8141">
        <v>46.213999999999999</v>
      </c>
      <c r="G8141">
        <v>25.518999999999998</v>
      </c>
      <c r="I8141">
        <v>4909300000</v>
      </c>
      <c r="J8141">
        <v>104.387</v>
      </c>
      <c r="M8141">
        <v>37.871000000000002</v>
      </c>
      <c r="N8141">
        <v>51.6374</v>
      </c>
    </row>
    <row r="8142" spans="1:15" x14ac:dyDescent="0.3">
      <c r="A8142" t="s">
        <v>284</v>
      </c>
      <c r="B8142" t="s">
        <v>285</v>
      </c>
      <c r="C8142" t="s">
        <v>431</v>
      </c>
      <c r="D8142" t="s">
        <v>432</v>
      </c>
      <c r="E8142">
        <v>1961</v>
      </c>
      <c r="F8142">
        <v>46.286999999999999</v>
      </c>
      <c r="G8142">
        <v>25.940999999999999</v>
      </c>
      <c r="I8142">
        <v>4467200000</v>
      </c>
      <c r="J8142">
        <v>96.978999999999999</v>
      </c>
      <c r="M8142">
        <v>37.430999999999997</v>
      </c>
      <c r="N8142">
        <v>50.576500000000003</v>
      </c>
    </row>
    <row r="8143" spans="1:15" x14ac:dyDescent="0.3">
      <c r="A8143" t="s">
        <v>284</v>
      </c>
      <c r="B8143" t="s">
        <v>285</v>
      </c>
      <c r="C8143" t="s">
        <v>431</v>
      </c>
      <c r="D8143" t="s">
        <v>432</v>
      </c>
      <c r="E8143">
        <v>1960</v>
      </c>
      <c r="F8143">
        <v>46.335000000000001</v>
      </c>
      <c r="G8143">
        <v>26.381</v>
      </c>
      <c r="I8143">
        <v>4196090000</v>
      </c>
      <c r="J8143">
        <v>92.960499999999996</v>
      </c>
      <c r="M8143">
        <v>36.975999999999999</v>
      </c>
    </row>
    <row r="8144" spans="1:15" x14ac:dyDescent="0.3">
      <c r="A8144" t="s">
        <v>210</v>
      </c>
      <c r="B8144" t="s">
        <v>211</v>
      </c>
      <c r="C8144" t="s">
        <v>435</v>
      </c>
      <c r="D8144" t="s">
        <v>430</v>
      </c>
      <c r="E8144">
        <v>2018</v>
      </c>
      <c r="L8144">
        <v>13.7</v>
      </c>
      <c r="N8144">
        <v>212.19</v>
      </c>
      <c r="O8144">
        <v>3.3029999999999999</v>
      </c>
    </row>
    <row r="8145" spans="1:15" x14ac:dyDescent="0.3">
      <c r="A8145" t="s">
        <v>210</v>
      </c>
      <c r="B8145" t="s">
        <v>211</v>
      </c>
      <c r="C8145" t="s">
        <v>435</v>
      </c>
      <c r="D8145" t="s">
        <v>430</v>
      </c>
      <c r="E8145">
        <v>2017</v>
      </c>
      <c r="F8145">
        <v>13.91</v>
      </c>
      <c r="G8145">
        <v>8.9700000000000006</v>
      </c>
      <c r="L8145">
        <v>14.4</v>
      </c>
      <c r="M8145">
        <v>71.91</v>
      </c>
      <c r="N8145">
        <v>211.19499999999999</v>
      </c>
      <c r="O8145">
        <v>3.2869999999999999</v>
      </c>
    </row>
    <row r="8146" spans="1:15" x14ac:dyDescent="0.3">
      <c r="A8146" t="s">
        <v>210</v>
      </c>
      <c r="B8146" t="s">
        <v>211</v>
      </c>
      <c r="C8146" t="s">
        <v>435</v>
      </c>
      <c r="D8146" t="s">
        <v>430</v>
      </c>
      <c r="E8146">
        <v>2016</v>
      </c>
      <c r="F8146">
        <v>13.916</v>
      </c>
      <c r="G8146">
        <v>8.8559999999999999</v>
      </c>
      <c r="L8146">
        <v>15.1</v>
      </c>
      <c r="M8146">
        <v>71.710999999999999</v>
      </c>
      <c r="N8146">
        <v>210.18</v>
      </c>
      <c r="O8146">
        <v>3.4470000000000001</v>
      </c>
    </row>
    <row r="8147" spans="1:15" x14ac:dyDescent="0.3">
      <c r="A8147" t="s">
        <v>210</v>
      </c>
      <c r="B8147" t="s">
        <v>211</v>
      </c>
      <c r="C8147" t="s">
        <v>435</v>
      </c>
      <c r="D8147" t="s">
        <v>430</v>
      </c>
      <c r="E8147">
        <v>2015</v>
      </c>
      <c r="F8147">
        <v>13.91</v>
      </c>
      <c r="G8147">
        <v>8.76</v>
      </c>
      <c r="L8147">
        <v>16</v>
      </c>
      <c r="M8147">
        <v>71.480999999999995</v>
      </c>
      <c r="N8147">
        <v>209.15100000000001</v>
      </c>
      <c r="O8147">
        <v>3.544</v>
      </c>
    </row>
    <row r="8148" spans="1:15" x14ac:dyDescent="0.3">
      <c r="A8148" t="s">
        <v>210</v>
      </c>
      <c r="B8148" t="s">
        <v>211</v>
      </c>
      <c r="C8148" t="s">
        <v>435</v>
      </c>
      <c r="D8148" t="s">
        <v>430</v>
      </c>
      <c r="E8148">
        <v>2014</v>
      </c>
      <c r="F8148">
        <v>13.897</v>
      </c>
      <c r="G8148">
        <v>8.6959999999999997</v>
      </c>
      <c r="H8148">
        <v>601.69000000000005</v>
      </c>
      <c r="L8148">
        <v>17</v>
      </c>
      <c r="M8148">
        <v>71.197999999999993</v>
      </c>
      <c r="N8148">
        <v>208.10400000000001</v>
      </c>
      <c r="O8148">
        <v>3.5830000000000002</v>
      </c>
    </row>
    <row r="8149" spans="1:15" x14ac:dyDescent="0.3">
      <c r="A8149" t="s">
        <v>210</v>
      </c>
      <c r="B8149" t="s">
        <v>211</v>
      </c>
      <c r="C8149" t="s">
        <v>435</v>
      </c>
      <c r="D8149" t="s">
        <v>430</v>
      </c>
      <c r="E8149">
        <v>2013</v>
      </c>
      <c r="F8149">
        <v>13.888</v>
      </c>
      <c r="G8149">
        <v>8.6709999999999994</v>
      </c>
      <c r="H8149">
        <v>619.06700000000001</v>
      </c>
      <c r="L8149">
        <v>18.3</v>
      </c>
      <c r="M8149">
        <v>70.852999999999994</v>
      </c>
      <c r="N8149">
        <v>207.03800000000001</v>
      </c>
      <c r="O8149">
        <v>3.6720000000000002</v>
      </c>
    </row>
    <row r="8150" spans="1:15" x14ac:dyDescent="0.3">
      <c r="A8150" t="s">
        <v>210</v>
      </c>
      <c r="B8150" t="s">
        <v>211</v>
      </c>
      <c r="C8150" t="s">
        <v>435</v>
      </c>
      <c r="D8150" t="s">
        <v>430</v>
      </c>
      <c r="E8150">
        <v>2012</v>
      </c>
      <c r="F8150">
        <v>13.895</v>
      </c>
      <c r="G8150">
        <v>8.6829999999999998</v>
      </c>
      <c r="H8150">
        <v>652.96799999999996</v>
      </c>
      <c r="K8150">
        <v>0</v>
      </c>
      <c r="L8150">
        <v>19.8</v>
      </c>
      <c r="M8150">
        <v>70.453999999999994</v>
      </c>
      <c r="N8150">
        <v>205.96799999999999</v>
      </c>
      <c r="O8150">
        <v>3.637</v>
      </c>
    </row>
    <row r="8151" spans="1:15" x14ac:dyDescent="0.3">
      <c r="A8151" t="s">
        <v>210</v>
      </c>
      <c r="B8151" t="s">
        <v>211</v>
      </c>
      <c r="C8151" t="s">
        <v>435</v>
      </c>
      <c r="D8151" t="s">
        <v>430</v>
      </c>
      <c r="E8151">
        <v>2011</v>
      </c>
      <c r="F8151">
        <v>13.933</v>
      </c>
      <c r="G8151">
        <v>8.7270000000000003</v>
      </c>
      <c r="H8151">
        <v>656.01099999999997</v>
      </c>
      <c r="K8151">
        <v>0</v>
      </c>
      <c r="L8151">
        <v>21.5</v>
      </c>
      <c r="M8151">
        <v>70.012</v>
      </c>
      <c r="N8151">
        <v>204.911</v>
      </c>
      <c r="O8151">
        <v>3.669</v>
      </c>
    </row>
    <row r="8152" spans="1:15" x14ac:dyDescent="0.3">
      <c r="A8152" t="s">
        <v>210</v>
      </c>
      <c r="B8152" t="s">
        <v>211</v>
      </c>
      <c r="C8152" t="s">
        <v>435</v>
      </c>
      <c r="D8152" t="s">
        <v>430</v>
      </c>
      <c r="E8152">
        <v>2010</v>
      </c>
      <c r="F8152">
        <v>14.021000000000001</v>
      </c>
      <c r="G8152">
        <v>8.7810000000000006</v>
      </c>
      <c r="H8152">
        <v>742.96799999999996</v>
      </c>
      <c r="K8152">
        <v>0</v>
      </c>
      <c r="L8152">
        <v>23.1</v>
      </c>
      <c r="M8152">
        <v>69.570999999999998</v>
      </c>
      <c r="N8152">
        <v>203.87700000000001</v>
      </c>
      <c r="O8152">
        <v>3.6539999999999999</v>
      </c>
    </row>
    <row r="8153" spans="1:15" x14ac:dyDescent="0.3">
      <c r="A8153" t="s">
        <v>210</v>
      </c>
      <c r="B8153" t="s">
        <v>211</v>
      </c>
      <c r="C8153" t="s">
        <v>435</v>
      </c>
      <c r="D8153" t="s">
        <v>430</v>
      </c>
      <c r="E8153">
        <v>2009</v>
      </c>
      <c r="F8153">
        <v>14.179</v>
      </c>
      <c r="G8153">
        <v>8.8179999999999996</v>
      </c>
      <c r="H8153">
        <v>728.13</v>
      </c>
      <c r="K8153">
        <v>0</v>
      </c>
      <c r="L8153">
        <v>24.4</v>
      </c>
      <c r="M8153">
        <v>69.185000000000002</v>
      </c>
      <c r="N8153">
        <v>202.876</v>
      </c>
      <c r="O8153">
        <v>3.637</v>
      </c>
    </row>
    <row r="8154" spans="1:15" x14ac:dyDescent="0.3">
      <c r="A8154" t="s">
        <v>210</v>
      </c>
      <c r="B8154" t="s">
        <v>211</v>
      </c>
      <c r="C8154" t="s">
        <v>435</v>
      </c>
      <c r="D8154" t="s">
        <v>430</v>
      </c>
      <c r="E8154">
        <v>2008</v>
      </c>
      <c r="F8154">
        <v>14.411</v>
      </c>
      <c r="G8154">
        <v>8.82</v>
      </c>
      <c r="H8154">
        <v>803.65599999999995</v>
      </c>
      <c r="K8154">
        <v>0</v>
      </c>
      <c r="L8154">
        <v>25.2</v>
      </c>
      <c r="M8154">
        <v>68.884</v>
      </c>
      <c r="N8154">
        <v>201.89500000000001</v>
      </c>
      <c r="O8154">
        <v>3.278</v>
      </c>
    </row>
    <row r="8155" spans="1:15" x14ac:dyDescent="0.3">
      <c r="A8155" t="s">
        <v>210</v>
      </c>
      <c r="B8155" t="s">
        <v>211</v>
      </c>
      <c r="C8155" t="s">
        <v>435</v>
      </c>
      <c r="D8155" t="s">
        <v>430</v>
      </c>
      <c r="E8155">
        <v>2007</v>
      </c>
      <c r="F8155">
        <v>14.717000000000001</v>
      </c>
      <c r="G8155">
        <v>8.7780000000000005</v>
      </c>
      <c r="H8155">
        <v>749.16300000000001</v>
      </c>
      <c r="K8155">
        <v>0</v>
      </c>
      <c r="L8155">
        <v>25.7</v>
      </c>
      <c r="M8155">
        <v>68.674999999999997</v>
      </c>
      <c r="N8155">
        <v>200.88300000000001</v>
      </c>
      <c r="O8155">
        <v>3.3809999999999998</v>
      </c>
    </row>
    <row r="8156" spans="1:15" x14ac:dyDescent="0.3">
      <c r="A8156" t="s">
        <v>210</v>
      </c>
      <c r="B8156" t="s">
        <v>211</v>
      </c>
      <c r="C8156" t="s">
        <v>435</v>
      </c>
      <c r="D8156" t="s">
        <v>430</v>
      </c>
      <c r="E8156">
        <v>2006</v>
      </c>
      <c r="F8156">
        <v>15.092000000000001</v>
      </c>
      <c r="G8156">
        <v>8.6980000000000004</v>
      </c>
      <c r="H8156">
        <v>785.24699999999996</v>
      </c>
      <c r="K8156">
        <v>0</v>
      </c>
      <c r="L8156">
        <v>26</v>
      </c>
      <c r="M8156">
        <v>68.540000000000006</v>
      </c>
      <c r="N8156">
        <v>199.77500000000001</v>
      </c>
      <c r="O8156">
        <v>3.6629999999999998</v>
      </c>
    </row>
    <row r="8157" spans="1:15" x14ac:dyDescent="0.3">
      <c r="A8157" t="s">
        <v>210</v>
      </c>
      <c r="B8157" t="s">
        <v>211</v>
      </c>
      <c r="C8157" t="s">
        <v>435</v>
      </c>
      <c r="D8157" t="s">
        <v>430</v>
      </c>
      <c r="E8157">
        <v>2005</v>
      </c>
      <c r="F8157">
        <v>15.526999999999999</v>
      </c>
      <c r="G8157">
        <v>8.6140000000000008</v>
      </c>
      <c r="H8157">
        <v>807.01400000000001</v>
      </c>
      <c r="K8157">
        <v>0</v>
      </c>
      <c r="L8157">
        <v>26.4</v>
      </c>
      <c r="M8157">
        <v>68.388999999999996</v>
      </c>
      <c r="N8157">
        <v>198.523</v>
      </c>
      <c r="O8157">
        <v>3.9180000000000001</v>
      </c>
    </row>
    <row r="8158" spans="1:15" x14ac:dyDescent="0.3">
      <c r="A8158" t="s">
        <v>210</v>
      </c>
      <c r="B8158" t="s">
        <v>211</v>
      </c>
      <c r="C8158" t="s">
        <v>435</v>
      </c>
      <c r="D8158" t="s">
        <v>430</v>
      </c>
      <c r="E8158">
        <v>2004</v>
      </c>
      <c r="F8158">
        <v>16.006</v>
      </c>
      <c r="G8158">
        <v>8.5760000000000005</v>
      </c>
      <c r="H8158">
        <v>779.51400000000001</v>
      </c>
      <c r="K8158">
        <v>0</v>
      </c>
      <c r="L8158">
        <v>27.8</v>
      </c>
      <c r="M8158">
        <v>68.102000000000004</v>
      </c>
      <c r="N8158">
        <v>197.09899999999999</v>
      </c>
      <c r="O8158">
        <v>4.0789999999999997</v>
      </c>
    </row>
    <row r="8159" spans="1:15" x14ac:dyDescent="0.3">
      <c r="A8159" t="s">
        <v>210</v>
      </c>
      <c r="B8159" t="s">
        <v>211</v>
      </c>
      <c r="C8159" t="s">
        <v>435</v>
      </c>
      <c r="D8159" t="s">
        <v>430</v>
      </c>
      <c r="E8159">
        <v>2003</v>
      </c>
      <c r="F8159">
        <v>16.507999999999999</v>
      </c>
      <c r="G8159">
        <v>8.6150000000000002</v>
      </c>
      <c r="H8159">
        <v>750.94200000000001</v>
      </c>
      <c r="K8159">
        <v>0</v>
      </c>
      <c r="L8159">
        <v>30.4</v>
      </c>
      <c r="M8159">
        <v>67.614999999999995</v>
      </c>
      <c r="N8159">
        <v>195.51900000000001</v>
      </c>
      <c r="O8159">
        <v>4.1580000000000004</v>
      </c>
    </row>
    <row r="8160" spans="1:15" x14ac:dyDescent="0.3">
      <c r="A8160" t="s">
        <v>210</v>
      </c>
      <c r="B8160" t="s">
        <v>211</v>
      </c>
      <c r="C8160" t="s">
        <v>435</v>
      </c>
      <c r="D8160" t="s">
        <v>430</v>
      </c>
      <c r="E8160">
        <v>2002</v>
      </c>
      <c r="F8160">
        <v>17.010999999999999</v>
      </c>
      <c r="G8160">
        <v>8.734</v>
      </c>
      <c r="H8160">
        <v>713.38400000000001</v>
      </c>
      <c r="K8160">
        <v>0</v>
      </c>
      <c r="L8160">
        <v>34.200000000000003</v>
      </c>
      <c r="M8160">
        <v>66.924999999999997</v>
      </c>
      <c r="N8160">
        <v>193.833</v>
      </c>
      <c r="O8160">
        <v>4.2720000000000002</v>
      </c>
    </row>
    <row r="8161" spans="1:15" x14ac:dyDescent="0.3">
      <c r="A8161" t="s">
        <v>210</v>
      </c>
      <c r="B8161" t="s">
        <v>211</v>
      </c>
      <c r="C8161" t="s">
        <v>435</v>
      </c>
      <c r="D8161" t="s">
        <v>430</v>
      </c>
      <c r="E8161">
        <v>2001</v>
      </c>
      <c r="F8161">
        <v>17.501999999999999</v>
      </c>
      <c r="G8161">
        <v>8.9109999999999996</v>
      </c>
      <c r="H8161">
        <v>735.18399999999997</v>
      </c>
      <c r="K8161">
        <v>0</v>
      </c>
      <c r="L8161">
        <v>39.1</v>
      </c>
      <c r="M8161">
        <v>66.087000000000003</v>
      </c>
      <c r="N8161">
        <v>192.11799999999999</v>
      </c>
      <c r="O8161">
        <v>4.1980000000000004</v>
      </c>
    </row>
    <row r="8162" spans="1:15" x14ac:dyDescent="0.3">
      <c r="A8162" t="s">
        <v>210</v>
      </c>
      <c r="B8162" t="s">
        <v>211</v>
      </c>
      <c r="C8162" t="s">
        <v>435</v>
      </c>
      <c r="D8162" t="s">
        <v>430</v>
      </c>
      <c r="E8162">
        <v>2000</v>
      </c>
      <c r="F8162">
        <v>17.972999999999999</v>
      </c>
      <c r="G8162">
        <v>9.0760000000000005</v>
      </c>
      <c r="H8162">
        <v>712.37099999999998</v>
      </c>
      <c r="K8162">
        <v>0</v>
      </c>
      <c r="L8162">
        <v>44.5</v>
      </c>
      <c r="M8162">
        <v>65.268000000000001</v>
      </c>
      <c r="N8162">
        <v>190.42500000000001</v>
      </c>
      <c r="O8162">
        <v>4.2539999999999996</v>
      </c>
    </row>
    <row r="8163" spans="1:15" x14ac:dyDescent="0.3">
      <c r="A8163" t="s">
        <v>210</v>
      </c>
      <c r="B8163" t="s">
        <v>211</v>
      </c>
      <c r="C8163" t="s">
        <v>435</v>
      </c>
      <c r="D8163" t="s">
        <v>430</v>
      </c>
      <c r="E8163">
        <v>1999</v>
      </c>
      <c r="F8163">
        <v>18.425999999999998</v>
      </c>
      <c r="G8163">
        <v>9.1389999999999993</v>
      </c>
      <c r="H8163">
        <v>692.78399999999999</v>
      </c>
      <c r="K8163">
        <v>0</v>
      </c>
      <c r="L8163">
        <v>49.4</v>
      </c>
      <c r="M8163">
        <v>64.683999999999997</v>
      </c>
      <c r="N8163">
        <v>188.78399999999999</v>
      </c>
      <c r="O8163">
        <v>4.3079999999999998</v>
      </c>
    </row>
    <row r="8164" spans="1:15" x14ac:dyDescent="0.3">
      <c r="A8164" t="s">
        <v>210</v>
      </c>
      <c r="B8164" t="s">
        <v>211</v>
      </c>
      <c r="C8164" t="s">
        <v>435</v>
      </c>
      <c r="D8164" t="s">
        <v>430</v>
      </c>
      <c r="E8164">
        <v>1998</v>
      </c>
      <c r="F8164">
        <v>18.866</v>
      </c>
      <c r="G8164">
        <v>9.0340000000000007</v>
      </c>
      <c r="H8164">
        <v>637.53599999999994</v>
      </c>
      <c r="K8164">
        <v>0</v>
      </c>
      <c r="L8164">
        <v>53.1</v>
      </c>
      <c r="M8164">
        <v>64.492999999999995</v>
      </c>
      <c r="N8164">
        <v>187.167</v>
      </c>
      <c r="O8164">
        <v>4.2039999999999997</v>
      </c>
    </row>
    <row r="8165" spans="1:15" x14ac:dyDescent="0.3">
      <c r="A8165" t="s">
        <v>210</v>
      </c>
      <c r="B8165" t="s">
        <v>211</v>
      </c>
      <c r="C8165" t="s">
        <v>435</v>
      </c>
      <c r="D8165" t="s">
        <v>430</v>
      </c>
      <c r="E8165">
        <v>1997</v>
      </c>
      <c r="F8165">
        <v>19.289000000000001</v>
      </c>
      <c r="G8165">
        <v>8.7319999999999993</v>
      </c>
      <c r="H8165">
        <v>736.99599999999998</v>
      </c>
      <c r="K8165">
        <v>0</v>
      </c>
      <c r="L8165">
        <v>55</v>
      </c>
      <c r="M8165">
        <v>64.772000000000006</v>
      </c>
      <c r="N8165">
        <v>185.49299999999999</v>
      </c>
      <c r="O8165">
        <v>4.2460000000000004</v>
      </c>
    </row>
    <row r="8166" spans="1:15" x14ac:dyDescent="0.3">
      <c r="A8166" t="s">
        <v>210</v>
      </c>
      <c r="B8166" t="s">
        <v>211</v>
      </c>
      <c r="C8166" t="s">
        <v>435</v>
      </c>
      <c r="D8166" t="s">
        <v>430</v>
      </c>
      <c r="E8166">
        <v>1996</v>
      </c>
      <c r="F8166">
        <v>19.686</v>
      </c>
      <c r="G8166">
        <v>8.2469999999999999</v>
      </c>
      <c r="H8166">
        <v>825.60699999999997</v>
      </c>
      <c r="L8166">
        <v>55.1</v>
      </c>
      <c r="M8166">
        <v>65.495000000000005</v>
      </c>
      <c r="N8166">
        <v>183.65100000000001</v>
      </c>
      <c r="O8166">
        <v>4.1580000000000004</v>
      </c>
    </row>
    <row r="8167" spans="1:15" x14ac:dyDescent="0.3">
      <c r="A8167" t="s">
        <v>210</v>
      </c>
      <c r="B8167" t="s">
        <v>211</v>
      </c>
      <c r="C8167" t="s">
        <v>435</v>
      </c>
      <c r="D8167" t="s">
        <v>430</v>
      </c>
      <c r="E8167">
        <v>1995</v>
      </c>
      <c r="F8167">
        <v>20.033999999999999</v>
      </c>
      <c r="G8167">
        <v>7.6390000000000002</v>
      </c>
      <c r="H8167">
        <v>905.94299999999998</v>
      </c>
      <c r="L8167">
        <v>53.2</v>
      </c>
      <c r="M8167">
        <v>66.537000000000006</v>
      </c>
      <c r="N8167">
        <v>181.565</v>
      </c>
      <c r="O8167">
        <v>4.1280000000000001</v>
      </c>
    </row>
    <row r="8168" spans="1:15" x14ac:dyDescent="0.3">
      <c r="A8168" t="s">
        <v>210</v>
      </c>
      <c r="B8168" t="s">
        <v>211</v>
      </c>
      <c r="C8168" t="s">
        <v>435</v>
      </c>
      <c r="D8168" t="s">
        <v>430</v>
      </c>
      <c r="E8168">
        <v>1994</v>
      </c>
      <c r="F8168">
        <v>20.308</v>
      </c>
      <c r="G8168">
        <v>6.9980000000000002</v>
      </c>
      <c r="H8168">
        <v>925.851</v>
      </c>
      <c r="L8168">
        <v>49.8</v>
      </c>
      <c r="M8168">
        <v>67.697999999999993</v>
      </c>
      <c r="N8168">
        <v>179.20400000000001</v>
      </c>
      <c r="O8168">
        <v>3.9980000000000002</v>
      </c>
    </row>
    <row r="8169" spans="1:15" x14ac:dyDescent="0.3">
      <c r="A8169" t="s">
        <v>210</v>
      </c>
      <c r="B8169" t="s">
        <v>211</v>
      </c>
      <c r="C8169" t="s">
        <v>435</v>
      </c>
      <c r="D8169" t="s">
        <v>430</v>
      </c>
      <c r="E8169">
        <v>1993</v>
      </c>
      <c r="F8169">
        <v>20.498999999999999</v>
      </c>
      <c r="G8169">
        <v>6.4269999999999996</v>
      </c>
      <c r="H8169">
        <v>902.48</v>
      </c>
      <c r="L8169">
        <v>45.5</v>
      </c>
      <c r="M8169">
        <v>68.742000000000004</v>
      </c>
      <c r="N8169">
        <v>176.61199999999999</v>
      </c>
      <c r="O8169">
        <v>3.891</v>
      </c>
    </row>
    <row r="8170" spans="1:15" x14ac:dyDescent="0.3">
      <c r="A8170" t="s">
        <v>210</v>
      </c>
      <c r="B8170" t="s">
        <v>211</v>
      </c>
      <c r="C8170" t="s">
        <v>435</v>
      </c>
      <c r="D8170" t="s">
        <v>430</v>
      </c>
      <c r="E8170">
        <v>1992</v>
      </c>
      <c r="F8170">
        <v>20.609000000000002</v>
      </c>
      <c r="G8170">
        <v>6.0010000000000003</v>
      </c>
      <c r="H8170">
        <v>1024.48</v>
      </c>
      <c r="L8170">
        <v>41.1</v>
      </c>
      <c r="M8170">
        <v>69.492000000000004</v>
      </c>
      <c r="N8170">
        <v>173.88399999999999</v>
      </c>
      <c r="O8170">
        <v>3.629</v>
      </c>
    </row>
    <row r="8171" spans="1:15" x14ac:dyDescent="0.3">
      <c r="A8171" t="s">
        <v>210</v>
      </c>
      <c r="B8171" t="s">
        <v>211</v>
      </c>
      <c r="C8171" t="s">
        <v>435</v>
      </c>
      <c r="D8171" t="s">
        <v>430</v>
      </c>
      <c r="E8171">
        <v>1991</v>
      </c>
      <c r="F8171">
        <v>20.651</v>
      </c>
      <c r="G8171">
        <v>5.7469999999999999</v>
      </c>
      <c r="H8171">
        <v>1156.8599999999999</v>
      </c>
      <c r="L8171">
        <v>36.9</v>
      </c>
      <c r="M8171">
        <v>69.879000000000005</v>
      </c>
      <c r="N8171">
        <v>171.15799999999999</v>
      </c>
      <c r="O8171">
        <v>3.581</v>
      </c>
    </row>
    <row r="8172" spans="1:15" x14ac:dyDescent="0.3">
      <c r="A8172" t="s">
        <v>210</v>
      </c>
      <c r="B8172" t="s">
        <v>211</v>
      </c>
      <c r="C8172" t="s">
        <v>435</v>
      </c>
      <c r="D8172" t="s">
        <v>430</v>
      </c>
      <c r="E8172">
        <v>1990</v>
      </c>
      <c r="F8172">
        <v>20.657</v>
      </c>
      <c r="G8172">
        <v>5.6630000000000003</v>
      </c>
      <c r="H8172">
        <v>1237.42</v>
      </c>
      <c r="K8172">
        <v>0</v>
      </c>
      <c r="L8172">
        <v>33.4</v>
      </c>
      <c r="M8172">
        <v>69.896000000000001</v>
      </c>
      <c r="N8172">
        <v>168.53299999999999</v>
      </c>
    </row>
    <row r="8173" spans="1:15" x14ac:dyDescent="0.3">
      <c r="A8173" t="s">
        <v>210</v>
      </c>
      <c r="B8173" t="s">
        <v>211</v>
      </c>
      <c r="C8173" t="s">
        <v>435</v>
      </c>
      <c r="D8173" t="s">
        <v>430</v>
      </c>
      <c r="E8173">
        <v>1989</v>
      </c>
      <c r="F8173">
        <v>20.667999999999999</v>
      </c>
      <c r="G8173">
        <v>5.7160000000000002</v>
      </c>
      <c r="H8173">
        <v>1323.96</v>
      </c>
      <c r="L8173">
        <v>30.7</v>
      </c>
      <c r="M8173">
        <v>69.611000000000004</v>
      </c>
      <c r="N8173">
        <v>166.047</v>
      </c>
    </row>
    <row r="8174" spans="1:15" x14ac:dyDescent="0.3">
      <c r="A8174" t="s">
        <v>210</v>
      </c>
      <c r="B8174" t="s">
        <v>211</v>
      </c>
      <c r="C8174" t="s">
        <v>435</v>
      </c>
      <c r="D8174" t="s">
        <v>430</v>
      </c>
      <c r="E8174">
        <v>1988</v>
      </c>
      <c r="F8174">
        <v>20.718</v>
      </c>
      <c r="G8174">
        <v>5.8330000000000002</v>
      </c>
      <c r="H8174">
        <v>1282.0999999999999</v>
      </c>
      <c r="L8174">
        <v>28.9</v>
      </c>
      <c r="M8174">
        <v>69.177000000000007</v>
      </c>
      <c r="N8174">
        <v>163.67699999999999</v>
      </c>
    </row>
    <row r="8175" spans="1:15" x14ac:dyDescent="0.3">
      <c r="A8175" t="s">
        <v>210</v>
      </c>
      <c r="B8175" t="s">
        <v>211</v>
      </c>
      <c r="C8175" t="s">
        <v>435</v>
      </c>
      <c r="D8175" t="s">
        <v>430</v>
      </c>
      <c r="E8175">
        <v>1987</v>
      </c>
      <c r="F8175">
        <v>20.824000000000002</v>
      </c>
      <c r="G8175">
        <v>5.9550000000000001</v>
      </c>
      <c r="H8175">
        <v>1209.3499999999999</v>
      </c>
      <c r="L8175">
        <v>27.8</v>
      </c>
      <c r="M8175">
        <v>68.718999999999994</v>
      </c>
      <c r="N8175">
        <v>161.38200000000001</v>
      </c>
    </row>
    <row r="8176" spans="1:15" x14ac:dyDescent="0.3">
      <c r="A8176" t="s">
        <v>210</v>
      </c>
      <c r="B8176" t="s">
        <v>211</v>
      </c>
      <c r="C8176" t="s">
        <v>435</v>
      </c>
      <c r="D8176" t="s">
        <v>430</v>
      </c>
      <c r="E8176">
        <v>1986</v>
      </c>
      <c r="F8176">
        <v>20.986000000000001</v>
      </c>
      <c r="G8176">
        <v>6.06</v>
      </c>
      <c r="H8176">
        <v>1188.6099999999999</v>
      </c>
      <c r="L8176">
        <v>27.4</v>
      </c>
      <c r="M8176">
        <v>68.284000000000006</v>
      </c>
      <c r="N8176">
        <v>159.096</v>
      </c>
    </row>
    <row r="8177" spans="1:14" x14ac:dyDescent="0.3">
      <c r="A8177" t="s">
        <v>210</v>
      </c>
      <c r="B8177" t="s">
        <v>211</v>
      </c>
      <c r="C8177" t="s">
        <v>435</v>
      </c>
      <c r="D8177" t="s">
        <v>430</v>
      </c>
      <c r="E8177">
        <v>1985</v>
      </c>
      <c r="F8177">
        <v>21.138000000000002</v>
      </c>
      <c r="G8177">
        <v>6.133</v>
      </c>
      <c r="H8177">
        <v>1204.1500000000001</v>
      </c>
      <c r="L8177">
        <v>27.7</v>
      </c>
      <c r="M8177">
        <v>67.900000000000006</v>
      </c>
      <c r="N8177">
        <v>156.77500000000001</v>
      </c>
    </row>
    <row r="8178" spans="1:14" x14ac:dyDescent="0.3">
      <c r="A8178" t="s">
        <v>210</v>
      </c>
      <c r="B8178" t="s">
        <v>211</v>
      </c>
      <c r="C8178" t="s">
        <v>435</v>
      </c>
      <c r="D8178" t="s">
        <v>430</v>
      </c>
      <c r="E8178">
        <v>1984</v>
      </c>
      <c r="F8178">
        <v>21.19</v>
      </c>
      <c r="G8178">
        <v>6.17</v>
      </c>
      <c r="H8178">
        <v>1145.72</v>
      </c>
      <c r="M8178">
        <v>67.569000000000003</v>
      </c>
      <c r="N8178">
        <v>154.38999999999999</v>
      </c>
    </row>
    <row r="8179" spans="1:14" x14ac:dyDescent="0.3">
      <c r="A8179" t="s">
        <v>210</v>
      </c>
      <c r="B8179" t="s">
        <v>211</v>
      </c>
      <c r="C8179" t="s">
        <v>435</v>
      </c>
      <c r="D8179" t="s">
        <v>430</v>
      </c>
      <c r="E8179">
        <v>1983</v>
      </c>
      <c r="F8179">
        <v>21.1</v>
      </c>
      <c r="G8179">
        <v>6.1920000000000002</v>
      </c>
      <c r="H8179">
        <v>1134.43</v>
      </c>
      <c r="M8179">
        <v>67.254999999999995</v>
      </c>
      <c r="N8179">
        <v>151.96600000000001</v>
      </c>
    </row>
    <row r="8180" spans="1:14" x14ac:dyDescent="0.3">
      <c r="A8180" t="s">
        <v>210</v>
      </c>
      <c r="B8180" t="s">
        <v>211</v>
      </c>
      <c r="C8180" t="s">
        <v>435</v>
      </c>
      <c r="D8180" t="s">
        <v>430</v>
      </c>
      <c r="E8180">
        <v>1982</v>
      </c>
      <c r="F8180">
        <v>20.887</v>
      </c>
      <c r="G8180">
        <v>6.2190000000000003</v>
      </c>
      <c r="H8180">
        <v>1123.69</v>
      </c>
      <c r="M8180">
        <v>66.924000000000007</v>
      </c>
      <c r="N8180">
        <v>149.56</v>
      </c>
    </row>
    <row r="8181" spans="1:14" x14ac:dyDescent="0.3">
      <c r="A8181" t="s">
        <v>210</v>
      </c>
      <c r="B8181" t="s">
        <v>211</v>
      </c>
      <c r="C8181" t="s">
        <v>435</v>
      </c>
      <c r="D8181" t="s">
        <v>430</v>
      </c>
      <c r="E8181">
        <v>1981</v>
      </c>
      <c r="F8181">
        <v>20.620999999999999</v>
      </c>
      <c r="G8181">
        <v>6.26</v>
      </c>
      <c r="H8181">
        <v>1112.33</v>
      </c>
      <c r="M8181">
        <v>66.570999999999998</v>
      </c>
      <c r="N8181">
        <v>147.25700000000001</v>
      </c>
    </row>
    <row r="8182" spans="1:14" x14ac:dyDescent="0.3">
      <c r="A8182" t="s">
        <v>210</v>
      </c>
      <c r="B8182" t="s">
        <v>211</v>
      </c>
      <c r="C8182" t="s">
        <v>435</v>
      </c>
      <c r="D8182" t="s">
        <v>430</v>
      </c>
      <c r="E8182">
        <v>1980</v>
      </c>
      <c r="F8182">
        <v>20.471</v>
      </c>
      <c r="G8182">
        <v>6.3250000000000002</v>
      </c>
      <c r="H8182">
        <v>1098.95</v>
      </c>
      <c r="M8182">
        <v>66.186000000000007</v>
      </c>
      <c r="N8182">
        <v>145.10499999999999</v>
      </c>
    </row>
    <row r="8183" spans="1:14" x14ac:dyDescent="0.3">
      <c r="A8183" t="s">
        <v>210</v>
      </c>
      <c r="B8183" t="s">
        <v>211</v>
      </c>
      <c r="C8183" t="s">
        <v>435</v>
      </c>
      <c r="D8183" t="s">
        <v>430</v>
      </c>
      <c r="E8183">
        <v>1979</v>
      </c>
      <c r="F8183">
        <v>20.646999999999998</v>
      </c>
      <c r="G8183">
        <v>6.4260000000000002</v>
      </c>
      <c r="H8183">
        <v>1083.97</v>
      </c>
      <c r="M8183">
        <v>65.762</v>
      </c>
      <c r="N8183">
        <v>143.14099999999999</v>
      </c>
    </row>
    <row r="8184" spans="1:14" x14ac:dyDescent="0.3">
      <c r="A8184" t="s">
        <v>210</v>
      </c>
      <c r="B8184" t="s">
        <v>211</v>
      </c>
      <c r="C8184" t="s">
        <v>435</v>
      </c>
      <c r="D8184" t="s">
        <v>430</v>
      </c>
      <c r="E8184">
        <v>1978</v>
      </c>
      <c r="F8184">
        <v>21.292999999999999</v>
      </c>
      <c r="G8184">
        <v>6.5720000000000001</v>
      </c>
      <c r="H8184">
        <v>1067</v>
      </c>
      <c r="M8184">
        <v>65.293999999999997</v>
      </c>
      <c r="N8184">
        <v>141.31700000000001</v>
      </c>
    </row>
    <row r="8185" spans="1:14" x14ac:dyDescent="0.3">
      <c r="A8185" t="s">
        <v>210</v>
      </c>
      <c r="B8185" t="s">
        <v>211</v>
      </c>
      <c r="C8185" t="s">
        <v>435</v>
      </c>
      <c r="D8185" t="s">
        <v>430</v>
      </c>
      <c r="E8185">
        <v>1977</v>
      </c>
      <c r="F8185">
        <v>22.47</v>
      </c>
      <c r="G8185">
        <v>6.7679999999999998</v>
      </c>
      <c r="H8185">
        <v>1049.68</v>
      </c>
      <c r="M8185">
        <v>64.775999999999996</v>
      </c>
      <c r="N8185">
        <v>139.495</v>
      </c>
    </row>
    <row r="8186" spans="1:14" x14ac:dyDescent="0.3">
      <c r="A8186" t="s">
        <v>210</v>
      </c>
      <c r="B8186" t="s">
        <v>211</v>
      </c>
      <c r="C8186" t="s">
        <v>435</v>
      </c>
      <c r="D8186" t="s">
        <v>430</v>
      </c>
      <c r="E8186">
        <v>1976</v>
      </c>
      <c r="F8186">
        <v>24.155000000000001</v>
      </c>
      <c r="G8186">
        <v>7.0190000000000001</v>
      </c>
      <c r="H8186">
        <v>1033.24</v>
      </c>
      <c r="M8186">
        <v>64.206000000000003</v>
      </c>
      <c r="N8186">
        <v>137.48599999999999</v>
      </c>
    </row>
    <row r="8187" spans="1:14" x14ac:dyDescent="0.3">
      <c r="A8187" t="s">
        <v>210</v>
      </c>
      <c r="B8187" t="s">
        <v>211</v>
      </c>
      <c r="C8187" t="s">
        <v>435</v>
      </c>
      <c r="D8187" t="s">
        <v>430</v>
      </c>
      <c r="E8187">
        <v>1975</v>
      </c>
      <c r="F8187">
        <v>26.268999999999998</v>
      </c>
      <c r="G8187">
        <v>7.327</v>
      </c>
      <c r="H8187">
        <v>1018.76</v>
      </c>
      <c r="M8187">
        <v>63.579000000000001</v>
      </c>
      <c r="N8187">
        <v>135.161</v>
      </c>
    </row>
    <row r="8188" spans="1:14" x14ac:dyDescent="0.3">
      <c r="A8188" t="s">
        <v>210</v>
      </c>
      <c r="B8188" t="s">
        <v>211</v>
      </c>
      <c r="C8188" t="s">
        <v>435</v>
      </c>
      <c r="D8188" t="s">
        <v>430</v>
      </c>
      <c r="E8188">
        <v>1974</v>
      </c>
      <c r="F8188">
        <v>28.672999999999998</v>
      </c>
      <c r="G8188">
        <v>7.69</v>
      </c>
      <c r="H8188">
        <v>990.529</v>
      </c>
      <c r="M8188">
        <v>62.896000000000001</v>
      </c>
      <c r="N8188">
        <v>132.48099999999999</v>
      </c>
    </row>
    <row r="8189" spans="1:14" x14ac:dyDescent="0.3">
      <c r="A8189" t="s">
        <v>210</v>
      </c>
      <c r="B8189" t="s">
        <v>211</v>
      </c>
      <c r="C8189" t="s">
        <v>435</v>
      </c>
      <c r="D8189" t="s">
        <v>430</v>
      </c>
      <c r="E8189">
        <v>1973</v>
      </c>
      <c r="F8189">
        <v>31.137</v>
      </c>
      <c r="G8189">
        <v>8.1</v>
      </c>
      <c r="H8189">
        <v>963.29499999999996</v>
      </c>
      <c r="M8189">
        <v>62.161000000000001</v>
      </c>
      <c r="N8189">
        <v>129.50200000000001</v>
      </c>
    </row>
    <row r="8190" spans="1:14" x14ac:dyDescent="0.3">
      <c r="A8190" t="s">
        <v>210</v>
      </c>
      <c r="B8190" t="s">
        <v>211</v>
      </c>
      <c r="C8190" t="s">
        <v>435</v>
      </c>
      <c r="D8190" t="s">
        <v>430</v>
      </c>
      <c r="E8190">
        <v>1972</v>
      </c>
      <c r="F8190">
        <v>33.436999999999998</v>
      </c>
      <c r="G8190">
        <v>8.5470000000000006</v>
      </c>
      <c r="H8190">
        <v>936.495</v>
      </c>
      <c r="M8190">
        <v>61.378999999999998</v>
      </c>
      <c r="N8190">
        <v>126.3</v>
      </c>
    </row>
    <row r="8191" spans="1:14" x14ac:dyDescent="0.3">
      <c r="A8191" t="s">
        <v>210</v>
      </c>
      <c r="B8191" t="s">
        <v>211</v>
      </c>
      <c r="C8191" t="s">
        <v>435</v>
      </c>
      <c r="D8191" t="s">
        <v>430</v>
      </c>
      <c r="E8191">
        <v>1971</v>
      </c>
      <c r="F8191">
        <v>35.418999999999997</v>
      </c>
      <c r="G8191">
        <v>9.0259999999999998</v>
      </c>
      <c r="H8191">
        <v>909.077</v>
      </c>
      <c r="M8191">
        <v>60.548999999999999</v>
      </c>
      <c r="N8191">
        <v>122.992</v>
      </c>
    </row>
    <row r="8192" spans="1:14" x14ac:dyDescent="0.3">
      <c r="A8192" t="s">
        <v>210</v>
      </c>
      <c r="B8192" t="s">
        <v>211</v>
      </c>
      <c r="C8192" t="s">
        <v>435</v>
      </c>
      <c r="D8192" t="s">
        <v>430</v>
      </c>
      <c r="E8192">
        <v>1970</v>
      </c>
      <c r="F8192">
        <v>36.881</v>
      </c>
      <c r="G8192">
        <v>9.5359999999999996</v>
      </c>
      <c r="M8192">
        <v>59.655999999999999</v>
      </c>
      <c r="N8192">
        <v>119.678</v>
      </c>
    </row>
    <row r="8193" spans="1:15" x14ac:dyDescent="0.3">
      <c r="A8193" t="s">
        <v>210</v>
      </c>
      <c r="B8193" t="s">
        <v>211</v>
      </c>
      <c r="C8193" t="s">
        <v>435</v>
      </c>
      <c r="D8193" t="s">
        <v>430</v>
      </c>
      <c r="E8193">
        <v>1969</v>
      </c>
      <c r="F8193">
        <v>37.655999999999999</v>
      </c>
      <c r="G8193">
        <v>10.079000000000001</v>
      </c>
      <c r="M8193">
        <v>58.680999999999997</v>
      </c>
      <c r="N8193">
        <v>116.355</v>
      </c>
    </row>
    <row r="8194" spans="1:15" x14ac:dyDescent="0.3">
      <c r="A8194" t="s">
        <v>210</v>
      </c>
      <c r="B8194" t="s">
        <v>211</v>
      </c>
      <c r="C8194" t="s">
        <v>435</v>
      </c>
      <c r="D8194" t="s">
        <v>430</v>
      </c>
      <c r="E8194">
        <v>1968</v>
      </c>
      <c r="F8194">
        <v>37.774000000000001</v>
      </c>
      <c r="G8194">
        <v>10.653</v>
      </c>
      <c r="M8194">
        <v>57.625</v>
      </c>
      <c r="N8194">
        <v>113.03</v>
      </c>
    </row>
    <row r="8195" spans="1:15" x14ac:dyDescent="0.3">
      <c r="A8195" t="s">
        <v>210</v>
      </c>
      <c r="B8195" t="s">
        <v>211</v>
      </c>
      <c r="C8195" t="s">
        <v>435</v>
      </c>
      <c r="D8195" t="s">
        <v>430</v>
      </c>
      <c r="E8195">
        <v>1967</v>
      </c>
      <c r="F8195">
        <v>37.343000000000004</v>
      </c>
      <c r="G8195">
        <v>11.246</v>
      </c>
      <c r="M8195">
        <v>56.506</v>
      </c>
      <c r="N8195">
        <v>109.81399999999999</v>
      </c>
    </row>
    <row r="8196" spans="1:15" x14ac:dyDescent="0.3">
      <c r="A8196" t="s">
        <v>210</v>
      </c>
      <c r="B8196" t="s">
        <v>211</v>
      </c>
      <c r="C8196" t="s">
        <v>435</v>
      </c>
      <c r="D8196" t="s">
        <v>430</v>
      </c>
      <c r="E8196">
        <v>1966</v>
      </c>
      <c r="F8196">
        <v>36.485999999999997</v>
      </c>
      <c r="G8196">
        <v>11.846</v>
      </c>
      <c r="M8196">
        <v>55.356000000000002</v>
      </c>
      <c r="N8196">
        <v>106.843</v>
      </c>
    </row>
    <row r="8197" spans="1:15" x14ac:dyDescent="0.3">
      <c r="A8197" t="s">
        <v>210</v>
      </c>
      <c r="B8197" t="s">
        <v>211</v>
      </c>
      <c r="C8197" t="s">
        <v>435</v>
      </c>
      <c r="D8197" t="s">
        <v>430</v>
      </c>
      <c r="E8197">
        <v>1965</v>
      </c>
      <c r="F8197">
        <v>35.506999999999998</v>
      </c>
      <c r="G8197">
        <v>12.412000000000001</v>
      </c>
      <c r="M8197">
        <v>54.264000000000003</v>
      </c>
      <c r="N8197">
        <v>104.20699999999999</v>
      </c>
    </row>
    <row r="8198" spans="1:15" x14ac:dyDescent="0.3">
      <c r="A8198" t="s">
        <v>210</v>
      </c>
      <c r="B8198" t="s">
        <v>211</v>
      </c>
      <c r="C8198" t="s">
        <v>435</v>
      </c>
      <c r="D8198" t="s">
        <v>430</v>
      </c>
      <c r="E8198">
        <v>1964</v>
      </c>
      <c r="F8198">
        <v>34.79</v>
      </c>
      <c r="G8198">
        <v>12.895</v>
      </c>
      <c r="M8198">
        <v>53.335000000000001</v>
      </c>
      <c r="N8198">
        <v>102.005</v>
      </c>
    </row>
    <row r="8199" spans="1:15" x14ac:dyDescent="0.3">
      <c r="A8199" t="s">
        <v>210</v>
      </c>
      <c r="B8199" t="s">
        <v>211</v>
      </c>
      <c r="C8199" t="s">
        <v>435</v>
      </c>
      <c r="D8199" t="s">
        <v>430</v>
      </c>
      <c r="E8199">
        <v>1963</v>
      </c>
      <c r="F8199">
        <v>34.581000000000003</v>
      </c>
      <c r="G8199">
        <v>13.284000000000001</v>
      </c>
      <c r="M8199">
        <v>52.61</v>
      </c>
      <c r="N8199">
        <v>100.203</v>
      </c>
    </row>
    <row r="8200" spans="1:15" x14ac:dyDescent="0.3">
      <c r="A8200" t="s">
        <v>210</v>
      </c>
      <c r="B8200" t="s">
        <v>211</v>
      </c>
      <c r="C8200" t="s">
        <v>435</v>
      </c>
      <c r="D8200" t="s">
        <v>430</v>
      </c>
      <c r="E8200">
        <v>1962</v>
      </c>
      <c r="F8200">
        <v>34.975000000000001</v>
      </c>
      <c r="G8200">
        <v>13.596</v>
      </c>
      <c r="M8200">
        <v>52.076000000000001</v>
      </c>
      <c r="N8200">
        <v>98.594099999999997</v>
      </c>
    </row>
    <row r="8201" spans="1:15" x14ac:dyDescent="0.3">
      <c r="A8201" t="s">
        <v>210</v>
      </c>
      <c r="B8201" t="s">
        <v>211</v>
      </c>
      <c r="C8201" t="s">
        <v>435</v>
      </c>
      <c r="D8201" t="s">
        <v>430</v>
      </c>
      <c r="E8201">
        <v>1961</v>
      </c>
      <c r="F8201">
        <v>35.904000000000003</v>
      </c>
      <c r="G8201">
        <v>13.87</v>
      </c>
      <c r="M8201">
        <v>51.673999999999999</v>
      </c>
      <c r="N8201">
        <v>96.882300000000001</v>
      </c>
    </row>
    <row r="8202" spans="1:15" x14ac:dyDescent="0.3">
      <c r="A8202" t="s">
        <v>210</v>
      </c>
      <c r="B8202" t="s">
        <v>211</v>
      </c>
      <c r="C8202" t="s">
        <v>435</v>
      </c>
      <c r="D8202" t="s">
        <v>430</v>
      </c>
      <c r="E8202">
        <v>1960</v>
      </c>
      <c r="F8202">
        <v>37.139000000000003</v>
      </c>
      <c r="G8202">
        <v>14.164999999999999</v>
      </c>
      <c r="M8202">
        <v>51.296999999999997</v>
      </c>
    </row>
    <row r="8203" spans="1:15" x14ac:dyDescent="0.3">
      <c r="A8203" t="s">
        <v>286</v>
      </c>
      <c r="B8203" t="s">
        <v>287</v>
      </c>
      <c r="C8203" t="s">
        <v>438</v>
      </c>
      <c r="D8203" t="s">
        <v>433</v>
      </c>
      <c r="E8203">
        <v>2018</v>
      </c>
      <c r="I8203">
        <v>12672100000</v>
      </c>
      <c r="J8203">
        <v>6083.72</v>
      </c>
      <c r="K8203">
        <v>79.1678</v>
      </c>
      <c r="L8203">
        <v>8.6999999999999993</v>
      </c>
      <c r="N8203">
        <v>82.591499999999996</v>
      </c>
      <c r="O8203">
        <v>21.552</v>
      </c>
    </row>
    <row r="8204" spans="1:15" x14ac:dyDescent="0.3">
      <c r="A8204" t="s">
        <v>286</v>
      </c>
      <c r="B8204" t="s">
        <v>287</v>
      </c>
      <c r="C8204" t="s">
        <v>438</v>
      </c>
      <c r="D8204" t="s">
        <v>433</v>
      </c>
      <c r="E8204">
        <v>2017</v>
      </c>
      <c r="F8204">
        <v>10.952999999999999</v>
      </c>
      <c r="G8204">
        <v>9.9649999999999999</v>
      </c>
      <c r="I8204">
        <v>11279500000</v>
      </c>
      <c r="J8204">
        <v>5417.64</v>
      </c>
      <c r="K8204">
        <v>74.516800000000003</v>
      </c>
      <c r="L8204">
        <v>9.6999999999999993</v>
      </c>
      <c r="M8204">
        <v>75.588999999999999</v>
      </c>
      <c r="N8204">
        <v>82.553399999999996</v>
      </c>
      <c r="O8204">
        <v>22.381</v>
      </c>
    </row>
    <row r="8205" spans="1:15" x14ac:dyDescent="0.3">
      <c r="A8205" t="s">
        <v>286</v>
      </c>
      <c r="B8205" t="s">
        <v>287</v>
      </c>
      <c r="C8205" t="s">
        <v>438</v>
      </c>
      <c r="D8205" t="s">
        <v>433</v>
      </c>
      <c r="E8205">
        <v>2016</v>
      </c>
      <c r="F8205">
        <v>11.074999999999999</v>
      </c>
      <c r="G8205">
        <v>9.8800000000000008</v>
      </c>
      <c r="I8205">
        <v>10672500000</v>
      </c>
      <c r="J8205">
        <v>5129.16</v>
      </c>
      <c r="K8205">
        <v>72.156800000000004</v>
      </c>
      <c r="L8205">
        <v>10.5</v>
      </c>
      <c r="M8205">
        <v>75.498000000000005</v>
      </c>
      <c r="N8205">
        <v>82.503799999999998</v>
      </c>
      <c r="O8205">
        <v>23.724</v>
      </c>
    </row>
    <row r="8206" spans="1:15" x14ac:dyDescent="0.3">
      <c r="A8206" t="s">
        <v>286</v>
      </c>
      <c r="B8206" t="s">
        <v>287</v>
      </c>
      <c r="C8206" t="s">
        <v>438</v>
      </c>
      <c r="D8206" t="s">
        <v>433</v>
      </c>
      <c r="E8206">
        <v>2015</v>
      </c>
      <c r="F8206">
        <v>11.166</v>
      </c>
      <c r="G8206">
        <v>9.8010000000000002</v>
      </c>
      <c r="I8206">
        <v>10064500000</v>
      </c>
      <c r="J8206">
        <v>4840.2700000000004</v>
      </c>
      <c r="K8206">
        <v>70.380200000000002</v>
      </c>
      <c r="L8206">
        <v>10.8</v>
      </c>
      <c r="M8206">
        <v>75.406000000000006</v>
      </c>
      <c r="N8206">
        <v>82.447599999999994</v>
      </c>
      <c r="O8206">
        <v>26.068000000000001</v>
      </c>
    </row>
    <row r="8207" spans="1:15" x14ac:dyDescent="0.3">
      <c r="A8207" t="s">
        <v>286</v>
      </c>
      <c r="B8207" t="s">
        <v>287</v>
      </c>
      <c r="C8207" t="s">
        <v>438</v>
      </c>
      <c r="D8207" t="s">
        <v>433</v>
      </c>
      <c r="E8207">
        <v>2014</v>
      </c>
      <c r="F8207">
        <v>11.215</v>
      </c>
      <c r="G8207">
        <v>9.73</v>
      </c>
      <c r="H8207">
        <v>3496.53</v>
      </c>
      <c r="I8207">
        <v>11362300000</v>
      </c>
      <c r="J8207">
        <v>5468.48</v>
      </c>
      <c r="K8207">
        <v>68.06</v>
      </c>
      <c r="L8207">
        <v>10.5</v>
      </c>
      <c r="M8207">
        <v>75.299000000000007</v>
      </c>
      <c r="N8207">
        <v>82.385999999999996</v>
      </c>
      <c r="O8207">
        <v>28.03</v>
      </c>
    </row>
    <row r="8208" spans="1:15" x14ac:dyDescent="0.3">
      <c r="A8208" t="s">
        <v>286</v>
      </c>
      <c r="B8208" t="s">
        <v>287</v>
      </c>
      <c r="C8208" t="s">
        <v>438</v>
      </c>
      <c r="D8208" t="s">
        <v>433</v>
      </c>
      <c r="E8208">
        <v>2013</v>
      </c>
      <c r="F8208">
        <v>11.224</v>
      </c>
      <c r="G8208">
        <v>9.6690000000000005</v>
      </c>
      <c r="H8208">
        <v>3550.46</v>
      </c>
      <c r="I8208">
        <v>10817700000</v>
      </c>
      <c r="J8208">
        <v>5210.68</v>
      </c>
      <c r="K8208">
        <v>65.239999999999995</v>
      </c>
      <c r="L8208">
        <v>9.9</v>
      </c>
      <c r="M8208">
        <v>75.171000000000006</v>
      </c>
      <c r="N8208">
        <v>82.318299999999994</v>
      </c>
      <c r="O8208">
        <v>28.995999999999999</v>
      </c>
    </row>
    <row r="8209" spans="1:15" x14ac:dyDescent="0.3">
      <c r="A8209" t="s">
        <v>286</v>
      </c>
      <c r="B8209" t="s">
        <v>287</v>
      </c>
      <c r="C8209" t="s">
        <v>438</v>
      </c>
      <c r="D8209" t="s">
        <v>433</v>
      </c>
      <c r="E8209">
        <v>2012</v>
      </c>
      <c r="F8209">
        <v>11.2</v>
      </c>
      <c r="G8209">
        <v>9.6159999999999997</v>
      </c>
      <c r="H8209">
        <v>3680.8</v>
      </c>
      <c r="I8209">
        <v>9745250000</v>
      </c>
      <c r="J8209">
        <v>4698.1400000000003</v>
      </c>
      <c r="K8209">
        <v>57.4499</v>
      </c>
      <c r="L8209">
        <v>9.1999999999999993</v>
      </c>
      <c r="M8209">
        <v>75.019000000000005</v>
      </c>
      <c r="N8209">
        <v>82.247299999999996</v>
      </c>
      <c r="O8209">
        <v>31.015999999999998</v>
      </c>
    </row>
    <row r="8210" spans="1:15" x14ac:dyDescent="0.3">
      <c r="A8210" t="s">
        <v>286</v>
      </c>
      <c r="B8210" t="s">
        <v>287</v>
      </c>
      <c r="C8210" t="s">
        <v>438</v>
      </c>
      <c r="D8210" t="s">
        <v>433</v>
      </c>
      <c r="E8210">
        <v>2011</v>
      </c>
      <c r="F8210">
        <v>11.156000000000001</v>
      </c>
      <c r="G8210">
        <v>9.5660000000000007</v>
      </c>
      <c r="H8210">
        <v>3882.77</v>
      </c>
      <c r="I8210">
        <v>10494600000</v>
      </c>
      <c r="J8210">
        <v>5063.79</v>
      </c>
      <c r="K8210">
        <v>56.7</v>
      </c>
      <c r="L8210">
        <v>8.8000000000000007</v>
      </c>
      <c r="M8210">
        <v>74.846000000000004</v>
      </c>
      <c r="N8210">
        <v>82.176299999999998</v>
      </c>
      <c r="O8210">
        <v>31.378</v>
      </c>
    </row>
    <row r="8211" spans="1:15" x14ac:dyDescent="0.3">
      <c r="A8211" t="s">
        <v>286</v>
      </c>
      <c r="B8211" t="s">
        <v>287</v>
      </c>
      <c r="C8211" t="s">
        <v>438</v>
      </c>
      <c r="D8211" t="s">
        <v>433</v>
      </c>
      <c r="E8211">
        <v>2010</v>
      </c>
      <c r="F8211">
        <v>11.114000000000001</v>
      </c>
      <c r="G8211">
        <v>9.5109999999999992</v>
      </c>
      <c r="H8211">
        <v>3574.08</v>
      </c>
      <c r="I8211">
        <v>9407170000</v>
      </c>
      <c r="J8211">
        <v>4542.8999999999996</v>
      </c>
      <c r="K8211">
        <v>51.9</v>
      </c>
      <c r="L8211">
        <v>9</v>
      </c>
      <c r="M8211">
        <v>74.662000000000006</v>
      </c>
      <c r="N8211">
        <v>82.107100000000003</v>
      </c>
      <c r="O8211">
        <v>32.020000000000003</v>
      </c>
    </row>
    <row r="8212" spans="1:15" x14ac:dyDescent="0.3">
      <c r="A8212" t="s">
        <v>286</v>
      </c>
      <c r="B8212" t="s">
        <v>287</v>
      </c>
      <c r="C8212" t="s">
        <v>438</v>
      </c>
      <c r="D8212" t="s">
        <v>433</v>
      </c>
      <c r="E8212">
        <v>2009</v>
      </c>
      <c r="F8212">
        <v>11.099</v>
      </c>
      <c r="G8212">
        <v>9.4369999999999994</v>
      </c>
      <c r="H8212">
        <v>3421.4</v>
      </c>
      <c r="I8212">
        <v>9401730000</v>
      </c>
      <c r="J8212">
        <v>4544.01</v>
      </c>
      <c r="K8212">
        <v>51.77</v>
      </c>
      <c r="L8212">
        <v>9.6</v>
      </c>
      <c r="M8212">
        <v>74.483999999999995</v>
      </c>
      <c r="N8212">
        <v>82.039599999999993</v>
      </c>
      <c r="O8212">
        <v>32.179000000000002</v>
      </c>
    </row>
    <row r="8213" spans="1:15" x14ac:dyDescent="0.3">
      <c r="A8213" t="s">
        <v>286</v>
      </c>
      <c r="B8213" t="s">
        <v>287</v>
      </c>
      <c r="C8213" t="s">
        <v>438</v>
      </c>
      <c r="D8213" t="s">
        <v>433</v>
      </c>
      <c r="E8213">
        <v>2008</v>
      </c>
      <c r="F8213">
        <v>11.131</v>
      </c>
      <c r="G8213">
        <v>9.3390000000000004</v>
      </c>
      <c r="H8213">
        <v>3676.27</v>
      </c>
      <c r="I8213">
        <v>9909550000</v>
      </c>
      <c r="J8213">
        <v>4793.4399999999996</v>
      </c>
      <c r="K8213">
        <v>46.04</v>
      </c>
      <c r="L8213">
        <v>10.4</v>
      </c>
      <c r="M8213">
        <v>74.323999999999998</v>
      </c>
      <c r="N8213">
        <v>81.938699999999997</v>
      </c>
      <c r="O8213">
        <v>33.761000000000003</v>
      </c>
    </row>
    <row r="8214" spans="1:15" x14ac:dyDescent="0.3">
      <c r="A8214" t="s">
        <v>286</v>
      </c>
      <c r="B8214" t="s">
        <v>287</v>
      </c>
      <c r="C8214" t="s">
        <v>438</v>
      </c>
      <c r="D8214" t="s">
        <v>433</v>
      </c>
      <c r="E8214">
        <v>2007</v>
      </c>
      <c r="F8214">
        <v>11.223000000000001</v>
      </c>
      <c r="G8214">
        <v>9.2149999999999999</v>
      </c>
      <c r="H8214">
        <v>3621.53</v>
      </c>
      <c r="I8214">
        <v>8336480000</v>
      </c>
      <c r="J8214">
        <v>4036.2</v>
      </c>
      <c r="K8214">
        <v>36.299999999999997</v>
      </c>
      <c r="L8214">
        <v>11</v>
      </c>
      <c r="M8214">
        <v>74.19</v>
      </c>
      <c r="N8214">
        <v>81.863900000000001</v>
      </c>
      <c r="O8214">
        <v>34.935000000000002</v>
      </c>
    </row>
    <row r="8215" spans="1:15" x14ac:dyDescent="0.3">
      <c r="A8215" t="s">
        <v>286</v>
      </c>
      <c r="B8215" t="s">
        <v>287</v>
      </c>
      <c r="C8215" t="s">
        <v>438</v>
      </c>
      <c r="D8215" t="s">
        <v>433</v>
      </c>
      <c r="E8215">
        <v>2006</v>
      </c>
      <c r="F8215">
        <v>11.379</v>
      </c>
      <c r="G8215">
        <v>9.0670000000000002</v>
      </c>
      <c r="H8215">
        <v>3450.1</v>
      </c>
      <c r="I8215">
        <v>6861220000</v>
      </c>
      <c r="J8215">
        <v>3325.64</v>
      </c>
      <c r="K8215">
        <v>28.62</v>
      </c>
      <c r="L8215">
        <v>11.6</v>
      </c>
      <c r="M8215">
        <v>74.08</v>
      </c>
      <c r="N8215">
        <v>81.129800000000003</v>
      </c>
      <c r="O8215">
        <v>36.024999999999999</v>
      </c>
    </row>
    <row r="8216" spans="1:15" x14ac:dyDescent="0.3">
      <c r="A8216" t="s">
        <v>286</v>
      </c>
      <c r="B8216" t="s">
        <v>287</v>
      </c>
      <c r="C8216" t="s">
        <v>438</v>
      </c>
      <c r="D8216" t="s">
        <v>433</v>
      </c>
      <c r="E8216">
        <v>2005</v>
      </c>
      <c r="F8216">
        <v>11.593999999999999</v>
      </c>
      <c r="G8216">
        <v>8.9049999999999994</v>
      </c>
      <c r="H8216">
        <v>3374.31</v>
      </c>
      <c r="I8216">
        <v>6258600000</v>
      </c>
      <c r="J8216">
        <v>3037.75</v>
      </c>
      <c r="K8216">
        <v>26.45</v>
      </c>
      <c r="L8216">
        <v>12.1</v>
      </c>
      <c r="M8216">
        <v>73.986000000000004</v>
      </c>
      <c r="N8216">
        <v>81.017399999999995</v>
      </c>
      <c r="O8216">
        <v>37.25</v>
      </c>
    </row>
    <row r="8217" spans="1:15" x14ac:dyDescent="0.3">
      <c r="A8217" t="s">
        <v>286</v>
      </c>
      <c r="B8217" t="s">
        <v>287</v>
      </c>
      <c r="C8217" t="s">
        <v>438</v>
      </c>
      <c r="D8217" t="s">
        <v>433</v>
      </c>
      <c r="E8217">
        <v>2004</v>
      </c>
      <c r="F8217">
        <v>11.849</v>
      </c>
      <c r="G8217">
        <v>8.7430000000000003</v>
      </c>
      <c r="H8217">
        <v>3143.34</v>
      </c>
      <c r="I8217">
        <v>5682720000</v>
      </c>
      <c r="J8217">
        <v>2762.56</v>
      </c>
      <c r="K8217">
        <v>24.44</v>
      </c>
      <c r="L8217">
        <v>12.5</v>
      </c>
      <c r="M8217">
        <v>73.891999999999996</v>
      </c>
      <c r="N8217">
        <v>80.890600000000006</v>
      </c>
      <c r="O8217">
        <v>37.161000000000001</v>
      </c>
    </row>
    <row r="8218" spans="1:15" x14ac:dyDescent="0.3">
      <c r="A8218" t="s">
        <v>286</v>
      </c>
      <c r="B8218" t="s">
        <v>287</v>
      </c>
      <c r="C8218" t="s">
        <v>438</v>
      </c>
      <c r="D8218" t="s">
        <v>433</v>
      </c>
      <c r="E8218">
        <v>2003</v>
      </c>
      <c r="F8218">
        <v>12.125</v>
      </c>
      <c r="G8218">
        <v>8.5950000000000006</v>
      </c>
      <c r="H8218">
        <v>3108.95</v>
      </c>
      <c r="I8218">
        <v>4946290000</v>
      </c>
      <c r="J8218">
        <v>2408.8000000000002</v>
      </c>
      <c r="K8218">
        <v>19.07</v>
      </c>
      <c r="L8218">
        <v>12.8</v>
      </c>
      <c r="M8218">
        <v>73.781000000000006</v>
      </c>
      <c r="N8218">
        <v>80.748199999999997</v>
      </c>
      <c r="O8218">
        <v>36.69</v>
      </c>
    </row>
    <row r="8219" spans="1:15" x14ac:dyDescent="0.3">
      <c r="A8219" t="s">
        <v>286</v>
      </c>
      <c r="B8219" t="s">
        <v>287</v>
      </c>
      <c r="C8219" t="s">
        <v>438</v>
      </c>
      <c r="D8219" t="s">
        <v>433</v>
      </c>
      <c r="E8219">
        <v>2002</v>
      </c>
      <c r="F8219">
        <v>12.406000000000001</v>
      </c>
      <c r="G8219">
        <v>8.4700000000000006</v>
      </c>
      <c r="H8219">
        <v>2755.59</v>
      </c>
      <c r="I8219">
        <v>4018370000</v>
      </c>
      <c r="J8219">
        <v>1961.2</v>
      </c>
      <c r="K8219">
        <v>17.329999999999998</v>
      </c>
      <c r="L8219">
        <v>12.9</v>
      </c>
      <c r="M8219">
        <v>73.641999999999996</v>
      </c>
      <c r="N8219">
        <v>80.571299999999994</v>
      </c>
      <c r="O8219">
        <v>31.94</v>
      </c>
    </row>
    <row r="8220" spans="1:15" x14ac:dyDescent="0.3">
      <c r="A8220" t="s">
        <v>286</v>
      </c>
      <c r="B8220" t="s">
        <v>287</v>
      </c>
      <c r="C8220" t="s">
        <v>438</v>
      </c>
      <c r="D8220" t="s">
        <v>433</v>
      </c>
      <c r="E8220">
        <v>2001</v>
      </c>
      <c r="F8220">
        <v>12.692</v>
      </c>
      <c r="G8220">
        <v>8.3729999999999993</v>
      </c>
      <c r="H8220">
        <v>2801</v>
      </c>
      <c r="I8220">
        <v>3709640000</v>
      </c>
      <c r="J8220">
        <v>1815.92</v>
      </c>
      <c r="K8220">
        <v>3.4681799999999998</v>
      </c>
      <c r="L8220">
        <v>13.3</v>
      </c>
      <c r="M8220">
        <v>73.47</v>
      </c>
      <c r="N8220">
        <v>80.331999999999994</v>
      </c>
      <c r="O8220">
        <v>30.52</v>
      </c>
    </row>
    <row r="8221" spans="1:15" x14ac:dyDescent="0.3">
      <c r="A8221" t="s">
        <v>286</v>
      </c>
      <c r="B8221" t="s">
        <v>287</v>
      </c>
      <c r="C8221" t="s">
        <v>438</v>
      </c>
      <c r="D8221" t="s">
        <v>433</v>
      </c>
      <c r="E8221">
        <v>2000</v>
      </c>
      <c r="F8221">
        <v>12.994999999999999</v>
      </c>
      <c r="G8221">
        <v>8.3019999999999996</v>
      </c>
      <c r="H8221">
        <v>2895.59</v>
      </c>
      <c r="I8221">
        <v>3772850000</v>
      </c>
      <c r="J8221">
        <v>1854.15</v>
      </c>
      <c r="K8221">
        <v>2.4855700000000001</v>
      </c>
      <c r="L8221">
        <v>14.1</v>
      </c>
      <c r="M8221">
        <v>73.266999999999996</v>
      </c>
      <c r="N8221">
        <v>80.016499999999994</v>
      </c>
      <c r="O8221">
        <v>32.200000000000003</v>
      </c>
    </row>
    <row r="8222" spans="1:15" x14ac:dyDescent="0.3">
      <c r="A8222" t="s">
        <v>286</v>
      </c>
      <c r="B8222" t="s">
        <v>287</v>
      </c>
      <c r="C8222" t="s">
        <v>438</v>
      </c>
      <c r="D8222" t="s">
        <v>433</v>
      </c>
      <c r="E8222">
        <v>1999</v>
      </c>
      <c r="F8222">
        <v>13.333</v>
      </c>
      <c r="G8222">
        <v>8.2539999999999996</v>
      </c>
      <c r="H8222">
        <v>2856.16</v>
      </c>
      <c r="I8222">
        <v>3863740000</v>
      </c>
      <c r="J8222">
        <v>1908.59</v>
      </c>
      <c r="K8222">
        <v>1.49733</v>
      </c>
      <c r="L8222">
        <v>15.3</v>
      </c>
      <c r="M8222">
        <v>73.037999999999997</v>
      </c>
      <c r="N8222">
        <v>79.606499999999997</v>
      </c>
      <c r="O8222">
        <v>32.4</v>
      </c>
    </row>
    <row r="8223" spans="1:15" x14ac:dyDescent="0.3">
      <c r="A8223" t="s">
        <v>286</v>
      </c>
      <c r="B8223" t="s">
        <v>287</v>
      </c>
      <c r="C8223" t="s">
        <v>438</v>
      </c>
      <c r="D8223" t="s">
        <v>433</v>
      </c>
      <c r="E8223">
        <v>1998</v>
      </c>
      <c r="F8223">
        <v>13.721</v>
      </c>
      <c r="G8223">
        <v>8.2149999999999999</v>
      </c>
      <c r="H8223">
        <v>3071.48</v>
      </c>
      <c r="I8223">
        <v>3756210000</v>
      </c>
      <c r="J8223">
        <v>1866.85</v>
      </c>
      <c r="K8223">
        <v>1.0028600000000001</v>
      </c>
      <c r="L8223">
        <v>16.5</v>
      </c>
      <c r="M8223">
        <v>72.795000000000002</v>
      </c>
      <c r="N8223">
        <v>79.121399999999994</v>
      </c>
      <c r="O8223">
        <v>34.5</v>
      </c>
    </row>
    <row r="8224" spans="1:15" x14ac:dyDescent="0.3">
      <c r="A8224" t="s">
        <v>286</v>
      </c>
      <c r="B8224" t="s">
        <v>287</v>
      </c>
      <c r="C8224" t="s">
        <v>438</v>
      </c>
      <c r="D8224" t="s">
        <v>433</v>
      </c>
      <c r="E8224">
        <v>1997</v>
      </c>
      <c r="F8224">
        <v>14.167999999999999</v>
      </c>
      <c r="G8224">
        <v>8.1760000000000002</v>
      </c>
      <c r="H8224">
        <v>2995.1</v>
      </c>
      <c r="I8224">
        <v>3928980000</v>
      </c>
      <c r="J8224">
        <v>1964.88</v>
      </c>
      <c r="K8224">
        <v>0.50398500000000002</v>
      </c>
      <c r="L8224">
        <v>17.5</v>
      </c>
      <c r="M8224">
        <v>72.55</v>
      </c>
      <c r="N8224">
        <v>78.631500000000003</v>
      </c>
      <c r="O8224">
        <v>36</v>
      </c>
    </row>
    <row r="8225" spans="1:15" x14ac:dyDescent="0.3">
      <c r="A8225" t="s">
        <v>286</v>
      </c>
      <c r="B8225" t="s">
        <v>287</v>
      </c>
      <c r="C8225" t="s">
        <v>438</v>
      </c>
      <c r="D8225" t="s">
        <v>433</v>
      </c>
      <c r="E8225">
        <v>1996</v>
      </c>
      <c r="F8225">
        <v>14.666</v>
      </c>
      <c r="G8225">
        <v>8.1319999999999997</v>
      </c>
      <c r="H8225">
        <v>2920.92</v>
      </c>
      <c r="I8225">
        <v>4651450000</v>
      </c>
      <c r="J8225">
        <v>2338.0700000000002</v>
      </c>
      <c r="K8225">
        <v>7.5995699999999999E-2</v>
      </c>
      <c r="L8225">
        <v>19</v>
      </c>
      <c r="M8225">
        <v>72.308999999999997</v>
      </c>
      <c r="N8225">
        <v>78.232100000000003</v>
      </c>
      <c r="O8225">
        <v>35.954999999999998</v>
      </c>
    </row>
    <row r="8226" spans="1:15" x14ac:dyDescent="0.3">
      <c r="A8226" t="s">
        <v>286</v>
      </c>
      <c r="B8226" t="s">
        <v>287</v>
      </c>
      <c r="C8226" t="s">
        <v>438</v>
      </c>
      <c r="D8226" t="s">
        <v>433</v>
      </c>
      <c r="E8226">
        <v>1995</v>
      </c>
      <c r="F8226">
        <v>15.2</v>
      </c>
      <c r="G8226">
        <v>8.0730000000000004</v>
      </c>
      <c r="H8226">
        <v>2797.43</v>
      </c>
      <c r="I8226">
        <v>4680080000</v>
      </c>
      <c r="J8226">
        <v>2359.8000000000002</v>
      </c>
      <c r="K8226">
        <v>4.0743799999999997E-2</v>
      </c>
      <c r="L8226">
        <v>21.7</v>
      </c>
      <c r="M8226">
        <v>72.08</v>
      </c>
      <c r="N8226">
        <v>77.988699999999994</v>
      </c>
      <c r="O8226">
        <v>35.908999999999999</v>
      </c>
    </row>
    <row r="8227" spans="1:15" x14ac:dyDescent="0.3">
      <c r="A8227" t="s">
        <v>286</v>
      </c>
      <c r="B8227" t="s">
        <v>287</v>
      </c>
      <c r="C8227" t="s">
        <v>438</v>
      </c>
      <c r="D8227" t="s">
        <v>433</v>
      </c>
      <c r="E8227">
        <v>1994</v>
      </c>
      <c r="F8227">
        <v>15.749000000000001</v>
      </c>
      <c r="G8227">
        <v>7.9950000000000001</v>
      </c>
      <c r="H8227">
        <v>2708.78</v>
      </c>
      <c r="I8227">
        <v>3556580000</v>
      </c>
      <c r="J8227">
        <v>1794.71</v>
      </c>
      <c r="L8227">
        <v>25.4</v>
      </c>
      <c r="M8227">
        <v>71.870999999999995</v>
      </c>
      <c r="N8227">
        <v>77.927800000000005</v>
      </c>
      <c r="O8227">
        <v>36.209000000000003</v>
      </c>
    </row>
    <row r="8228" spans="1:15" x14ac:dyDescent="0.3">
      <c r="A8228" t="s">
        <v>286</v>
      </c>
      <c r="B8228" t="s">
        <v>287</v>
      </c>
      <c r="C8228" t="s">
        <v>438</v>
      </c>
      <c r="D8228" t="s">
        <v>433</v>
      </c>
      <c r="E8228">
        <v>1993</v>
      </c>
      <c r="F8228">
        <v>16.289000000000001</v>
      </c>
      <c r="G8228">
        <v>7.8979999999999997</v>
      </c>
      <c r="H8228">
        <v>2613.87</v>
      </c>
      <c r="I8228">
        <v>2682460000</v>
      </c>
      <c r="J8228">
        <v>1352.03</v>
      </c>
      <c r="L8228">
        <v>28.6</v>
      </c>
      <c r="M8228">
        <v>71.680000000000007</v>
      </c>
      <c r="N8228">
        <v>78.019199999999998</v>
      </c>
      <c r="O8228">
        <v>35.707999999999998</v>
      </c>
    </row>
    <row r="8229" spans="1:15" x14ac:dyDescent="0.3">
      <c r="A8229" t="s">
        <v>286</v>
      </c>
      <c r="B8229" t="s">
        <v>287</v>
      </c>
      <c r="C8229" t="s">
        <v>438</v>
      </c>
      <c r="D8229" t="s">
        <v>433</v>
      </c>
      <c r="E8229">
        <v>1992</v>
      </c>
      <c r="F8229">
        <v>16.802</v>
      </c>
      <c r="G8229">
        <v>7.7859999999999996</v>
      </c>
      <c r="H8229">
        <v>2966.82</v>
      </c>
      <c r="I8229">
        <v>2436850000</v>
      </c>
      <c r="J8229">
        <v>1225.3699999999999</v>
      </c>
      <c r="L8229">
        <v>29.9</v>
      </c>
      <c r="M8229">
        <v>71.501999999999995</v>
      </c>
      <c r="N8229">
        <v>78.201300000000003</v>
      </c>
      <c r="O8229">
        <v>34.701000000000001</v>
      </c>
    </row>
    <row r="8230" spans="1:15" x14ac:dyDescent="0.3">
      <c r="A8230" t="s">
        <v>286</v>
      </c>
      <c r="B8230" t="s">
        <v>287</v>
      </c>
      <c r="C8230" t="s">
        <v>438</v>
      </c>
      <c r="D8230" t="s">
        <v>433</v>
      </c>
      <c r="E8230">
        <v>1991</v>
      </c>
      <c r="F8230">
        <v>17.28</v>
      </c>
      <c r="G8230">
        <v>7.665</v>
      </c>
      <c r="H8230">
        <v>2708.07</v>
      </c>
      <c r="I8230">
        <v>4938780000</v>
      </c>
      <c r="J8230">
        <v>2477.69</v>
      </c>
      <c r="L8230">
        <v>30.8</v>
      </c>
      <c r="M8230">
        <v>71.331000000000003</v>
      </c>
      <c r="N8230">
        <v>78.383899999999997</v>
      </c>
      <c r="O8230">
        <v>34.603000000000002</v>
      </c>
    </row>
    <row r="8231" spans="1:15" x14ac:dyDescent="0.3">
      <c r="A8231" t="s">
        <v>286</v>
      </c>
      <c r="B8231" t="s">
        <v>287</v>
      </c>
      <c r="C8231" t="s">
        <v>438</v>
      </c>
      <c r="D8231" t="s">
        <v>433</v>
      </c>
      <c r="E8231">
        <v>1990</v>
      </c>
      <c r="F8231">
        <v>17.724</v>
      </c>
      <c r="G8231">
        <v>7.5469999999999997</v>
      </c>
      <c r="H8231">
        <v>2667.53</v>
      </c>
      <c r="I8231">
        <v>4699650000</v>
      </c>
      <c r="J8231">
        <v>2354.2600000000002</v>
      </c>
      <c r="K8231">
        <v>0</v>
      </c>
      <c r="L8231">
        <v>32.9</v>
      </c>
      <c r="M8231">
        <v>71.152000000000001</v>
      </c>
      <c r="N8231">
        <v>78.498900000000006</v>
      </c>
    </row>
    <row r="8232" spans="1:15" x14ac:dyDescent="0.3">
      <c r="A8232" t="s">
        <v>286</v>
      </c>
      <c r="B8232" t="s">
        <v>287</v>
      </c>
      <c r="C8232" t="s">
        <v>438</v>
      </c>
      <c r="D8232" t="s">
        <v>433</v>
      </c>
      <c r="E8232">
        <v>1989</v>
      </c>
      <c r="F8232">
        <v>18.148</v>
      </c>
      <c r="G8232">
        <v>7.4470000000000001</v>
      </c>
      <c r="L8232">
        <v>36.4</v>
      </c>
      <c r="M8232">
        <v>70.944999999999993</v>
      </c>
      <c r="N8232">
        <v>78.524199999999993</v>
      </c>
    </row>
    <row r="8233" spans="1:15" x14ac:dyDescent="0.3">
      <c r="A8233" t="s">
        <v>286</v>
      </c>
      <c r="B8233" t="s">
        <v>287</v>
      </c>
      <c r="C8233" t="s">
        <v>438</v>
      </c>
      <c r="D8233" t="s">
        <v>433</v>
      </c>
      <c r="E8233">
        <v>1988</v>
      </c>
      <c r="F8233">
        <v>18.565999999999999</v>
      </c>
      <c r="G8233">
        <v>7.375</v>
      </c>
      <c r="L8233">
        <v>39.9</v>
      </c>
      <c r="M8233">
        <v>70.7</v>
      </c>
      <c r="N8233">
        <v>78.470799999999997</v>
      </c>
    </row>
    <row r="8234" spans="1:15" x14ac:dyDescent="0.3">
      <c r="A8234" t="s">
        <v>286</v>
      </c>
      <c r="B8234" t="s">
        <v>287</v>
      </c>
      <c r="C8234" t="s">
        <v>438</v>
      </c>
      <c r="D8234" t="s">
        <v>433</v>
      </c>
      <c r="E8234">
        <v>1987</v>
      </c>
      <c r="F8234">
        <v>18.986999999999998</v>
      </c>
      <c r="G8234">
        <v>7.3360000000000003</v>
      </c>
      <c r="L8234">
        <v>42.4</v>
      </c>
      <c r="M8234">
        <v>70.414000000000001</v>
      </c>
      <c r="N8234">
        <v>78.343500000000006</v>
      </c>
    </row>
    <row r="8235" spans="1:15" x14ac:dyDescent="0.3">
      <c r="A8235" t="s">
        <v>286</v>
      </c>
      <c r="B8235" t="s">
        <v>287</v>
      </c>
      <c r="C8235" t="s">
        <v>438</v>
      </c>
      <c r="D8235" t="s">
        <v>433</v>
      </c>
      <c r="E8235">
        <v>1986</v>
      </c>
      <c r="F8235">
        <v>19.407</v>
      </c>
      <c r="G8235">
        <v>7.327</v>
      </c>
      <c r="L8235">
        <v>44</v>
      </c>
      <c r="M8235">
        <v>70.093999999999994</v>
      </c>
      <c r="N8235">
        <v>78.157200000000003</v>
      </c>
    </row>
    <row r="8236" spans="1:15" x14ac:dyDescent="0.3">
      <c r="A8236" t="s">
        <v>286</v>
      </c>
      <c r="B8236" t="s">
        <v>287</v>
      </c>
      <c r="C8236" t="s">
        <v>438</v>
      </c>
      <c r="D8236" t="s">
        <v>433</v>
      </c>
      <c r="E8236">
        <v>1985</v>
      </c>
      <c r="F8236">
        <v>19.812999999999999</v>
      </c>
      <c r="G8236">
        <v>7.3369999999999997</v>
      </c>
      <c r="L8236">
        <v>45.2</v>
      </c>
      <c r="M8236">
        <v>69.760000000000005</v>
      </c>
      <c r="N8236">
        <v>77.921099999999996</v>
      </c>
    </row>
    <row r="8237" spans="1:15" x14ac:dyDescent="0.3">
      <c r="A8237" t="s">
        <v>286</v>
      </c>
      <c r="B8237" t="s">
        <v>287</v>
      </c>
      <c r="C8237" t="s">
        <v>438</v>
      </c>
      <c r="D8237" t="s">
        <v>433</v>
      </c>
      <c r="E8237">
        <v>1984</v>
      </c>
      <c r="F8237">
        <v>20.181999999999999</v>
      </c>
      <c r="G8237">
        <v>7.3490000000000002</v>
      </c>
      <c r="L8237">
        <v>46.3</v>
      </c>
      <c r="M8237">
        <v>69.441999999999993</v>
      </c>
      <c r="N8237">
        <v>77.641199999999998</v>
      </c>
    </row>
    <row r="8238" spans="1:15" x14ac:dyDescent="0.3">
      <c r="A8238" t="s">
        <v>286</v>
      </c>
      <c r="B8238" t="s">
        <v>287</v>
      </c>
      <c r="C8238" t="s">
        <v>438</v>
      </c>
      <c r="D8238" t="s">
        <v>433</v>
      </c>
      <c r="E8238">
        <v>1983</v>
      </c>
      <c r="F8238">
        <v>20.501999999999999</v>
      </c>
      <c r="G8238">
        <v>7.3460000000000001</v>
      </c>
      <c r="L8238">
        <v>47.9</v>
      </c>
      <c r="M8238">
        <v>69.162000000000006</v>
      </c>
      <c r="N8238">
        <v>77.306100000000001</v>
      </c>
    </row>
    <row r="8239" spans="1:15" x14ac:dyDescent="0.3">
      <c r="A8239" t="s">
        <v>286</v>
      </c>
      <c r="B8239" t="s">
        <v>287</v>
      </c>
      <c r="C8239" t="s">
        <v>438</v>
      </c>
      <c r="D8239" t="s">
        <v>433</v>
      </c>
      <c r="E8239">
        <v>1982</v>
      </c>
      <c r="F8239">
        <v>20.766999999999999</v>
      </c>
      <c r="G8239">
        <v>7.319</v>
      </c>
      <c r="L8239">
        <v>50.1</v>
      </c>
      <c r="M8239">
        <v>68.936000000000007</v>
      </c>
      <c r="N8239">
        <v>76.887299999999996</v>
      </c>
    </row>
    <row r="8240" spans="1:15" x14ac:dyDescent="0.3">
      <c r="A8240" t="s">
        <v>286</v>
      </c>
      <c r="B8240" t="s">
        <v>287</v>
      </c>
      <c r="C8240" t="s">
        <v>438</v>
      </c>
      <c r="D8240" t="s">
        <v>433</v>
      </c>
      <c r="E8240">
        <v>1981</v>
      </c>
      <c r="F8240">
        <v>20.984000000000002</v>
      </c>
      <c r="G8240">
        <v>7.2649999999999997</v>
      </c>
      <c r="L8240">
        <v>52.7</v>
      </c>
      <c r="M8240">
        <v>68.763999999999996</v>
      </c>
      <c r="N8240">
        <v>76.347999999999999</v>
      </c>
    </row>
    <row r="8241" spans="1:14" x14ac:dyDescent="0.3">
      <c r="A8241" t="s">
        <v>286</v>
      </c>
      <c r="B8241" t="s">
        <v>287</v>
      </c>
      <c r="C8241" t="s">
        <v>438</v>
      </c>
      <c r="D8241" t="s">
        <v>433</v>
      </c>
      <c r="E8241">
        <v>1980</v>
      </c>
      <c r="F8241">
        <v>21.163</v>
      </c>
      <c r="G8241">
        <v>7.1909999999999998</v>
      </c>
      <c r="M8241">
        <v>68.64</v>
      </c>
      <c r="N8241">
        <v>75.666399999999996</v>
      </c>
    </row>
    <row r="8242" spans="1:14" x14ac:dyDescent="0.3">
      <c r="A8242" t="s">
        <v>286</v>
      </c>
      <c r="B8242" t="s">
        <v>287</v>
      </c>
      <c r="C8242" t="s">
        <v>438</v>
      </c>
      <c r="D8242" t="s">
        <v>433</v>
      </c>
      <c r="E8242">
        <v>1979</v>
      </c>
      <c r="F8242">
        <v>21.321999999999999</v>
      </c>
      <c r="G8242">
        <v>7.1040000000000001</v>
      </c>
      <c r="M8242">
        <v>68.549000000000007</v>
      </c>
      <c r="N8242">
        <v>74.821799999999996</v>
      </c>
    </row>
    <row r="8243" spans="1:14" x14ac:dyDescent="0.3">
      <c r="A8243" t="s">
        <v>286</v>
      </c>
      <c r="B8243" t="s">
        <v>287</v>
      </c>
      <c r="C8243" t="s">
        <v>438</v>
      </c>
      <c r="D8243" t="s">
        <v>433</v>
      </c>
      <c r="E8243">
        <v>1978</v>
      </c>
      <c r="F8243">
        <v>21.484999999999999</v>
      </c>
      <c r="G8243">
        <v>7.0209999999999999</v>
      </c>
      <c r="M8243">
        <v>68.462000000000003</v>
      </c>
      <c r="N8243">
        <v>73.837500000000006</v>
      </c>
    </row>
    <row r="8244" spans="1:14" x14ac:dyDescent="0.3">
      <c r="A8244" t="s">
        <v>286</v>
      </c>
      <c r="B8244" t="s">
        <v>287</v>
      </c>
      <c r="C8244" t="s">
        <v>438</v>
      </c>
      <c r="D8244" t="s">
        <v>433</v>
      </c>
      <c r="E8244">
        <v>1977</v>
      </c>
      <c r="F8244">
        <v>21.678999999999998</v>
      </c>
      <c r="G8244">
        <v>6.9589999999999996</v>
      </c>
      <c r="M8244">
        <v>68.355000000000004</v>
      </c>
      <c r="N8244">
        <v>72.790800000000004</v>
      </c>
    </row>
    <row r="8245" spans="1:14" x14ac:dyDescent="0.3">
      <c r="A8245" t="s">
        <v>286</v>
      </c>
      <c r="B8245" t="s">
        <v>287</v>
      </c>
      <c r="C8245" t="s">
        <v>438</v>
      </c>
      <c r="D8245" t="s">
        <v>433</v>
      </c>
      <c r="E8245">
        <v>1976</v>
      </c>
      <c r="F8245">
        <v>21.922999999999998</v>
      </c>
      <c r="G8245">
        <v>6.9249999999999998</v>
      </c>
      <c r="M8245">
        <v>68.212000000000003</v>
      </c>
      <c r="N8245">
        <v>71.787300000000002</v>
      </c>
    </row>
    <row r="8246" spans="1:14" x14ac:dyDescent="0.3">
      <c r="A8246" t="s">
        <v>286</v>
      </c>
      <c r="B8246" t="s">
        <v>287</v>
      </c>
      <c r="C8246" t="s">
        <v>438</v>
      </c>
      <c r="D8246" t="s">
        <v>433</v>
      </c>
      <c r="E8246">
        <v>1975</v>
      </c>
      <c r="F8246">
        <v>22.247</v>
      </c>
      <c r="G8246">
        <v>6.9260000000000002</v>
      </c>
      <c r="M8246">
        <v>68.02</v>
      </c>
      <c r="N8246">
        <v>70.900899999999993</v>
      </c>
    </row>
    <row r="8247" spans="1:14" x14ac:dyDescent="0.3">
      <c r="A8247" t="s">
        <v>286</v>
      </c>
      <c r="B8247" t="s">
        <v>287</v>
      </c>
      <c r="C8247" t="s">
        <v>438</v>
      </c>
      <c r="D8247" t="s">
        <v>433</v>
      </c>
      <c r="E8247">
        <v>1974</v>
      </c>
      <c r="F8247">
        <v>22.675999999999998</v>
      </c>
      <c r="G8247">
        <v>6.9649999999999999</v>
      </c>
      <c r="M8247">
        <v>67.772999999999996</v>
      </c>
      <c r="N8247">
        <v>70.168999999999997</v>
      </c>
    </row>
    <row r="8248" spans="1:14" x14ac:dyDescent="0.3">
      <c r="A8248" t="s">
        <v>286</v>
      </c>
      <c r="B8248" t="s">
        <v>287</v>
      </c>
      <c r="C8248" t="s">
        <v>438</v>
      </c>
      <c r="D8248" t="s">
        <v>433</v>
      </c>
      <c r="E8248">
        <v>1973</v>
      </c>
      <c r="F8248">
        <v>23.207999999999998</v>
      </c>
      <c r="G8248">
        <v>7.0389999999999997</v>
      </c>
      <c r="M8248">
        <v>67.474000000000004</v>
      </c>
      <c r="N8248">
        <v>69.563199999999995</v>
      </c>
    </row>
    <row r="8249" spans="1:14" x14ac:dyDescent="0.3">
      <c r="A8249" t="s">
        <v>286</v>
      </c>
      <c r="B8249" t="s">
        <v>287</v>
      </c>
      <c r="C8249" t="s">
        <v>438</v>
      </c>
      <c r="D8249" t="s">
        <v>433</v>
      </c>
      <c r="E8249">
        <v>1972</v>
      </c>
      <c r="F8249">
        <v>23.827000000000002</v>
      </c>
      <c r="G8249">
        <v>7.1459999999999999</v>
      </c>
      <c r="M8249">
        <v>67.128</v>
      </c>
      <c r="N8249">
        <v>69.011200000000002</v>
      </c>
    </row>
    <row r="8250" spans="1:14" x14ac:dyDescent="0.3">
      <c r="A8250" t="s">
        <v>286</v>
      </c>
      <c r="B8250" t="s">
        <v>287</v>
      </c>
      <c r="C8250" t="s">
        <v>438</v>
      </c>
      <c r="D8250" t="s">
        <v>433</v>
      </c>
      <c r="E8250">
        <v>1971</v>
      </c>
      <c r="F8250">
        <v>24.512</v>
      </c>
      <c r="G8250">
        <v>7.2839999999999998</v>
      </c>
      <c r="M8250">
        <v>66.736000000000004</v>
      </c>
      <c r="N8250">
        <v>68.404300000000006</v>
      </c>
    </row>
    <row r="8251" spans="1:14" x14ac:dyDescent="0.3">
      <c r="A8251" t="s">
        <v>286</v>
      </c>
      <c r="B8251" t="s">
        <v>287</v>
      </c>
      <c r="C8251" t="s">
        <v>438</v>
      </c>
      <c r="D8251" t="s">
        <v>433</v>
      </c>
      <c r="E8251">
        <v>1970</v>
      </c>
      <c r="F8251">
        <v>25.219000000000001</v>
      </c>
      <c r="G8251">
        <v>7.4530000000000003</v>
      </c>
      <c r="M8251">
        <v>66.301000000000002</v>
      </c>
      <c r="N8251">
        <v>67.668099999999995</v>
      </c>
    </row>
    <row r="8252" spans="1:14" x14ac:dyDescent="0.3">
      <c r="A8252" t="s">
        <v>286</v>
      </c>
      <c r="B8252" t="s">
        <v>287</v>
      </c>
      <c r="C8252" t="s">
        <v>438</v>
      </c>
      <c r="D8252" t="s">
        <v>433</v>
      </c>
      <c r="E8252">
        <v>1969</v>
      </c>
      <c r="F8252">
        <v>25.890999999999998</v>
      </c>
      <c r="G8252">
        <v>7.65</v>
      </c>
      <c r="M8252">
        <v>65.823999999999998</v>
      </c>
      <c r="N8252">
        <v>66.777199999999993</v>
      </c>
    </row>
    <row r="8253" spans="1:14" x14ac:dyDescent="0.3">
      <c r="A8253" t="s">
        <v>286</v>
      </c>
      <c r="B8253" t="s">
        <v>287</v>
      </c>
      <c r="C8253" t="s">
        <v>438</v>
      </c>
      <c r="D8253" t="s">
        <v>433</v>
      </c>
      <c r="E8253">
        <v>1968</v>
      </c>
      <c r="F8253">
        <v>26.489000000000001</v>
      </c>
      <c r="G8253">
        <v>7.8730000000000002</v>
      </c>
      <c r="M8253">
        <v>65.313000000000002</v>
      </c>
      <c r="N8253">
        <v>65.764799999999994</v>
      </c>
    </row>
    <row r="8254" spans="1:14" x14ac:dyDescent="0.3">
      <c r="A8254" t="s">
        <v>286</v>
      </c>
      <c r="B8254" t="s">
        <v>287</v>
      </c>
      <c r="C8254" t="s">
        <v>438</v>
      </c>
      <c r="D8254" t="s">
        <v>433</v>
      </c>
      <c r="E8254">
        <v>1967</v>
      </c>
      <c r="F8254">
        <v>26.99</v>
      </c>
      <c r="G8254">
        <v>8.1199999999999992</v>
      </c>
      <c r="M8254">
        <v>64.775000000000006</v>
      </c>
      <c r="N8254">
        <v>64.685100000000006</v>
      </c>
    </row>
    <row r="8255" spans="1:14" x14ac:dyDescent="0.3">
      <c r="A8255" t="s">
        <v>286</v>
      </c>
      <c r="B8255" t="s">
        <v>287</v>
      </c>
      <c r="C8255" t="s">
        <v>438</v>
      </c>
      <c r="D8255" t="s">
        <v>433</v>
      </c>
      <c r="E8255">
        <v>1966</v>
      </c>
      <c r="F8255">
        <v>27.395</v>
      </c>
      <c r="G8255">
        <v>8.3919999999999995</v>
      </c>
      <c r="M8255">
        <v>64.215999999999994</v>
      </c>
      <c r="N8255">
        <v>63.617600000000003</v>
      </c>
    </row>
    <row r="8256" spans="1:14" x14ac:dyDescent="0.3">
      <c r="A8256" t="s">
        <v>286</v>
      </c>
      <c r="B8256" t="s">
        <v>287</v>
      </c>
      <c r="C8256" t="s">
        <v>438</v>
      </c>
      <c r="D8256" t="s">
        <v>433</v>
      </c>
      <c r="E8256">
        <v>1965</v>
      </c>
      <c r="F8256">
        <v>27.722000000000001</v>
      </c>
      <c r="G8256">
        <v>8.6869999999999994</v>
      </c>
      <c r="M8256">
        <v>63.642000000000003</v>
      </c>
      <c r="N8256">
        <v>62.6203</v>
      </c>
    </row>
    <row r="8257" spans="1:14" x14ac:dyDescent="0.3">
      <c r="A8257" t="s">
        <v>286</v>
      </c>
      <c r="B8257" t="s">
        <v>287</v>
      </c>
      <c r="C8257" t="s">
        <v>438</v>
      </c>
      <c r="D8257" t="s">
        <v>433</v>
      </c>
      <c r="E8257">
        <v>1964</v>
      </c>
      <c r="F8257">
        <v>28.007000000000001</v>
      </c>
      <c r="G8257">
        <v>9.0050000000000008</v>
      </c>
      <c r="M8257">
        <v>63.06</v>
      </c>
      <c r="N8257">
        <v>61.7044</v>
      </c>
    </row>
    <row r="8258" spans="1:14" x14ac:dyDescent="0.3">
      <c r="A8258" t="s">
        <v>286</v>
      </c>
      <c r="B8258" t="s">
        <v>287</v>
      </c>
      <c r="C8258" t="s">
        <v>438</v>
      </c>
      <c r="D8258" t="s">
        <v>433</v>
      </c>
      <c r="E8258">
        <v>1963</v>
      </c>
      <c r="F8258">
        <v>28.303999999999998</v>
      </c>
      <c r="G8258">
        <v>9.3480000000000008</v>
      </c>
      <c r="M8258">
        <v>62.469000000000001</v>
      </c>
      <c r="N8258">
        <v>60.851399999999998</v>
      </c>
    </row>
    <row r="8259" spans="1:14" x14ac:dyDescent="0.3">
      <c r="A8259" t="s">
        <v>286</v>
      </c>
      <c r="B8259" t="s">
        <v>287</v>
      </c>
      <c r="C8259" t="s">
        <v>438</v>
      </c>
      <c r="D8259" t="s">
        <v>433</v>
      </c>
      <c r="E8259">
        <v>1962</v>
      </c>
      <c r="F8259">
        <v>28.664000000000001</v>
      </c>
      <c r="G8259">
        <v>9.7200000000000006</v>
      </c>
      <c r="M8259">
        <v>61.87</v>
      </c>
      <c r="N8259">
        <v>60.051600000000001</v>
      </c>
    </row>
    <row r="8260" spans="1:14" x14ac:dyDescent="0.3">
      <c r="A8260" t="s">
        <v>286</v>
      </c>
      <c r="B8260" t="s">
        <v>287</v>
      </c>
      <c r="C8260" t="s">
        <v>438</v>
      </c>
      <c r="D8260" t="s">
        <v>433</v>
      </c>
      <c r="E8260">
        <v>1961</v>
      </c>
      <c r="F8260">
        <v>29.113</v>
      </c>
      <c r="G8260">
        <v>10.129</v>
      </c>
      <c r="M8260">
        <v>61.259</v>
      </c>
      <c r="N8260">
        <v>59.2864</v>
      </c>
    </row>
    <row r="8261" spans="1:14" x14ac:dyDescent="0.3">
      <c r="A8261" t="s">
        <v>286</v>
      </c>
      <c r="B8261" t="s">
        <v>287</v>
      </c>
      <c r="C8261" t="s">
        <v>438</v>
      </c>
      <c r="D8261" t="s">
        <v>433</v>
      </c>
      <c r="E8261">
        <v>1960</v>
      </c>
      <c r="F8261">
        <v>29.664999999999999</v>
      </c>
      <c r="G8261">
        <v>10.58</v>
      </c>
      <c r="M8261">
        <v>60.633000000000003</v>
      </c>
    </row>
    <row r="8262" spans="1:14" x14ac:dyDescent="0.3">
      <c r="A8262" t="s">
        <v>288</v>
      </c>
      <c r="B8262" t="s">
        <v>289</v>
      </c>
      <c r="C8262" t="s">
        <v>435</v>
      </c>
      <c r="D8262" t="s">
        <v>436</v>
      </c>
      <c r="E8262">
        <v>2018</v>
      </c>
      <c r="N8262">
        <v>123.657</v>
      </c>
    </row>
    <row r="8263" spans="1:14" x14ac:dyDescent="0.3">
      <c r="A8263" t="s">
        <v>288</v>
      </c>
      <c r="B8263" t="s">
        <v>289</v>
      </c>
      <c r="C8263" t="s">
        <v>435</v>
      </c>
      <c r="D8263" t="s">
        <v>436</v>
      </c>
      <c r="E8263">
        <v>2017</v>
      </c>
      <c r="I8263">
        <v>1593000000</v>
      </c>
      <c r="J8263">
        <v>28163.8</v>
      </c>
      <c r="N8263">
        <v>122.961</v>
      </c>
    </row>
    <row r="8264" spans="1:14" x14ac:dyDescent="0.3">
      <c r="A8264" t="s">
        <v>288</v>
      </c>
      <c r="B8264" t="s">
        <v>289</v>
      </c>
      <c r="C8264" t="s">
        <v>435</v>
      </c>
      <c r="D8264" t="s">
        <v>436</v>
      </c>
      <c r="E8264">
        <v>2016</v>
      </c>
      <c r="I8264">
        <v>1250000000</v>
      </c>
      <c r="J8264">
        <v>22246.7</v>
      </c>
      <c r="N8264">
        <v>122.148</v>
      </c>
    </row>
    <row r="8265" spans="1:14" x14ac:dyDescent="0.3">
      <c r="A8265" t="s">
        <v>288</v>
      </c>
      <c r="B8265" t="s">
        <v>289</v>
      </c>
      <c r="C8265" t="s">
        <v>435</v>
      </c>
      <c r="D8265" t="s">
        <v>436</v>
      </c>
      <c r="E8265">
        <v>2015</v>
      </c>
      <c r="I8265">
        <v>931000000</v>
      </c>
      <c r="J8265">
        <v>16690.599999999999</v>
      </c>
      <c r="N8265">
        <v>121.261</v>
      </c>
    </row>
    <row r="8266" spans="1:14" x14ac:dyDescent="0.3">
      <c r="A8266" t="s">
        <v>288</v>
      </c>
      <c r="B8266" t="s">
        <v>289</v>
      </c>
      <c r="C8266" t="s">
        <v>435</v>
      </c>
      <c r="D8266" t="s">
        <v>436</v>
      </c>
      <c r="E8266">
        <v>2014</v>
      </c>
      <c r="I8266">
        <v>845000000</v>
      </c>
      <c r="J8266">
        <v>15278.9</v>
      </c>
      <c r="N8266">
        <v>120.22799999999999</v>
      </c>
    </row>
    <row r="8267" spans="1:14" x14ac:dyDescent="0.3">
      <c r="A8267" t="s">
        <v>288</v>
      </c>
      <c r="B8267" t="s">
        <v>289</v>
      </c>
      <c r="C8267" t="s">
        <v>435</v>
      </c>
      <c r="D8267" t="s">
        <v>436</v>
      </c>
      <c r="E8267">
        <v>2013</v>
      </c>
      <c r="I8267">
        <v>782000000</v>
      </c>
      <c r="J8267">
        <v>14274.2</v>
      </c>
      <c r="N8267">
        <v>119.096</v>
      </c>
    </row>
    <row r="8268" spans="1:14" x14ac:dyDescent="0.3">
      <c r="A8268" t="s">
        <v>288</v>
      </c>
      <c r="B8268" t="s">
        <v>289</v>
      </c>
      <c r="C8268" t="s">
        <v>435</v>
      </c>
      <c r="D8268" t="s">
        <v>436</v>
      </c>
      <c r="E8268">
        <v>2012</v>
      </c>
      <c r="I8268">
        <v>751000000</v>
      </c>
      <c r="J8268">
        <v>13827.8</v>
      </c>
      <c r="N8268">
        <v>118.06699999999999</v>
      </c>
    </row>
    <row r="8269" spans="1:14" x14ac:dyDescent="0.3">
      <c r="A8269" t="s">
        <v>288</v>
      </c>
      <c r="B8269" t="s">
        <v>289</v>
      </c>
      <c r="C8269" t="s">
        <v>435</v>
      </c>
      <c r="D8269" t="s">
        <v>436</v>
      </c>
      <c r="E8269">
        <v>2011</v>
      </c>
      <c r="I8269">
        <v>733000000</v>
      </c>
      <c r="J8269">
        <v>13571.1</v>
      </c>
      <c r="N8269">
        <v>117.417</v>
      </c>
    </row>
    <row r="8270" spans="1:14" x14ac:dyDescent="0.3">
      <c r="A8270" t="s">
        <v>288</v>
      </c>
      <c r="B8270" t="s">
        <v>289</v>
      </c>
      <c r="C8270" t="s">
        <v>435</v>
      </c>
      <c r="D8270" t="s">
        <v>436</v>
      </c>
      <c r="E8270">
        <v>2010</v>
      </c>
      <c r="I8270">
        <v>799000000</v>
      </c>
      <c r="J8270">
        <v>14804.2</v>
      </c>
      <c r="N8270">
        <v>117.328</v>
      </c>
    </row>
    <row r="8271" spans="1:14" x14ac:dyDescent="0.3">
      <c r="A8271" t="s">
        <v>288</v>
      </c>
      <c r="B8271" t="s">
        <v>289</v>
      </c>
      <c r="C8271" t="s">
        <v>435</v>
      </c>
      <c r="D8271" t="s">
        <v>436</v>
      </c>
      <c r="E8271">
        <v>2009</v>
      </c>
      <c r="I8271">
        <v>795000000</v>
      </c>
      <c r="J8271">
        <v>14669.8</v>
      </c>
      <c r="N8271">
        <v>117.81100000000001</v>
      </c>
    </row>
    <row r="8272" spans="1:14" x14ac:dyDescent="0.3">
      <c r="A8272" t="s">
        <v>288</v>
      </c>
      <c r="B8272" t="s">
        <v>289</v>
      </c>
      <c r="C8272" t="s">
        <v>435</v>
      </c>
      <c r="D8272" t="s">
        <v>436</v>
      </c>
      <c r="E8272">
        <v>2008</v>
      </c>
      <c r="I8272">
        <v>939000000</v>
      </c>
      <c r="J8272">
        <v>17189.900000000001</v>
      </c>
      <c r="N8272">
        <v>118.75</v>
      </c>
    </row>
    <row r="8273" spans="1:14" x14ac:dyDescent="0.3">
      <c r="A8273" t="s">
        <v>288</v>
      </c>
      <c r="B8273" t="s">
        <v>289</v>
      </c>
      <c r="C8273" t="s">
        <v>435</v>
      </c>
      <c r="D8273" t="s">
        <v>436</v>
      </c>
      <c r="E8273">
        <v>2007</v>
      </c>
      <c r="I8273">
        <v>938000000</v>
      </c>
      <c r="J8273">
        <v>16986.900000000001</v>
      </c>
      <c r="N8273">
        <v>120.041</v>
      </c>
    </row>
    <row r="8274" spans="1:14" x14ac:dyDescent="0.3">
      <c r="A8274" t="s">
        <v>288</v>
      </c>
      <c r="B8274" t="s">
        <v>289</v>
      </c>
      <c r="C8274" t="s">
        <v>435</v>
      </c>
      <c r="D8274" t="s">
        <v>436</v>
      </c>
      <c r="E8274">
        <v>2006</v>
      </c>
      <c r="I8274">
        <v>990000000</v>
      </c>
      <c r="J8274">
        <v>17715.900000000001</v>
      </c>
      <c r="N8274">
        <v>121.483</v>
      </c>
    </row>
    <row r="8275" spans="1:14" x14ac:dyDescent="0.3">
      <c r="A8275" t="s">
        <v>288</v>
      </c>
      <c r="B8275" t="s">
        <v>289</v>
      </c>
      <c r="C8275" t="s">
        <v>435</v>
      </c>
      <c r="D8275" t="s">
        <v>436</v>
      </c>
      <c r="E8275">
        <v>2005</v>
      </c>
      <c r="I8275">
        <v>1061000000</v>
      </c>
      <c r="J8275">
        <v>18764.8</v>
      </c>
      <c r="N8275">
        <v>122.917</v>
      </c>
    </row>
    <row r="8276" spans="1:14" x14ac:dyDescent="0.3">
      <c r="A8276" t="s">
        <v>288</v>
      </c>
      <c r="B8276" t="s">
        <v>289</v>
      </c>
      <c r="C8276" t="s">
        <v>435</v>
      </c>
      <c r="D8276" t="s">
        <v>436</v>
      </c>
      <c r="E8276">
        <v>2004</v>
      </c>
      <c r="I8276">
        <v>1210000000</v>
      </c>
      <c r="J8276">
        <v>21136.799999999999</v>
      </c>
      <c r="N8276">
        <v>124.44799999999999</v>
      </c>
    </row>
    <row r="8277" spans="1:14" x14ac:dyDescent="0.3">
      <c r="A8277" t="s">
        <v>288</v>
      </c>
      <c r="B8277" t="s">
        <v>289</v>
      </c>
      <c r="C8277" t="s">
        <v>435</v>
      </c>
      <c r="D8277" t="s">
        <v>436</v>
      </c>
      <c r="E8277">
        <v>2003</v>
      </c>
      <c r="I8277">
        <v>1239000000</v>
      </c>
      <c r="J8277">
        <v>21381.599999999999</v>
      </c>
      <c r="N8277">
        <v>125.97199999999999</v>
      </c>
    </row>
    <row r="8278" spans="1:14" x14ac:dyDescent="0.3">
      <c r="A8278" t="s">
        <v>288</v>
      </c>
      <c r="B8278" t="s">
        <v>289</v>
      </c>
      <c r="C8278" t="s">
        <v>435</v>
      </c>
      <c r="D8278" t="s">
        <v>436</v>
      </c>
      <c r="E8278">
        <v>2002</v>
      </c>
      <c r="I8278">
        <v>1284000000</v>
      </c>
      <c r="J8278">
        <v>21978.799999999999</v>
      </c>
      <c r="N8278">
        <v>127</v>
      </c>
    </row>
    <row r="8279" spans="1:14" x14ac:dyDescent="0.3">
      <c r="A8279" t="s">
        <v>288</v>
      </c>
      <c r="B8279" t="s">
        <v>289</v>
      </c>
      <c r="C8279" t="s">
        <v>435</v>
      </c>
      <c r="D8279" t="s">
        <v>436</v>
      </c>
      <c r="E8279">
        <v>2001</v>
      </c>
      <c r="N8279">
        <v>126.785</v>
      </c>
    </row>
    <row r="8280" spans="1:14" x14ac:dyDescent="0.3">
      <c r="A8280" t="s">
        <v>288</v>
      </c>
      <c r="B8280" t="s">
        <v>289</v>
      </c>
      <c r="C8280" t="s">
        <v>435</v>
      </c>
      <c r="D8280" t="s">
        <v>436</v>
      </c>
      <c r="E8280">
        <v>2000</v>
      </c>
      <c r="N8280">
        <v>124.898</v>
      </c>
    </row>
    <row r="8281" spans="1:14" x14ac:dyDescent="0.3">
      <c r="A8281" t="s">
        <v>288</v>
      </c>
      <c r="B8281" t="s">
        <v>289</v>
      </c>
      <c r="C8281" t="s">
        <v>435</v>
      </c>
      <c r="D8281" t="s">
        <v>436</v>
      </c>
      <c r="E8281">
        <v>1999</v>
      </c>
      <c r="N8281">
        <v>120.94799999999999</v>
      </c>
    </row>
    <row r="8282" spans="1:14" x14ac:dyDescent="0.3">
      <c r="A8282" t="s">
        <v>288</v>
      </c>
      <c r="B8282" t="s">
        <v>289</v>
      </c>
      <c r="C8282" t="s">
        <v>435</v>
      </c>
      <c r="D8282" t="s">
        <v>436</v>
      </c>
      <c r="E8282">
        <v>1998</v>
      </c>
      <c r="N8282">
        <v>115.211</v>
      </c>
    </row>
    <row r="8283" spans="1:14" x14ac:dyDescent="0.3">
      <c r="A8283" t="s">
        <v>288</v>
      </c>
      <c r="B8283" t="s">
        <v>289</v>
      </c>
      <c r="C8283" t="s">
        <v>435</v>
      </c>
      <c r="D8283" t="s">
        <v>436</v>
      </c>
      <c r="E8283">
        <v>1997</v>
      </c>
      <c r="N8283">
        <v>108.81699999999999</v>
      </c>
    </row>
    <row r="8284" spans="1:14" x14ac:dyDescent="0.3">
      <c r="A8284" t="s">
        <v>288</v>
      </c>
      <c r="B8284" t="s">
        <v>289</v>
      </c>
      <c r="C8284" t="s">
        <v>435</v>
      </c>
      <c r="D8284" t="s">
        <v>436</v>
      </c>
      <c r="E8284">
        <v>1996</v>
      </c>
      <c r="N8284">
        <v>103.307</v>
      </c>
    </row>
    <row r="8285" spans="1:14" x14ac:dyDescent="0.3">
      <c r="A8285" t="s">
        <v>288</v>
      </c>
      <c r="B8285" t="s">
        <v>289</v>
      </c>
      <c r="C8285" t="s">
        <v>435</v>
      </c>
      <c r="D8285" t="s">
        <v>436</v>
      </c>
      <c r="E8285">
        <v>1995</v>
      </c>
      <c r="N8285">
        <v>99.717399999999998</v>
      </c>
    </row>
    <row r="8286" spans="1:14" x14ac:dyDescent="0.3">
      <c r="A8286" t="s">
        <v>288</v>
      </c>
      <c r="B8286" t="s">
        <v>289</v>
      </c>
      <c r="C8286" t="s">
        <v>435</v>
      </c>
      <c r="D8286" t="s">
        <v>436</v>
      </c>
      <c r="E8286">
        <v>1994</v>
      </c>
      <c r="N8286">
        <v>98.617400000000004</v>
      </c>
    </row>
    <row r="8287" spans="1:14" x14ac:dyDescent="0.3">
      <c r="A8287" t="s">
        <v>288</v>
      </c>
      <c r="B8287" t="s">
        <v>289</v>
      </c>
      <c r="C8287" t="s">
        <v>435</v>
      </c>
      <c r="D8287" t="s">
        <v>436</v>
      </c>
      <c r="E8287">
        <v>1993</v>
      </c>
      <c r="N8287">
        <v>99.4739</v>
      </c>
    </row>
    <row r="8288" spans="1:14" x14ac:dyDescent="0.3">
      <c r="A8288" t="s">
        <v>288</v>
      </c>
      <c r="B8288" t="s">
        <v>289</v>
      </c>
      <c r="C8288" t="s">
        <v>435</v>
      </c>
      <c r="D8288" t="s">
        <v>436</v>
      </c>
      <c r="E8288">
        <v>1992</v>
      </c>
      <c r="N8288">
        <v>101.035</v>
      </c>
    </row>
    <row r="8289" spans="1:14" x14ac:dyDescent="0.3">
      <c r="A8289" t="s">
        <v>288</v>
      </c>
      <c r="B8289" t="s">
        <v>289</v>
      </c>
      <c r="C8289" t="s">
        <v>435</v>
      </c>
      <c r="D8289" t="s">
        <v>436</v>
      </c>
      <c r="E8289">
        <v>1991</v>
      </c>
      <c r="N8289">
        <v>101.44799999999999</v>
      </c>
    </row>
    <row r="8290" spans="1:14" x14ac:dyDescent="0.3">
      <c r="A8290" t="s">
        <v>288</v>
      </c>
      <c r="B8290" t="s">
        <v>289</v>
      </c>
      <c r="C8290" t="s">
        <v>435</v>
      </c>
      <c r="D8290" t="s">
        <v>436</v>
      </c>
      <c r="E8290">
        <v>1990</v>
      </c>
      <c r="K8290">
        <v>0</v>
      </c>
    </row>
    <row r="8291" spans="1:14" x14ac:dyDescent="0.3">
      <c r="A8291" t="s">
        <v>288</v>
      </c>
      <c r="B8291" t="s">
        <v>289</v>
      </c>
      <c r="C8291" t="s">
        <v>435</v>
      </c>
      <c r="D8291" t="s">
        <v>436</v>
      </c>
      <c r="E8291">
        <v>1989</v>
      </c>
    </row>
    <row r="8292" spans="1:14" x14ac:dyDescent="0.3">
      <c r="A8292" t="s">
        <v>288</v>
      </c>
      <c r="B8292" t="s">
        <v>289</v>
      </c>
      <c r="C8292" t="s">
        <v>435</v>
      </c>
      <c r="D8292" t="s">
        <v>436</v>
      </c>
      <c r="E8292">
        <v>1988</v>
      </c>
    </row>
    <row r="8293" spans="1:14" x14ac:dyDescent="0.3">
      <c r="A8293" t="s">
        <v>288</v>
      </c>
      <c r="B8293" t="s">
        <v>289</v>
      </c>
      <c r="C8293" t="s">
        <v>435</v>
      </c>
      <c r="D8293" t="s">
        <v>436</v>
      </c>
      <c r="E8293">
        <v>1987</v>
      </c>
    </row>
    <row r="8294" spans="1:14" x14ac:dyDescent="0.3">
      <c r="A8294" t="s">
        <v>288</v>
      </c>
      <c r="B8294" t="s">
        <v>289</v>
      </c>
      <c r="C8294" t="s">
        <v>435</v>
      </c>
      <c r="D8294" t="s">
        <v>436</v>
      </c>
      <c r="E8294">
        <v>1986</v>
      </c>
    </row>
    <row r="8295" spans="1:14" x14ac:dyDescent="0.3">
      <c r="A8295" t="s">
        <v>288</v>
      </c>
      <c r="B8295" t="s">
        <v>289</v>
      </c>
      <c r="C8295" t="s">
        <v>435</v>
      </c>
      <c r="D8295" t="s">
        <v>436</v>
      </c>
      <c r="E8295">
        <v>1985</v>
      </c>
    </row>
    <row r="8296" spans="1:14" x14ac:dyDescent="0.3">
      <c r="A8296" t="s">
        <v>288</v>
      </c>
      <c r="B8296" t="s">
        <v>289</v>
      </c>
      <c r="C8296" t="s">
        <v>435</v>
      </c>
      <c r="D8296" t="s">
        <v>436</v>
      </c>
      <c r="E8296">
        <v>1984</v>
      </c>
    </row>
    <row r="8297" spans="1:14" x14ac:dyDescent="0.3">
      <c r="A8297" t="s">
        <v>288</v>
      </c>
      <c r="B8297" t="s">
        <v>289</v>
      </c>
      <c r="C8297" t="s">
        <v>435</v>
      </c>
      <c r="D8297" t="s">
        <v>436</v>
      </c>
      <c r="E8297">
        <v>1983</v>
      </c>
    </row>
    <row r="8298" spans="1:14" x14ac:dyDescent="0.3">
      <c r="A8298" t="s">
        <v>288</v>
      </c>
      <c r="B8298" t="s">
        <v>289</v>
      </c>
      <c r="C8298" t="s">
        <v>435</v>
      </c>
      <c r="D8298" t="s">
        <v>436</v>
      </c>
      <c r="E8298">
        <v>1982</v>
      </c>
    </row>
    <row r="8299" spans="1:14" x14ac:dyDescent="0.3">
      <c r="A8299" t="s">
        <v>288</v>
      </c>
      <c r="B8299" t="s">
        <v>289</v>
      </c>
      <c r="C8299" t="s">
        <v>435</v>
      </c>
      <c r="D8299" t="s">
        <v>436</v>
      </c>
      <c r="E8299">
        <v>1981</v>
      </c>
    </row>
    <row r="8300" spans="1:14" x14ac:dyDescent="0.3">
      <c r="A8300" t="s">
        <v>288</v>
      </c>
      <c r="B8300" t="s">
        <v>289</v>
      </c>
      <c r="C8300" t="s">
        <v>435</v>
      </c>
      <c r="D8300" t="s">
        <v>436</v>
      </c>
      <c r="E8300">
        <v>1980</v>
      </c>
    </row>
    <row r="8301" spans="1:14" x14ac:dyDescent="0.3">
      <c r="A8301" t="s">
        <v>288</v>
      </c>
      <c r="B8301" t="s">
        <v>289</v>
      </c>
      <c r="C8301" t="s">
        <v>435</v>
      </c>
      <c r="D8301" t="s">
        <v>436</v>
      </c>
      <c r="E8301">
        <v>1979</v>
      </c>
    </row>
    <row r="8302" spans="1:14" x14ac:dyDescent="0.3">
      <c r="A8302" t="s">
        <v>288</v>
      </c>
      <c r="B8302" t="s">
        <v>289</v>
      </c>
      <c r="C8302" t="s">
        <v>435</v>
      </c>
      <c r="D8302" t="s">
        <v>436</v>
      </c>
      <c r="E8302">
        <v>1978</v>
      </c>
    </row>
    <row r="8303" spans="1:14" x14ac:dyDescent="0.3">
      <c r="A8303" t="s">
        <v>288</v>
      </c>
      <c r="B8303" t="s">
        <v>289</v>
      </c>
      <c r="C8303" t="s">
        <v>435</v>
      </c>
      <c r="D8303" t="s">
        <v>436</v>
      </c>
      <c r="E8303">
        <v>1977</v>
      </c>
    </row>
    <row r="8304" spans="1:14" x14ac:dyDescent="0.3">
      <c r="A8304" t="s">
        <v>288</v>
      </c>
      <c r="B8304" t="s">
        <v>289</v>
      </c>
      <c r="C8304" t="s">
        <v>435</v>
      </c>
      <c r="D8304" t="s">
        <v>436</v>
      </c>
      <c r="E8304">
        <v>1976</v>
      </c>
    </row>
    <row r="8305" spans="1:5" x14ac:dyDescent="0.3">
      <c r="A8305" t="s">
        <v>288</v>
      </c>
      <c r="B8305" t="s">
        <v>289</v>
      </c>
      <c r="C8305" t="s">
        <v>435</v>
      </c>
      <c r="D8305" t="s">
        <v>436</v>
      </c>
      <c r="E8305">
        <v>1975</v>
      </c>
    </row>
    <row r="8306" spans="1:5" x14ac:dyDescent="0.3">
      <c r="A8306" t="s">
        <v>288</v>
      </c>
      <c r="B8306" t="s">
        <v>289</v>
      </c>
      <c r="C8306" t="s">
        <v>435</v>
      </c>
      <c r="D8306" t="s">
        <v>436</v>
      </c>
      <c r="E8306">
        <v>1974</v>
      </c>
    </row>
    <row r="8307" spans="1:5" x14ac:dyDescent="0.3">
      <c r="A8307" t="s">
        <v>288</v>
      </c>
      <c r="B8307" t="s">
        <v>289</v>
      </c>
      <c r="C8307" t="s">
        <v>435</v>
      </c>
      <c r="D8307" t="s">
        <v>436</v>
      </c>
      <c r="E8307">
        <v>1973</v>
      </c>
    </row>
    <row r="8308" spans="1:5" x14ac:dyDescent="0.3">
      <c r="A8308" t="s">
        <v>288</v>
      </c>
      <c r="B8308" t="s">
        <v>289</v>
      </c>
      <c r="C8308" t="s">
        <v>435</v>
      </c>
      <c r="D8308" t="s">
        <v>436</v>
      </c>
      <c r="E8308">
        <v>1972</v>
      </c>
    </row>
    <row r="8309" spans="1:5" x14ac:dyDescent="0.3">
      <c r="A8309" t="s">
        <v>288</v>
      </c>
      <c r="B8309" t="s">
        <v>289</v>
      </c>
      <c r="C8309" t="s">
        <v>435</v>
      </c>
      <c r="D8309" t="s">
        <v>436</v>
      </c>
      <c r="E8309">
        <v>1971</v>
      </c>
    </row>
    <row r="8310" spans="1:5" x14ac:dyDescent="0.3">
      <c r="A8310" t="s">
        <v>288</v>
      </c>
      <c r="B8310" t="s">
        <v>289</v>
      </c>
      <c r="C8310" t="s">
        <v>435</v>
      </c>
      <c r="D8310" t="s">
        <v>436</v>
      </c>
      <c r="E8310">
        <v>1970</v>
      </c>
    </row>
    <row r="8311" spans="1:5" x14ac:dyDescent="0.3">
      <c r="A8311" t="s">
        <v>288</v>
      </c>
      <c r="B8311" t="s">
        <v>289</v>
      </c>
      <c r="C8311" t="s">
        <v>435</v>
      </c>
      <c r="D8311" t="s">
        <v>436</v>
      </c>
      <c r="E8311">
        <v>1969</v>
      </c>
    </row>
    <row r="8312" spans="1:5" x14ac:dyDescent="0.3">
      <c r="A8312" t="s">
        <v>288</v>
      </c>
      <c r="B8312" t="s">
        <v>289</v>
      </c>
      <c r="C8312" t="s">
        <v>435</v>
      </c>
      <c r="D8312" t="s">
        <v>436</v>
      </c>
      <c r="E8312">
        <v>1968</v>
      </c>
    </row>
    <row r="8313" spans="1:5" x14ac:dyDescent="0.3">
      <c r="A8313" t="s">
        <v>288</v>
      </c>
      <c r="B8313" t="s">
        <v>289</v>
      </c>
      <c r="C8313" t="s">
        <v>435</v>
      </c>
      <c r="D8313" t="s">
        <v>436</v>
      </c>
      <c r="E8313">
        <v>1967</v>
      </c>
    </row>
    <row r="8314" spans="1:5" x14ac:dyDescent="0.3">
      <c r="A8314" t="s">
        <v>288</v>
      </c>
      <c r="B8314" t="s">
        <v>289</v>
      </c>
      <c r="C8314" t="s">
        <v>435</v>
      </c>
      <c r="D8314" t="s">
        <v>436</v>
      </c>
      <c r="E8314">
        <v>1966</v>
      </c>
    </row>
    <row r="8315" spans="1:5" x14ac:dyDescent="0.3">
      <c r="A8315" t="s">
        <v>288</v>
      </c>
      <c r="B8315" t="s">
        <v>289</v>
      </c>
      <c r="C8315" t="s">
        <v>435</v>
      </c>
      <c r="D8315" t="s">
        <v>436</v>
      </c>
      <c r="E8315">
        <v>1965</v>
      </c>
    </row>
    <row r="8316" spans="1:5" x14ac:dyDescent="0.3">
      <c r="A8316" t="s">
        <v>288</v>
      </c>
      <c r="B8316" t="s">
        <v>289</v>
      </c>
      <c r="C8316" t="s">
        <v>435</v>
      </c>
      <c r="D8316" t="s">
        <v>436</v>
      </c>
      <c r="E8316">
        <v>1964</v>
      </c>
    </row>
    <row r="8317" spans="1:5" x14ac:dyDescent="0.3">
      <c r="A8317" t="s">
        <v>288</v>
      </c>
      <c r="B8317" t="s">
        <v>289</v>
      </c>
      <c r="C8317" t="s">
        <v>435</v>
      </c>
      <c r="D8317" t="s">
        <v>436</v>
      </c>
      <c r="E8317">
        <v>1963</v>
      </c>
    </row>
    <row r="8318" spans="1:5" x14ac:dyDescent="0.3">
      <c r="A8318" t="s">
        <v>288</v>
      </c>
      <c r="B8318" t="s">
        <v>289</v>
      </c>
      <c r="C8318" t="s">
        <v>435</v>
      </c>
      <c r="D8318" t="s">
        <v>436</v>
      </c>
      <c r="E8318">
        <v>1962</v>
      </c>
    </row>
    <row r="8319" spans="1:5" x14ac:dyDescent="0.3">
      <c r="A8319" t="s">
        <v>288</v>
      </c>
      <c r="B8319" t="s">
        <v>289</v>
      </c>
      <c r="C8319" t="s">
        <v>435</v>
      </c>
      <c r="D8319" t="s">
        <v>436</v>
      </c>
      <c r="E8319">
        <v>1961</v>
      </c>
    </row>
    <row r="8320" spans="1:5" x14ac:dyDescent="0.3">
      <c r="A8320" t="s">
        <v>288</v>
      </c>
      <c r="B8320" t="s">
        <v>289</v>
      </c>
      <c r="C8320" t="s">
        <v>435</v>
      </c>
      <c r="D8320" t="s">
        <v>436</v>
      </c>
      <c r="E8320">
        <v>1960</v>
      </c>
    </row>
    <row r="8321" spans="1:15" x14ac:dyDescent="0.3">
      <c r="A8321" t="s">
        <v>290</v>
      </c>
      <c r="B8321" t="s">
        <v>291</v>
      </c>
      <c r="C8321" t="s">
        <v>438</v>
      </c>
      <c r="D8321" t="s">
        <v>439</v>
      </c>
      <c r="E8321">
        <v>2018</v>
      </c>
      <c r="I8321" s="1">
        <v>435000000000</v>
      </c>
      <c r="J8321">
        <v>81807.199999999997</v>
      </c>
      <c r="K8321">
        <v>96.491699999999994</v>
      </c>
      <c r="L8321">
        <v>2.1</v>
      </c>
      <c r="N8321">
        <v>14.5549</v>
      </c>
      <c r="O8321">
        <v>3.919</v>
      </c>
    </row>
    <row r="8322" spans="1:15" x14ac:dyDescent="0.3">
      <c r="A8322" t="s">
        <v>290</v>
      </c>
      <c r="B8322" t="s">
        <v>291</v>
      </c>
      <c r="C8322" t="s">
        <v>438</v>
      </c>
      <c r="D8322" t="s">
        <v>439</v>
      </c>
      <c r="E8322">
        <v>2017</v>
      </c>
      <c r="F8322">
        <v>10.7</v>
      </c>
      <c r="G8322">
        <v>7.7</v>
      </c>
      <c r="I8322" s="1">
        <v>399000000000</v>
      </c>
      <c r="J8322">
        <v>75704.2</v>
      </c>
      <c r="K8322">
        <v>96.357600000000005</v>
      </c>
      <c r="L8322">
        <v>2.1</v>
      </c>
      <c r="M8322">
        <v>82.509799999999998</v>
      </c>
      <c r="N8322">
        <v>14.4526</v>
      </c>
      <c r="O8322">
        <v>4.1619999999999999</v>
      </c>
    </row>
    <row r="8323" spans="1:15" x14ac:dyDescent="0.3">
      <c r="A8323" t="s">
        <v>290</v>
      </c>
      <c r="B8323" t="s">
        <v>291</v>
      </c>
      <c r="C8323" t="s">
        <v>438</v>
      </c>
      <c r="D8323" t="s">
        <v>439</v>
      </c>
      <c r="E8323">
        <v>2016</v>
      </c>
      <c r="F8323">
        <v>11.3</v>
      </c>
      <c r="G8323">
        <v>7.8</v>
      </c>
      <c r="I8323" s="1">
        <v>371000000000</v>
      </c>
      <c r="J8323">
        <v>70941.5</v>
      </c>
      <c r="K8323">
        <v>97.298199999999994</v>
      </c>
      <c r="L8323">
        <v>2.1</v>
      </c>
      <c r="M8323">
        <v>82.407300000000006</v>
      </c>
      <c r="N8323">
        <v>14.3363</v>
      </c>
      <c r="O8323">
        <v>4.6790000000000003</v>
      </c>
    </row>
    <row r="8324" spans="1:15" x14ac:dyDescent="0.3">
      <c r="A8324" t="s">
        <v>290</v>
      </c>
      <c r="B8324" t="s">
        <v>291</v>
      </c>
      <c r="C8324" t="s">
        <v>438</v>
      </c>
      <c r="D8324" t="s">
        <v>439</v>
      </c>
      <c r="E8324">
        <v>2015</v>
      </c>
      <c r="F8324">
        <v>11.3</v>
      </c>
      <c r="G8324">
        <v>7.8</v>
      </c>
      <c r="I8324" s="1">
        <v>387000000000</v>
      </c>
      <c r="J8324">
        <v>74521.600000000006</v>
      </c>
      <c r="K8324">
        <v>96.810299999999998</v>
      </c>
      <c r="L8324">
        <v>2.2000000000000002</v>
      </c>
      <c r="M8324">
        <v>82.304900000000004</v>
      </c>
      <c r="N8324">
        <v>14.210599999999999</v>
      </c>
      <c r="O8324">
        <v>4.2960000000000003</v>
      </c>
    </row>
    <row r="8325" spans="1:15" x14ac:dyDescent="0.3">
      <c r="A8325" t="s">
        <v>290</v>
      </c>
      <c r="B8325" t="s">
        <v>291</v>
      </c>
      <c r="C8325" t="s">
        <v>438</v>
      </c>
      <c r="D8325" t="s">
        <v>439</v>
      </c>
      <c r="E8325">
        <v>2014</v>
      </c>
      <c r="F8325">
        <v>11.5</v>
      </c>
      <c r="G8325">
        <v>7.9</v>
      </c>
      <c r="H8325">
        <v>22999.9</v>
      </c>
      <c r="I8325" s="1">
        <v>499000000000</v>
      </c>
      <c r="J8325">
        <v>97199.9</v>
      </c>
      <c r="K8325">
        <v>96.3</v>
      </c>
      <c r="L8325">
        <v>2.2999999999999998</v>
      </c>
      <c r="M8325">
        <v>82.1</v>
      </c>
      <c r="N8325">
        <v>14.069900000000001</v>
      </c>
      <c r="O8325">
        <v>3.484</v>
      </c>
    </row>
    <row r="8326" spans="1:15" x14ac:dyDescent="0.3">
      <c r="A8326" t="s">
        <v>290</v>
      </c>
      <c r="B8326" t="s">
        <v>291</v>
      </c>
      <c r="C8326" t="s">
        <v>438</v>
      </c>
      <c r="D8326" t="s">
        <v>439</v>
      </c>
      <c r="E8326">
        <v>2013</v>
      </c>
      <c r="F8326">
        <v>11.6</v>
      </c>
      <c r="G8326">
        <v>8.1</v>
      </c>
      <c r="H8326">
        <v>23806.9</v>
      </c>
      <c r="I8326" s="1">
        <v>524000000000</v>
      </c>
      <c r="J8326">
        <v>103059</v>
      </c>
      <c r="K8326">
        <v>95.053399999999996</v>
      </c>
      <c r="L8326">
        <v>2.2999999999999998</v>
      </c>
      <c r="M8326">
        <v>81.751199999999997</v>
      </c>
      <c r="N8326">
        <v>13.912100000000001</v>
      </c>
      <c r="O8326">
        <v>3.423</v>
      </c>
    </row>
    <row r="8327" spans="1:15" x14ac:dyDescent="0.3">
      <c r="A8327" t="s">
        <v>290</v>
      </c>
      <c r="B8327" t="s">
        <v>291</v>
      </c>
      <c r="C8327" t="s">
        <v>438</v>
      </c>
      <c r="D8327" t="s">
        <v>439</v>
      </c>
      <c r="E8327">
        <v>2012</v>
      </c>
      <c r="F8327">
        <v>12</v>
      </c>
      <c r="G8327">
        <v>8.4</v>
      </c>
      <c r="H8327">
        <v>24071</v>
      </c>
      <c r="I8327" s="1">
        <v>510000000000</v>
      </c>
      <c r="J8327">
        <v>101668</v>
      </c>
      <c r="K8327">
        <v>94.65</v>
      </c>
      <c r="L8327">
        <v>2.4</v>
      </c>
      <c r="M8327">
        <v>81.4512</v>
      </c>
      <c r="N8327">
        <v>13.7403</v>
      </c>
      <c r="O8327">
        <v>3.1230000000000002</v>
      </c>
    </row>
    <row r="8328" spans="1:15" x14ac:dyDescent="0.3">
      <c r="A8328" t="s">
        <v>290</v>
      </c>
      <c r="B8328" t="s">
        <v>291</v>
      </c>
      <c r="C8328" t="s">
        <v>438</v>
      </c>
      <c r="D8328" t="s">
        <v>439</v>
      </c>
      <c r="E8328">
        <v>2011</v>
      </c>
      <c r="F8328">
        <v>12.2</v>
      </c>
      <c r="G8328">
        <v>8.4</v>
      </c>
      <c r="H8328">
        <v>23510.400000000001</v>
      </c>
      <c r="I8328" s="1">
        <v>499000000000</v>
      </c>
      <c r="J8328">
        <v>100711</v>
      </c>
      <c r="K8328">
        <v>93.49</v>
      </c>
      <c r="L8328">
        <v>2.5</v>
      </c>
      <c r="M8328">
        <v>81.295100000000005</v>
      </c>
      <c r="N8328">
        <v>13.561</v>
      </c>
      <c r="O8328">
        <v>3.2149999999999999</v>
      </c>
    </row>
    <row r="8329" spans="1:15" x14ac:dyDescent="0.3">
      <c r="A8329" t="s">
        <v>290</v>
      </c>
      <c r="B8329" t="s">
        <v>291</v>
      </c>
      <c r="C8329" t="s">
        <v>438</v>
      </c>
      <c r="D8329" t="s">
        <v>439</v>
      </c>
      <c r="E8329">
        <v>2010</v>
      </c>
      <c r="F8329">
        <v>12.6</v>
      </c>
      <c r="G8329">
        <v>8.5</v>
      </c>
      <c r="H8329">
        <v>24890.9</v>
      </c>
      <c r="I8329" s="1">
        <v>429000000000</v>
      </c>
      <c r="J8329">
        <v>87770.3</v>
      </c>
      <c r="K8329">
        <v>93.39</v>
      </c>
      <c r="L8329">
        <v>2.6</v>
      </c>
      <c r="M8329">
        <v>80.997600000000006</v>
      </c>
      <c r="N8329">
        <v>13.3863</v>
      </c>
      <c r="O8329">
        <v>3.5209999999999999</v>
      </c>
    </row>
    <row r="8330" spans="1:15" x14ac:dyDescent="0.3">
      <c r="A8330" t="s">
        <v>290</v>
      </c>
      <c r="B8330" t="s">
        <v>291</v>
      </c>
      <c r="C8330" t="s">
        <v>438</v>
      </c>
      <c r="D8330" t="s">
        <v>439</v>
      </c>
      <c r="E8330">
        <v>2009</v>
      </c>
      <c r="F8330">
        <v>12.8</v>
      </c>
      <c r="G8330">
        <v>8.6</v>
      </c>
      <c r="H8330">
        <v>23859.7</v>
      </c>
      <c r="I8330" s="1">
        <v>387000000000</v>
      </c>
      <c r="J8330">
        <v>80067.199999999997</v>
      </c>
      <c r="K8330">
        <v>92.08</v>
      </c>
      <c r="L8330">
        <v>2.7</v>
      </c>
      <c r="M8330">
        <v>80.795100000000005</v>
      </c>
      <c r="N8330">
        <v>13.220499999999999</v>
      </c>
      <c r="O8330">
        <v>3.1030000000000002</v>
      </c>
    </row>
    <row r="8331" spans="1:15" x14ac:dyDescent="0.3">
      <c r="A8331" t="s">
        <v>290</v>
      </c>
      <c r="B8331" t="s">
        <v>291</v>
      </c>
      <c r="C8331" t="s">
        <v>438</v>
      </c>
      <c r="D8331" t="s">
        <v>439</v>
      </c>
      <c r="E8331">
        <v>2008</v>
      </c>
      <c r="F8331">
        <v>12.7</v>
      </c>
      <c r="G8331">
        <v>8.6999999999999993</v>
      </c>
      <c r="H8331">
        <v>24866.1</v>
      </c>
      <c r="I8331" s="1">
        <v>463000000000</v>
      </c>
      <c r="J8331">
        <v>97007.9</v>
      </c>
      <c r="K8331">
        <v>90.57</v>
      </c>
      <c r="L8331">
        <v>2.9</v>
      </c>
      <c r="M8331">
        <v>80.592699999999994</v>
      </c>
      <c r="N8331">
        <v>13.0549</v>
      </c>
      <c r="O8331">
        <v>2.5499999999999998</v>
      </c>
    </row>
    <row r="8332" spans="1:15" x14ac:dyDescent="0.3">
      <c r="A8332" t="s">
        <v>290</v>
      </c>
      <c r="B8332" t="s">
        <v>291</v>
      </c>
      <c r="C8332" t="s">
        <v>438</v>
      </c>
      <c r="D8332" t="s">
        <v>439</v>
      </c>
      <c r="E8332">
        <v>2007</v>
      </c>
      <c r="F8332">
        <v>12.4</v>
      </c>
      <c r="G8332">
        <v>8.9</v>
      </c>
      <c r="H8332">
        <v>24855</v>
      </c>
      <c r="I8332" s="1">
        <v>401000000000</v>
      </c>
      <c r="J8332">
        <v>85170.9</v>
      </c>
      <c r="K8332">
        <v>86.93</v>
      </c>
      <c r="L8332">
        <v>3</v>
      </c>
      <c r="M8332">
        <v>80.395099999999999</v>
      </c>
      <c r="N8332">
        <v>12.8932</v>
      </c>
      <c r="O8332">
        <v>2.4929999999999999</v>
      </c>
    </row>
    <row r="8333" spans="1:15" x14ac:dyDescent="0.3">
      <c r="A8333" t="s">
        <v>290</v>
      </c>
      <c r="B8333" t="s">
        <v>291</v>
      </c>
      <c r="C8333" t="s">
        <v>438</v>
      </c>
      <c r="D8333" t="s">
        <v>439</v>
      </c>
      <c r="E8333">
        <v>2006</v>
      </c>
      <c r="F8333">
        <v>12.6</v>
      </c>
      <c r="G8333">
        <v>8.9</v>
      </c>
      <c r="H8333">
        <v>24099.9</v>
      </c>
      <c r="I8333" s="1">
        <v>345000000000</v>
      </c>
      <c r="J8333">
        <v>74114.7</v>
      </c>
      <c r="K8333">
        <v>82.55</v>
      </c>
      <c r="L8333">
        <v>3.1</v>
      </c>
      <c r="M8333">
        <v>80.343900000000005</v>
      </c>
      <c r="N8333">
        <v>12.760400000000001</v>
      </c>
      <c r="O8333">
        <v>3.399</v>
      </c>
    </row>
    <row r="8334" spans="1:15" x14ac:dyDescent="0.3">
      <c r="A8334" t="s">
        <v>290</v>
      </c>
      <c r="B8334" t="s">
        <v>291</v>
      </c>
      <c r="C8334" t="s">
        <v>438</v>
      </c>
      <c r="D8334" t="s">
        <v>439</v>
      </c>
      <c r="E8334">
        <v>2005</v>
      </c>
      <c r="F8334">
        <v>12.3</v>
      </c>
      <c r="G8334">
        <v>8.9</v>
      </c>
      <c r="H8334">
        <v>25083.200000000001</v>
      </c>
      <c r="I8334" s="1">
        <v>309000000000</v>
      </c>
      <c r="J8334">
        <v>66775.399999999994</v>
      </c>
      <c r="K8334">
        <v>81.99</v>
      </c>
      <c r="L8334">
        <v>3.3</v>
      </c>
      <c r="M8334">
        <v>80.041499999999999</v>
      </c>
      <c r="N8334">
        <v>12.658099999999999</v>
      </c>
      <c r="O8334">
        <v>4.3810000000000002</v>
      </c>
    </row>
    <row r="8335" spans="1:15" x14ac:dyDescent="0.3">
      <c r="A8335" t="s">
        <v>290</v>
      </c>
      <c r="B8335" t="s">
        <v>291</v>
      </c>
      <c r="C8335" t="s">
        <v>438</v>
      </c>
      <c r="D8335" t="s">
        <v>439</v>
      </c>
      <c r="E8335">
        <v>2004</v>
      </c>
      <c r="F8335">
        <v>12.4</v>
      </c>
      <c r="G8335">
        <v>9</v>
      </c>
      <c r="H8335">
        <v>24214.1</v>
      </c>
      <c r="I8335" s="1">
        <v>264000000000</v>
      </c>
      <c r="J8335">
        <v>57570.3</v>
      </c>
      <c r="K8335">
        <v>77.69</v>
      </c>
      <c r="L8335">
        <v>3.4</v>
      </c>
      <c r="M8335">
        <v>79.841499999999996</v>
      </c>
      <c r="N8335">
        <v>12.5722</v>
      </c>
      <c r="O8335">
        <v>4.2560000000000002</v>
      </c>
    </row>
    <row r="8336" spans="1:15" x14ac:dyDescent="0.3">
      <c r="A8336" t="s">
        <v>290</v>
      </c>
      <c r="B8336" t="s">
        <v>291</v>
      </c>
      <c r="C8336" t="s">
        <v>438</v>
      </c>
      <c r="D8336" t="s">
        <v>439</v>
      </c>
      <c r="E8336">
        <v>2003</v>
      </c>
      <c r="F8336">
        <v>12.4</v>
      </c>
      <c r="G8336">
        <v>9.3000000000000007</v>
      </c>
      <c r="H8336">
        <v>23201.4</v>
      </c>
      <c r="I8336" s="1">
        <v>229000000000</v>
      </c>
      <c r="J8336">
        <v>50111.7</v>
      </c>
      <c r="K8336">
        <v>78.13</v>
      </c>
      <c r="L8336">
        <v>3.5</v>
      </c>
      <c r="M8336">
        <v>79.390199999999993</v>
      </c>
      <c r="N8336">
        <v>12.498100000000001</v>
      </c>
      <c r="O8336">
        <v>4.2210000000000001</v>
      </c>
    </row>
    <row r="8337" spans="1:15" x14ac:dyDescent="0.3">
      <c r="A8337" t="s">
        <v>290</v>
      </c>
      <c r="B8337" t="s">
        <v>291</v>
      </c>
      <c r="C8337" t="s">
        <v>438</v>
      </c>
      <c r="D8337" t="s">
        <v>439</v>
      </c>
      <c r="E8337">
        <v>2002</v>
      </c>
      <c r="F8337">
        <v>12.2</v>
      </c>
      <c r="G8337">
        <v>9.8000000000000007</v>
      </c>
      <c r="H8337">
        <v>24620.3</v>
      </c>
      <c r="I8337" s="1">
        <v>195000000000</v>
      </c>
      <c r="J8337">
        <v>43061.2</v>
      </c>
      <c r="K8337">
        <v>72.84</v>
      </c>
      <c r="L8337">
        <v>3.7</v>
      </c>
      <c r="M8337">
        <v>78.987799999999993</v>
      </c>
      <c r="N8337">
        <v>12.425000000000001</v>
      </c>
      <c r="O8337">
        <v>4.0220000000000002</v>
      </c>
    </row>
    <row r="8338" spans="1:15" x14ac:dyDescent="0.3">
      <c r="A8338" t="s">
        <v>290</v>
      </c>
      <c r="B8338" t="s">
        <v>291</v>
      </c>
      <c r="C8338" t="s">
        <v>438</v>
      </c>
      <c r="D8338" t="s">
        <v>439</v>
      </c>
      <c r="E8338">
        <v>2001</v>
      </c>
      <c r="F8338">
        <v>12.6</v>
      </c>
      <c r="G8338">
        <v>9.6999999999999993</v>
      </c>
      <c r="H8338">
        <v>25590.7</v>
      </c>
      <c r="I8338" s="1">
        <v>174000000000</v>
      </c>
      <c r="J8338">
        <v>38549.599999999999</v>
      </c>
      <c r="K8338">
        <v>64</v>
      </c>
      <c r="L8338">
        <v>3.8</v>
      </c>
      <c r="M8338">
        <v>78.785399999999996</v>
      </c>
      <c r="N8338">
        <v>12.3582</v>
      </c>
      <c r="O8338">
        <v>3.738</v>
      </c>
    </row>
    <row r="8339" spans="1:15" x14ac:dyDescent="0.3">
      <c r="A8339" t="s">
        <v>290</v>
      </c>
      <c r="B8339" t="s">
        <v>291</v>
      </c>
      <c r="C8339" t="s">
        <v>438</v>
      </c>
      <c r="D8339" t="s">
        <v>439</v>
      </c>
      <c r="E8339">
        <v>2000</v>
      </c>
      <c r="F8339">
        <v>13.2</v>
      </c>
      <c r="G8339">
        <v>9.8000000000000007</v>
      </c>
      <c r="H8339">
        <v>24993.7</v>
      </c>
      <c r="I8339" s="1">
        <v>171000000000</v>
      </c>
      <c r="J8339">
        <v>38146.699999999997</v>
      </c>
      <c r="K8339">
        <v>52</v>
      </c>
      <c r="L8339">
        <v>3.9</v>
      </c>
      <c r="M8339">
        <v>78.634100000000004</v>
      </c>
      <c r="N8339">
        <v>12.2958</v>
      </c>
      <c r="O8339">
        <v>3.4580000000000002</v>
      </c>
    </row>
    <row r="8340" spans="1:15" x14ac:dyDescent="0.3">
      <c r="A8340" t="s">
        <v>290</v>
      </c>
      <c r="B8340" t="s">
        <v>291</v>
      </c>
      <c r="C8340" t="s">
        <v>438</v>
      </c>
      <c r="D8340" t="s">
        <v>439</v>
      </c>
      <c r="E8340">
        <v>1999</v>
      </c>
      <c r="F8340">
        <v>13.3</v>
      </c>
      <c r="G8340">
        <v>10.1</v>
      </c>
      <c r="H8340">
        <v>25057.200000000001</v>
      </c>
      <c r="I8340" s="1">
        <v>162000000000</v>
      </c>
      <c r="J8340">
        <v>36371.4</v>
      </c>
      <c r="K8340">
        <v>40</v>
      </c>
      <c r="L8340">
        <v>4</v>
      </c>
      <c r="M8340">
        <v>78.282899999999998</v>
      </c>
      <c r="N8340">
        <v>12.2163</v>
      </c>
      <c r="O8340">
        <v>3.2469999999999999</v>
      </c>
    </row>
    <row r="8341" spans="1:15" x14ac:dyDescent="0.3">
      <c r="A8341" t="s">
        <v>290</v>
      </c>
      <c r="B8341" t="s">
        <v>291</v>
      </c>
      <c r="C8341" t="s">
        <v>438</v>
      </c>
      <c r="D8341" t="s">
        <v>439</v>
      </c>
      <c r="E8341">
        <v>1998</v>
      </c>
      <c r="F8341">
        <v>13.2</v>
      </c>
      <c r="G8341">
        <v>10</v>
      </c>
      <c r="H8341">
        <v>25424.1</v>
      </c>
      <c r="I8341" s="1">
        <v>154000000000</v>
      </c>
      <c r="J8341">
        <v>34788.800000000003</v>
      </c>
      <c r="K8341">
        <v>22.560099999999998</v>
      </c>
      <c r="L8341">
        <v>4.0999999999999996</v>
      </c>
      <c r="M8341">
        <v>78.329300000000003</v>
      </c>
      <c r="N8341">
        <v>12.132899999999999</v>
      </c>
      <c r="O8341">
        <v>3.7370000000000001</v>
      </c>
    </row>
    <row r="8342" spans="1:15" x14ac:dyDescent="0.3">
      <c r="A8342" t="s">
        <v>290</v>
      </c>
      <c r="B8342" t="s">
        <v>291</v>
      </c>
      <c r="C8342" t="s">
        <v>438</v>
      </c>
      <c r="D8342" t="s">
        <v>439</v>
      </c>
      <c r="E8342">
        <v>1997</v>
      </c>
      <c r="F8342">
        <v>13.6</v>
      </c>
      <c r="G8342">
        <v>10.1</v>
      </c>
      <c r="H8342">
        <v>24326</v>
      </c>
      <c r="I8342" s="1">
        <v>161000000000</v>
      </c>
      <c r="J8342">
        <v>36628.5</v>
      </c>
      <c r="K8342">
        <v>20.417899999999999</v>
      </c>
      <c r="L8342">
        <v>4.2</v>
      </c>
      <c r="M8342">
        <v>78.142700000000005</v>
      </c>
      <c r="N8342">
        <v>12.0609</v>
      </c>
      <c r="O8342">
        <v>4.6870000000000003</v>
      </c>
    </row>
    <row r="8343" spans="1:15" x14ac:dyDescent="0.3">
      <c r="A8343" t="s">
        <v>290</v>
      </c>
      <c r="B8343" t="s">
        <v>291</v>
      </c>
      <c r="C8343" t="s">
        <v>438</v>
      </c>
      <c r="D8343" t="s">
        <v>439</v>
      </c>
      <c r="E8343">
        <v>1996</v>
      </c>
      <c r="F8343">
        <v>13.9</v>
      </c>
      <c r="G8343">
        <v>10</v>
      </c>
      <c r="H8343">
        <v>23998.799999999999</v>
      </c>
      <c r="I8343" s="1">
        <v>164000000000</v>
      </c>
      <c r="J8343">
        <v>37321.4</v>
      </c>
      <c r="K8343">
        <v>18.250299999999999</v>
      </c>
      <c r="L8343">
        <v>4.4000000000000004</v>
      </c>
      <c r="M8343">
        <v>78.150499999999994</v>
      </c>
      <c r="N8343">
        <v>11.9956</v>
      </c>
      <c r="O8343">
        <v>5.0359999999999996</v>
      </c>
    </row>
    <row r="8344" spans="1:15" x14ac:dyDescent="0.3">
      <c r="A8344" t="s">
        <v>290</v>
      </c>
      <c r="B8344" t="s">
        <v>291</v>
      </c>
      <c r="C8344" t="s">
        <v>438</v>
      </c>
      <c r="D8344" t="s">
        <v>439</v>
      </c>
      <c r="E8344">
        <v>1995</v>
      </c>
      <c r="F8344">
        <v>13.8</v>
      </c>
      <c r="G8344">
        <v>10.4</v>
      </c>
      <c r="H8344">
        <v>24528.400000000001</v>
      </c>
      <c r="I8344" s="1">
        <v>152000000000</v>
      </c>
      <c r="J8344">
        <v>34875.199999999997</v>
      </c>
      <c r="K8344">
        <v>6.4232199999999997</v>
      </c>
      <c r="L8344">
        <v>4.5999999999999996</v>
      </c>
      <c r="M8344">
        <v>77.736599999999996</v>
      </c>
      <c r="N8344">
        <v>11.935</v>
      </c>
      <c r="O8344">
        <v>6.3070000000000004</v>
      </c>
    </row>
    <row r="8345" spans="1:15" x14ac:dyDescent="0.3">
      <c r="A8345" t="s">
        <v>290</v>
      </c>
      <c r="B8345" t="s">
        <v>291</v>
      </c>
      <c r="C8345" t="s">
        <v>438</v>
      </c>
      <c r="D8345" t="s">
        <v>439</v>
      </c>
      <c r="E8345">
        <v>1994</v>
      </c>
      <c r="F8345">
        <v>13.9</v>
      </c>
      <c r="G8345">
        <v>10.199999999999999</v>
      </c>
      <c r="H8345">
        <v>24247.3</v>
      </c>
      <c r="I8345" s="1">
        <v>127000000000</v>
      </c>
      <c r="J8345">
        <v>29315.8</v>
      </c>
      <c r="K8345">
        <v>4.15245</v>
      </c>
      <c r="L8345">
        <v>4.9000000000000004</v>
      </c>
      <c r="M8345">
        <v>77.689800000000005</v>
      </c>
      <c r="N8345">
        <v>11.873200000000001</v>
      </c>
      <c r="O8345">
        <v>5.3490000000000002</v>
      </c>
    </row>
    <row r="8346" spans="1:15" x14ac:dyDescent="0.3">
      <c r="A8346" t="s">
        <v>290</v>
      </c>
      <c r="B8346" t="s">
        <v>291</v>
      </c>
      <c r="C8346" t="s">
        <v>438</v>
      </c>
      <c r="D8346" t="s">
        <v>439</v>
      </c>
      <c r="E8346">
        <v>1993</v>
      </c>
      <c r="F8346">
        <v>13.8</v>
      </c>
      <c r="G8346">
        <v>10.8</v>
      </c>
      <c r="H8346">
        <v>23967.1</v>
      </c>
      <c r="I8346" s="1">
        <v>121000000000</v>
      </c>
      <c r="J8346">
        <v>27963.7</v>
      </c>
      <c r="K8346">
        <v>2.7839900000000002</v>
      </c>
      <c r="L8346">
        <v>5.4</v>
      </c>
      <c r="M8346">
        <v>77.151700000000005</v>
      </c>
      <c r="N8346">
        <v>11.8058</v>
      </c>
      <c r="O8346">
        <v>5.9649999999999999</v>
      </c>
    </row>
    <row r="8347" spans="1:15" x14ac:dyDescent="0.3">
      <c r="A8347" t="s">
        <v>290</v>
      </c>
      <c r="B8347" t="s">
        <v>291</v>
      </c>
      <c r="C8347" t="s">
        <v>438</v>
      </c>
      <c r="D8347" t="s">
        <v>439</v>
      </c>
      <c r="E8347">
        <v>1992</v>
      </c>
      <c r="F8347">
        <v>14</v>
      </c>
      <c r="G8347">
        <v>10.4</v>
      </c>
      <c r="H8347">
        <v>23787.3</v>
      </c>
      <c r="I8347" s="1">
        <v>131000000000</v>
      </c>
      <c r="J8347">
        <v>30524</v>
      </c>
      <c r="K8347">
        <v>2.21637</v>
      </c>
      <c r="L8347">
        <v>5.9</v>
      </c>
      <c r="M8347">
        <v>77.184399999999997</v>
      </c>
      <c r="N8347">
        <v>11.7357</v>
      </c>
      <c r="O8347">
        <v>5.91</v>
      </c>
    </row>
    <row r="8348" spans="1:15" x14ac:dyDescent="0.3">
      <c r="A8348" t="s">
        <v>290</v>
      </c>
      <c r="B8348" t="s">
        <v>291</v>
      </c>
      <c r="C8348" t="s">
        <v>438</v>
      </c>
      <c r="D8348" t="s">
        <v>439</v>
      </c>
      <c r="E8348">
        <v>1991</v>
      </c>
      <c r="F8348">
        <v>14.3</v>
      </c>
      <c r="G8348">
        <v>10.5</v>
      </c>
      <c r="H8348">
        <v>23808.6</v>
      </c>
      <c r="I8348" s="1">
        <v>122000000000</v>
      </c>
      <c r="J8348">
        <v>28596.9</v>
      </c>
      <c r="K8348">
        <v>1.4074</v>
      </c>
      <c r="L8348">
        <v>6.4</v>
      </c>
      <c r="M8348">
        <v>76.980699999999999</v>
      </c>
      <c r="N8348">
        <v>11.668200000000001</v>
      </c>
      <c r="O8348">
        <v>5.407</v>
      </c>
    </row>
    <row r="8349" spans="1:15" x14ac:dyDescent="0.3">
      <c r="A8349" t="s">
        <v>290</v>
      </c>
      <c r="B8349" t="s">
        <v>291</v>
      </c>
      <c r="C8349" t="s">
        <v>438</v>
      </c>
      <c r="D8349" t="s">
        <v>439</v>
      </c>
      <c r="E8349">
        <v>1990</v>
      </c>
      <c r="F8349">
        <v>14.4</v>
      </c>
      <c r="G8349">
        <v>10.9</v>
      </c>
      <c r="H8349">
        <v>23353.9</v>
      </c>
      <c r="I8349" s="1">
        <v>120000000000</v>
      </c>
      <c r="J8349">
        <v>28242.9</v>
      </c>
      <c r="K8349">
        <v>0.70729900000000001</v>
      </c>
      <c r="L8349">
        <v>7</v>
      </c>
      <c r="M8349">
        <v>76.537300000000002</v>
      </c>
      <c r="N8349">
        <v>11.6127</v>
      </c>
    </row>
    <row r="8350" spans="1:15" x14ac:dyDescent="0.3">
      <c r="A8350" t="s">
        <v>290</v>
      </c>
      <c r="B8350" t="s">
        <v>291</v>
      </c>
      <c r="C8350" t="s">
        <v>438</v>
      </c>
      <c r="D8350" t="s">
        <v>439</v>
      </c>
      <c r="E8350">
        <v>1989</v>
      </c>
      <c r="F8350">
        <v>14</v>
      </c>
      <c r="G8350">
        <v>10.7</v>
      </c>
      <c r="H8350">
        <v>22859.3</v>
      </c>
      <c r="I8350" s="1">
        <v>103000000000</v>
      </c>
      <c r="J8350">
        <v>24281.1</v>
      </c>
      <c r="L8350">
        <v>7.5</v>
      </c>
      <c r="M8350">
        <v>76.500500000000002</v>
      </c>
      <c r="N8350">
        <v>11.572800000000001</v>
      </c>
    </row>
    <row r="8351" spans="1:15" x14ac:dyDescent="0.3">
      <c r="A8351" t="s">
        <v>290</v>
      </c>
      <c r="B8351" t="s">
        <v>291</v>
      </c>
      <c r="C8351" t="s">
        <v>438</v>
      </c>
      <c r="D8351" t="s">
        <v>439</v>
      </c>
      <c r="E8351">
        <v>1988</v>
      </c>
      <c r="F8351">
        <v>13.7</v>
      </c>
      <c r="G8351">
        <v>10.8</v>
      </c>
      <c r="H8351">
        <v>22980</v>
      </c>
      <c r="I8351" s="1">
        <v>102000000000</v>
      </c>
      <c r="J8351">
        <v>24207.3</v>
      </c>
      <c r="L8351">
        <v>7.9</v>
      </c>
      <c r="M8351">
        <v>76.220500000000001</v>
      </c>
      <c r="N8351">
        <v>11.5251</v>
      </c>
    </row>
    <row r="8352" spans="1:15" x14ac:dyDescent="0.3">
      <c r="A8352" t="s">
        <v>290</v>
      </c>
      <c r="B8352" t="s">
        <v>291</v>
      </c>
      <c r="C8352" t="s">
        <v>438</v>
      </c>
      <c r="D8352" t="s">
        <v>439</v>
      </c>
      <c r="E8352">
        <v>1987</v>
      </c>
      <c r="F8352">
        <v>12.9</v>
      </c>
      <c r="G8352">
        <v>10.7</v>
      </c>
      <c r="H8352">
        <v>22800.1</v>
      </c>
      <c r="I8352">
        <v>94230100000</v>
      </c>
      <c r="J8352">
        <v>22505.9</v>
      </c>
      <c r="L8352">
        <v>8.1999999999999993</v>
      </c>
      <c r="M8352">
        <v>76.081699999999998</v>
      </c>
      <c r="N8352">
        <v>11.4633</v>
      </c>
    </row>
    <row r="8353" spans="1:14" x14ac:dyDescent="0.3">
      <c r="A8353" t="s">
        <v>290</v>
      </c>
      <c r="B8353" t="s">
        <v>291</v>
      </c>
      <c r="C8353" t="s">
        <v>438</v>
      </c>
      <c r="D8353" t="s">
        <v>439</v>
      </c>
      <c r="E8353">
        <v>1986</v>
      </c>
      <c r="F8353">
        <v>12.6</v>
      </c>
      <c r="G8353">
        <v>10.5</v>
      </c>
      <c r="H8353">
        <v>22177.599999999999</v>
      </c>
      <c r="I8353">
        <v>78693300000</v>
      </c>
      <c r="J8353">
        <v>18883.3</v>
      </c>
      <c r="L8353">
        <v>8.3000000000000007</v>
      </c>
      <c r="M8353">
        <v>76.241200000000006</v>
      </c>
      <c r="N8353">
        <v>11.409800000000001</v>
      </c>
    </row>
    <row r="8354" spans="1:14" x14ac:dyDescent="0.3">
      <c r="A8354" t="s">
        <v>290</v>
      </c>
      <c r="B8354" t="s">
        <v>291</v>
      </c>
      <c r="C8354" t="s">
        <v>438</v>
      </c>
      <c r="D8354" t="s">
        <v>439</v>
      </c>
      <c r="E8354">
        <v>1985</v>
      </c>
      <c r="F8354">
        <v>12.3</v>
      </c>
      <c r="G8354">
        <v>10.7</v>
      </c>
      <c r="H8354">
        <v>22559.1</v>
      </c>
      <c r="I8354">
        <v>65416900000</v>
      </c>
      <c r="J8354">
        <v>15753.6</v>
      </c>
      <c r="L8354">
        <v>8.3000000000000007</v>
      </c>
      <c r="M8354">
        <v>75.916799999999995</v>
      </c>
      <c r="N8354">
        <v>11.369199999999999</v>
      </c>
    </row>
    <row r="8355" spans="1:14" x14ac:dyDescent="0.3">
      <c r="A8355" t="s">
        <v>290</v>
      </c>
      <c r="B8355" t="s">
        <v>291</v>
      </c>
      <c r="C8355" t="s">
        <v>438</v>
      </c>
      <c r="D8355" t="s">
        <v>439</v>
      </c>
      <c r="E8355">
        <v>1984</v>
      </c>
      <c r="F8355">
        <v>12.1</v>
      </c>
      <c r="G8355">
        <v>10.3</v>
      </c>
      <c r="H8355">
        <v>21939.8</v>
      </c>
      <c r="I8355">
        <v>62058000000</v>
      </c>
      <c r="J8355">
        <v>14989.5</v>
      </c>
      <c r="L8355">
        <v>8.1999999999999993</v>
      </c>
      <c r="M8355">
        <v>76.224400000000003</v>
      </c>
      <c r="N8355">
        <v>11.3352</v>
      </c>
    </row>
    <row r="8356" spans="1:14" x14ac:dyDescent="0.3">
      <c r="A8356" t="s">
        <v>290</v>
      </c>
      <c r="B8356" t="s">
        <v>291</v>
      </c>
      <c r="C8356" t="s">
        <v>438</v>
      </c>
      <c r="D8356" t="s">
        <v>439</v>
      </c>
      <c r="E8356">
        <v>1983</v>
      </c>
      <c r="F8356">
        <v>12.1</v>
      </c>
      <c r="G8356">
        <v>10.199999999999999</v>
      </c>
      <c r="H8356">
        <v>20497.400000000001</v>
      </c>
      <c r="I8356">
        <v>61627200000</v>
      </c>
      <c r="J8356">
        <v>14927.5</v>
      </c>
      <c r="L8356">
        <v>8.1</v>
      </c>
      <c r="M8356">
        <v>76.066800000000001</v>
      </c>
      <c r="N8356">
        <v>11.3032</v>
      </c>
    </row>
    <row r="8357" spans="1:14" x14ac:dyDescent="0.3">
      <c r="A8357" t="s">
        <v>290</v>
      </c>
      <c r="B8357" t="s">
        <v>291</v>
      </c>
      <c r="C8357" t="s">
        <v>438</v>
      </c>
      <c r="D8357" t="s">
        <v>439</v>
      </c>
      <c r="E8357">
        <v>1982</v>
      </c>
      <c r="F8357">
        <v>12.5</v>
      </c>
      <c r="G8357">
        <v>10.1</v>
      </c>
      <c r="H8357">
        <v>19357.7</v>
      </c>
      <c r="I8357">
        <v>62647200000</v>
      </c>
      <c r="J8357">
        <v>15224.9</v>
      </c>
      <c r="L8357">
        <v>8</v>
      </c>
      <c r="M8357">
        <v>76.010999999999996</v>
      </c>
      <c r="N8357">
        <v>11.2659</v>
      </c>
    </row>
    <row r="8358" spans="1:14" x14ac:dyDescent="0.3">
      <c r="A8358" t="s">
        <v>290</v>
      </c>
      <c r="B8358" t="s">
        <v>291</v>
      </c>
      <c r="C8358" t="s">
        <v>438</v>
      </c>
      <c r="D8358" t="s">
        <v>439</v>
      </c>
      <c r="E8358">
        <v>1981</v>
      </c>
      <c r="F8358">
        <v>12.4</v>
      </c>
      <c r="G8358">
        <v>10.199999999999999</v>
      </c>
      <c r="H8358">
        <v>19431.2</v>
      </c>
      <c r="I8358">
        <v>63596700000</v>
      </c>
      <c r="J8358">
        <v>15512.5</v>
      </c>
      <c r="L8358">
        <v>8</v>
      </c>
      <c r="M8358">
        <v>75.869</v>
      </c>
      <c r="N8358">
        <v>11.224600000000001</v>
      </c>
    </row>
    <row r="8359" spans="1:14" x14ac:dyDescent="0.3">
      <c r="A8359" t="s">
        <v>290</v>
      </c>
      <c r="B8359" t="s">
        <v>291</v>
      </c>
      <c r="C8359" t="s">
        <v>438</v>
      </c>
      <c r="D8359" t="s">
        <v>439</v>
      </c>
      <c r="E8359">
        <v>1980</v>
      </c>
      <c r="F8359">
        <v>12.5</v>
      </c>
      <c r="G8359">
        <v>10.1</v>
      </c>
      <c r="H8359">
        <v>18725.7</v>
      </c>
      <c r="I8359">
        <v>64439400000</v>
      </c>
      <c r="J8359">
        <v>15772.2</v>
      </c>
      <c r="L8359">
        <v>8.1999999999999993</v>
      </c>
      <c r="M8359">
        <v>75.671700000000001</v>
      </c>
      <c r="N8359">
        <v>11.186</v>
      </c>
    </row>
    <row r="8360" spans="1:14" x14ac:dyDescent="0.3">
      <c r="A8360" t="s">
        <v>290</v>
      </c>
      <c r="B8360" t="s">
        <v>291</v>
      </c>
      <c r="C8360" t="s">
        <v>438</v>
      </c>
      <c r="D8360" t="s">
        <v>439</v>
      </c>
      <c r="E8360">
        <v>1979</v>
      </c>
      <c r="F8360">
        <v>12.7</v>
      </c>
      <c r="G8360">
        <v>10.199999999999999</v>
      </c>
      <c r="H8360">
        <v>18862.3</v>
      </c>
      <c r="I8360">
        <v>53132200000</v>
      </c>
      <c r="J8360">
        <v>13046.5</v>
      </c>
      <c r="L8360">
        <v>8.4</v>
      </c>
      <c r="M8360">
        <v>75.413899999999998</v>
      </c>
      <c r="N8360">
        <v>11.1501</v>
      </c>
    </row>
    <row r="8361" spans="1:14" x14ac:dyDescent="0.3">
      <c r="A8361" t="s">
        <v>290</v>
      </c>
      <c r="B8361" t="s">
        <v>291</v>
      </c>
      <c r="C8361" t="s">
        <v>438</v>
      </c>
      <c r="D8361" t="s">
        <v>439</v>
      </c>
      <c r="E8361">
        <v>1978</v>
      </c>
      <c r="F8361">
        <v>12.8</v>
      </c>
      <c r="G8361">
        <v>10</v>
      </c>
      <c r="H8361">
        <v>17314.8</v>
      </c>
      <c r="I8361">
        <v>46523100000</v>
      </c>
      <c r="J8361">
        <v>11462.6</v>
      </c>
      <c r="L8361">
        <v>8.8000000000000007</v>
      </c>
      <c r="M8361">
        <v>75.418499999999995</v>
      </c>
      <c r="N8361">
        <v>11.1122</v>
      </c>
    </row>
    <row r="8362" spans="1:14" x14ac:dyDescent="0.3">
      <c r="A8362" t="s">
        <v>290</v>
      </c>
      <c r="B8362" t="s">
        <v>291</v>
      </c>
      <c r="C8362" t="s">
        <v>438</v>
      </c>
      <c r="D8362" t="s">
        <v>439</v>
      </c>
      <c r="E8362">
        <v>1977</v>
      </c>
      <c r="F8362">
        <v>12.6</v>
      </c>
      <c r="G8362">
        <v>9.8000000000000007</v>
      </c>
      <c r="H8362">
        <v>16515.400000000001</v>
      </c>
      <c r="I8362">
        <v>41508000000</v>
      </c>
      <c r="J8362">
        <v>10266.1</v>
      </c>
      <c r="L8362">
        <v>9.3000000000000007</v>
      </c>
      <c r="M8362">
        <v>75.386799999999994</v>
      </c>
      <c r="N8362">
        <v>11.069900000000001</v>
      </c>
    </row>
    <row r="8363" spans="1:14" x14ac:dyDescent="0.3">
      <c r="A8363" t="s">
        <v>290</v>
      </c>
      <c r="B8363" t="s">
        <v>291</v>
      </c>
      <c r="C8363" t="s">
        <v>438</v>
      </c>
      <c r="D8363" t="s">
        <v>439</v>
      </c>
      <c r="E8363">
        <v>1976</v>
      </c>
      <c r="F8363">
        <v>13.3</v>
      </c>
      <c r="G8363">
        <v>10</v>
      </c>
      <c r="H8363">
        <v>16913.400000000001</v>
      </c>
      <c r="I8363">
        <v>35942300000</v>
      </c>
      <c r="J8363">
        <v>8927.2000000000007</v>
      </c>
      <c r="L8363">
        <v>9.9</v>
      </c>
      <c r="M8363">
        <v>75.039500000000004</v>
      </c>
      <c r="N8363">
        <v>11.023199999999999</v>
      </c>
    </row>
    <row r="8364" spans="1:14" x14ac:dyDescent="0.3">
      <c r="A8364" t="s">
        <v>290</v>
      </c>
      <c r="B8364" t="s">
        <v>291</v>
      </c>
      <c r="C8364" t="s">
        <v>438</v>
      </c>
      <c r="D8364" t="s">
        <v>439</v>
      </c>
      <c r="E8364">
        <v>1975</v>
      </c>
      <c r="F8364">
        <v>14.1</v>
      </c>
      <c r="G8364">
        <v>10</v>
      </c>
      <c r="H8364">
        <v>16313.9</v>
      </c>
      <c r="I8364">
        <v>32877800000</v>
      </c>
      <c r="J8364">
        <v>8204.4500000000007</v>
      </c>
      <c r="L8364">
        <v>10.5</v>
      </c>
      <c r="M8364">
        <v>74.817599999999999</v>
      </c>
      <c r="N8364">
        <v>10.9716</v>
      </c>
    </row>
    <row r="8365" spans="1:14" x14ac:dyDescent="0.3">
      <c r="A8365" t="s">
        <v>290</v>
      </c>
      <c r="B8365" t="s">
        <v>291</v>
      </c>
      <c r="C8365" t="s">
        <v>438</v>
      </c>
      <c r="D8365" t="s">
        <v>439</v>
      </c>
      <c r="E8365">
        <v>1974</v>
      </c>
      <c r="F8365">
        <v>15</v>
      </c>
      <c r="G8365">
        <v>9.9</v>
      </c>
      <c r="H8365">
        <v>16286.8</v>
      </c>
      <c r="I8365">
        <v>27145700000</v>
      </c>
      <c r="J8365">
        <v>6811.53</v>
      </c>
      <c r="L8365">
        <v>11</v>
      </c>
      <c r="M8365">
        <v>74.753699999999995</v>
      </c>
      <c r="N8365">
        <v>10.911199999999999</v>
      </c>
    </row>
    <row r="8366" spans="1:14" x14ac:dyDescent="0.3">
      <c r="A8366" t="s">
        <v>290</v>
      </c>
      <c r="B8366" t="s">
        <v>291</v>
      </c>
      <c r="C8366" t="s">
        <v>438</v>
      </c>
      <c r="D8366" t="s">
        <v>439</v>
      </c>
      <c r="E8366">
        <v>1973</v>
      </c>
      <c r="F8366">
        <v>15.5</v>
      </c>
      <c r="G8366">
        <v>10.1</v>
      </c>
      <c r="H8366">
        <v>15541.8</v>
      </c>
      <c r="I8366">
        <v>22534300000</v>
      </c>
      <c r="J8366">
        <v>5689.59</v>
      </c>
      <c r="L8366">
        <v>11.6</v>
      </c>
      <c r="M8366">
        <v>74.4422</v>
      </c>
      <c r="N8366">
        <v>10.8437</v>
      </c>
    </row>
    <row r="8367" spans="1:14" x14ac:dyDescent="0.3">
      <c r="A8367" t="s">
        <v>290</v>
      </c>
      <c r="B8367" t="s">
        <v>291</v>
      </c>
      <c r="C8367" t="s">
        <v>438</v>
      </c>
      <c r="D8367" t="s">
        <v>439</v>
      </c>
      <c r="E8367">
        <v>1972</v>
      </c>
      <c r="F8367">
        <v>16.3</v>
      </c>
      <c r="G8367">
        <v>10</v>
      </c>
      <c r="H8367">
        <v>14488.4</v>
      </c>
      <c r="I8367">
        <v>17358600000</v>
      </c>
      <c r="J8367">
        <v>4413.58</v>
      </c>
      <c r="L8367">
        <v>12.1</v>
      </c>
      <c r="M8367">
        <v>74.3446</v>
      </c>
      <c r="N8367">
        <v>10.7682</v>
      </c>
    </row>
    <row r="8368" spans="1:14" x14ac:dyDescent="0.3">
      <c r="A8368" t="s">
        <v>290</v>
      </c>
      <c r="B8368" t="s">
        <v>291</v>
      </c>
      <c r="C8368" t="s">
        <v>438</v>
      </c>
      <c r="D8368" t="s">
        <v>439</v>
      </c>
      <c r="E8368">
        <v>1971</v>
      </c>
      <c r="F8368">
        <v>16.8</v>
      </c>
      <c r="G8368">
        <v>10</v>
      </c>
      <c r="H8368">
        <v>14084.4</v>
      </c>
      <c r="I8368">
        <v>14583100000</v>
      </c>
      <c r="J8368">
        <v>3736.35</v>
      </c>
      <c r="L8368">
        <v>12.7</v>
      </c>
      <c r="M8368">
        <v>74.179299999999998</v>
      </c>
      <c r="N8368">
        <v>10.6861</v>
      </c>
    </row>
    <row r="8369" spans="1:15" x14ac:dyDescent="0.3">
      <c r="A8369" t="s">
        <v>290</v>
      </c>
      <c r="B8369" t="s">
        <v>291</v>
      </c>
      <c r="C8369" t="s">
        <v>438</v>
      </c>
      <c r="D8369" t="s">
        <v>439</v>
      </c>
      <c r="E8369">
        <v>1970</v>
      </c>
      <c r="F8369">
        <v>16.7</v>
      </c>
      <c r="G8369">
        <v>10</v>
      </c>
      <c r="H8369">
        <v>13454.1</v>
      </c>
      <c r="I8369">
        <v>12814100000</v>
      </c>
      <c r="J8369">
        <v>3306.22</v>
      </c>
      <c r="L8369">
        <v>13.2</v>
      </c>
      <c r="M8369">
        <v>74.087999999999994</v>
      </c>
      <c r="N8369">
        <v>10.6114</v>
      </c>
    </row>
    <row r="8370" spans="1:15" x14ac:dyDescent="0.3">
      <c r="A8370" t="s">
        <v>290</v>
      </c>
      <c r="B8370" t="s">
        <v>291</v>
      </c>
      <c r="C8370" t="s">
        <v>438</v>
      </c>
      <c r="D8370" t="s">
        <v>439</v>
      </c>
      <c r="E8370">
        <v>1969</v>
      </c>
      <c r="F8370">
        <v>17.600000000000001</v>
      </c>
      <c r="G8370">
        <v>10.1</v>
      </c>
      <c r="H8370">
        <v>13230.2</v>
      </c>
      <c r="I8370">
        <v>11063100000</v>
      </c>
      <c r="J8370">
        <v>2875.24</v>
      </c>
      <c r="L8370">
        <v>13.7</v>
      </c>
      <c r="M8370">
        <v>73.663399999999996</v>
      </c>
      <c r="N8370">
        <v>10.534599999999999</v>
      </c>
    </row>
    <row r="8371" spans="1:15" x14ac:dyDescent="0.3">
      <c r="A8371" t="s">
        <v>290</v>
      </c>
      <c r="B8371" t="s">
        <v>291</v>
      </c>
      <c r="C8371" t="s">
        <v>438</v>
      </c>
      <c r="D8371" t="s">
        <v>439</v>
      </c>
      <c r="E8371">
        <v>1968</v>
      </c>
      <c r="F8371">
        <v>17.600000000000001</v>
      </c>
      <c r="G8371">
        <v>9.9</v>
      </c>
      <c r="H8371">
        <v>13494.9</v>
      </c>
      <c r="I8371">
        <v>10159900000</v>
      </c>
      <c r="J8371">
        <v>2662.12</v>
      </c>
      <c r="L8371">
        <v>14.2</v>
      </c>
      <c r="M8371">
        <v>73.941999999999993</v>
      </c>
      <c r="N8371">
        <v>10.4491</v>
      </c>
    </row>
    <row r="8372" spans="1:15" x14ac:dyDescent="0.3">
      <c r="A8372" t="s">
        <v>290</v>
      </c>
      <c r="B8372" t="s">
        <v>291</v>
      </c>
      <c r="C8372" t="s">
        <v>438</v>
      </c>
      <c r="D8372" t="s">
        <v>439</v>
      </c>
      <c r="E8372">
        <v>1967</v>
      </c>
      <c r="F8372">
        <v>17.600000000000001</v>
      </c>
      <c r="G8372">
        <v>9.6</v>
      </c>
      <c r="H8372">
        <v>12257</v>
      </c>
      <c r="I8372">
        <v>9514500000</v>
      </c>
      <c r="J8372">
        <v>2514.04</v>
      </c>
      <c r="L8372">
        <v>14.8</v>
      </c>
      <c r="M8372">
        <v>74.066599999999994</v>
      </c>
      <c r="N8372">
        <v>10.361700000000001</v>
      </c>
    </row>
    <row r="8373" spans="1:15" x14ac:dyDescent="0.3">
      <c r="A8373" t="s">
        <v>290</v>
      </c>
      <c r="B8373" t="s">
        <v>291</v>
      </c>
      <c r="C8373" t="s">
        <v>438</v>
      </c>
      <c r="D8373" t="s">
        <v>439</v>
      </c>
      <c r="E8373">
        <v>1966</v>
      </c>
      <c r="F8373">
        <v>17.899999999999999</v>
      </c>
      <c r="G8373">
        <v>9.6</v>
      </c>
      <c r="H8373">
        <v>11656</v>
      </c>
      <c r="I8373">
        <v>8696460000</v>
      </c>
      <c r="J8373">
        <v>2317.19</v>
      </c>
      <c r="L8373">
        <v>15.4</v>
      </c>
      <c r="M8373">
        <v>73.995400000000004</v>
      </c>
      <c r="N8373">
        <v>10.275399999999999</v>
      </c>
    </row>
    <row r="8374" spans="1:15" x14ac:dyDescent="0.3">
      <c r="A8374" t="s">
        <v>290</v>
      </c>
      <c r="B8374" t="s">
        <v>291</v>
      </c>
      <c r="C8374" t="s">
        <v>438</v>
      </c>
      <c r="D8374" t="s">
        <v>439</v>
      </c>
      <c r="E8374">
        <v>1965</v>
      </c>
      <c r="F8374">
        <v>17.8</v>
      </c>
      <c r="G8374">
        <v>9.4</v>
      </c>
      <c r="H8374">
        <v>11416.4</v>
      </c>
      <c r="I8374">
        <v>8058680000</v>
      </c>
      <c r="J8374">
        <v>2164.4699999999998</v>
      </c>
      <c r="L8374">
        <v>16</v>
      </c>
      <c r="M8374">
        <v>73.723200000000006</v>
      </c>
      <c r="N8374">
        <v>10.1936</v>
      </c>
    </row>
    <row r="8375" spans="1:15" x14ac:dyDescent="0.3">
      <c r="A8375" t="s">
        <v>290</v>
      </c>
      <c r="B8375" t="s">
        <v>291</v>
      </c>
      <c r="C8375" t="s">
        <v>438</v>
      </c>
      <c r="D8375" t="s">
        <v>439</v>
      </c>
      <c r="E8375">
        <v>1964</v>
      </c>
      <c r="F8375">
        <v>17.7</v>
      </c>
      <c r="G8375">
        <v>9.5</v>
      </c>
      <c r="H8375">
        <v>10553.4</v>
      </c>
      <c r="I8375">
        <v>7159200000</v>
      </c>
      <c r="J8375">
        <v>1937.88</v>
      </c>
      <c r="L8375">
        <v>16.600000000000001</v>
      </c>
      <c r="M8375">
        <v>73.5959</v>
      </c>
      <c r="N8375">
        <v>10.114699999999999</v>
      </c>
    </row>
    <row r="8376" spans="1:15" x14ac:dyDescent="0.3">
      <c r="A8376" t="s">
        <v>290</v>
      </c>
      <c r="B8376" t="s">
        <v>291</v>
      </c>
      <c r="C8376" t="s">
        <v>438</v>
      </c>
      <c r="D8376" t="s">
        <v>439</v>
      </c>
      <c r="E8376">
        <v>1963</v>
      </c>
      <c r="F8376">
        <v>17.3</v>
      </c>
      <c r="G8376">
        <v>10</v>
      </c>
      <c r="H8376">
        <v>9658.7099999999991</v>
      </c>
      <c r="I8376">
        <v>6510240000</v>
      </c>
      <c r="J8376">
        <v>1775.58</v>
      </c>
      <c r="L8376">
        <v>17.100000000000001</v>
      </c>
      <c r="M8376">
        <v>73.077600000000004</v>
      </c>
      <c r="N8376">
        <v>10.038600000000001</v>
      </c>
    </row>
    <row r="8377" spans="1:15" x14ac:dyDescent="0.3">
      <c r="A8377" t="s">
        <v>290</v>
      </c>
      <c r="B8377" t="s">
        <v>291</v>
      </c>
      <c r="C8377" t="s">
        <v>438</v>
      </c>
      <c r="D8377" t="s">
        <v>439</v>
      </c>
      <c r="E8377">
        <v>1962</v>
      </c>
      <c r="F8377">
        <v>17.100000000000001</v>
      </c>
      <c r="G8377">
        <v>9.4</v>
      </c>
      <c r="H8377">
        <v>9390.98</v>
      </c>
      <c r="I8377">
        <v>6066980000</v>
      </c>
      <c r="J8377">
        <v>1667.25</v>
      </c>
      <c r="L8377">
        <v>17.5</v>
      </c>
      <c r="M8377">
        <v>73.447999999999993</v>
      </c>
      <c r="N8377">
        <v>9.9629799999999999</v>
      </c>
    </row>
    <row r="8378" spans="1:15" x14ac:dyDescent="0.3">
      <c r="A8378" t="s">
        <v>290</v>
      </c>
      <c r="B8378" t="s">
        <v>291</v>
      </c>
      <c r="C8378" t="s">
        <v>438</v>
      </c>
      <c r="D8378" t="s">
        <v>439</v>
      </c>
      <c r="E8378">
        <v>1961</v>
      </c>
      <c r="F8378">
        <v>17.3</v>
      </c>
      <c r="G8378">
        <v>9.1999999999999993</v>
      </c>
      <c r="H8378">
        <v>8404.6200000000008</v>
      </c>
      <c r="I8378">
        <v>5632460000</v>
      </c>
      <c r="J8378">
        <v>1560.32</v>
      </c>
      <c r="L8378">
        <v>17.899999999999999</v>
      </c>
      <c r="M8378">
        <v>73.5505</v>
      </c>
      <c r="N8378">
        <v>9.8832599999999999</v>
      </c>
    </row>
    <row r="8379" spans="1:15" x14ac:dyDescent="0.3">
      <c r="A8379" t="s">
        <v>290</v>
      </c>
      <c r="B8379" t="s">
        <v>291</v>
      </c>
      <c r="C8379" t="s">
        <v>438</v>
      </c>
      <c r="D8379" t="s">
        <v>439</v>
      </c>
      <c r="E8379">
        <v>1960</v>
      </c>
      <c r="F8379">
        <v>17.3</v>
      </c>
      <c r="G8379">
        <v>9.1</v>
      </c>
      <c r="H8379">
        <v>7681.14</v>
      </c>
      <c r="I8379">
        <v>5163270000</v>
      </c>
      <c r="J8379">
        <v>1441.76</v>
      </c>
      <c r="L8379">
        <v>18.399999999999999</v>
      </c>
      <c r="M8379">
        <v>73.549800000000005</v>
      </c>
    </row>
    <row r="8380" spans="1:15" x14ac:dyDescent="0.3">
      <c r="A8380" t="s">
        <v>292</v>
      </c>
      <c r="B8380" t="s">
        <v>293</v>
      </c>
      <c r="C8380" t="s">
        <v>434</v>
      </c>
      <c r="D8380" t="s">
        <v>436</v>
      </c>
      <c r="E8380">
        <v>2018</v>
      </c>
      <c r="I8380">
        <v>79294900000</v>
      </c>
      <c r="J8380">
        <v>16418.900000000001</v>
      </c>
      <c r="L8380">
        <v>9.8000000000000007</v>
      </c>
      <c r="N8380">
        <v>15.604100000000001</v>
      </c>
      <c r="O8380">
        <v>3.113</v>
      </c>
    </row>
    <row r="8381" spans="1:15" x14ac:dyDescent="0.3">
      <c r="A8381" t="s">
        <v>292</v>
      </c>
      <c r="B8381" t="s">
        <v>293</v>
      </c>
      <c r="C8381" t="s">
        <v>434</v>
      </c>
      <c r="D8381" t="s">
        <v>436</v>
      </c>
      <c r="E8381">
        <v>2017</v>
      </c>
      <c r="F8381">
        <v>19.786000000000001</v>
      </c>
      <c r="G8381">
        <v>2.4620000000000002</v>
      </c>
      <c r="I8381">
        <v>70783900000</v>
      </c>
      <c r="J8381">
        <v>15170.4</v>
      </c>
      <c r="K8381">
        <v>80.185599999999994</v>
      </c>
      <c r="L8381">
        <v>9.8000000000000007</v>
      </c>
      <c r="M8381">
        <v>77.393000000000001</v>
      </c>
      <c r="N8381">
        <v>15.075699999999999</v>
      </c>
      <c r="O8381">
        <v>3.137</v>
      </c>
    </row>
    <row r="8382" spans="1:15" x14ac:dyDescent="0.3">
      <c r="A8382" t="s">
        <v>292</v>
      </c>
      <c r="B8382" t="s">
        <v>293</v>
      </c>
      <c r="C8382" t="s">
        <v>434</v>
      </c>
      <c r="D8382" t="s">
        <v>436</v>
      </c>
      <c r="E8382">
        <v>2016</v>
      </c>
      <c r="F8382">
        <v>20.292000000000002</v>
      </c>
      <c r="G8382">
        <v>2.4980000000000002</v>
      </c>
      <c r="I8382">
        <v>65941500000</v>
      </c>
      <c r="J8382">
        <v>14721.6</v>
      </c>
      <c r="K8382">
        <v>76.845399999999998</v>
      </c>
      <c r="L8382">
        <v>9.6999999999999993</v>
      </c>
      <c r="M8382">
        <v>77.141999999999996</v>
      </c>
      <c r="N8382">
        <v>14.4724</v>
      </c>
      <c r="O8382">
        <v>3.266</v>
      </c>
    </row>
    <row r="8383" spans="1:15" x14ac:dyDescent="0.3">
      <c r="A8383" t="s">
        <v>292</v>
      </c>
      <c r="B8383" t="s">
        <v>293</v>
      </c>
      <c r="C8383" t="s">
        <v>434</v>
      </c>
      <c r="D8383" t="s">
        <v>436</v>
      </c>
      <c r="E8383">
        <v>2015</v>
      </c>
      <c r="F8383">
        <v>20.696999999999999</v>
      </c>
      <c r="G8383">
        <v>2.5419999999999998</v>
      </c>
      <c r="I8383">
        <v>68921500000</v>
      </c>
      <c r="J8383">
        <v>16150.9</v>
      </c>
      <c r="K8383">
        <v>73.53</v>
      </c>
      <c r="L8383">
        <v>9.6999999999999993</v>
      </c>
      <c r="M8383">
        <v>76.887</v>
      </c>
      <c r="N8383">
        <v>13.7879</v>
      </c>
      <c r="O8383">
        <v>3.5419999999999998</v>
      </c>
    </row>
    <row r="8384" spans="1:15" x14ac:dyDescent="0.3">
      <c r="A8384" t="s">
        <v>292</v>
      </c>
      <c r="B8384" t="s">
        <v>293</v>
      </c>
      <c r="C8384" t="s">
        <v>434</v>
      </c>
      <c r="D8384" t="s">
        <v>436</v>
      </c>
      <c r="E8384">
        <v>2014</v>
      </c>
      <c r="F8384">
        <v>21.004999999999999</v>
      </c>
      <c r="G8384">
        <v>2.5920000000000001</v>
      </c>
      <c r="H8384">
        <v>6445.57</v>
      </c>
      <c r="I8384">
        <v>81076700000</v>
      </c>
      <c r="J8384">
        <v>20132</v>
      </c>
      <c r="K8384">
        <v>70.22</v>
      </c>
      <c r="L8384">
        <v>9.6999999999999993</v>
      </c>
      <c r="M8384">
        <v>76.634</v>
      </c>
      <c r="N8384">
        <v>13.0121</v>
      </c>
      <c r="O8384">
        <v>3.8490000000000002</v>
      </c>
    </row>
    <row r="8385" spans="1:15" x14ac:dyDescent="0.3">
      <c r="A8385" t="s">
        <v>292</v>
      </c>
      <c r="B8385" t="s">
        <v>293</v>
      </c>
      <c r="C8385" t="s">
        <v>434</v>
      </c>
      <c r="D8385" t="s">
        <v>436</v>
      </c>
      <c r="E8385">
        <v>2013</v>
      </c>
      <c r="F8385">
        <v>21.24</v>
      </c>
      <c r="G8385">
        <v>2.6429999999999998</v>
      </c>
      <c r="H8385">
        <v>6207.23</v>
      </c>
      <c r="I8385">
        <v>78784400000</v>
      </c>
      <c r="J8385">
        <v>20926.599999999999</v>
      </c>
      <c r="K8385">
        <v>66.45</v>
      </c>
      <c r="L8385">
        <v>9.6999999999999993</v>
      </c>
      <c r="M8385">
        <v>76.388000000000005</v>
      </c>
      <c r="N8385">
        <v>12.164199999999999</v>
      </c>
      <c r="O8385">
        <v>4.1639999999999997</v>
      </c>
    </row>
    <row r="8386" spans="1:15" x14ac:dyDescent="0.3">
      <c r="A8386" t="s">
        <v>292</v>
      </c>
      <c r="B8386" t="s">
        <v>293</v>
      </c>
      <c r="C8386" t="s">
        <v>434</v>
      </c>
      <c r="D8386" t="s">
        <v>436</v>
      </c>
      <c r="E8386">
        <v>2012</v>
      </c>
      <c r="F8386">
        <v>21.423999999999999</v>
      </c>
      <c r="G8386">
        <v>2.6949999999999998</v>
      </c>
      <c r="H8386">
        <v>6176.91</v>
      </c>
      <c r="I8386">
        <v>76689200000</v>
      </c>
      <c r="J8386">
        <v>21923.5</v>
      </c>
      <c r="K8386">
        <v>60</v>
      </c>
      <c r="L8386">
        <v>9.8000000000000007</v>
      </c>
      <c r="M8386">
        <v>76.149000000000001</v>
      </c>
      <c r="N8386">
        <v>11.302199999999999</v>
      </c>
      <c r="O8386">
        <v>4.3209999999999997</v>
      </c>
    </row>
    <row r="8387" spans="1:15" x14ac:dyDescent="0.3">
      <c r="A8387" t="s">
        <v>292</v>
      </c>
      <c r="B8387" t="s">
        <v>293</v>
      </c>
      <c r="C8387" t="s">
        <v>434</v>
      </c>
      <c r="D8387" t="s">
        <v>436</v>
      </c>
      <c r="E8387">
        <v>2011</v>
      </c>
      <c r="F8387">
        <v>21.57</v>
      </c>
      <c r="G8387">
        <v>2.7450000000000001</v>
      </c>
      <c r="H8387">
        <v>5854</v>
      </c>
      <c r="I8387">
        <v>67937600000</v>
      </c>
      <c r="J8387">
        <v>20896.7</v>
      </c>
      <c r="K8387">
        <v>48</v>
      </c>
      <c r="L8387">
        <v>9.9</v>
      </c>
      <c r="M8387">
        <v>75.915999999999997</v>
      </c>
      <c r="N8387">
        <v>10.5044</v>
      </c>
      <c r="O8387">
        <v>4.4329999999999998</v>
      </c>
    </row>
    <row r="8388" spans="1:15" x14ac:dyDescent="0.3">
      <c r="A8388" t="s">
        <v>292</v>
      </c>
      <c r="B8388" t="s">
        <v>293</v>
      </c>
      <c r="C8388" t="s">
        <v>434</v>
      </c>
      <c r="D8388" t="s">
        <v>436</v>
      </c>
      <c r="E8388">
        <v>2010</v>
      </c>
      <c r="F8388">
        <v>21.675999999999998</v>
      </c>
      <c r="G8388">
        <v>2.794</v>
      </c>
      <c r="H8388">
        <v>5521.08</v>
      </c>
      <c r="I8388">
        <v>58642400000</v>
      </c>
      <c r="J8388">
        <v>19281.2</v>
      </c>
      <c r="K8388">
        <v>35.827800000000003</v>
      </c>
      <c r="L8388">
        <v>10.1</v>
      </c>
      <c r="M8388">
        <v>75.682000000000002</v>
      </c>
      <c r="N8388">
        <v>9.8269300000000008</v>
      </c>
      <c r="O8388">
        <v>4.6589999999999998</v>
      </c>
    </row>
    <row r="8389" spans="1:15" x14ac:dyDescent="0.3">
      <c r="A8389" t="s">
        <v>292</v>
      </c>
      <c r="B8389" t="s">
        <v>293</v>
      </c>
      <c r="C8389" t="s">
        <v>434</v>
      </c>
      <c r="D8389" t="s">
        <v>436</v>
      </c>
      <c r="E8389">
        <v>2009</v>
      </c>
      <c r="F8389">
        <v>21.736999999999998</v>
      </c>
      <c r="G8389">
        <v>2.843</v>
      </c>
      <c r="H8389">
        <v>5251.75</v>
      </c>
      <c r="I8389">
        <v>48388300000</v>
      </c>
      <c r="J8389">
        <v>16823.8</v>
      </c>
      <c r="K8389">
        <v>26.8</v>
      </c>
      <c r="L8389">
        <v>10.199999999999999</v>
      </c>
      <c r="M8389">
        <v>75.44</v>
      </c>
      <c r="N8389">
        <v>9.2930100000000007</v>
      </c>
      <c r="O8389">
        <v>4.6989999999999998</v>
      </c>
    </row>
    <row r="8390" spans="1:15" x14ac:dyDescent="0.3">
      <c r="A8390" t="s">
        <v>292</v>
      </c>
      <c r="B8390" t="s">
        <v>293</v>
      </c>
      <c r="C8390" t="s">
        <v>434</v>
      </c>
      <c r="D8390" t="s">
        <v>436</v>
      </c>
      <c r="E8390">
        <v>2008</v>
      </c>
      <c r="F8390">
        <v>21.757000000000001</v>
      </c>
      <c r="G8390">
        <v>2.8940000000000001</v>
      </c>
      <c r="H8390">
        <v>4790.6899999999996</v>
      </c>
      <c r="I8390">
        <v>60905300000</v>
      </c>
      <c r="J8390">
        <v>22139.599999999999</v>
      </c>
      <c r="K8390">
        <v>20</v>
      </c>
      <c r="L8390">
        <v>10.3</v>
      </c>
      <c r="M8390">
        <v>75.179000000000002</v>
      </c>
      <c r="N8390">
        <v>8.8884100000000004</v>
      </c>
      <c r="O8390">
        <v>4.1420000000000003</v>
      </c>
    </row>
    <row r="8391" spans="1:15" x14ac:dyDescent="0.3">
      <c r="A8391" t="s">
        <v>292</v>
      </c>
      <c r="B8391" t="s">
        <v>293</v>
      </c>
      <c r="C8391" t="s">
        <v>434</v>
      </c>
      <c r="D8391" t="s">
        <v>436</v>
      </c>
      <c r="E8391">
        <v>2007</v>
      </c>
      <c r="F8391">
        <v>21.757000000000001</v>
      </c>
      <c r="G8391">
        <v>2.95</v>
      </c>
      <c r="H8391">
        <v>4387.3900000000003</v>
      </c>
      <c r="I8391">
        <v>42085300000</v>
      </c>
      <c r="J8391">
        <v>15838.5</v>
      </c>
      <c r="K8391">
        <v>16.68</v>
      </c>
      <c r="L8391">
        <v>10.5</v>
      </c>
      <c r="M8391">
        <v>74.893000000000001</v>
      </c>
      <c r="N8391">
        <v>8.5853199999999994</v>
      </c>
      <c r="O8391">
        <v>4.1529999999999996</v>
      </c>
    </row>
    <row r="8392" spans="1:15" x14ac:dyDescent="0.3">
      <c r="A8392" t="s">
        <v>292</v>
      </c>
      <c r="B8392" t="s">
        <v>293</v>
      </c>
      <c r="C8392" t="s">
        <v>434</v>
      </c>
      <c r="D8392" t="s">
        <v>436</v>
      </c>
      <c r="E8392">
        <v>2006</v>
      </c>
      <c r="F8392">
        <v>21.77</v>
      </c>
      <c r="G8392">
        <v>3.0110000000000001</v>
      </c>
      <c r="H8392">
        <v>4212.72</v>
      </c>
      <c r="I8392">
        <v>37215900000</v>
      </c>
      <c r="J8392">
        <v>14420.5</v>
      </c>
      <c r="K8392">
        <v>8.2997200000000007</v>
      </c>
      <c r="L8392">
        <v>10.7</v>
      </c>
      <c r="M8392">
        <v>74.576999999999998</v>
      </c>
      <c r="N8392">
        <v>8.3384699999999992</v>
      </c>
      <c r="O8392">
        <v>4.3929999999999998</v>
      </c>
    </row>
    <row r="8393" spans="1:15" x14ac:dyDescent="0.3">
      <c r="A8393" t="s">
        <v>292</v>
      </c>
      <c r="B8393" t="s">
        <v>293</v>
      </c>
      <c r="C8393" t="s">
        <v>434</v>
      </c>
      <c r="D8393" t="s">
        <v>436</v>
      </c>
      <c r="E8393">
        <v>2005</v>
      </c>
      <c r="F8393">
        <v>21.838000000000001</v>
      </c>
      <c r="G8393">
        <v>3.0790000000000002</v>
      </c>
      <c r="H8393">
        <v>3923.94</v>
      </c>
      <c r="I8393">
        <v>31081900000</v>
      </c>
      <c r="J8393">
        <v>12377.1</v>
      </c>
      <c r="K8393">
        <v>6.6835800000000001</v>
      </c>
      <c r="L8393">
        <v>11</v>
      </c>
      <c r="M8393">
        <v>74.23</v>
      </c>
      <c r="N8393">
        <v>8.1138999999999992</v>
      </c>
      <c r="O8393">
        <v>4.6500000000000004</v>
      </c>
    </row>
    <row r="8394" spans="1:15" x14ac:dyDescent="0.3">
      <c r="A8394" t="s">
        <v>292</v>
      </c>
      <c r="B8394" t="s">
        <v>293</v>
      </c>
      <c r="C8394" t="s">
        <v>434</v>
      </c>
      <c r="D8394" t="s">
        <v>436</v>
      </c>
      <c r="E8394">
        <v>2004</v>
      </c>
      <c r="F8394">
        <v>22.004000000000001</v>
      </c>
      <c r="G8394">
        <v>3.153</v>
      </c>
      <c r="H8394">
        <v>3829.46</v>
      </c>
      <c r="I8394">
        <v>24763600000</v>
      </c>
      <c r="J8394">
        <v>10126.1</v>
      </c>
      <c r="K8394">
        <v>6.7588499999999998</v>
      </c>
      <c r="L8394">
        <v>11.4</v>
      </c>
      <c r="M8394">
        <v>73.850999999999999</v>
      </c>
      <c r="N8394">
        <v>7.90151</v>
      </c>
      <c r="O8394">
        <v>4.8140000000000001</v>
      </c>
    </row>
    <row r="8395" spans="1:15" x14ac:dyDescent="0.3">
      <c r="A8395" t="s">
        <v>292</v>
      </c>
      <c r="B8395" t="s">
        <v>293</v>
      </c>
      <c r="C8395" t="s">
        <v>434</v>
      </c>
      <c r="D8395" t="s">
        <v>436</v>
      </c>
      <c r="E8395">
        <v>2003</v>
      </c>
      <c r="F8395">
        <v>22.298999999999999</v>
      </c>
      <c r="G8395">
        <v>3.2330000000000001</v>
      </c>
      <c r="H8395">
        <v>3549.63</v>
      </c>
      <c r="I8395">
        <v>21633800000</v>
      </c>
      <c r="J8395">
        <v>9066.35</v>
      </c>
      <c r="K8395">
        <v>7.2557400000000003</v>
      </c>
      <c r="L8395">
        <v>11.9</v>
      </c>
      <c r="M8395">
        <v>73.447000000000003</v>
      </c>
      <c r="N8395">
        <v>7.70974</v>
      </c>
      <c r="O8395">
        <v>4.88</v>
      </c>
    </row>
    <row r="8396" spans="1:15" x14ac:dyDescent="0.3">
      <c r="A8396" t="s">
        <v>292</v>
      </c>
      <c r="B8396" t="s">
        <v>293</v>
      </c>
      <c r="C8396" t="s">
        <v>434</v>
      </c>
      <c r="D8396" t="s">
        <v>436</v>
      </c>
      <c r="E8396">
        <v>2002</v>
      </c>
      <c r="F8396">
        <v>22.747</v>
      </c>
      <c r="G8396">
        <v>3.319</v>
      </c>
      <c r="H8396">
        <v>3521.84</v>
      </c>
      <c r="I8396">
        <v>20142800000</v>
      </c>
      <c r="J8396">
        <v>8626.98</v>
      </c>
      <c r="K8396">
        <v>6.8734000000000002</v>
      </c>
      <c r="L8396">
        <v>12.5</v>
      </c>
      <c r="M8396">
        <v>73.022000000000006</v>
      </c>
      <c r="N8396">
        <v>7.5439699999999998</v>
      </c>
      <c r="O8396">
        <v>4.8499999999999996</v>
      </c>
    </row>
    <row r="8397" spans="1:15" x14ac:dyDescent="0.3">
      <c r="A8397" t="s">
        <v>292</v>
      </c>
      <c r="B8397" t="s">
        <v>293</v>
      </c>
      <c r="C8397" t="s">
        <v>434</v>
      </c>
      <c r="D8397" t="s">
        <v>436</v>
      </c>
      <c r="E8397">
        <v>2001</v>
      </c>
      <c r="F8397">
        <v>23.361000000000001</v>
      </c>
      <c r="G8397">
        <v>3.4129999999999998</v>
      </c>
      <c r="H8397">
        <v>3435.79</v>
      </c>
      <c r="I8397">
        <v>19452000000</v>
      </c>
      <c r="J8397">
        <v>8475.9599999999991</v>
      </c>
      <c r="K8397">
        <v>5.89384</v>
      </c>
      <c r="L8397">
        <v>13.3</v>
      </c>
      <c r="M8397">
        <v>72.58</v>
      </c>
      <c r="N8397">
        <v>7.4150600000000004</v>
      </c>
      <c r="O8397">
        <v>4.782</v>
      </c>
    </row>
    <row r="8398" spans="1:15" x14ac:dyDescent="0.3">
      <c r="A8398" t="s">
        <v>292</v>
      </c>
      <c r="B8398" t="s">
        <v>293</v>
      </c>
      <c r="C8398" t="s">
        <v>434</v>
      </c>
      <c r="D8398" t="s">
        <v>436</v>
      </c>
      <c r="E8398">
        <v>2000</v>
      </c>
      <c r="F8398">
        <v>24.138999999999999</v>
      </c>
      <c r="G8398">
        <v>3.5179999999999998</v>
      </c>
      <c r="H8398">
        <v>3201.98</v>
      </c>
      <c r="I8398">
        <v>19507400000</v>
      </c>
      <c r="J8398">
        <v>8601.25</v>
      </c>
      <c r="K8398">
        <v>3.5204200000000001</v>
      </c>
      <c r="L8398">
        <v>14.2</v>
      </c>
      <c r="M8398">
        <v>72.126000000000005</v>
      </c>
      <c r="N8398">
        <v>7.3278600000000003</v>
      </c>
      <c r="O8398">
        <v>4.8470000000000004</v>
      </c>
    </row>
    <row r="8399" spans="1:15" x14ac:dyDescent="0.3">
      <c r="A8399" t="s">
        <v>292</v>
      </c>
      <c r="B8399" t="s">
        <v>293</v>
      </c>
      <c r="C8399" t="s">
        <v>434</v>
      </c>
      <c r="D8399" t="s">
        <v>436</v>
      </c>
      <c r="E8399">
        <v>1999</v>
      </c>
      <c r="F8399">
        <v>25.062999999999999</v>
      </c>
      <c r="G8399">
        <v>3.633</v>
      </c>
      <c r="H8399">
        <v>3082.61</v>
      </c>
      <c r="I8399">
        <v>15710100000</v>
      </c>
      <c r="J8399">
        <v>6967.1</v>
      </c>
      <c r="K8399">
        <v>2.5156700000000001</v>
      </c>
      <c r="L8399">
        <v>15.2</v>
      </c>
      <c r="M8399">
        <v>71.664000000000001</v>
      </c>
      <c r="N8399">
        <v>7.2856300000000003</v>
      </c>
      <c r="O8399">
        <v>4.9210000000000003</v>
      </c>
    </row>
    <row r="8400" spans="1:15" x14ac:dyDescent="0.3">
      <c r="A8400" t="s">
        <v>292</v>
      </c>
      <c r="B8400" t="s">
        <v>293</v>
      </c>
      <c r="C8400" t="s">
        <v>434</v>
      </c>
      <c r="D8400" t="s">
        <v>436</v>
      </c>
      <c r="E8400">
        <v>1998</v>
      </c>
      <c r="F8400">
        <v>26.1</v>
      </c>
      <c r="G8400">
        <v>3.76</v>
      </c>
      <c r="H8400">
        <v>3064.13</v>
      </c>
      <c r="I8400">
        <v>14085400000</v>
      </c>
      <c r="J8400">
        <v>6254.98</v>
      </c>
      <c r="K8400">
        <v>0.86272499999999996</v>
      </c>
      <c r="L8400">
        <v>16.3</v>
      </c>
      <c r="M8400">
        <v>71.197000000000003</v>
      </c>
      <c r="N8400">
        <v>7.2758099999999999</v>
      </c>
      <c r="O8400">
        <v>4.867</v>
      </c>
    </row>
    <row r="8401" spans="1:15" x14ac:dyDescent="0.3">
      <c r="A8401" t="s">
        <v>292</v>
      </c>
      <c r="B8401" t="s">
        <v>293</v>
      </c>
      <c r="C8401" t="s">
        <v>434</v>
      </c>
      <c r="D8401" t="s">
        <v>436</v>
      </c>
      <c r="E8401">
        <v>1997</v>
      </c>
      <c r="F8401">
        <v>27.225000000000001</v>
      </c>
      <c r="G8401">
        <v>3.9020000000000001</v>
      </c>
      <c r="H8401">
        <v>2784.74</v>
      </c>
      <c r="I8401">
        <v>15837500000</v>
      </c>
      <c r="J8401">
        <v>7039.61</v>
      </c>
      <c r="K8401">
        <v>0.43979299999999999</v>
      </c>
      <c r="L8401">
        <v>17.5</v>
      </c>
      <c r="M8401">
        <v>70.725999999999999</v>
      </c>
      <c r="N8401">
        <v>7.2690200000000003</v>
      </c>
      <c r="O8401">
        <v>4.9390000000000001</v>
      </c>
    </row>
    <row r="8402" spans="1:15" x14ac:dyDescent="0.3">
      <c r="A8402" t="s">
        <v>292</v>
      </c>
      <c r="B8402" t="s">
        <v>293</v>
      </c>
      <c r="C8402" t="s">
        <v>434</v>
      </c>
      <c r="D8402" t="s">
        <v>436</v>
      </c>
      <c r="E8402">
        <v>1996</v>
      </c>
      <c r="F8402">
        <v>28.431999999999999</v>
      </c>
      <c r="G8402">
        <v>4.0620000000000003</v>
      </c>
      <c r="H8402">
        <v>2620.88</v>
      </c>
      <c r="I8402">
        <v>15277800000</v>
      </c>
      <c r="J8402">
        <v>6830.63</v>
      </c>
      <c r="K8402">
        <v>0</v>
      </c>
      <c r="L8402">
        <v>18.899999999999999</v>
      </c>
      <c r="M8402">
        <v>70.25</v>
      </c>
      <c r="N8402">
        <v>7.2266700000000004</v>
      </c>
      <c r="O8402">
        <v>4.9950000000000001</v>
      </c>
    </row>
    <row r="8403" spans="1:15" x14ac:dyDescent="0.3">
      <c r="A8403" t="s">
        <v>292</v>
      </c>
      <c r="B8403" t="s">
        <v>293</v>
      </c>
      <c r="C8403" t="s">
        <v>434</v>
      </c>
      <c r="D8403" t="s">
        <v>436</v>
      </c>
      <c r="E8403">
        <v>1995</v>
      </c>
      <c r="F8403">
        <v>29.742999999999999</v>
      </c>
      <c r="G8403">
        <v>4.242</v>
      </c>
      <c r="H8403">
        <v>2581.35</v>
      </c>
      <c r="I8403">
        <v>13802600000</v>
      </c>
      <c r="J8403">
        <v>6261.74</v>
      </c>
      <c r="L8403">
        <v>20.399999999999999</v>
      </c>
      <c r="M8403">
        <v>69.77</v>
      </c>
      <c r="N8403">
        <v>7.1220600000000003</v>
      </c>
      <c r="O8403">
        <v>5.056</v>
      </c>
    </row>
    <row r="8404" spans="1:15" x14ac:dyDescent="0.3">
      <c r="A8404" t="s">
        <v>292</v>
      </c>
      <c r="B8404" t="s">
        <v>293</v>
      </c>
      <c r="C8404" t="s">
        <v>434</v>
      </c>
      <c r="D8404" t="s">
        <v>436</v>
      </c>
      <c r="E8404">
        <v>1994</v>
      </c>
      <c r="F8404">
        <v>31.196000000000002</v>
      </c>
      <c r="G8404">
        <v>4.4429999999999996</v>
      </c>
      <c r="H8404">
        <v>2498.12</v>
      </c>
      <c r="I8404">
        <v>12918900000</v>
      </c>
      <c r="J8404">
        <v>6013.19</v>
      </c>
      <c r="L8404">
        <v>22.2</v>
      </c>
      <c r="M8404">
        <v>69.283000000000001</v>
      </c>
      <c r="N8404">
        <v>6.9415800000000001</v>
      </c>
      <c r="O8404">
        <v>5.0739999999999998</v>
      </c>
    </row>
    <row r="8405" spans="1:15" x14ac:dyDescent="0.3">
      <c r="A8405" t="s">
        <v>292</v>
      </c>
      <c r="B8405" t="s">
        <v>293</v>
      </c>
      <c r="C8405" t="s">
        <v>434</v>
      </c>
      <c r="D8405" t="s">
        <v>436</v>
      </c>
      <c r="E8405">
        <v>1993</v>
      </c>
      <c r="F8405">
        <v>32.802999999999997</v>
      </c>
      <c r="G8405">
        <v>4.6660000000000004</v>
      </c>
      <c r="H8405">
        <v>2445.34</v>
      </c>
      <c r="I8405">
        <v>12493100000</v>
      </c>
      <c r="J8405">
        <v>6029.19</v>
      </c>
      <c r="L8405">
        <v>24.2</v>
      </c>
      <c r="M8405">
        <v>68.786000000000001</v>
      </c>
      <c r="N8405">
        <v>6.6950000000000003</v>
      </c>
      <c r="O8405">
        <v>5.0579999999999998</v>
      </c>
    </row>
    <row r="8406" spans="1:15" x14ac:dyDescent="0.3">
      <c r="A8406" t="s">
        <v>292</v>
      </c>
      <c r="B8406" t="s">
        <v>293</v>
      </c>
      <c r="C8406" t="s">
        <v>434</v>
      </c>
      <c r="D8406" t="s">
        <v>436</v>
      </c>
      <c r="E8406">
        <v>1992</v>
      </c>
      <c r="F8406">
        <v>34.548999999999999</v>
      </c>
      <c r="G8406">
        <v>4.9119999999999999</v>
      </c>
      <c r="H8406">
        <v>2245.2800000000002</v>
      </c>
      <c r="I8406">
        <v>12452300000</v>
      </c>
      <c r="J8406">
        <v>6278.64</v>
      </c>
      <c r="L8406">
        <v>26.5</v>
      </c>
      <c r="M8406">
        <v>68.272999999999996</v>
      </c>
      <c r="N8406">
        <v>6.4080000000000004</v>
      </c>
      <c r="O8406">
        <v>4.7859999999999996</v>
      </c>
    </row>
    <row r="8407" spans="1:15" x14ac:dyDescent="0.3">
      <c r="A8407" t="s">
        <v>292</v>
      </c>
      <c r="B8407" t="s">
        <v>293</v>
      </c>
      <c r="C8407" t="s">
        <v>434</v>
      </c>
      <c r="D8407" t="s">
        <v>436</v>
      </c>
      <c r="E8407">
        <v>1991</v>
      </c>
      <c r="F8407">
        <v>36.395000000000003</v>
      </c>
      <c r="G8407">
        <v>5.1849999999999996</v>
      </c>
      <c r="H8407">
        <v>2154.4299999999998</v>
      </c>
      <c r="I8407">
        <v>11341500000</v>
      </c>
      <c r="J8407">
        <v>5988.84</v>
      </c>
      <c r="L8407">
        <v>29</v>
      </c>
      <c r="M8407">
        <v>67.739000000000004</v>
      </c>
      <c r="N8407">
        <v>6.1188000000000002</v>
      </c>
      <c r="O8407">
        <v>4.6029999999999998</v>
      </c>
    </row>
    <row r="8408" spans="1:15" x14ac:dyDescent="0.3">
      <c r="A8408" t="s">
        <v>292</v>
      </c>
      <c r="B8408" t="s">
        <v>293</v>
      </c>
      <c r="C8408" t="s">
        <v>434</v>
      </c>
      <c r="D8408" t="s">
        <v>436</v>
      </c>
      <c r="E8408">
        <v>1990</v>
      </c>
      <c r="F8408">
        <v>38.281999999999996</v>
      </c>
      <c r="G8408">
        <v>5.4829999999999997</v>
      </c>
      <c r="H8408">
        <v>2186.89</v>
      </c>
      <c r="I8408">
        <v>11685000000</v>
      </c>
      <c r="J8408">
        <v>6448.13</v>
      </c>
      <c r="K8408">
        <v>0</v>
      </c>
      <c r="L8408">
        <v>31.6</v>
      </c>
      <c r="M8408">
        <v>67.180000000000007</v>
      </c>
      <c r="N8408">
        <v>5.8551200000000003</v>
      </c>
    </row>
    <row r="8409" spans="1:15" x14ac:dyDescent="0.3">
      <c r="A8409" t="s">
        <v>292</v>
      </c>
      <c r="B8409" t="s">
        <v>293</v>
      </c>
      <c r="C8409" t="s">
        <v>434</v>
      </c>
      <c r="D8409" t="s">
        <v>436</v>
      </c>
      <c r="E8409">
        <v>1989</v>
      </c>
      <c r="F8409">
        <v>40.143000000000001</v>
      </c>
      <c r="G8409">
        <v>5.8090000000000002</v>
      </c>
      <c r="H8409">
        <v>1986.04</v>
      </c>
      <c r="I8409">
        <v>9372170000</v>
      </c>
      <c r="J8409">
        <v>5382.73</v>
      </c>
      <c r="L8409">
        <v>34.5</v>
      </c>
      <c r="M8409">
        <v>66.593000000000004</v>
      </c>
      <c r="N8409">
        <v>5.6257099999999998</v>
      </c>
    </row>
    <row r="8410" spans="1:15" x14ac:dyDescent="0.3">
      <c r="A8410" t="s">
        <v>292</v>
      </c>
      <c r="B8410" t="s">
        <v>293</v>
      </c>
      <c r="C8410" t="s">
        <v>434</v>
      </c>
      <c r="D8410" t="s">
        <v>436</v>
      </c>
      <c r="E8410">
        <v>1988</v>
      </c>
      <c r="F8410">
        <v>41.91</v>
      </c>
      <c r="G8410">
        <v>6.1619999999999999</v>
      </c>
      <c r="H8410">
        <v>1979.61</v>
      </c>
      <c r="I8410">
        <v>8386220000</v>
      </c>
      <c r="J8410">
        <v>4997.42</v>
      </c>
      <c r="L8410">
        <v>37.799999999999997</v>
      </c>
      <c r="M8410">
        <v>65.974999999999994</v>
      </c>
      <c r="N8410">
        <v>5.4219999999999997</v>
      </c>
    </row>
    <row r="8411" spans="1:15" x14ac:dyDescent="0.3">
      <c r="A8411" t="s">
        <v>292</v>
      </c>
      <c r="B8411" t="s">
        <v>293</v>
      </c>
      <c r="C8411" t="s">
        <v>434</v>
      </c>
      <c r="D8411" t="s">
        <v>436</v>
      </c>
      <c r="E8411">
        <v>1987</v>
      </c>
      <c r="F8411">
        <v>43.524999999999999</v>
      </c>
      <c r="G8411">
        <v>6.5430000000000001</v>
      </c>
      <c r="H8411">
        <v>1843.98</v>
      </c>
      <c r="I8411">
        <v>7811180000</v>
      </c>
      <c r="J8411">
        <v>4822.13</v>
      </c>
      <c r="L8411">
        <v>41.4</v>
      </c>
      <c r="M8411">
        <v>65.323999999999998</v>
      </c>
      <c r="N8411">
        <v>5.2338100000000001</v>
      </c>
    </row>
    <row r="8412" spans="1:15" x14ac:dyDescent="0.3">
      <c r="A8412" t="s">
        <v>292</v>
      </c>
      <c r="B8412" t="s">
        <v>293</v>
      </c>
      <c r="C8412" t="s">
        <v>434</v>
      </c>
      <c r="D8412" t="s">
        <v>436</v>
      </c>
      <c r="E8412">
        <v>1986</v>
      </c>
      <c r="F8412">
        <v>44.948999999999998</v>
      </c>
      <c r="G8412">
        <v>6.9509999999999996</v>
      </c>
      <c r="H8412">
        <v>1793.51</v>
      </c>
      <c r="I8412">
        <v>7323820000</v>
      </c>
      <c r="J8412">
        <v>4691.1899999999996</v>
      </c>
      <c r="L8412">
        <v>45.4</v>
      </c>
      <c r="M8412">
        <v>64.638000000000005</v>
      </c>
      <c r="N8412">
        <v>5.0442200000000001</v>
      </c>
    </row>
    <row r="8413" spans="1:15" x14ac:dyDescent="0.3">
      <c r="A8413" t="s">
        <v>292</v>
      </c>
      <c r="B8413" t="s">
        <v>293</v>
      </c>
      <c r="C8413" t="s">
        <v>434</v>
      </c>
      <c r="D8413" t="s">
        <v>436</v>
      </c>
      <c r="E8413">
        <v>1985</v>
      </c>
      <c r="F8413">
        <v>46.162999999999997</v>
      </c>
      <c r="G8413">
        <v>7.39</v>
      </c>
      <c r="H8413">
        <v>1467.55</v>
      </c>
      <c r="I8413">
        <v>10005500000</v>
      </c>
      <c r="J8413">
        <v>6677.38</v>
      </c>
      <c r="L8413">
        <v>49.8</v>
      </c>
      <c r="M8413">
        <v>63.914999999999999</v>
      </c>
      <c r="N8413">
        <v>4.8414200000000003</v>
      </c>
    </row>
    <row r="8414" spans="1:15" x14ac:dyDescent="0.3">
      <c r="A8414" t="s">
        <v>292</v>
      </c>
      <c r="B8414" t="s">
        <v>293</v>
      </c>
      <c r="C8414" t="s">
        <v>434</v>
      </c>
      <c r="D8414" t="s">
        <v>436</v>
      </c>
      <c r="E8414">
        <v>1984</v>
      </c>
      <c r="F8414">
        <v>47.177</v>
      </c>
      <c r="G8414">
        <v>7.8609999999999998</v>
      </c>
      <c r="H8414">
        <v>1240.33</v>
      </c>
      <c r="I8414">
        <v>8821370000</v>
      </c>
      <c r="J8414">
        <v>6164.18</v>
      </c>
      <c r="L8414">
        <v>54.7</v>
      </c>
      <c r="M8414">
        <v>63.152999999999999</v>
      </c>
      <c r="N8414">
        <v>4.6238099999999998</v>
      </c>
    </row>
    <row r="8415" spans="1:15" x14ac:dyDescent="0.3">
      <c r="A8415" t="s">
        <v>292</v>
      </c>
      <c r="B8415" t="s">
        <v>293</v>
      </c>
      <c r="C8415" t="s">
        <v>434</v>
      </c>
      <c r="D8415" t="s">
        <v>436</v>
      </c>
      <c r="E8415">
        <v>1983</v>
      </c>
      <c r="F8415">
        <v>48.027000000000001</v>
      </c>
      <c r="G8415">
        <v>8.3640000000000008</v>
      </c>
      <c r="H8415">
        <v>1044.75</v>
      </c>
      <c r="I8415">
        <v>7932540000</v>
      </c>
      <c r="J8415">
        <v>5828.09</v>
      </c>
      <c r="L8415">
        <v>60.1</v>
      </c>
      <c r="M8415">
        <v>62.356000000000002</v>
      </c>
      <c r="N8415">
        <v>4.3977000000000004</v>
      </c>
    </row>
    <row r="8416" spans="1:15" x14ac:dyDescent="0.3">
      <c r="A8416" t="s">
        <v>292</v>
      </c>
      <c r="B8416" t="s">
        <v>293</v>
      </c>
      <c r="C8416" t="s">
        <v>434</v>
      </c>
      <c r="D8416" t="s">
        <v>436</v>
      </c>
      <c r="E8416">
        <v>1982</v>
      </c>
      <c r="F8416">
        <v>48.741999999999997</v>
      </c>
      <c r="G8416">
        <v>8.8989999999999991</v>
      </c>
      <c r="H8416">
        <v>899.14700000000005</v>
      </c>
      <c r="I8416">
        <v>7554720000</v>
      </c>
      <c r="J8416">
        <v>5855.87</v>
      </c>
      <c r="L8416">
        <v>65.900000000000006</v>
      </c>
      <c r="M8416">
        <v>61.523000000000003</v>
      </c>
      <c r="N8416">
        <v>4.1683700000000004</v>
      </c>
    </row>
    <row r="8417" spans="1:14" x14ac:dyDescent="0.3">
      <c r="A8417" t="s">
        <v>292</v>
      </c>
      <c r="B8417" t="s">
        <v>293</v>
      </c>
      <c r="C8417" t="s">
        <v>434</v>
      </c>
      <c r="D8417" t="s">
        <v>436</v>
      </c>
      <c r="E8417">
        <v>1981</v>
      </c>
      <c r="F8417">
        <v>49.322000000000003</v>
      </c>
      <c r="G8417">
        <v>9.4619999999999997</v>
      </c>
      <c r="H8417">
        <v>754.55600000000004</v>
      </c>
      <c r="I8417">
        <v>7259120000</v>
      </c>
      <c r="J8417">
        <v>5947.25</v>
      </c>
      <c r="L8417">
        <v>72.099999999999994</v>
      </c>
      <c r="M8417">
        <v>60.658999999999999</v>
      </c>
      <c r="N8417">
        <v>3.94373</v>
      </c>
    </row>
    <row r="8418" spans="1:14" x14ac:dyDescent="0.3">
      <c r="A8418" t="s">
        <v>292</v>
      </c>
      <c r="B8418" t="s">
        <v>293</v>
      </c>
      <c r="C8418" t="s">
        <v>434</v>
      </c>
      <c r="D8418" t="s">
        <v>436</v>
      </c>
      <c r="E8418">
        <v>1980</v>
      </c>
      <c r="F8418">
        <v>49.744</v>
      </c>
      <c r="G8418">
        <v>10.053000000000001</v>
      </c>
      <c r="H8418">
        <v>623.71299999999997</v>
      </c>
      <c r="I8418">
        <v>5981760000</v>
      </c>
      <c r="J8418">
        <v>5181.8100000000004</v>
      </c>
      <c r="L8418">
        <v>78.7</v>
      </c>
      <c r="M8418">
        <v>59.758000000000003</v>
      </c>
      <c r="N8418">
        <v>3.7298100000000001</v>
      </c>
    </row>
    <row r="8419" spans="1:14" x14ac:dyDescent="0.3">
      <c r="A8419" t="s">
        <v>292</v>
      </c>
      <c r="B8419" t="s">
        <v>293</v>
      </c>
      <c r="C8419" t="s">
        <v>434</v>
      </c>
      <c r="D8419" t="s">
        <v>436</v>
      </c>
      <c r="E8419">
        <v>1979</v>
      </c>
      <c r="F8419">
        <v>49.972999999999999</v>
      </c>
      <c r="G8419">
        <v>10.670999999999999</v>
      </c>
      <c r="H8419">
        <v>483.58199999999999</v>
      </c>
      <c r="I8419">
        <v>3733350000</v>
      </c>
      <c r="J8419">
        <v>3419.28</v>
      </c>
      <c r="L8419">
        <v>85.5</v>
      </c>
      <c r="M8419">
        <v>58.813000000000002</v>
      </c>
      <c r="N8419">
        <v>3.52779</v>
      </c>
    </row>
    <row r="8420" spans="1:14" x14ac:dyDescent="0.3">
      <c r="A8420" t="s">
        <v>292</v>
      </c>
      <c r="B8420" t="s">
        <v>293</v>
      </c>
      <c r="C8420" t="s">
        <v>434</v>
      </c>
      <c r="D8420" t="s">
        <v>436</v>
      </c>
      <c r="E8420">
        <v>1978</v>
      </c>
      <c r="F8420">
        <v>50.003</v>
      </c>
      <c r="G8420">
        <v>11.311999999999999</v>
      </c>
      <c r="H8420">
        <v>398.916</v>
      </c>
      <c r="I8420">
        <v>2740300000</v>
      </c>
      <c r="J8420">
        <v>2653.28</v>
      </c>
      <c r="L8420">
        <v>92.5</v>
      </c>
      <c r="M8420">
        <v>57.829000000000001</v>
      </c>
      <c r="N8420">
        <v>3.3369900000000001</v>
      </c>
    </row>
    <row r="8421" spans="1:14" x14ac:dyDescent="0.3">
      <c r="A8421" t="s">
        <v>292</v>
      </c>
      <c r="B8421" t="s">
        <v>293</v>
      </c>
      <c r="C8421" t="s">
        <v>434</v>
      </c>
      <c r="D8421" t="s">
        <v>436</v>
      </c>
      <c r="E8421">
        <v>1977</v>
      </c>
      <c r="F8421">
        <v>49.85</v>
      </c>
      <c r="G8421">
        <v>11.968999999999999</v>
      </c>
      <c r="H8421">
        <v>364.08100000000002</v>
      </c>
      <c r="I8421">
        <v>2741170000</v>
      </c>
      <c r="J8421">
        <v>2803.39</v>
      </c>
      <c r="L8421">
        <v>99.8</v>
      </c>
      <c r="M8421">
        <v>56.813000000000002</v>
      </c>
      <c r="N8421">
        <v>3.1593</v>
      </c>
    </row>
    <row r="8422" spans="1:14" x14ac:dyDescent="0.3">
      <c r="A8422" t="s">
        <v>292</v>
      </c>
      <c r="B8422" t="s">
        <v>293</v>
      </c>
      <c r="C8422" t="s">
        <v>434</v>
      </c>
      <c r="D8422" t="s">
        <v>436</v>
      </c>
      <c r="E8422">
        <v>1976</v>
      </c>
      <c r="F8422">
        <v>49.552999999999997</v>
      </c>
      <c r="G8422">
        <v>12.635</v>
      </c>
      <c r="H8422">
        <v>252.309</v>
      </c>
      <c r="I8422">
        <v>2560220000</v>
      </c>
      <c r="J8422">
        <v>2760.54</v>
      </c>
      <c r="L8422">
        <v>107.1</v>
      </c>
      <c r="M8422">
        <v>55.780999999999999</v>
      </c>
      <c r="N8422">
        <v>2.9965600000000001</v>
      </c>
    </row>
    <row r="8423" spans="1:14" x14ac:dyDescent="0.3">
      <c r="A8423" t="s">
        <v>292</v>
      </c>
      <c r="B8423" t="s">
        <v>293</v>
      </c>
      <c r="C8423" t="s">
        <v>434</v>
      </c>
      <c r="D8423" t="s">
        <v>436</v>
      </c>
      <c r="E8423">
        <v>1975</v>
      </c>
      <c r="F8423">
        <v>49.173000000000002</v>
      </c>
      <c r="G8423">
        <v>13.298</v>
      </c>
      <c r="H8423">
        <v>153.053</v>
      </c>
      <c r="I8423">
        <v>2096700000</v>
      </c>
      <c r="J8423">
        <v>2377.08</v>
      </c>
      <c r="L8423">
        <v>114.3</v>
      </c>
      <c r="M8423">
        <v>54.755000000000003</v>
      </c>
      <c r="N8423">
        <v>2.8499099999999999</v>
      </c>
    </row>
    <row r="8424" spans="1:14" x14ac:dyDescent="0.3">
      <c r="A8424" t="s">
        <v>292</v>
      </c>
      <c r="B8424" t="s">
        <v>293</v>
      </c>
      <c r="C8424" t="s">
        <v>434</v>
      </c>
      <c r="D8424" t="s">
        <v>436</v>
      </c>
      <c r="E8424">
        <v>1974</v>
      </c>
      <c r="F8424">
        <v>48.781999999999996</v>
      </c>
      <c r="G8424">
        <v>13.95</v>
      </c>
      <c r="H8424">
        <v>95.017499999999998</v>
      </c>
      <c r="I8424">
        <v>1645920000</v>
      </c>
      <c r="J8424">
        <v>1954.89</v>
      </c>
      <c r="L8424">
        <v>121.7</v>
      </c>
      <c r="M8424">
        <v>53.76</v>
      </c>
      <c r="N8424">
        <v>2.7203599999999999</v>
      </c>
    </row>
    <row r="8425" spans="1:14" x14ac:dyDescent="0.3">
      <c r="A8425" t="s">
        <v>292</v>
      </c>
      <c r="B8425" t="s">
        <v>293</v>
      </c>
      <c r="C8425" t="s">
        <v>434</v>
      </c>
      <c r="D8425" t="s">
        <v>436</v>
      </c>
      <c r="E8425">
        <v>1973</v>
      </c>
      <c r="F8425">
        <v>48.442999999999998</v>
      </c>
      <c r="G8425">
        <v>14.586</v>
      </c>
      <c r="H8425">
        <v>50.8063</v>
      </c>
      <c r="I8425">
        <v>483034000</v>
      </c>
      <c r="J8425">
        <v>598.56500000000005</v>
      </c>
      <c r="L8425">
        <v>129.19999999999999</v>
      </c>
      <c r="M8425">
        <v>52.811</v>
      </c>
      <c r="N8425">
        <v>2.6073900000000001</v>
      </c>
    </row>
    <row r="8426" spans="1:14" x14ac:dyDescent="0.3">
      <c r="A8426" t="s">
        <v>292</v>
      </c>
      <c r="B8426" t="s">
        <v>293</v>
      </c>
      <c r="C8426" t="s">
        <v>434</v>
      </c>
      <c r="D8426" t="s">
        <v>436</v>
      </c>
      <c r="E8426">
        <v>1972</v>
      </c>
      <c r="F8426">
        <v>48.201999999999998</v>
      </c>
      <c r="G8426">
        <v>15.202</v>
      </c>
      <c r="H8426">
        <v>29.624700000000001</v>
      </c>
      <c r="I8426">
        <v>366858000</v>
      </c>
      <c r="J8426">
        <v>472.52300000000002</v>
      </c>
      <c r="L8426">
        <v>136.9</v>
      </c>
      <c r="M8426">
        <v>51.92</v>
      </c>
      <c r="N8426">
        <v>2.5085000000000002</v>
      </c>
    </row>
    <row r="8427" spans="1:14" x14ac:dyDescent="0.3">
      <c r="A8427" t="s">
        <v>292</v>
      </c>
      <c r="B8427" t="s">
        <v>293</v>
      </c>
      <c r="C8427" t="s">
        <v>434</v>
      </c>
      <c r="D8427" t="s">
        <v>436</v>
      </c>
      <c r="E8427">
        <v>1971</v>
      </c>
      <c r="F8427">
        <v>48.085000000000001</v>
      </c>
      <c r="G8427">
        <v>15.798</v>
      </c>
      <c r="H8427">
        <v>14.6869</v>
      </c>
      <c r="I8427">
        <v>301011000</v>
      </c>
      <c r="J8427">
        <v>401.9</v>
      </c>
      <c r="L8427">
        <v>144.69999999999999</v>
      </c>
      <c r="M8427">
        <v>51.087000000000003</v>
      </c>
      <c r="N8427">
        <v>2.4199299999999999</v>
      </c>
    </row>
    <row r="8428" spans="1:14" x14ac:dyDescent="0.3">
      <c r="A8428" t="s">
        <v>292</v>
      </c>
      <c r="B8428" t="s">
        <v>293</v>
      </c>
      <c r="C8428" t="s">
        <v>434</v>
      </c>
      <c r="D8428" t="s">
        <v>436</v>
      </c>
      <c r="E8428">
        <v>1970</v>
      </c>
      <c r="F8428">
        <v>48.094000000000001</v>
      </c>
      <c r="G8428">
        <v>16.376999999999999</v>
      </c>
      <c r="I8428">
        <v>256299000</v>
      </c>
      <c r="J8428">
        <v>354.07799999999997</v>
      </c>
      <c r="L8428">
        <v>152.69999999999999</v>
      </c>
      <c r="M8428">
        <v>50.31</v>
      </c>
      <c r="N8428">
        <v>2.3387799999999999</v>
      </c>
    </row>
    <row r="8429" spans="1:14" x14ac:dyDescent="0.3">
      <c r="A8429" t="s">
        <v>292</v>
      </c>
      <c r="B8429" t="s">
        <v>293</v>
      </c>
      <c r="C8429" t="s">
        <v>434</v>
      </c>
      <c r="D8429" t="s">
        <v>436</v>
      </c>
      <c r="E8429">
        <v>1969</v>
      </c>
      <c r="F8429">
        <v>48.209000000000003</v>
      </c>
      <c r="G8429">
        <v>16.943000000000001</v>
      </c>
      <c r="I8429">
        <v>239981000</v>
      </c>
      <c r="J8429">
        <v>342.47300000000001</v>
      </c>
      <c r="L8429">
        <v>161.4</v>
      </c>
      <c r="M8429">
        <v>49.573999999999998</v>
      </c>
      <c r="N8429">
        <v>2.2640699999999998</v>
      </c>
    </row>
    <row r="8430" spans="1:14" x14ac:dyDescent="0.3">
      <c r="A8430" t="s">
        <v>292</v>
      </c>
      <c r="B8430" t="s">
        <v>293</v>
      </c>
      <c r="C8430" t="s">
        <v>434</v>
      </c>
      <c r="D8430" t="s">
        <v>436</v>
      </c>
      <c r="E8430">
        <v>1968</v>
      </c>
      <c r="F8430">
        <v>48.375999999999998</v>
      </c>
      <c r="G8430">
        <v>17.504999999999999</v>
      </c>
      <c r="I8430">
        <v>188865000</v>
      </c>
      <c r="J8430">
        <v>277.90800000000002</v>
      </c>
      <c r="L8430">
        <v>170.1</v>
      </c>
      <c r="M8430">
        <v>48.857999999999997</v>
      </c>
      <c r="N8430">
        <v>2.1957800000000001</v>
      </c>
    </row>
    <row r="8431" spans="1:14" x14ac:dyDescent="0.3">
      <c r="A8431" t="s">
        <v>292</v>
      </c>
      <c r="B8431" t="s">
        <v>293</v>
      </c>
      <c r="C8431" t="s">
        <v>434</v>
      </c>
      <c r="D8431" t="s">
        <v>436</v>
      </c>
      <c r="E8431">
        <v>1967</v>
      </c>
      <c r="F8431">
        <v>48.55</v>
      </c>
      <c r="G8431">
        <v>18.071999999999999</v>
      </c>
      <c r="I8431">
        <v>107153000</v>
      </c>
      <c r="J8431">
        <v>162.32499999999999</v>
      </c>
      <c r="L8431">
        <v>178.8</v>
      </c>
      <c r="M8431">
        <v>48.140999999999998</v>
      </c>
      <c r="N8431">
        <v>2.1328399999999998</v>
      </c>
    </row>
    <row r="8432" spans="1:14" x14ac:dyDescent="0.3">
      <c r="A8432" t="s">
        <v>292</v>
      </c>
      <c r="B8432" t="s">
        <v>293</v>
      </c>
      <c r="C8432" t="s">
        <v>434</v>
      </c>
      <c r="D8432" t="s">
        <v>436</v>
      </c>
      <c r="E8432">
        <v>1966</v>
      </c>
      <c r="F8432">
        <v>48.713000000000001</v>
      </c>
      <c r="G8432">
        <v>18.651</v>
      </c>
      <c r="I8432">
        <v>67768100</v>
      </c>
      <c r="J8432">
        <v>105.55800000000001</v>
      </c>
      <c r="L8432">
        <v>187.8</v>
      </c>
      <c r="M8432">
        <v>47.412999999999997</v>
      </c>
      <c r="N8432">
        <v>2.0743200000000002</v>
      </c>
    </row>
    <row r="8433" spans="1:15" x14ac:dyDescent="0.3">
      <c r="A8433" t="s">
        <v>292</v>
      </c>
      <c r="B8433" t="s">
        <v>293</v>
      </c>
      <c r="C8433" t="s">
        <v>434</v>
      </c>
      <c r="D8433" t="s">
        <v>436</v>
      </c>
      <c r="E8433">
        <v>1965</v>
      </c>
      <c r="F8433">
        <v>48.854999999999997</v>
      </c>
      <c r="G8433">
        <v>19.245000000000001</v>
      </c>
      <c r="I8433">
        <v>63287600</v>
      </c>
      <c r="J8433">
        <v>101.259</v>
      </c>
      <c r="L8433">
        <v>196.8</v>
      </c>
      <c r="M8433">
        <v>46.664999999999999</v>
      </c>
      <c r="N8433">
        <v>2.0194200000000002</v>
      </c>
    </row>
    <row r="8434" spans="1:15" x14ac:dyDescent="0.3">
      <c r="A8434" t="s">
        <v>292</v>
      </c>
      <c r="B8434" t="s">
        <v>293</v>
      </c>
      <c r="C8434" t="s">
        <v>434</v>
      </c>
      <c r="D8434" t="s">
        <v>436</v>
      </c>
      <c r="E8434">
        <v>1964</v>
      </c>
      <c r="F8434">
        <v>48.975000000000001</v>
      </c>
      <c r="G8434">
        <v>19.853999999999999</v>
      </c>
      <c r="L8434">
        <v>206.3</v>
      </c>
      <c r="M8434">
        <v>45.896000000000001</v>
      </c>
      <c r="N8434">
        <v>1.96733</v>
      </c>
    </row>
    <row r="8435" spans="1:15" x14ac:dyDescent="0.3">
      <c r="A8435" t="s">
        <v>292</v>
      </c>
      <c r="B8435" t="s">
        <v>293</v>
      </c>
      <c r="C8435" t="s">
        <v>434</v>
      </c>
      <c r="D8435" t="s">
        <v>436</v>
      </c>
      <c r="E8435">
        <v>1963</v>
      </c>
      <c r="F8435">
        <v>49.082000000000001</v>
      </c>
      <c r="G8435">
        <v>20.478999999999999</v>
      </c>
      <c r="L8435">
        <v>216.3</v>
      </c>
      <c r="M8435">
        <v>45.11</v>
      </c>
      <c r="N8435">
        <v>1.9176200000000001</v>
      </c>
    </row>
    <row r="8436" spans="1:15" x14ac:dyDescent="0.3">
      <c r="A8436" t="s">
        <v>292</v>
      </c>
      <c r="B8436" t="s">
        <v>293</v>
      </c>
      <c r="C8436" t="s">
        <v>434</v>
      </c>
      <c r="D8436" t="s">
        <v>436</v>
      </c>
      <c r="E8436">
        <v>1962</v>
      </c>
      <c r="F8436">
        <v>49.183</v>
      </c>
      <c r="G8436">
        <v>21.12</v>
      </c>
      <c r="M8436">
        <v>44.311</v>
      </c>
      <c r="N8436">
        <v>1.87019</v>
      </c>
    </row>
    <row r="8437" spans="1:15" x14ac:dyDescent="0.3">
      <c r="A8437" t="s">
        <v>292</v>
      </c>
      <c r="B8437" t="s">
        <v>293</v>
      </c>
      <c r="C8437" t="s">
        <v>434</v>
      </c>
      <c r="D8437" t="s">
        <v>436</v>
      </c>
      <c r="E8437">
        <v>1961</v>
      </c>
      <c r="F8437">
        <v>49.271999999999998</v>
      </c>
      <c r="G8437">
        <v>21.777999999999999</v>
      </c>
      <c r="M8437">
        <v>43.499000000000002</v>
      </c>
      <c r="N8437">
        <v>1.82518</v>
      </c>
    </row>
    <row r="8438" spans="1:15" x14ac:dyDescent="0.3">
      <c r="A8438" t="s">
        <v>292</v>
      </c>
      <c r="B8438" t="s">
        <v>293</v>
      </c>
      <c r="C8438" t="s">
        <v>434</v>
      </c>
      <c r="D8438" t="s">
        <v>436</v>
      </c>
      <c r="E8438">
        <v>1960</v>
      </c>
      <c r="F8438">
        <v>49.347000000000001</v>
      </c>
      <c r="G8438">
        <v>22.457000000000001</v>
      </c>
      <c r="M8438">
        <v>42.671999999999997</v>
      </c>
    </row>
    <row r="8439" spans="1:15" x14ac:dyDescent="0.3">
      <c r="A8439" t="s">
        <v>294</v>
      </c>
      <c r="B8439" t="s">
        <v>295</v>
      </c>
      <c r="C8439" t="s">
        <v>441</v>
      </c>
      <c r="D8439" t="s">
        <v>432</v>
      </c>
      <c r="E8439">
        <v>2018</v>
      </c>
      <c r="I8439" s="1">
        <v>313000000000</v>
      </c>
      <c r="J8439">
        <v>1472.89</v>
      </c>
      <c r="L8439">
        <v>57.2</v>
      </c>
      <c r="N8439">
        <v>275.28899999999999</v>
      </c>
      <c r="O8439">
        <v>3.0379999999999998</v>
      </c>
    </row>
    <row r="8440" spans="1:15" x14ac:dyDescent="0.3">
      <c r="A8440" t="s">
        <v>294</v>
      </c>
      <c r="B8440" t="s">
        <v>295</v>
      </c>
      <c r="C8440" t="s">
        <v>441</v>
      </c>
      <c r="D8440" t="s">
        <v>432</v>
      </c>
      <c r="E8440">
        <v>2017</v>
      </c>
      <c r="F8440">
        <v>28.599</v>
      </c>
      <c r="G8440">
        <v>6.9939999999999998</v>
      </c>
      <c r="I8440" s="1">
        <v>305000000000</v>
      </c>
      <c r="J8440">
        <v>1466.84</v>
      </c>
      <c r="K8440">
        <v>15.51</v>
      </c>
      <c r="L8440">
        <v>58.8</v>
      </c>
      <c r="M8440">
        <v>66.947000000000003</v>
      </c>
      <c r="N8440">
        <v>269.68700000000001</v>
      </c>
      <c r="O8440">
        <v>3.181</v>
      </c>
    </row>
    <row r="8441" spans="1:15" x14ac:dyDescent="0.3">
      <c r="A8441" t="s">
        <v>294</v>
      </c>
      <c r="B8441" t="s">
        <v>295</v>
      </c>
      <c r="C8441" t="s">
        <v>441</v>
      </c>
      <c r="D8441" t="s">
        <v>432</v>
      </c>
      <c r="E8441">
        <v>2016</v>
      </c>
      <c r="F8441">
        <v>28.888000000000002</v>
      </c>
      <c r="G8441">
        <v>7.048</v>
      </c>
      <c r="I8441" s="1">
        <v>279000000000</v>
      </c>
      <c r="J8441">
        <v>1368.45</v>
      </c>
      <c r="K8441">
        <v>12.385400000000001</v>
      </c>
      <c r="L8441">
        <v>60.5</v>
      </c>
      <c r="M8441">
        <v>66.77</v>
      </c>
      <c r="N8441">
        <v>264.149</v>
      </c>
      <c r="O8441">
        <v>3.44</v>
      </c>
    </row>
    <row r="8442" spans="1:15" x14ac:dyDescent="0.3">
      <c r="A8442" t="s">
        <v>294</v>
      </c>
      <c r="B8442" t="s">
        <v>295</v>
      </c>
      <c r="C8442" t="s">
        <v>441</v>
      </c>
      <c r="D8442" t="s">
        <v>432</v>
      </c>
      <c r="E8442">
        <v>2015</v>
      </c>
      <c r="F8442">
        <v>29.123999999999999</v>
      </c>
      <c r="G8442">
        <v>7.1070000000000002</v>
      </c>
      <c r="I8442" s="1">
        <v>271000000000</v>
      </c>
      <c r="J8442">
        <v>1356.67</v>
      </c>
      <c r="K8442">
        <v>14</v>
      </c>
      <c r="L8442">
        <v>62.1</v>
      </c>
      <c r="M8442">
        <v>66.576999999999998</v>
      </c>
      <c r="N8442">
        <v>258.7</v>
      </c>
      <c r="O8442">
        <v>3.5659999999999998</v>
      </c>
    </row>
    <row r="8443" spans="1:15" x14ac:dyDescent="0.3">
      <c r="A8443" t="s">
        <v>294</v>
      </c>
      <c r="B8443" t="s">
        <v>295</v>
      </c>
      <c r="C8443" t="s">
        <v>441</v>
      </c>
      <c r="D8443" t="s">
        <v>432</v>
      </c>
      <c r="E8443">
        <v>2014</v>
      </c>
      <c r="F8443">
        <v>29.318000000000001</v>
      </c>
      <c r="G8443">
        <v>7.1760000000000002</v>
      </c>
      <c r="H8443">
        <v>447.50099999999998</v>
      </c>
      <c r="I8443" s="1">
        <v>244000000000</v>
      </c>
      <c r="J8443">
        <v>1251.1600000000001</v>
      </c>
      <c r="K8443">
        <v>12</v>
      </c>
      <c r="L8443">
        <v>63.7</v>
      </c>
      <c r="M8443">
        <v>66.36</v>
      </c>
      <c r="N8443">
        <v>253.35599999999999</v>
      </c>
      <c r="O8443">
        <v>1.827</v>
      </c>
    </row>
    <row r="8444" spans="1:15" x14ac:dyDescent="0.3">
      <c r="A8444" t="s">
        <v>294</v>
      </c>
      <c r="B8444" t="s">
        <v>295</v>
      </c>
      <c r="C8444" t="s">
        <v>441</v>
      </c>
      <c r="D8444" t="s">
        <v>432</v>
      </c>
      <c r="E8444">
        <v>2013</v>
      </c>
      <c r="F8444">
        <v>29.491</v>
      </c>
      <c r="G8444">
        <v>7.2569999999999997</v>
      </c>
      <c r="H8444">
        <v>457.815</v>
      </c>
      <c r="I8444" s="1">
        <v>231000000000</v>
      </c>
      <c r="J8444">
        <v>1208.9000000000001</v>
      </c>
      <c r="K8444">
        <v>10.9</v>
      </c>
      <c r="L8444">
        <v>65.400000000000006</v>
      </c>
      <c r="M8444">
        <v>66.117000000000004</v>
      </c>
      <c r="N8444">
        <v>248.11</v>
      </c>
      <c r="O8444">
        <v>2.9540000000000002</v>
      </c>
    </row>
    <row r="8445" spans="1:15" x14ac:dyDescent="0.3">
      <c r="A8445" t="s">
        <v>294</v>
      </c>
      <c r="B8445" t="s">
        <v>295</v>
      </c>
      <c r="C8445" t="s">
        <v>441</v>
      </c>
      <c r="D8445" t="s">
        <v>432</v>
      </c>
      <c r="E8445">
        <v>2012</v>
      </c>
      <c r="F8445">
        <v>29.667000000000002</v>
      </c>
      <c r="G8445">
        <v>7.3490000000000002</v>
      </c>
      <c r="H8445">
        <v>427.84800000000001</v>
      </c>
      <c r="I8445" s="1">
        <v>224000000000</v>
      </c>
      <c r="J8445">
        <v>1198.1099999999999</v>
      </c>
      <c r="K8445">
        <v>9.9600000000000009</v>
      </c>
      <c r="L8445">
        <v>67</v>
      </c>
      <c r="M8445">
        <v>65.849000000000004</v>
      </c>
      <c r="N8445">
        <v>242.94499999999999</v>
      </c>
      <c r="O8445">
        <v>1.675</v>
      </c>
    </row>
    <row r="8446" spans="1:15" x14ac:dyDescent="0.3">
      <c r="A8446" t="s">
        <v>294</v>
      </c>
      <c r="B8446" t="s">
        <v>295</v>
      </c>
      <c r="C8446" t="s">
        <v>441</v>
      </c>
      <c r="D8446" t="s">
        <v>432</v>
      </c>
      <c r="E8446">
        <v>2011</v>
      </c>
      <c r="F8446">
        <v>29.86</v>
      </c>
      <c r="G8446">
        <v>7.4539999999999997</v>
      </c>
      <c r="H8446">
        <v>432.58300000000003</v>
      </c>
      <c r="I8446" s="1">
        <v>214000000000</v>
      </c>
      <c r="J8446">
        <v>1164.98</v>
      </c>
      <c r="K8446">
        <v>9</v>
      </c>
      <c r="L8446">
        <v>68.7</v>
      </c>
      <c r="M8446">
        <v>65.561999999999998</v>
      </c>
      <c r="N8446">
        <v>237.833</v>
      </c>
      <c r="O8446">
        <v>0.79600000000000004</v>
      </c>
    </row>
    <row r="8447" spans="1:15" x14ac:dyDescent="0.3">
      <c r="A8447" t="s">
        <v>294</v>
      </c>
      <c r="B8447" t="s">
        <v>295</v>
      </c>
      <c r="C8447" t="s">
        <v>441</v>
      </c>
      <c r="D8447" t="s">
        <v>432</v>
      </c>
      <c r="E8447">
        <v>2010</v>
      </c>
      <c r="F8447">
        <v>30.082000000000001</v>
      </c>
      <c r="G8447">
        <v>7.5679999999999996</v>
      </c>
      <c r="H8447">
        <v>442.18</v>
      </c>
      <c r="I8447" s="1">
        <v>177000000000</v>
      </c>
      <c r="J8447">
        <v>988.75400000000002</v>
      </c>
      <c r="K8447">
        <v>8</v>
      </c>
      <c r="L8447">
        <v>70.400000000000006</v>
      </c>
      <c r="M8447">
        <v>65.263999999999996</v>
      </c>
      <c r="N8447">
        <v>232.75299999999999</v>
      </c>
      <c r="O8447">
        <v>0.65300000000000002</v>
      </c>
    </row>
    <row r="8448" spans="1:15" x14ac:dyDescent="0.3">
      <c r="A8448" t="s">
        <v>294</v>
      </c>
      <c r="B8448" t="s">
        <v>295</v>
      </c>
      <c r="C8448" t="s">
        <v>441</v>
      </c>
      <c r="D8448" t="s">
        <v>432</v>
      </c>
      <c r="E8448">
        <v>2009</v>
      </c>
      <c r="F8448">
        <v>30.338999999999999</v>
      </c>
      <c r="G8448">
        <v>7.6859999999999999</v>
      </c>
      <c r="H8448">
        <v>436.68299999999999</v>
      </c>
      <c r="I8448" s="1">
        <v>168000000000</v>
      </c>
      <c r="J8448">
        <v>957.99599999999998</v>
      </c>
      <c r="K8448">
        <v>7.5</v>
      </c>
      <c r="L8448">
        <v>72.099999999999994</v>
      </c>
      <c r="M8448">
        <v>64.968999999999994</v>
      </c>
      <c r="N8448">
        <v>227.69499999999999</v>
      </c>
      <c r="O8448">
        <v>0.53500000000000003</v>
      </c>
    </row>
    <row r="8449" spans="1:15" x14ac:dyDescent="0.3">
      <c r="A8449" t="s">
        <v>294</v>
      </c>
      <c r="B8449" t="s">
        <v>295</v>
      </c>
      <c r="C8449" t="s">
        <v>441</v>
      </c>
      <c r="D8449" t="s">
        <v>432</v>
      </c>
      <c r="E8449">
        <v>2008</v>
      </c>
      <c r="F8449">
        <v>30.631</v>
      </c>
      <c r="G8449">
        <v>7.8040000000000003</v>
      </c>
      <c r="H8449">
        <v>422.065</v>
      </c>
      <c r="I8449" s="1">
        <v>170000000000</v>
      </c>
      <c r="J8449">
        <v>990.84699999999998</v>
      </c>
      <c r="K8449">
        <v>7</v>
      </c>
      <c r="L8449">
        <v>73.900000000000006</v>
      </c>
      <c r="M8449">
        <v>64.685000000000002</v>
      </c>
      <c r="N8449">
        <v>222.666</v>
      </c>
      <c r="O8449">
        <v>0.42299999999999999</v>
      </c>
    </row>
    <row r="8450" spans="1:15" x14ac:dyDescent="0.3">
      <c r="A8450" t="s">
        <v>294</v>
      </c>
      <c r="B8450" t="s">
        <v>295</v>
      </c>
      <c r="C8450" t="s">
        <v>441</v>
      </c>
      <c r="D8450" t="s">
        <v>432</v>
      </c>
      <c r="E8450">
        <v>2007</v>
      </c>
      <c r="F8450">
        <v>30.96</v>
      </c>
      <c r="G8450">
        <v>7.92</v>
      </c>
      <c r="H8450">
        <v>459.56099999999998</v>
      </c>
      <c r="I8450" s="1">
        <v>152000000000</v>
      </c>
      <c r="J8450">
        <v>908.09500000000003</v>
      </c>
      <c r="K8450">
        <v>6.8</v>
      </c>
      <c r="L8450">
        <v>75.599999999999994</v>
      </c>
      <c r="M8450">
        <v>64.42</v>
      </c>
      <c r="N8450">
        <v>217.684</v>
      </c>
      <c r="O8450">
        <v>0.39800000000000002</v>
      </c>
    </row>
    <row r="8451" spans="1:15" x14ac:dyDescent="0.3">
      <c r="A8451" t="s">
        <v>294</v>
      </c>
      <c r="B8451" t="s">
        <v>295</v>
      </c>
      <c r="C8451" t="s">
        <v>441</v>
      </c>
      <c r="D8451" t="s">
        <v>432</v>
      </c>
      <c r="E8451">
        <v>2006</v>
      </c>
      <c r="F8451">
        <v>31.332000000000001</v>
      </c>
      <c r="G8451">
        <v>8.0340000000000007</v>
      </c>
      <c r="H8451">
        <v>466.22800000000001</v>
      </c>
      <c r="I8451" s="1">
        <v>137000000000</v>
      </c>
      <c r="J8451">
        <v>836.86099999999999</v>
      </c>
      <c r="K8451">
        <v>6.5</v>
      </c>
      <c r="L8451">
        <v>77.3</v>
      </c>
      <c r="M8451">
        <v>64.176000000000002</v>
      </c>
      <c r="N8451">
        <v>212.773</v>
      </c>
      <c r="O8451">
        <v>0.58199999999999996</v>
      </c>
    </row>
    <row r="8452" spans="1:15" x14ac:dyDescent="0.3">
      <c r="A8452" t="s">
        <v>294</v>
      </c>
      <c r="B8452" t="s">
        <v>295</v>
      </c>
      <c r="C8452" t="s">
        <v>441</v>
      </c>
      <c r="D8452" t="s">
        <v>432</v>
      </c>
      <c r="E8452">
        <v>2005</v>
      </c>
      <c r="F8452">
        <v>31.754999999999999</v>
      </c>
      <c r="G8452">
        <v>8.1489999999999991</v>
      </c>
      <c r="H8452">
        <v>444.58699999999999</v>
      </c>
      <c r="I8452" s="1">
        <v>110000000000</v>
      </c>
      <c r="J8452">
        <v>683.09</v>
      </c>
      <c r="K8452">
        <v>6.3323299999999998</v>
      </c>
      <c r="L8452">
        <v>79</v>
      </c>
      <c r="M8452">
        <v>63.951000000000001</v>
      </c>
      <c r="N8452">
        <v>207.94900000000001</v>
      </c>
      <c r="O8452">
        <v>0.66600000000000004</v>
      </c>
    </row>
    <row r="8453" spans="1:15" x14ac:dyDescent="0.3">
      <c r="A8453" t="s">
        <v>294</v>
      </c>
      <c r="B8453" t="s">
        <v>295</v>
      </c>
      <c r="C8453" t="s">
        <v>441</v>
      </c>
      <c r="D8453" t="s">
        <v>432</v>
      </c>
      <c r="E8453">
        <v>2004</v>
      </c>
      <c r="F8453">
        <v>32.238999999999997</v>
      </c>
      <c r="G8453">
        <v>8.2690000000000001</v>
      </c>
      <c r="H8453">
        <v>412.99</v>
      </c>
      <c r="I8453">
        <v>97977800000</v>
      </c>
      <c r="J8453">
        <v>625.39800000000002</v>
      </c>
      <c r="K8453">
        <v>6.16432</v>
      </c>
      <c r="L8453">
        <v>80.7</v>
      </c>
      <c r="M8453">
        <v>63.735999999999997</v>
      </c>
      <c r="N8453">
        <v>203.22800000000001</v>
      </c>
      <c r="O8453">
        <v>0.71499999999999997</v>
      </c>
    </row>
    <row r="8454" spans="1:15" x14ac:dyDescent="0.3">
      <c r="A8454" t="s">
        <v>294</v>
      </c>
      <c r="B8454" t="s">
        <v>295</v>
      </c>
      <c r="C8454" t="s">
        <v>441</v>
      </c>
      <c r="D8454" t="s">
        <v>432</v>
      </c>
      <c r="E8454">
        <v>2003</v>
      </c>
      <c r="F8454">
        <v>32.780999999999999</v>
      </c>
      <c r="G8454">
        <v>8.3970000000000002</v>
      </c>
      <c r="H8454">
        <v>395.39299999999997</v>
      </c>
      <c r="I8454">
        <v>83244800000</v>
      </c>
      <c r="J8454">
        <v>543.75199999999995</v>
      </c>
      <c r="K8454">
        <v>5.0411599999999996</v>
      </c>
      <c r="L8454">
        <v>82.5</v>
      </c>
      <c r="M8454">
        <v>63.521999999999998</v>
      </c>
      <c r="N8454">
        <v>198.596</v>
      </c>
      <c r="O8454">
        <v>0.746</v>
      </c>
    </row>
    <row r="8455" spans="1:15" x14ac:dyDescent="0.3">
      <c r="A8455" t="s">
        <v>294</v>
      </c>
      <c r="B8455" t="s">
        <v>295</v>
      </c>
      <c r="C8455" t="s">
        <v>441</v>
      </c>
      <c r="D8455" t="s">
        <v>432</v>
      </c>
      <c r="E8455">
        <v>2002</v>
      </c>
      <c r="F8455">
        <v>33.375999999999998</v>
      </c>
      <c r="G8455">
        <v>8.5389999999999997</v>
      </c>
      <c r="H8455">
        <v>372.19099999999997</v>
      </c>
      <c r="I8455">
        <v>72306800000</v>
      </c>
      <c r="J8455">
        <v>483.49700000000001</v>
      </c>
      <c r="K8455">
        <v>2.5774300000000001</v>
      </c>
      <c r="L8455">
        <v>84.2</v>
      </c>
      <c r="M8455">
        <v>63.3</v>
      </c>
      <c r="N8455">
        <v>193.999</v>
      </c>
      <c r="O8455">
        <v>0.752</v>
      </c>
    </row>
    <row r="8456" spans="1:15" x14ac:dyDescent="0.3">
      <c r="A8456" t="s">
        <v>294</v>
      </c>
      <c r="B8456" t="s">
        <v>295</v>
      </c>
      <c r="C8456" t="s">
        <v>441</v>
      </c>
      <c r="D8456" t="s">
        <v>432</v>
      </c>
      <c r="E8456">
        <v>2001</v>
      </c>
      <c r="F8456">
        <v>34.018999999999998</v>
      </c>
      <c r="G8456">
        <v>8.6929999999999996</v>
      </c>
      <c r="H8456">
        <v>366.84899999999999</v>
      </c>
      <c r="I8456">
        <v>72309700000</v>
      </c>
      <c r="J8456">
        <v>495.34500000000003</v>
      </c>
      <c r="K8456">
        <v>1.3185500000000001</v>
      </c>
      <c r="L8456">
        <v>85.9</v>
      </c>
      <c r="M8456">
        <v>63.066000000000003</v>
      </c>
      <c r="N8456">
        <v>189.36600000000001</v>
      </c>
      <c r="O8456">
        <v>0.72</v>
      </c>
    </row>
    <row r="8457" spans="1:15" x14ac:dyDescent="0.3">
      <c r="A8457" t="s">
        <v>294</v>
      </c>
      <c r="B8457" t="s">
        <v>295</v>
      </c>
      <c r="C8457" t="s">
        <v>441</v>
      </c>
      <c r="D8457" t="s">
        <v>432</v>
      </c>
      <c r="E8457">
        <v>2000</v>
      </c>
      <c r="F8457">
        <v>34.703000000000003</v>
      </c>
      <c r="G8457">
        <v>8.8620000000000001</v>
      </c>
      <c r="H8457">
        <v>362.40499999999997</v>
      </c>
      <c r="I8457">
        <v>73952400000</v>
      </c>
      <c r="J8457">
        <v>519.53399999999999</v>
      </c>
      <c r="L8457">
        <v>87.8</v>
      </c>
      <c r="M8457">
        <v>62.82</v>
      </c>
      <c r="N8457">
        <v>184.65100000000001</v>
      </c>
      <c r="O8457">
        <v>0.74099999999999999</v>
      </c>
    </row>
    <row r="8458" spans="1:15" x14ac:dyDescent="0.3">
      <c r="A8458" t="s">
        <v>294</v>
      </c>
      <c r="B8458" t="s">
        <v>295</v>
      </c>
      <c r="C8458" t="s">
        <v>441</v>
      </c>
      <c r="D8458" t="s">
        <v>432</v>
      </c>
      <c r="E8458">
        <v>1999</v>
      </c>
      <c r="F8458">
        <v>35.423999999999999</v>
      </c>
      <c r="G8458">
        <v>9.0429999999999993</v>
      </c>
      <c r="H8458">
        <v>347.89600000000002</v>
      </c>
      <c r="I8458">
        <v>62973900000</v>
      </c>
      <c r="J8458">
        <v>454.27600000000001</v>
      </c>
      <c r="K8458">
        <v>5.5357200000000002E-2</v>
      </c>
      <c r="L8458">
        <v>89.7</v>
      </c>
      <c r="M8458">
        <v>62.564</v>
      </c>
      <c r="N8458">
        <v>179.82599999999999</v>
      </c>
      <c r="O8458">
        <v>0.76200000000000001</v>
      </c>
    </row>
    <row r="8459" spans="1:15" x14ac:dyDescent="0.3">
      <c r="A8459" t="s">
        <v>294</v>
      </c>
      <c r="B8459" t="s">
        <v>295</v>
      </c>
      <c r="C8459" t="s">
        <v>441</v>
      </c>
      <c r="D8459" t="s">
        <v>432</v>
      </c>
      <c r="E8459">
        <v>1998</v>
      </c>
      <c r="F8459">
        <v>36.167999999999999</v>
      </c>
      <c r="G8459">
        <v>9.2330000000000005</v>
      </c>
      <c r="H8459">
        <v>337.64400000000001</v>
      </c>
      <c r="I8459">
        <v>62192000000</v>
      </c>
      <c r="J8459">
        <v>461.21699999999998</v>
      </c>
      <c r="K8459">
        <v>4.3947699999999999E-2</v>
      </c>
      <c r="L8459">
        <v>91.7</v>
      </c>
      <c r="M8459">
        <v>62.302999999999997</v>
      </c>
      <c r="N8459">
        <v>174.92099999999999</v>
      </c>
      <c r="O8459">
        <v>0.70899999999999996</v>
      </c>
    </row>
    <row r="8460" spans="1:15" x14ac:dyDescent="0.3">
      <c r="A8460" t="s">
        <v>294</v>
      </c>
      <c r="B8460" t="s">
        <v>295</v>
      </c>
      <c r="C8460" t="s">
        <v>441</v>
      </c>
      <c r="D8460" t="s">
        <v>432</v>
      </c>
      <c r="E8460">
        <v>1997</v>
      </c>
      <c r="F8460">
        <v>36.918999999999997</v>
      </c>
      <c r="G8460">
        <v>9.4280000000000008</v>
      </c>
      <c r="H8460">
        <v>357.53800000000001</v>
      </c>
      <c r="I8460">
        <v>62433300000</v>
      </c>
      <c r="J8460">
        <v>476.38099999999997</v>
      </c>
      <c r="K8460">
        <v>2.7549199999999999E-2</v>
      </c>
      <c r="L8460">
        <v>93.6</v>
      </c>
      <c r="M8460">
        <v>62.039000000000001</v>
      </c>
      <c r="N8460">
        <v>170.01</v>
      </c>
      <c r="O8460">
        <v>0.70799999999999996</v>
      </c>
    </row>
    <row r="8461" spans="1:15" x14ac:dyDescent="0.3">
      <c r="A8461" t="s">
        <v>294</v>
      </c>
      <c r="B8461" t="s">
        <v>295</v>
      </c>
      <c r="C8461" t="s">
        <v>441</v>
      </c>
      <c r="D8461" t="s">
        <v>432</v>
      </c>
      <c r="E8461">
        <v>1996</v>
      </c>
      <c r="F8461">
        <v>37.659999999999997</v>
      </c>
      <c r="G8461">
        <v>9.6259999999999994</v>
      </c>
      <c r="H8461">
        <v>355.48700000000002</v>
      </c>
      <c r="I8461">
        <v>63320100000</v>
      </c>
      <c r="J8461">
        <v>497.21600000000001</v>
      </c>
      <c r="K8461">
        <v>2.9917300000000002E-3</v>
      </c>
      <c r="L8461">
        <v>95.5</v>
      </c>
      <c r="M8461">
        <v>61.773000000000003</v>
      </c>
      <c r="N8461">
        <v>165.2</v>
      </c>
      <c r="O8461">
        <v>0.71</v>
      </c>
    </row>
    <row r="8462" spans="1:15" x14ac:dyDescent="0.3">
      <c r="A8462" t="s">
        <v>294</v>
      </c>
      <c r="B8462" t="s">
        <v>295</v>
      </c>
      <c r="C8462" t="s">
        <v>441</v>
      </c>
      <c r="D8462" t="s">
        <v>432</v>
      </c>
      <c r="E8462">
        <v>1995</v>
      </c>
      <c r="F8462">
        <v>38.375</v>
      </c>
      <c r="G8462">
        <v>9.827</v>
      </c>
      <c r="H8462">
        <v>355.18799999999999</v>
      </c>
      <c r="I8462">
        <v>60636000000</v>
      </c>
      <c r="J8462">
        <v>489.88200000000001</v>
      </c>
      <c r="K8462">
        <v>1.2270200000000001E-4</v>
      </c>
      <c r="L8462">
        <v>97.4</v>
      </c>
      <c r="M8462">
        <v>61.505000000000003</v>
      </c>
      <c r="N8462">
        <v>160.566</v>
      </c>
      <c r="O8462">
        <v>0.70399999999999996</v>
      </c>
    </row>
    <row r="8463" spans="1:15" x14ac:dyDescent="0.3">
      <c r="A8463" t="s">
        <v>294</v>
      </c>
      <c r="B8463" t="s">
        <v>295</v>
      </c>
      <c r="C8463" t="s">
        <v>441</v>
      </c>
      <c r="D8463" t="s">
        <v>432</v>
      </c>
      <c r="E8463">
        <v>1994</v>
      </c>
      <c r="F8463">
        <v>39.052999999999997</v>
      </c>
      <c r="G8463">
        <v>10.028</v>
      </c>
      <c r="H8463">
        <v>343.661</v>
      </c>
      <c r="I8463">
        <v>51894800000</v>
      </c>
      <c r="J8463">
        <v>431.15300000000002</v>
      </c>
      <c r="L8463">
        <v>99.2</v>
      </c>
      <c r="M8463">
        <v>61.234999999999999</v>
      </c>
      <c r="N8463">
        <v>156.137</v>
      </c>
      <c r="O8463">
        <v>0.68</v>
      </c>
    </row>
    <row r="8464" spans="1:15" x14ac:dyDescent="0.3">
      <c r="A8464" t="s">
        <v>294</v>
      </c>
      <c r="B8464" t="s">
        <v>295</v>
      </c>
      <c r="C8464" t="s">
        <v>441</v>
      </c>
      <c r="D8464" t="s">
        <v>432</v>
      </c>
      <c r="E8464">
        <v>1993</v>
      </c>
      <c r="F8464">
        <v>39.686999999999998</v>
      </c>
      <c r="G8464">
        <v>10.228999999999999</v>
      </c>
      <c r="H8464">
        <v>333.93200000000002</v>
      </c>
      <c r="I8464">
        <v>51478300000</v>
      </c>
      <c r="J8464">
        <v>439.66</v>
      </c>
      <c r="L8464">
        <v>101</v>
      </c>
      <c r="M8464">
        <v>60.96</v>
      </c>
      <c r="N8464">
        <v>151.887</v>
      </c>
      <c r="O8464">
        <v>0.63900000000000001</v>
      </c>
    </row>
    <row r="8465" spans="1:15" x14ac:dyDescent="0.3">
      <c r="A8465" t="s">
        <v>294</v>
      </c>
      <c r="B8465" t="s">
        <v>295</v>
      </c>
      <c r="C8465" t="s">
        <v>441</v>
      </c>
      <c r="D8465" t="s">
        <v>432</v>
      </c>
      <c r="E8465">
        <v>1992</v>
      </c>
      <c r="F8465">
        <v>40.267000000000003</v>
      </c>
      <c r="G8465">
        <v>10.430999999999999</v>
      </c>
      <c r="H8465">
        <v>333.40899999999999</v>
      </c>
      <c r="I8465">
        <v>48635200000</v>
      </c>
      <c r="J8465">
        <v>426.95699999999999</v>
      </c>
      <c r="L8465">
        <v>102.7</v>
      </c>
      <c r="M8465">
        <v>60.68</v>
      </c>
      <c r="N8465">
        <v>147.768</v>
      </c>
      <c r="O8465">
        <v>0.59899999999999998</v>
      </c>
    </row>
    <row r="8466" spans="1:15" x14ac:dyDescent="0.3">
      <c r="A8466" t="s">
        <v>294</v>
      </c>
      <c r="B8466" t="s">
        <v>295</v>
      </c>
      <c r="C8466" t="s">
        <v>441</v>
      </c>
      <c r="D8466" t="s">
        <v>432</v>
      </c>
      <c r="E8466">
        <v>1991</v>
      </c>
      <c r="F8466">
        <v>40.783999999999999</v>
      </c>
      <c r="G8466">
        <v>10.631</v>
      </c>
      <c r="H8466">
        <v>297.18700000000001</v>
      </c>
      <c r="I8466">
        <v>45452000000</v>
      </c>
      <c r="J8466">
        <v>410.29500000000002</v>
      </c>
      <c r="L8466">
        <v>104.5</v>
      </c>
      <c r="M8466">
        <v>60.393000000000001</v>
      </c>
      <c r="N8466">
        <v>143.70400000000001</v>
      </c>
      <c r="O8466">
        <v>0.57999999999999996</v>
      </c>
    </row>
    <row r="8467" spans="1:15" x14ac:dyDescent="0.3">
      <c r="A8467" t="s">
        <v>294</v>
      </c>
      <c r="B8467" t="s">
        <v>295</v>
      </c>
      <c r="C8467" t="s">
        <v>441</v>
      </c>
      <c r="D8467" t="s">
        <v>432</v>
      </c>
      <c r="E8467">
        <v>1990</v>
      </c>
      <c r="F8467">
        <v>41.222000000000001</v>
      </c>
      <c r="G8467">
        <v>10.827999999999999</v>
      </c>
      <c r="H8467">
        <v>277.43200000000002</v>
      </c>
      <c r="I8467">
        <v>40010400000</v>
      </c>
      <c r="J8467">
        <v>371.67899999999997</v>
      </c>
      <c r="K8467">
        <v>0</v>
      </c>
      <c r="L8467">
        <v>106.3</v>
      </c>
      <c r="M8467">
        <v>60.1</v>
      </c>
      <c r="N8467">
        <v>139.643</v>
      </c>
    </row>
    <row r="8468" spans="1:15" x14ac:dyDescent="0.3">
      <c r="A8468" t="s">
        <v>294</v>
      </c>
      <c r="B8468" t="s">
        <v>295</v>
      </c>
      <c r="C8468" t="s">
        <v>441</v>
      </c>
      <c r="D8468" t="s">
        <v>432</v>
      </c>
      <c r="E8468">
        <v>1989</v>
      </c>
      <c r="F8468">
        <v>41.570999999999998</v>
      </c>
      <c r="G8468">
        <v>11.02</v>
      </c>
      <c r="H8468">
        <v>264.58</v>
      </c>
      <c r="I8468">
        <v>40171000000</v>
      </c>
      <c r="J8468">
        <v>384.36399999999998</v>
      </c>
      <c r="L8468">
        <v>108</v>
      </c>
      <c r="M8468">
        <v>59.798999999999999</v>
      </c>
      <c r="N8468">
        <v>135.57599999999999</v>
      </c>
    </row>
    <row r="8469" spans="1:15" x14ac:dyDescent="0.3">
      <c r="A8469" t="s">
        <v>294</v>
      </c>
      <c r="B8469" t="s">
        <v>295</v>
      </c>
      <c r="C8469" t="s">
        <v>441</v>
      </c>
      <c r="D8469" t="s">
        <v>432</v>
      </c>
      <c r="E8469">
        <v>1988</v>
      </c>
      <c r="F8469">
        <v>41.835000000000001</v>
      </c>
      <c r="G8469">
        <v>11.209</v>
      </c>
      <c r="H8469">
        <v>255.63800000000001</v>
      </c>
      <c r="I8469">
        <v>38472700000</v>
      </c>
      <c r="J8469">
        <v>379.45499999999998</v>
      </c>
      <c r="L8469">
        <v>109.8</v>
      </c>
      <c r="M8469">
        <v>59.493000000000002</v>
      </c>
      <c r="N8469">
        <v>131.524</v>
      </c>
    </row>
    <row r="8470" spans="1:15" x14ac:dyDescent="0.3">
      <c r="A8470" t="s">
        <v>294</v>
      </c>
      <c r="B8470" t="s">
        <v>295</v>
      </c>
      <c r="C8470" t="s">
        <v>441</v>
      </c>
      <c r="D8470" t="s">
        <v>432</v>
      </c>
      <c r="E8470">
        <v>1987</v>
      </c>
      <c r="F8470">
        <v>42.021000000000001</v>
      </c>
      <c r="G8470">
        <v>11.393000000000001</v>
      </c>
      <c r="H8470">
        <v>228.45599999999999</v>
      </c>
      <c r="I8470">
        <v>33351500000</v>
      </c>
      <c r="J8470">
        <v>339.33199999999999</v>
      </c>
      <c r="L8470">
        <v>111.6</v>
      </c>
      <c r="M8470">
        <v>59.18</v>
      </c>
      <c r="N8470">
        <v>127.498</v>
      </c>
    </row>
    <row r="8471" spans="1:15" x14ac:dyDescent="0.3">
      <c r="A8471" t="s">
        <v>294</v>
      </c>
      <c r="B8471" t="s">
        <v>295</v>
      </c>
      <c r="C8471" t="s">
        <v>441</v>
      </c>
      <c r="D8471" t="s">
        <v>432</v>
      </c>
      <c r="E8471">
        <v>1986</v>
      </c>
      <c r="F8471">
        <v>42.14</v>
      </c>
      <c r="G8471">
        <v>11.574</v>
      </c>
      <c r="H8471">
        <v>214.23</v>
      </c>
      <c r="I8471">
        <v>31899100000</v>
      </c>
      <c r="J8471">
        <v>335.02</v>
      </c>
      <c r="L8471">
        <v>113.4</v>
      </c>
      <c r="M8471">
        <v>58.863</v>
      </c>
      <c r="N8471">
        <v>123.515</v>
      </c>
    </row>
    <row r="8472" spans="1:15" x14ac:dyDescent="0.3">
      <c r="A8472" t="s">
        <v>294</v>
      </c>
      <c r="B8472" t="s">
        <v>295</v>
      </c>
      <c r="C8472" t="s">
        <v>441</v>
      </c>
      <c r="D8472" t="s">
        <v>432</v>
      </c>
      <c r="E8472">
        <v>1985</v>
      </c>
      <c r="F8472">
        <v>42.204000000000001</v>
      </c>
      <c r="G8472">
        <v>11.754</v>
      </c>
      <c r="H8472">
        <v>198.89</v>
      </c>
      <c r="I8472">
        <v>31144900000</v>
      </c>
      <c r="J8472">
        <v>337.82900000000001</v>
      </c>
      <c r="L8472">
        <v>115.2</v>
      </c>
      <c r="M8472">
        <v>58.54</v>
      </c>
      <c r="N8472">
        <v>119.593</v>
      </c>
    </row>
    <row r="8473" spans="1:15" x14ac:dyDescent="0.3">
      <c r="A8473" t="s">
        <v>294</v>
      </c>
      <c r="B8473" t="s">
        <v>295</v>
      </c>
      <c r="C8473" t="s">
        <v>441</v>
      </c>
      <c r="D8473" t="s">
        <v>432</v>
      </c>
      <c r="E8473">
        <v>1984</v>
      </c>
      <c r="F8473">
        <v>42.228999999999999</v>
      </c>
      <c r="G8473">
        <v>11.930999999999999</v>
      </c>
      <c r="H8473">
        <v>183.649</v>
      </c>
      <c r="I8473">
        <v>31151800000</v>
      </c>
      <c r="J8473">
        <v>349.18200000000002</v>
      </c>
      <c r="L8473">
        <v>117</v>
      </c>
      <c r="M8473">
        <v>58.213000000000001</v>
      </c>
      <c r="N8473">
        <v>115.73</v>
      </c>
    </row>
    <row r="8474" spans="1:15" x14ac:dyDescent="0.3">
      <c r="A8474" t="s">
        <v>294</v>
      </c>
      <c r="B8474" t="s">
        <v>295</v>
      </c>
      <c r="C8474" t="s">
        <v>441</v>
      </c>
      <c r="D8474" t="s">
        <v>432</v>
      </c>
      <c r="E8474">
        <v>1983</v>
      </c>
      <c r="F8474">
        <v>42.234000000000002</v>
      </c>
      <c r="G8474">
        <v>12.11</v>
      </c>
      <c r="H8474">
        <v>171.024</v>
      </c>
      <c r="I8474">
        <v>28691900000</v>
      </c>
      <c r="J8474">
        <v>332.52100000000002</v>
      </c>
      <c r="L8474">
        <v>118.7</v>
      </c>
      <c r="M8474">
        <v>57.881999999999998</v>
      </c>
      <c r="N8474">
        <v>111.932</v>
      </c>
    </row>
    <row r="8475" spans="1:15" x14ac:dyDescent="0.3">
      <c r="A8475" t="s">
        <v>294</v>
      </c>
      <c r="B8475" t="s">
        <v>295</v>
      </c>
      <c r="C8475" t="s">
        <v>441</v>
      </c>
      <c r="D8475" t="s">
        <v>432</v>
      </c>
      <c r="E8475">
        <v>1982</v>
      </c>
      <c r="F8475">
        <v>42.234000000000002</v>
      </c>
      <c r="G8475">
        <v>12.292</v>
      </c>
      <c r="H8475">
        <v>159.292</v>
      </c>
      <c r="I8475">
        <v>30726000000</v>
      </c>
      <c r="J8475">
        <v>368.27699999999999</v>
      </c>
      <c r="L8475">
        <v>120.4</v>
      </c>
      <c r="M8475">
        <v>57.545999999999999</v>
      </c>
      <c r="N8475">
        <v>108.229</v>
      </c>
    </row>
    <row r="8476" spans="1:15" x14ac:dyDescent="0.3">
      <c r="A8476" t="s">
        <v>294</v>
      </c>
      <c r="B8476" t="s">
        <v>295</v>
      </c>
      <c r="C8476" t="s">
        <v>441</v>
      </c>
      <c r="D8476" t="s">
        <v>432</v>
      </c>
      <c r="E8476">
        <v>1981</v>
      </c>
      <c r="F8476">
        <v>42.241</v>
      </c>
      <c r="G8476">
        <v>12.478</v>
      </c>
      <c r="H8476">
        <v>147.73099999999999</v>
      </c>
      <c r="I8476">
        <v>28100600000</v>
      </c>
      <c r="J8476">
        <v>348.29500000000002</v>
      </c>
      <c r="L8476">
        <v>122</v>
      </c>
      <c r="M8476">
        <v>57.206000000000003</v>
      </c>
      <c r="N8476">
        <v>104.66</v>
      </c>
    </row>
    <row r="8477" spans="1:15" x14ac:dyDescent="0.3">
      <c r="A8477" t="s">
        <v>294</v>
      </c>
      <c r="B8477" t="s">
        <v>295</v>
      </c>
      <c r="C8477" t="s">
        <v>441</v>
      </c>
      <c r="D8477" t="s">
        <v>432</v>
      </c>
      <c r="E8477">
        <v>1980</v>
      </c>
      <c r="F8477">
        <v>42.26</v>
      </c>
      <c r="G8477">
        <v>12.67</v>
      </c>
      <c r="H8477">
        <v>136.04599999999999</v>
      </c>
      <c r="I8477">
        <v>23689700000</v>
      </c>
      <c r="J8477">
        <v>303.50299999999999</v>
      </c>
      <c r="L8477">
        <v>123.6</v>
      </c>
      <c r="M8477">
        <v>56.86</v>
      </c>
      <c r="N8477">
        <v>101.254</v>
      </c>
    </row>
    <row r="8478" spans="1:15" x14ac:dyDescent="0.3">
      <c r="A8478" t="s">
        <v>294</v>
      </c>
      <c r="B8478" t="s">
        <v>295</v>
      </c>
      <c r="C8478" t="s">
        <v>441</v>
      </c>
      <c r="D8478" t="s">
        <v>432</v>
      </c>
      <c r="E8478">
        <v>1979</v>
      </c>
      <c r="F8478">
        <v>42.29</v>
      </c>
      <c r="G8478">
        <v>12.867000000000001</v>
      </c>
      <c r="H8478">
        <v>139.834</v>
      </c>
      <c r="I8478">
        <v>19708000000</v>
      </c>
      <c r="J8478">
        <v>260.822</v>
      </c>
      <c r="L8478">
        <v>125.2</v>
      </c>
      <c r="M8478">
        <v>56.512</v>
      </c>
      <c r="N8478">
        <v>98.019300000000001</v>
      </c>
    </row>
    <row r="8479" spans="1:15" x14ac:dyDescent="0.3">
      <c r="A8479" t="s">
        <v>294</v>
      </c>
      <c r="B8479" t="s">
        <v>295</v>
      </c>
      <c r="C8479" t="s">
        <v>441</v>
      </c>
      <c r="D8479" t="s">
        <v>432</v>
      </c>
      <c r="E8479">
        <v>1978</v>
      </c>
      <c r="F8479">
        <v>42.322000000000003</v>
      </c>
      <c r="G8479">
        <v>13.068</v>
      </c>
      <c r="H8479">
        <v>121.767</v>
      </c>
      <c r="I8479">
        <v>17820100000</v>
      </c>
      <c r="J8479">
        <v>243.453</v>
      </c>
      <c r="L8479">
        <v>126.8</v>
      </c>
      <c r="M8479">
        <v>56.158000000000001</v>
      </c>
      <c r="N8479">
        <v>94.9529</v>
      </c>
    </row>
    <row r="8480" spans="1:15" x14ac:dyDescent="0.3">
      <c r="A8480" t="s">
        <v>294</v>
      </c>
      <c r="B8480" t="s">
        <v>295</v>
      </c>
      <c r="C8480" t="s">
        <v>441</v>
      </c>
      <c r="D8480" t="s">
        <v>432</v>
      </c>
      <c r="E8480">
        <v>1977</v>
      </c>
      <c r="F8480">
        <v>42.353999999999999</v>
      </c>
      <c r="G8480">
        <v>13.276999999999999</v>
      </c>
      <c r="H8480">
        <v>110.206</v>
      </c>
      <c r="I8480">
        <v>15126100000</v>
      </c>
      <c r="J8480">
        <v>213.16900000000001</v>
      </c>
      <c r="L8480">
        <v>128.4</v>
      </c>
      <c r="M8480">
        <v>55.795999999999999</v>
      </c>
      <c r="N8480">
        <v>92.048299999999998</v>
      </c>
    </row>
    <row r="8481" spans="1:14" x14ac:dyDescent="0.3">
      <c r="A8481" t="s">
        <v>294</v>
      </c>
      <c r="B8481" t="s">
        <v>295</v>
      </c>
      <c r="C8481" t="s">
        <v>441</v>
      </c>
      <c r="D8481" t="s">
        <v>432</v>
      </c>
      <c r="E8481">
        <v>1976</v>
      </c>
      <c r="F8481">
        <v>42.390999999999998</v>
      </c>
      <c r="G8481">
        <v>13.497999999999999</v>
      </c>
      <c r="H8481">
        <v>107.911</v>
      </c>
      <c r="I8481">
        <v>13338500000</v>
      </c>
      <c r="J8481">
        <v>193.77699999999999</v>
      </c>
      <c r="L8481">
        <v>130</v>
      </c>
      <c r="M8481">
        <v>55.420999999999999</v>
      </c>
      <c r="N8481">
        <v>89.293199999999999</v>
      </c>
    </row>
    <row r="8482" spans="1:14" x14ac:dyDescent="0.3">
      <c r="A8482" t="s">
        <v>294</v>
      </c>
      <c r="B8482" t="s">
        <v>295</v>
      </c>
      <c r="C8482" t="s">
        <v>441</v>
      </c>
      <c r="D8482" t="s">
        <v>432</v>
      </c>
      <c r="E8482">
        <v>1975</v>
      </c>
      <c r="F8482">
        <v>42.442</v>
      </c>
      <c r="G8482">
        <v>13.734</v>
      </c>
      <c r="H8482">
        <v>111.199</v>
      </c>
      <c r="I8482">
        <v>11340000000</v>
      </c>
      <c r="J8482">
        <v>169.71799999999999</v>
      </c>
      <c r="L8482">
        <v>131.80000000000001</v>
      </c>
      <c r="M8482">
        <v>55.027999999999999</v>
      </c>
      <c r="N8482">
        <v>86.676100000000005</v>
      </c>
    </row>
    <row r="8483" spans="1:14" x14ac:dyDescent="0.3">
      <c r="A8483" t="s">
        <v>294</v>
      </c>
      <c r="B8483" t="s">
        <v>295</v>
      </c>
      <c r="C8483" t="s">
        <v>441</v>
      </c>
      <c r="D8483" t="s">
        <v>432</v>
      </c>
      <c r="E8483">
        <v>1974</v>
      </c>
      <c r="F8483">
        <v>42.518999999999998</v>
      </c>
      <c r="G8483">
        <v>13.991</v>
      </c>
      <c r="H8483">
        <v>107.309</v>
      </c>
      <c r="I8483">
        <v>8773030000</v>
      </c>
      <c r="J8483">
        <v>135.16499999999999</v>
      </c>
      <c r="L8483">
        <v>133.6</v>
      </c>
      <c r="M8483">
        <v>54.613</v>
      </c>
      <c r="N8483">
        <v>84.197299999999998</v>
      </c>
    </row>
    <row r="8484" spans="1:14" x14ac:dyDescent="0.3">
      <c r="A8484" t="s">
        <v>294</v>
      </c>
      <c r="B8484" t="s">
        <v>295</v>
      </c>
      <c r="C8484" t="s">
        <v>441</v>
      </c>
      <c r="D8484" t="s">
        <v>432</v>
      </c>
      <c r="E8484">
        <v>1973</v>
      </c>
      <c r="F8484">
        <v>42.627000000000002</v>
      </c>
      <c r="G8484">
        <v>14.272</v>
      </c>
      <c r="H8484">
        <v>101.253</v>
      </c>
      <c r="I8484">
        <v>6324880000</v>
      </c>
      <c r="J8484">
        <v>100.23699999999999</v>
      </c>
      <c r="L8484">
        <v>135.5</v>
      </c>
      <c r="M8484">
        <v>54.170999999999999</v>
      </c>
      <c r="N8484">
        <v>81.853700000000003</v>
      </c>
    </row>
    <row r="8485" spans="1:14" x14ac:dyDescent="0.3">
      <c r="A8485" t="s">
        <v>294</v>
      </c>
      <c r="B8485" t="s">
        <v>295</v>
      </c>
      <c r="C8485" t="s">
        <v>441</v>
      </c>
      <c r="D8485" t="s">
        <v>432</v>
      </c>
      <c r="E8485">
        <v>1972</v>
      </c>
      <c r="F8485">
        <v>42.767000000000003</v>
      </c>
      <c r="G8485">
        <v>14.582000000000001</v>
      </c>
      <c r="H8485">
        <v>90.971299999999999</v>
      </c>
      <c r="I8485">
        <v>9309110000</v>
      </c>
      <c r="J8485">
        <v>151.65899999999999</v>
      </c>
      <c r="L8485">
        <v>137.6</v>
      </c>
      <c r="M8485">
        <v>53.698999999999998</v>
      </c>
      <c r="N8485">
        <v>79.625900000000001</v>
      </c>
    </row>
    <row r="8486" spans="1:14" x14ac:dyDescent="0.3">
      <c r="A8486" t="s">
        <v>294</v>
      </c>
      <c r="B8486" t="s">
        <v>295</v>
      </c>
      <c r="C8486" t="s">
        <v>441</v>
      </c>
      <c r="D8486" t="s">
        <v>432</v>
      </c>
      <c r="E8486">
        <v>1971</v>
      </c>
      <c r="F8486">
        <v>42.936999999999998</v>
      </c>
      <c r="G8486">
        <v>14.920999999999999</v>
      </c>
      <c r="H8486">
        <v>93.4803</v>
      </c>
      <c r="I8486">
        <v>10602100000</v>
      </c>
      <c r="J8486">
        <v>177.48599999999999</v>
      </c>
      <c r="L8486">
        <v>139.9</v>
      </c>
      <c r="M8486">
        <v>53.192</v>
      </c>
      <c r="N8486">
        <v>77.488699999999994</v>
      </c>
    </row>
    <row r="8487" spans="1:14" x14ac:dyDescent="0.3">
      <c r="A8487" t="s">
        <v>294</v>
      </c>
      <c r="B8487" t="s">
        <v>295</v>
      </c>
      <c r="C8487" t="s">
        <v>441</v>
      </c>
      <c r="D8487" t="s">
        <v>432</v>
      </c>
      <c r="E8487">
        <v>1970</v>
      </c>
      <c r="F8487">
        <v>43.13</v>
      </c>
      <c r="G8487">
        <v>15.294</v>
      </c>
      <c r="I8487">
        <v>10027100000</v>
      </c>
      <c r="J8487">
        <v>172.458</v>
      </c>
      <c r="L8487">
        <v>142.30000000000001</v>
      </c>
      <c r="M8487">
        <v>52.649000000000001</v>
      </c>
      <c r="N8487">
        <v>75.423000000000002</v>
      </c>
    </row>
    <row r="8488" spans="1:14" x14ac:dyDescent="0.3">
      <c r="A8488" t="s">
        <v>294</v>
      </c>
      <c r="B8488" t="s">
        <v>295</v>
      </c>
      <c r="C8488" t="s">
        <v>441</v>
      </c>
      <c r="D8488" t="s">
        <v>432</v>
      </c>
      <c r="E8488">
        <v>1969</v>
      </c>
      <c r="F8488">
        <v>43.337000000000003</v>
      </c>
      <c r="G8488">
        <v>15.699</v>
      </c>
      <c r="I8488">
        <v>8632930000</v>
      </c>
      <c r="J8488">
        <v>152.53</v>
      </c>
      <c r="L8488">
        <v>145</v>
      </c>
      <c r="M8488">
        <v>52.07</v>
      </c>
      <c r="N8488">
        <v>73.420199999999994</v>
      </c>
    </row>
    <row r="8489" spans="1:14" x14ac:dyDescent="0.3">
      <c r="A8489" t="s">
        <v>294</v>
      </c>
      <c r="B8489" t="s">
        <v>295</v>
      </c>
      <c r="C8489" t="s">
        <v>441</v>
      </c>
      <c r="D8489" t="s">
        <v>432</v>
      </c>
      <c r="E8489">
        <v>1968</v>
      </c>
      <c r="F8489">
        <v>43.545999999999999</v>
      </c>
      <c r="G8489">
        <v>16.135000000000002</v>
      </c>
      <c r="I8489">
        <v>8090090000</v>
      </c>
      <c r="J8489">
        <v>146.81800000000001</v>
      </c>
      <c r="L8489">
        <v>147.9</v>
      </c>
      <c r="M8489">
        <v>51.457000000000001</v>
      </c>
      <c r="N8489">
        <v>71.480199999999996</v>
      </c>
    </row>
    <row r="8490" spans="1:14" x14ac:dyDescent="0.3">
      <c r="A8490" t="s">
        <v>294</v>
      </c>
      <c r="B8490" t="s">
        <v>295</v>
      </c>
      <c r="C8490" t="s">
        <v>441</v>
      </c>
      <c r="D8490" t="s">
        <v>432</v>
      </c>
      <c r="E8490">
        <v>1967</v>
      </c>
      <c r="F8490">
        <v>43.741999999999997</v>
      </c>
      <c r="G8490">
        <v>16.600000000000001</v>
      </c>
      <c r="I8490">
        <v>7403820000</v>
      </c>
      <c r="J8490">
        <v>137.98699999999999</v>
      </c>
      <c r="L8490">
        <v>151.1</v>
      </c>
      <c r="M8490">
        <v>50.811999999999998</v>
      </c>
      <c r="N8490">
        <v>69.603300000000004</v>
      </c>
    </row>
    <row r="8491" spans="1:14" x14ac:dyDescent="0.3">
      <c r="A8491" t="s">
        <v>294</v>
      </c>
      <c r="B8491" t="s">
        <v>295</v>
      </c>
      <c r="C8491" t="s">
        <v>441</v>
      </c>
      <c r="D8491" t="s">
        <v>432</v>
      </c>
      <c r="E8491">
        <v>1966</v>
      </c>
      <c r="F8491">
        <v>43.911999999999999</v>
      </c>
      <c r="G8491">
        <v>17.094000000000001</v>
      </c>
      <c r="I8491">
        <v>6466610000</v>
      </c>
      <c r="J8491">
        <v>123.739</v>
      </c>
      <c r="L8491">
        <v>154.69999999999999</v>
      </c>
      <c r="M8491">
        <v>50.134</v>
      </c>
      <c r="N8491">
        <v>67.792900000000003</v>
      </c>
    </row>
    <row r="8492" spans="1:14" x14ac:dyDescent="0.3">
      <c r="A8492" t="s">
        <v>294</v>
      </c>
      <c r="B8492" t="s">
        <v>295</v>
      </c>
      <c r="C8492" t="s">
        <v>441</v>
      </c>
      <c r="D8492" t="s">
        <v>432</v>
      </c>
      <c r="E8492">
        <v>1965</v>
      </c>
      <c r="F8492">
        <v>44.048999999999999</v>
      </c>
      <c r="G8492">
        <v>17.617000000000001</v>
      </c>
      <c r="I8492">
        <v>5884710000</v>
      </c>
      <c r="J8492">
        <v>115.572</v>
      </c>
      <c r="L8492">
        <v>158.69999999999999</v>
      </c>
      <c r="M8492">
        <v>49.42</v>
      </c>
      <c r="N8492">
        <v>66.0518</v>
      </c>
    </row>
    <row r="8493" spans="1:14" x14ac:dyDescent="0.3">
      <c r="A8493" t="s">
        <v>294</v>
      </c>
      <c r="B8493" t="s">
        <v>295</v>
      </c>
      <c r="C8493" t="s">
        <v>441</v>
      </c>
      <c r="D8493" t="s">
        <v>432</v>
      </c>
      <c r="E8493">
        <v>1964</v>
      </c>
      <c r="F8493">
        <v>44.143999999999998</v>
      </c>
      <c r="G8493">
        <v>18.167999999999999</v>
      </c>
      <c r="I8493">
        <v>5130410000</v>
      </c>
      <c r="J8493">
        <v>103.378</v>
      </c>
      <c r="L8493">
        <v>163.30000000000001</v>
      </c>
      <c r="M8493">
        <v>48.67</v>
      </c>
      <c r="N8493">
        <v>64.377899999999997</v>
      </c>
    </row>
    <row r="8494" spans="1:14" x14ac:dyDescent="0.3">
      <c r="A8494" t="s">
        <v>294</v>
      </c>
      <c r="B8494" t="s">
        <v>295</v>
      </c>
      <c r="C8494" t="s">
        <v>441</v>
      </c>
      <c r="D8494" t="s">
        <v>432</v>
      </c>
      <c r="E8494">
        <v>1963</v>
      </c>
      <c r="F8494">
        <v>44.2</v>
      </c>
      <c r="G8494">
        <v>18.747</v>
      </c>
      <c r="I8494">
        <v>4540530000</v>
      </c>
      <c r="J8494">
        <v>93.837199999999996</v>
      </c>
      <c r="L8494">
        <v>168.2</v>
      </c>
      <c r="M8494">
        <v>47.884</v>
      </c>
      <c r="N8494">
        <v>62.768900000000002</v>
      </c>
    </row>
    <row r="8495" spans="1:14" x14ac:dyDescent="0.3">
      <c r="A8495" t="s">
        <v>294</v>
      </c>
      <c r="B8495" t="s">
        <v>295</v>
      </c>
      <c r="C8495" t="s">
        <v>441</v>
      </c>
      <c r="D8495" t="s">
        <v>432</v>
      </c>
      <c r="E8495">
        <v>1962</v>
      </c>
      <c r="F8495">
        <v>44.215000000000003</v>
      </c>
      <c r="G8495">
        <v>19.356999999999999</v>
      </c>
      <c r="I8495">
        <v>4233100000</v>
      </c>
      <c r="J8495">
        <v>89.686400000000006</v>
      </c>
      <c r="L8495">
        <v>173.6</v>
      </c>
      <c r="M8495">
        <v>47.058999999999997</v>
      </c>
      <c r="N8495">
        <v>61.2273</v>
      </c>
    </row>
    <row r="8496" spans="1:14" x14ac:dyDescent="0.3">
      <c r="A8496" t="s">
        <v>294</v>
      </c>
      <c r="B8496" t="s">
        <v>295</v>
      </c>
      <c r="C8496" t="s">
        <v>441</v>
      </c>
      <c r="D8496" t="s">
        <v>432</v>
      </c>
      <c r="E8496">
        <v>1961</v>
      </c>
      <c r="F8496">
        <v>44.185000000000002</v>
      </c>
      <c r="G8496">
        <v>19.998999999999999</v>
      </c>
      <c r="I8496">
        <v>4054600000</v>
      </c>
      <c r="J8496">
        <v>88.018600000000006</v>
      </c>
      <c r="L8496">
        <v>179.5</v>
      </c>
      <c r="M8496">
        <v>46.197000000000003</v>
      </c>
      <c r="N8496">
        <v>59.756700000000002</v>
      </c>
    </row>
    <row r="8497" spans="1:14" x14ac:dyDescent="0.3">
      <c r="A8497" t="s">
        <v>294</v>
      </c>
      <c r="B8497" t="s">
        <v>295</v>
      </c>
      <c r="C8497" t="s">
        <v>441</v>
      </c>
      <c r="D8497" t="s">
        <v>432</v>
      </c>
      <c r="E8497">
        <v>1960</v>
      </c>
      <c r="F8497">
        <v>44.110999999999997</v>
      </c>
      <c r="G8497">
        <v>20.675000000000001</v>
      </c>
      <c r="I8497">
        <v>3707060000</v>
      </c>
      <c r="J8497">
        <v>82.399699999999996</v>
      </c>
      <c r="L8497">
        <v>185.7</v>
      </c>
      <c r="M8497">
        <v>45.298999999999999</v>
      </c>
    </row>
    <row r="8498" spans="1:14" x14ac:dyDescent="0.3">
      <c r="A8498" t="s">
        <v>296</v>
      </c>
      <c r="B8498" t="s">
        <v>297</v>
      </c>
      <c r="C8498" t="s">
        <v>435</v>
      </c>
      <c r="D8498" t="s">
        <v>433</v>
      </c>
      <c r="E8498">
        <v>2018</v>
      </c>
      <c r="I8498">
        <v>310111145</v>
      </c>
      <c r="J8498">
        <v>17317.900000000001</v>
      </c>
      <c r="L8498">
        <v>16.600000000000001</v>
      </c>
      <c r="N8498">
        <v>38.9283</v>
      </c>
    </row>
    <row r="8499" spans="1:14" x14ac:dyDescent="0.3">
      <c r="A8499" t="s">
        <v>296</v>
      </c>
      <c r="B8499" t="s">
        <v>297</v>
      </c>
      <c r="C8499" t="s">
        <v>435</v>
      </c>
      <c r="D8499" t="s">
        <v>433</v>
      </c>
      <c r="E8499">
        <v>2017</v>
      </c>
      <c r="F8499">
        <v>12.4</v>
      </c>
      <c r="G8499">
        <v>10.3</v>
      </c>
      <c r="I8499">
        <v>289823500</v>
      </c>
      <c r="J8499">
        <v>16274.9</v>
      </c>
      <c r="L8499">
        <v>17.100000000000001</v>
      </c>
      <c r="N8499">
        <v>38.713000000000001</v>
      </c>
    </row>
    <row r="8500" spans="1:14" x14ac:dyDescent="0.3">
      <c r="A8500" t="s">
        <v>296</v>
      </c>
      <c r="B8500" t="s">
        <v>297</v>
      </c>
      <c r="C8500" t="s">
        <v>435</v>
      </c>
      <c r="D8500" t="s">
        <v>433</v>
      </c>
      <c r="E8500">
        <v>2016</v>
      </c>
      <c r="F8500">
        <v>12</v>
      </c>
      <c r="G8500">
        <v>9.9</v>
      </c>
      <c r="I8500">
        <v>303984500</v>
      </c>
      <c r="J8500">
        <v>17150</v>
      </c>
      <c r="L8500">
        <v>17.7</v>
      </c>
      <c r="N8500">
        <v>38.532600000000002</v>
      </c>
    </row>
    <row r="8501" spans="1:14" x14ac:dyDescent="0.3">
      <c r="A8501" t="s">
        <v>296</v>
      </c>
      <c r="B8501" t="s">
        <v>297</v>
      </c>
      <c r="C8501" t="s">
        <v>435</v>
      </c>
      <c r="D8501" t="s">
        <v>433</v>
      </c>
      <c r="E8501">
        <v>2015</v>
      </c>
      <c r="F8501">
        <v>13.7</v>
      </c>
      <c r="G8501">
        <v>7.7</v>
      </c>
      <c r="I8501">
        <v>293124000</v>
      </c>
      <c r="J8501">
        <v>16593.5</v>
      </c>
      <c r="L8501">
        <v>18.3</v>
      </c>
      <c r="N8501">
        <v>38.402200000000001</v>
      </c>
    </row>
    <row r="8502" spans="1:14" x14ac:dyDescent="0.3">
      <c r="A8502" t="s">
        <v>296</v>
      </c>
      <c r="B8502" t="s">
        <v>297</v>
      </c>
      <c r="C8502" t="s">
        <v>435</v>
      </c>
      <c r="D8502" t="s">
        <v>433</v>
      </c>
      <c r="E8502">
        <v>2014</v>
      </c>
      <c r="F8502">
        <v>13.7</v>
      </c>
      <c r="G8502">
        <v>9.5</v>
      </c>
      <c r="I8502">
        <v>245675100</v>
      </c>
      <c r="J8502">
        <v>13938.2</v>
      </c>
      <c r="L8502">
        <v>18.899999999999999</v>
      </c>
      <c r="N8502">
        <v>38.317399999999999</v>
      </c>
    </row>
    <row r="8503" spans="1:14" x14ac:dyDescent="0.3">
      <c r="A8503" t="s">
        <v>296</v>
      </c>
      <c r="B8503" t="s">
        <v>297</v>
      </c>
      <c r="C8503" t="s">
        <v>435</v>
      </c>
      <c r="D8503" t="s">
        <v>433</v>
      </c>
      <c r="E8503">
        <v>2013</v>
      </c>
      <c r="F8503">
        <v>13</v>
      </c>
      <c r="G8503">
        <v>10.9</v>
      </c>
      <c r="I8503">
        <v>225345700</v>
      </c>
      <c r="J8503">
        <v>12799.4</v>
      </c>
      <c r="L8503">
        <v>19.399999999999999</v>
      </c>
      <c r="N8503">
        <v>38.273899999999998</v>
      </c>
    </row>
    <row r="8504" spans="1:14" x14ac:dyDescent="0.3">
      <c r="A8504" t="s">
        <v>296</v>
      </c>
      <c r="B8504" t="s">
        <v>297</v>
      </c>
      <c r="C8504" t="s">
        <v>435</v>
      </c>
      <c r="D8504" t="s">
        <v>433</v>
      </c>
      <c r="E8504">
        <v>2012</v>
      </c>
      <c r="F8504">
        <v>15.3</v>
      </c>
      <c r="G8504">
        <v>9.4</v>
      </c>
      <c r="I8504">
        <v>214648500</v>
      </c>
      <c r="J8504">
        <v>12168.3</v>
      </c>
      <c r="L8504">
        <v>20.100000000000001</v>
      </c>
      <c r="N8504">
        <v>38.347799999999999</v>
      </c>
    </row>
    <row r="8505" spans="1:14" x14ac:dyDescent="0.3">
      <c r="A8505" t="s">
        <v>296</v>
      </c>
      <c r="B8505" t="s">
        <v>297</v>
      </c>
      <c r="C8505" t="s">
        <v>435</v>
      </c>
      <c r="D8505" t="s">
        <v>433</v>
      </c>
      <c r="E8505">
        <v>2011</v>
      </c>
      <c r="F8505">
        <v>11.8</v>
      </c>
      <c r="G8505">
        <v>8.3000000000000007</v>
      </c>
      <c r="I8505">
        <v>193235600</v>
      </c>
      <c r="J8505">
        <v>10889.6</v>
      </c>
      <c r="L8505">
        <v>20.7</v>
      </c>
      <c r="N8505">
        <v>38.576099999999997</v>
      </c>
    </row>
    <row r="8506" spans="1:14" x14ac:dyDescent="0.3">
      <c r="A8506" t="s">
        <v>296</v>
      </c>
      <c r="B8506" t="s">
        <v>297</v>
      </c>
      <c r="C8506" t="s">
        <v>435</v>
      </c>
      <c r="D8506" t="s">
        <v>433</v>
      </c>
      <c r="E8506">
        <v>2010</v>
      </c>
      <c r="F8506">
        <v>11.9</v>
      </c>
      <c r="G8506">
        <v>8.1</v>
      </c>
      <c r="I8506">
        <v>182863000</v>
      </c>
      <c r="J8506">
        <v>10184.5</v>
      </c>
      <c r="L8506">
        <v>21.3</v>
      </c>
      <c r="N8506">
        <v>39.032600000000002</v>
      </c>
    </row>
    <row r="8507" spans="1:14" x14ac:dyDescent="0.3">
      <c r="A8507" t="s">
        <v>296</v>
      </c>
      <c r="B8507" t="s">
        <v>297</v>
      </c>
      <c r="C8507" t="s">
        <v>435</v>
      </c>
      <c r="D8507" t="s">
        <v>433</v>
      </c>
      <c r="E8507">
        <v>2009</v>
      </c>
      <c r="F8507">
        <v>13.3</v>
      </c>
      <c r="G8507">
        <v>8.5</v>
      </c>
      <c r="I8507">
        <v>182704299</v>
      </c>
      <c r="J8507">
        <v>9992.0300000000007</v>
      </c>
      <c r="L8507">
        <v>21.9</v>
      </c>
      <c r="N8507">
        <v>39.75</v>
      </c>
    </row>
    <row r="8508" spans="1:14" x14ac:dyDescent="0.3">
      <c r="A8508" t="s">
        <v>296</v>
      </c>
      <c r="B8508" t="s">
        <v>297</v>
      </c>
      <c r="C8508" t="s">
        <v>435</v>
      </c>
      <c r="D8508" t="s">
        <v>433</v>
      </c>
      <c r="E8508">
        <v>2008</v>
      </c>
      <c r="F8508">
        <v>14.5</v>
      </c>
      <c r="G8508">
        <v>8.4</v>
      </c>
      <c r="I8508">
        <v>196859300</v>
      </c>
      <c r="J8508">
        <v>10525</v>
      </c>
      <c r="L8508">
        <v>22.4</v>
      </c>
      <c r="N8508">
        <v>40.660899999999998</v>
      </c>
    </row>
    <row r="8509" spans="1:14" x14ac:dyDescent="0.3">
      <c r="A8509" t="s">
        <v>296</v>
      </c>
      <c r="B8509" t="s">
        <v>297</v>
      </c>
      <c r="C8509" t="s">
        <v>435</v>
      </c>
      <c r="D8509" t="s">
        <v>433</v>
      </c>
      <c r="E8509">
        <v>2007</v>
      </c>
      <c r="F8509">
        <v>13.8</v>
      </c>
      <c r="G8509">
        <v>7.5</v>
      </c>
      <c r="I8509">
        <v>193113700</v>
      </c>
      <c r="J8509">
        <v>10080.1</v>
      </c>
      <c r="L8509">
        <v>22.9</v>
      </c>
      <c r="N8509">
        <v>41.647799999999997</v>
      </c>
    </row>
    <row r="8510" spans="1:14" x14ac:dyDescent="0.3">
      <c r="A8510" t="s">
        <v>296</v>
      </c>
      <c r="B8510" t="s">
        <v>297</v>
      </c>
      <c r="C8510" t="s">
        <v>435</v>
      </c>
      <c r="D8510" t="s">
        <v>433</v>
      </c>
      <c r="E8510">
        <v>2006</v>
      </c>
      <c r="F8510">
        <v>12</v>
      </c>
      <c r="G8510">
        <v>7.2</v>
      </c>
      <c r="I8510">
        <v>188037700</v>
      </c>
      <c r="J8510">
        <v>9623.2199999999993</v>
      </c>
      <c r="L8510">
        <v>23.3</v>
      </c>
      <c r="N8510">
        <v>42.478299999999997</v>
      </c>
    </row>
    <row r="8511" spans="1:14" x14ac:dyDescent="0.3">
      <c r="A8511" t="s">
        <v>296</v>
      </c>
      <c r="B8511" t="s">
        <v>297</v>
      </c>
      <c r="C8511" t="s">
        <v>435</v>
      </c>
      <c r="D8511" t="s">
        <v>433</v>
      </c>
      <c r="E8511">
        <v>2005</v>
      </c>
      <c r="F8511">
        <v>14</v>
      </c>
      <c r="G8511">
        <v>6.7</v>
      </c>
      <c r="I8511">
        <v>184677300</v>
      </c>
      <c r="J8511">
        <v>9336.1</v>
      </c>
      <c r="L8511">
        <v>23.7</v>
      </c>
      <c r="M8511">
        <v>69.129300000000001</v>
      </c>
      <c r="N8511">
        <v>43.002200000000002</v>
      </c>
    </row>
    <row r="8512" spans="1:14" x14ac:dyDescent="0.3">
      <c r="A8512" t="s">
        <v>296</v>
      </c>
      <c r="B8512" t="s">
        <v>297</v>
      </c>
      <c r="C8512" t="s">
        <v>435</v>
      </c>
      <c r="D8512" t="s">
        <v>433</v>
      </c>
      <c r="E8512">
        <v>2004</v>
      </c>
      <c r="F8512">
        <v>12.6</v>
      </c>
      <c r="G8512">
        <v>6.9</v>
      </c>
      <c r="I8512">
        <v>164163200</v>
      </c>
      <c r="J8512">
        <v>8263.11</v>
      </c>
      <c r="K8512">
        <v>26.970300000000002</v>
      </c>
      <c r="L8512">
        <v>24.1</v>
      </c>
      <c r="N8512">
        <v>43.189100000000003</v>
      </c>
    </row>
    <row r="8513" spans="1:14" x14ac:dyDescent="0.3">
      <c r="A8513" t="s">
        <v>296</v>
      </c>
      <c r="B8513" t="s">
        <v>297</v>
      </c>
      <c r="C8513" t="s">
        <v>435</v>
      </c>
      <c r="D8513" t="s">
        <v>433</v>
      </c>
      <c r="E8513">
        <v>2003</v>
      </c>
      <c r="F8513">
        <v>15.4</v>
      </c>
      <c r="G8513">
        <v>6.7</v>
      </c>
      <c r="I8513">
        <v>152765800</v>
      </c>
      <c r="J8513">
        <v>7711.94</v>
      </c>
      <c r="K8513">
        <v>21.601500000000001</v>
      </c>
      <c r="L8513">
        <v>24.5</v>
      </c>
      <c r="N8513">
        <v>43.063000000000002</v>
      </c>
    </row>
    <row r="8514" spans="1:14" x14ac:dyDescent="0.3">
      <c r="A8514" t="s">
        <v>296</v>
      </c>
      <c r="B8514" t="s">
        <v>297</v>
      </c>
      <c r="C8514" t="s">
        <v>435</v>
      </c>
      <c r="D8514" t="s">
        <v>433</v>
      </c>
      <c r="E8514">
        <v>2002</v>
      </c>
      <c r="F8514">
        <v>13</v>
      </c>
      <c r="G8514">
        <v>6.7</v>
      </c>
      <c r="I8514">
        <v>161950700</v>
      </c>
      <c r="J8514">
        <v>8247.2199999999993</v>
      </c>
      <c r="K8514">
        <v>20.2439</v>
      </c>
      <c r="L8514">
        <v>24.9</v>
      </c>
      <c r="N8514">
        <v>42.689100000000003</v>
      </c>
    </row>
    <row r="8515" spans="1:14" x14ac:dyDescent="0.3">
      <c r="A8515" t="s">
        <v>296</v>
      </c>
      <c r="B8515" t="s">
        <v>297</v>
      </c>
      <c r="C8515" t="s">
        <v>435</v>
      </c>
      <c r="D8515" t="s">
        <v>433</v>
      </c>
      <c r="E8515">
        <v>2001</v>
      </c>
      <c r="F8515">
        <v>15.3</v>
      </c>
      <c r="G8515">
        <v>7</v>
      </c>
      <c r="I8515">
        <v>155430000</v>
      </c>
      <c r="J8515">
        <v>8017.64</v>
      </c>
      <c r="L8515">
        <v>25.3</v>
      </c>
      <c r="N8515">
        <v>42.143500000000003</v>
      </c>
    </row>
    <row r="8516" spans="1:14" x14ac:dyDescent="0.3">
      <c r="A8516" t="s">
        <v>296</v>
      </c>
      <c r="B8516" t="s">
        <v>297</v>
      </c>
      <c r="C8516" t="s">
        <v>435</v>
      </c>
      <c r="D8516" t="s">
        <v>433</v>
      </c>
      <c r="E8516">
        <v>2000</v>
      </c>
      <c r="F8516">
        <v>14.5</v>
      </c>
      <c r="G8516">
        <v>6.5</v>
      </c>
      <c r="I8516">
        <v>144759500</v>
      </c>
      <c r="J8516">
        <v>7577.05</v>
      </c>
      <c r="L8516">
        <v>25.7</v>
      </c>
      <c r="M8516">
        <v>70.493700000000004</v>
      </c>
      <c r="N8516">
        <v>41.532600000000002</v>
      </c>
    </row>
    <row r="8517" spans="1:14" x14ac:dyDescent="0.3">
      <c r="A8517" t="s">
        <v>296</v>
      </c>
      <c r="B8517" t="s">
        <v>297</v>
      </c>
      <c r="C8517" t="s">
        <v>435</v>
      </c>
      <c r="D8517" t="s">
        <v>433</v>
      </c>
      <c r="E8517">
        <v>1999</v>
      </c>
      <c r="F8517">
        <v>13.2</v>
      </c>
      <c r="G8517">
        <v>6.9</v>
      </c>
      <c r="L8517">
        <v>26.2</v>
      </c>
      <c r="N8517">
        <v>40.817399999999999</v>
      </c>
    </row>
    <row r="8518" spans="1:14" x14ac:dyDescent="0.3">
      <c r="A8518" t="s">
        <v>296</v>
      </c>
      <c r="B8518" t="s">
        <v>297</v>
      </c>
      <c r="C8518" t="s">
        <v>435</v>
      </c>
      <c r="D8518" t="s">
        <v>433</v>
      </c>
      <c r="E8518">
        <v>1998</v>
      </c>
      <c r="F8518">
        <v>15.1</v>
      </c>
      <c r="G8518">
        <v>6.8</v>
      </c>
      <c r="L8518">
        <v>26.7</v>
      </c>
      <c r="N8518">
        <v>40.021700000000003</v>
      </c>
    </row>
    <row r="8519" spans="1:14" x14ac:dyDescent="0.3">
      <c r="A8519" t="s">
        <v>296</v>
      </c>
      <c r="B8519" t="s">
        <v>297</v>
      </c>
      <c r="C8519" t="s">
        <v>435</v>
      </c>
      <c r="D8519" t="s">
        <v>433</v>
      </c>
      <c r="E8519">
        <v>1997</v>
      </c>
      <c r="F8519">
        <v>18.3</v>
      </c>
      <c r="G8519">
        <v>6.7</v>
      </c>
      <c r="L8519">
        <v>27.2</v>
      </c>
      <c r="N8519">
        <v>39.160899999999998</v>
      </c>
    </row>
    <row r="8520" spans="1:14" x14ac:dyDescent="0.3">
      <c r="A8520" t="s">
        <v>296</v>
      </c>
      <c r="B8520" t="s">
        <v>297</v>
      </c>
      <c r="C8520" t="s">
        <v>435</v>
      </c>
      <c r="D8520" t="s">
        <v>433</v>
      </c>
      <c r="E8520">
        <v>1996</v>
      </c>
      <c r="F8520">
        <v>20.2</v>
      </c>
      <c r="G8520">
        <v>8.1999999999999993</v>
      </c>
      <c r="L8520">
        <v>27.8</v>
      </c>
      <c r="N8520">
        <v>38.245699999999999</v>
      </c>
    </row>
    <row r="8521" spans="1:14" x14ac:dyDescent="0.3">
      <c r="A8521" t="s">
        <v>296</v>
      </c>
      <c r="B8521" t="s">
        <v>297</v>
      </c>
      <c r="C8521" t="s">
        <v>435</v>
      </c>
      <c r="D8521" t="s">
        <v>433</v>
      </c>
      <c r="E8521">
        <v>1995</v>
      </c>
      <c r="F8521">
        <v>23.2</v>
      </c>
      <c r="G8521">
        <v>6.4</v>
      </c>
      <c r="L8521">
        <v>28.3</v>
      </c>
      <c r="M8521">
        <v>71.8446</v>
      </c>
      <c r="N8521">
        <v>37.313000000000002</v>
      </c>
    </row>
    <row r="8522" spans="1:14" x14ac:dyDescent="0.3">
      <c r="A8522" t="s">
        <v>296</v>
      </c>
      <c r="B8522" t="s">
        <v>297</v>
      </c>
      <c r="C8522" t="s">
        <v>435</v>
      </c>
      <c r="D8522" t="s">
        <v>433</v>
      </c>
      <c r="E8522">
        <v>1994</v>
      </c>
      <c r="F8522">
        <v>22.3</v>
      </c>
      <c r="G8522">
        <v>7.7</v>
      </c>
      <c r="L8522">
        <v>28.8</v>
      </c>
      <c r="N8522">
        <v>36.341299999999997</v>
      </c>
    </row>
    <row r="8523" spans="1:14" x14ac:dyDescent="0.3">
      <c r="A8523" t="s">
        <v>296</v>
      </c>
      <c r="B8523" t="s">
        <v>297</v>
      </c>
      <c r="C8523" t="s">
        <v>435</v>
      </c>
      <c r="D8523" t="s">
        <v>433</v>
      </c>
      <c r="E8523">
        <v>1993</v>
      </c>
      <c r="F8523">
        <v>21.7</v>
      </c>
      <c r="G8523">
        <v>7.1</v>
      </c>
      <c r="L8523">
        <v>29.3</v>
      </c>
      <c r="N8523">
        <v>35.412999999999997</v>
      </c>
    </row>
    <row r="8524" spans="1:14" x14ac:dyDescent="0.3">
      <c r="A8524" t="s">
        <v>296</v>
      </c>
      <c r="B8524" t="s">
        <v>297</v>
      </c>
      <c r="C8524" t="s">
        <v>435</v>
      </c>
      <c r="D8524" t="s">
        <v>433</v>
      </c>
      <c r="E8524">
        <v>1992</v>
      </c>
      <c r="F8524">
        <v>23.6</v>
      </c>
      <c r="G8524">
        <v>7.3</v>
      </c>
      <c r="L8524">
        <v>29.5</v>
      </c>
      <c r="N8524">
        <v>34.4696</v>
      </c>
    </row>
    <row r="8525" spans="1:14" x14ac:dyDescent="0.3">
      <c r="A8525" t="s">
        <v>296</v>
      </c>
      <c r="B8525" t="s">
        <v>297</v>
      </c>
      <c r="C8525" t="s">
        <v>435</v>
      </c>
      <c r="D8525" t="s">
        <v>433</v>
      </c>
      <c r="E8525">
        <v>1991</v>
      </c>
      <c r="F8525">
        <v>22.3</v>
      </c>
      <c r="G8525">
        <v>6.5</v>
      </c>
      <c r="L8525">
        <v>29.6</v>
      </c>
      <c r="N8525">
        <v>33.567399999999999</v>
      </c>
    </row>
    <row r="8526" spans="1:14" x14ac:dyDescent="0.3">
      <c r="A8526" t="s">
        <v>296</v>
      </c>
      <c r="B8526" t="s">
        <v>297</v>
      </c>
      <c r="C8526" t="s">
        <v>435</v>
      </c>
      <c r="D8526" t="s">
        <v>433</v>
      </c>
      <c r="E8526">
        <v>1990</v>
      </c>
      <c r="F8526">
        <v>21.6</v>
      </c>
      <c r="G8526">
        <v>7.7</v>
      </c>
      <c r="K8526">
        <v>0</v>
      </c>
      <c r="L8526">
        <v>29.6</v>
      </c>
      <c r="M8526">
        <v>69.069299999999998</v>
      </c>
    </row>
    <row r="8527" spans="1:14" x14ac:dyDescent="0.3">
      <c r="A8527" t="s">
        <v>296</v>
      </c>
      <c r="B8527" t="s">
        <v>297</v>
      </c>
      <c r="C8527" t="s">
        <v>435</v>
      </c>
      <c r="D8527" t="s">
        <v>433</v>
      </c>
      <c r="E8527">
        <v>1989</v>
      </c>
      <c r="L8527">
        <v>29.4</v>
      </c>
    </row>
    <row r="8528" spans="1:14" x14ac:dyDescent="0.3">
      <c r="A8528" t="s">
        <v>296</v>
      </c>
      <c r="B8528" t="s">
        <v>297</v>
      </c>
      <c r="C8528" t="s">
        <v>435</v>
      </c>
      <c r="D8528" t="s">
        <v>433</v>
      </c>
      <c r="E8528">
        <v>1988</v>
      </c>
      <c r="L8528">
        <v>29.3</v>
      </c>
    </row>
    <row r="8529" spans="1:12" x14ac:dyDescent="0.3">
      <c r="A8529" t="s">
        <v>296</v>
      </c>
      <c r="B8529" t="s">
        <v>297</v>
      </c>
      <c r="C8529" t="s">
        <v>435</v>
      </c>
      <c r="D8529" t="s">
        <v>433</v>
      </c>
      <c r="E8529">
        <v>1987</v>
      </c>
      <c r="L8529">
        <v>29.1</v>
      </c>
    </row>
    <row r="8530" spans="1:12" x14ac:dyDescent="0.3">
      <c r="A8530" t="s">
        <v>296</v>
      </c>
      <c r="B8530" t="s">
        <v>297</v>
      </c>
      <c r="C8530" t="s">
        <v>435</v>
      </c>
      <c r="D8530" t="s">
        <v>433</v>
      </c>
      <c r="E8530">
        <v>1986</v>
      </c>
      <c r="L8530">
        <v>28.9</v>
      </c>
    </row>
    <row r="8531" spans="1:12" x14ac:dyDescent="0.3">
      <c r="A8531" t="s">
        <v>296</v>
      </c>
      <c r="B8531" t="s">
        <v>297</v>
      </c>
      <c r="C8531" t="s">
        <v>435</v>
      </c>
      <c r="D8531" t="s">
        <v>433</v>
      </c>
      <c r="E8531">
        <v>1985</v>
      </c>
      <c r="L8531">
        <v>28.7</v>
      </c>
    </row>
    <row r="8532" spans="1:12" x14ac:dyDescent="0.3">
      <c r="A8532" t="s">
        <v>296</v>
      </c>
      <c r="B8532" t="s">
        <v>297</v>
      </c>
      <c r="C8532" t="s">
        <v>435</v>
      </c>
      <c r="D8532" t="s">
        <v>433</v>
      </c>
      <c r="E8532">
        <v>1984</v>
      </c>
    </row>
    <row r="8533" spans="1:12" x14ac:dyDescent="0.3">
      <c r="A8533" t="s">
        <v>296</v>
      </c>
      <c r="B8533" t="s">
        <v>297</v>
      </c>
      <c r="C8533" t="s">
        <v>435</v>
      </c>
      <c r="D8533" t="s">
        <v>433</v>
      </c>
      <c r="E8533">
        <v>1983</v>
      </c>
    </row>
    <row r="8534" spans="1:12" x14ac:dyDescent="0.3">
      <c r="A8534" t="s">
        <v>296</v>
      </c>
      <c r="B8534" t="s">
        <v>297</v>
      </c>
      <c r="C8534" t="s">
        <v>435</v>
      </c>
      <c r="D8534" t="s">
        <v>433</v>
      </c>
      <c r="E8534">
        <v>1982</v>
      </c>
    </row>
    <row r="8535" spans="1:12" x14ac:dyDescent="0.3">
      <c r="A8535" t="s">
        <v>296</v>
      </c>
      <c r="B8535" t="s">
        <v>297</v>
      </c>
      <c r="C8535" t="s">
        <v>435</v>
      </c>
      <c r="D8535" t="s">
        <v>433</v>
      </c>
      <c r="E8535">
        <v>1981</v>
      </c>
    </row>
    <row r="8536" spans="1:12" x14ac:dyDescent="0.3">
      <c r="A8536" t="s">
        <v>296</v>
      </c>
      <c r="B8536" t="s">
        <v>297</v>
      </c>
      <c r="C8536" t="s">
        <v>435</v>
      </c>
      <c r="D8536" t="s">
        <v>433</v>
      </c>
      <c r="E8536">
        <v>1980</v>
      </c>
    </row>
    <row r="8537" spans="1:12" x14ac:dyDescent="0.3">
      <c r="A8537" t="s">
        <v>296</v>
      </c>
      <c r="B8537" t="s">
        <v>297</v>
      </c>
      <c r="C8537" t="s">
        <v>435</v>
      </c>
      <c r="D8537" t="s">
        <v>433</v>
      </c>
      <c r="E8537">
        <v>1979</v>
      </c>
    </row>
    <row r="8538" spans="1:12" x14ac:dyDescent="0.3">
      <c r="A8538" t="s">
        <v>296</v>
      </c>
      <c r="B8538" t="s">
        <v>297</v>
      </c>
      <c r="C8538" t="s">
        <v>435</v>
      </c>
      <c r="D8538" t="s">
        <v>433</v>
      </c>
      <c r="E8538">
        <v>1978</v>
      </c>
    </row>
    <row r="8539" spans="1:12" x14ac:dyDescent="0.3">
      <c r="A8539" t="s">
        <v>296</v>
      </c>
      <c r="B8539" t="s">
        <v>297</v>
      </c>
      <c r="C8539" t="s">
        <v>435</v>
      </c>
      <c r="D8539" t="s">
        <v>433</v>
      </c>
      <c r="E8539">
        <v>1977</v>
      </c>
    </row>
    <row r="8540" spans="1:12" x14ac:dyDescent="0.3">
      <c r="A8540" t="s">
        <v>296</v>
      </c>
      <c r="B8540" t="s">
        <v>297</v>
      </c>
      <c r="C8540" t="s">
        <v>435</v>
      </c>
      <c r="D8540" t="s">
        <v>433</v>
      </c>
      <c r="E8540">
        <v>1976</v>
      </c>
    </row>
    <row r="8541" spans="1:12" x14ac:dyDescent="0.3">
      <c r="A8541" t="s">
        <v>296</v>
      </c>
      <c r="B8541" t="s">
        <v>297</v>
      </c>
      <c r="C8541" t="s">
        <v>435</v>
      </c>
      <c r="D8541" t="s">
        <v>433</v>
      </c>
      <c r="E8541">
        <v>1975</v>
      </c>
    </row>
    <row r="8542" spans="1:12" x14ac:dyDescent="0.3">
      <c r="A8542" t="s">
        <v>296</v>
      </c>
      <c r="B8542" t="s">
        <v>297</v>
      </c>
      <c r="C8542" t="s">
        <v>435</v>
      </c>
      <c r="D8542" t="s">
        <v>433</v>
      </c>
      <c r="E8542">
        <v>1974</v>
      </c>
    </row>
    <row r="8543" spans="1:12" x14ac:dyDescent="0.3">
      <c r="A8543" t="s">
        <v>296</v>
      </c>
      <c r="B8543" t="s">
        <v>297</v>
      </c>
      <c r="C8543" t="s">
        <v>435</v>
      </c>
      <c r="D8543" t="s">
        <v>433</v>
      </c>
      <c r="E8543">
        <v>1973</v>
      </c>
    </row>
    <row r="8544" spans="1:12" x14ac:dyDescent="0.3">
      <c r="A8544" t="s">
        <v>296</v>
      </c>
      <c r="B8544" t="s">
        <v>297</v>
      </c>
      <c r="C8544" t="s">
        <v>435</v>
      </c>
      <c r="D8544" t="s">
        <v>433</v>
      </c>
      <c r="E8544">
        <v>1972</v>
      </c>
    </row>
    <row r="8545" spans="1:15" x14ac:dyDescent="0.3">
      <c r="A8545" t="s">
        <v>296</v>
      </c>
      <c r="B8545" t="s">
        <v>297</v>
      </c>
      <c r="C8545" t="s">
        <v>435</v>
      </c>
      <c r="D8545" t="s">
        <v>433</v>
      </c>
      <c r="E8545">
        <v>1971</v>
      </c>
    </row>
    <row r="8546" spans="1:15" x14ac:dyDescent="0.3">
      <c r="A8546" t="s">
        <v>296</v>
      </c>
      <c r="B8546" t="s">
        <v>297</v>
      </c>
      <c r="C8546" t="s">
        <v>435</v>
      </c>
      <c r="D8546" t="s">
        <v>433</v>
      </c>
      <c r="E8546">
        <v>1970</v>
      </c>
    </row>
    <row r="8547" spans="1:15" x14ac:dyDescent="0.3">
      <c r="A8547" t="s">
        <v>296</v>
      </c>
      <c r="B8547" t="s">
        <v>297</v>
      </c>
      <c r="C8547" t="s">
        <v>435</v>
      </c>
      <c r="D8547" t="s">
        <v>433</v>
      </c>
      <c r="E8547">
        <v>1969</v>
      </c>
    </row>
    <row r="8548" spans="1:15" x14ac:dyDescent="0.3">
      <c r="A8548" t="s">
        <v>296</v>
      </c>
      <c r="B8548" t="s">
        <v>297</v>
      </c>
      <c r="C8548" t="s">
        <v>435</v>
      </c>
      <c r="D8548" t="s">
        <v>433</v>
      </c>
      <c r="E8548">
        <v>1968</v>
      </c>
    </row>
    <row r="8549" spans="1:15" x14ac:dyDescent="0.3">
      <c r="A8549" t="s">
        <v>296</v>
      </c>
      <c r="B8549" t="s">
        <v>297</v>
      </c>
      <c r="C8549" t="s">
        <v>435</v>
      </c>
      <c r="D8549" t="s">
        <v>433</v>
      </c>
      <c r="E8549">
        <v>1967</v>
      </c>
    </row>
    <row r="8550" spans="1:15" x14ac:dyDescent="0.3">
      <c r="A8550" t="s">
        <v>296</v>
      </c>
      <c r="B8550" t="s">
        <v>297</v>
      </c>
      <c r="C8550" t="s">
        <v>435</v>
      </c>
      <c r="D8550" t="s">
        <v>433</v>
      </c>
      <c r="E8550">
        <v>1966</v>
      </c>
    </row>
    <row r="8551" spans="1:15" x14ac:dyDescent="0.3">
      <c r="A8551" t="s">
        <v>296</v>
      </c>
      <c r="B8551" t="s">
        <v>297</v>
      </c>
      <c r="C8551" t="s">
        <v>435</v>
      </c>
      <c r="D8551" t="s">
        <v>433</v>
      </c>
      <c r="E8551">
        <v>1965</v>
      </c>
    </row>
    <row r="8552" spans="1:15" x14ac:dyDescent="0.3">
      <c r="A8552" t="s">
        <v>296</v>
      </c>
      <c r="B8552" t="s">
        <v>297</v>
      </c>
      <c r="C8552" t="s">
        <v>435</v>
      </c>
      <c r="D8552" t="s">
        <v>433</v>
      </c>
      <c r="E8552">
        <v>1964</v>
      </c>
    </row>
    <row r="8553" spans="1:15" x14ac:dyDescent="0.3">
      <c r="A8553" t="s">
        <v>296</v>
      </c>
      <c r="B8553" t="s">
        <v>297</v>
      </c>
      <c r="C8553" t="s">
        <v>435</v>
      </c>
      <c r="D8553" t="s">
        <v>433</v>
      </c>
      <c r="E8553">
        <v>1963</v>
      </c>
    </row>
    <row r="8554" spans="1:15" x14ac:dyDescent="0.3">
      <c r="A8554" t="s">
        <v>296</v>
      </c>
      <c r="B8554" t="s">
        <v>297</v>
      </c>
      <c r="C8554" t="s">
        <v>435</v>
      </c>
      <c r="D8554" t="s">
        <v>433</v>
      </c>
      <c r="E8554">
        <v>1962</v>
      </c>
    </row>
    <row r="8555" spans="1:15" x14ac:dyDescent="0.3">
      <c r="A8555" t="s">
        <v>296</v>
      </c>
      <c r="B8555" t="s">
        <v>297</v>
      </c>
      <c r="C8555" t="s">
        <v>435</v>
      </c>
      <c r="D8555" t="s">
        <v>433</v>
      </c>
      <c r="E8555">
        <v>1961</v>
      </c>
    </row>
    <row r="8556" spans="1:15" x14ac:dyDescent="0.3">
      <c r="A8556" t="s">
        <v>296</v>
      </c>
      <c r="B8556" t="s">
        <v>297</v>
      </c>
      <c r="C8556" t="s">
        <v>435</v>
      </c>
      <c r="D8556" t="s">
        <v>433</v>
      </c>
      <c r="E8556">
        <v>1960</v>
      </c>
    </row>
    <row r="8557" spans="1:15" x14ac:dyDescent="0.3">
      <c r="A8557" t="s">
        <v>298</v>
      </c>
      <c r="B8557" t="s">
        <v>299</v>
      </c>
      <c r="C8557" t="s">
        <v>437</v>
      </c>
      <c r="D8557" t="s">
        <v>433</v>
      </c>
      <c r="E8557">
        <v>2018</v>
      </c>
      <c r="I8557">
        <v>65055100000</v>
      </c>
      <c r="J8557">
        <v>15575.1</v>
      </c>
      <c r="L8557">
        <v>13.1</v>
      </c>
      <c r="N8557">
        <v>56.186100000000003</v>
      </c>
      <c r="O8557">
        <v>3.9220000000000002</v>
      </c>
    </row>
    <row r="8558" spans="1:15" x14ac:dyDescent="0.3">
      <c r="A8558" t="s">
        <v>298</v>
      </c>
      <c r="B8558" t="s">
        <v>299</v>
      </c>
      <c r="C8558" t="s">
        <v>437</v>
      </c>
      <c r="D8558" t="s">
        <v>433</v>
      </c>
      <c r="E8558">
        <v>2017</v>
      </c>
      <c r="F8558">
        <v>19.263000000000002</v>
      </c>
      <c r="G8558">
        <v>5.048</v>
      </c>
      <c r="I8558">
        <v>62283800000</v>
      </c>
      <c r="J8558">
        <v>15166.1</v>
      </c>
      <c r="K8558">
        <v>57.865099999999998</v>
      </c>
      <c r="L8558">
        <v>13.6</v>
      </c>
      <c r="M8558">
        <v>78.149000000000001</v>
      </c>
      <c r="N8558">
        <v>55.243099999999998</v>
      </c>
      <c r="O8558">
        <v>3.9</v>
      </c>
    </row>
    <row r="8559" spans="1:15" x14ac:dyDescent="0.3">
      <c r="A8559" t="s">
        <v>298</v>
      </c>
      <c r="B8559" t="s">
        <v>299</v>
      </c>
      <c r="C8559" t="s">
        <v>437</v>
      </c>
      <c r="D8559" t="s">
        <v>433</v>
      </c>
      <c r="E8559">
        <v>2016</v>
      </c>
      <c r="F8559">
        <v>19.562000000000001</v>
      </c>
      <c r="G8559">
        <v>5.024</v>
      </c>
      <c r="I8559">
        <v>57957600000</v>
      </c>
      <c r="J8559">
        <v>14356.3</v>
      </c>
      <c r="K8559">
        <v>54</v>
      </c>
      <c r="L8559">
        <v>14</v>
      </c>
      <c r="M8559">
        <v>77.963999999999999</v>
      </c>
      <c r="N8559">
        <v>54.305599999999998</v>
      </c>
      <c r="O8559">
        <v>3.3149999999999999</v>
      </c>
    </row>
    <row r="8560" spans="1:15" x14ac:dyDescent="0.3">
      <c r="A8560" t="s">
        <v>298</v>
      </c>
      <c r="B8560" t="s">
        <v>299</v>
      </c>
      <c r="C8560" t="s">
        <v>437</v>
      </c>
      <c r="D8560" t="s">
        <v>433</v>
      </c>
      <c r="E8560">
        <v>2015</v>
      </c>
      <c r="F8560">
        <v>19.863</v>
      </c>
      <c r="G8560">
        <v>5.0030000000000001</v>
      </c>
      <c r="I8560">
        <v>54091700000</v>
      </c>
      <c r="J8560">
        <v>13630.3</v>
      </c>
      <c r="K8560">
        <v>51.205399999999997</v>
      </c>
      <c r="L8560">
        <v>14.5</v>
      </c>
      <c r="M8560">
        <v>77.775999999999996</v>
      </c>
      <c r="N8560">
        <v>53.382899999999999</v>
      </c>
      <c r="O8560">
        <v>3.0019999999999998</v>
      </c>
    </row>
    <row r="8561" spans="1:15" x14ac:dyDescent="0.3">
      <c r="A8561" t="s">
        <v>298</v>
      </c>
      <c r="B8561" t="s">
        <v>299</v>
      </c>
      <c r="C8561" t="s">
        <v>437</v>
      </c>
      <c r="D8561" t="s">
        <v>433</v>
      </c>
      <c r="E8561">
        <v>2014</v>
      </c>
      <c r="F8561">
        <v>20.155000000000001</v>
      </c>
      <c r="G8561">
        <v>4.9850000000000003</v>
      </c>
      <c r="H8561">
        <v>2064.1799999999998</v>
      </c>
      <c r="I8561">
        <v>49921500000</v>
      </c>
      <c r="J8561">
        <v>12796.1</v>
      </c>
      <c r="K8561">
        <v>44.92</v>
      </c>
      <c r="L8561">
        <v>15</v>
      </c>
      <c r="M8561">
        <v>77.582999999999998</v>
      </c>
      <c r="N8561">
        <v>52.479399999999998</v>
      </c>
      <c r="O8561">
        <v>2.7229999999999999</v>
      </c>
    </row>
    <row r="8562" spans="1:15" x14ac:dyDescent="0.3">
      <c r="A8562" t="s">
        <v>298</v>
      </c>
      <c r="B8562" t="s">
        <v>299</v>
      </c>
      <c r="C8562" t="s">
        <v>437</v>
      </c>
      <c r="D8562" t="s">
        <v>433</v>
      </c>
      <c r="E8562">
        <v>2013</v>
      </c>
      <c r="F8562">
        <v>20.428999999999998</v>
      </c>
      <c r="G8562">
        <v>4.9690000000000003</v>
      </c>
      <c r="H8562">
        <v>2018.54</v>
      </c>
      <c r="I8562">
        <v>45600000000</v>
      </c>
      <c r="J8562">
        <v>11889.1</v>
      </c>
      <c r="K8562">
        <v>44.03</v>
      </c>
      <c r="L8562">
        <v>15.5</v>
      </c>
      <c r="M8562">
        <v>77.385999999999996</v>
      </c>
      <c r="N8562">
        <v>51.593200000000003</v>
      </c>
      <c r="O8562">
        <v>2.2999999999999998</v>
      </c>
    </row>
    <row r="8563" spans="1:15" x14ac:dyDescent="0.3">
      <c r="A8563" t="s">
        <v>298</v>
      </c>
      <c r="B8563" t="s">
        <v>299</v>
      </c>
      <c r="C8563" t="s">
        <v>437</v>
      </c>
      <c r="D8563" t="s">
        <v>433</v>
      </c>
      <c r="E8563">
        <v>2012</v>
      </c>
      <c r="F8563">
        <v>20.678000000000001</v>
      </c>
      <c r="G8563">
        <v>4.9539999999999997</v>
      </c>
      <c r="H8563">
        <v>1955.38</v>
      </c>
      <c r="I8563">
        <v>40429700000</v>
      </c>
      <c r="J8563">
        <v>10722.3</v>
      </c>
      <c r="K8563">
        <v>40.301900000000003</v>
      </c>
      <c r="L8563">
        <v>16</v>
      </c>
      <c r="M8563">
        <v>77.188000000000002</v>
      </c>
      <c r="N8563">
        <v>50.721299999999999</v>
      </c>
      <c r="O8563">
        <v>2.391</v>
      </c>
    </row>
    <row r="8564" spans="1:15" x14ac:dyDescent="0.3">
      <c r="A8564" t="s">
        <v>298</v>
      </c>
      <c r="B8564" t="s">
        <v>299</v>
      </c>
      <c r="C8564" t="s">
        <v>437</v>
      </c>
      <c r="D8564" t="s">
        <v>433</v>
      </c>
      <c r="E8564">
        <v>2011</v>
      </c>
      <c r="F8564">
        <v>20.902000000000001</v>
      </c>
      <c r="G8564">
        <v>4.9400000000000004</v>
      </c>
      <c r="H8564">
        <v>1824.64</v>
      </c>
      <c r="I8564">
        <v>34686200000</v>
      </c>
      <c r="J8564">
        <v>9358.25</v>
      </c>
      <c r="K8564">
        <v>42.7</v>
      </c>
      <c r="L8564">
        <v>16.5</v>
      </c>
      <c r="M8564">
        <v>76.989000000000004</v>
      </c>
      <c r="N8564">
        <v>49.858499999999999</v>
      </c>
      <c r="O8564">
        <v>2.3109999999999999</v>
      </c>
    </row>
    <row r="8565" spans="1:15" x14ac:dyDescent="0.3">
      <c r="A8565" t="s">
        <v>298</v>
      </c>
      <c r="B8565" t="s">
        <v>299</v>
      </c>
      <c r="C8565" t="s">
        <v>437</v>
      </c>
      <c r="D8565" t="s">
        <v>433</v>
      </c>
      <c r="E8565">
        <v>2010</v>
      </c>
      <c r="F8565">
        <v>21.102</v>
      </c>
      <c r="G8565">
        <v>4.9249999999999998</v>
      </c>
      <c r="H8565">
        <v>1745.14</v>
      </c>
      <c r="I8565">
        <v>29440300000</v>
      </c>
      <c r="J8565">
        <v>8082.03</v>
      </c>
      <c r="K8565">
        <v>40.1</v>
      </c>
      <c r="L8565">
        <v>17</v>
      </c>
      <c r="M8565">
        <v>76.792000000000002</v>
      </c>
      <c r="N8565">
        <v>49.000399999999999</v>
      </c>
      <c r="O8565">
        <v>3.7130000000000001</v>
      </c>
    </row>
    <row r="8566" spans="1:15" x14ac:dyDescent="0.3">
      <c r="A8566" t="s">
        <v>298</v>
      </c>
      <c r="B8566" t="s">
        <v>299</v>
      </c>
      <c r="C8566" t="s">
        <v>437</v>
      </c>
      <c r="D8566" t="s">
        <v>433</v>
      </c>
      <c r="E8566">
        <v>2009</v>
      </c>
      <c r="F8566">
        <v>21.285</v>
      </c>
      <c r="G8566">
        <v>4.9089999999999998</v>
      </c>
      <c r="H8566">
        <v>1639.47</v>
      </c>
      <c r="I8566">
        <v>27116600000</v>
      </c>
      <c r="J8566">
        <v>7576.14</v>
      </c>
      <c r="K8566">
        <v>39.08</v>
      </c>
      <c r="L8566">
        <v>17.5</v>
      </c>
      <c r="M8566">
        <v>76.599999999999994</v>
      </c>
      <c r="N8566">
        <v>48.146599999999999</v>
      </c>
      <c r="O8566">
        <v>3.758</v>
      </c>
    </row>
    <row r="8567" spans="1:15" x14ac:dyDescent="0.3">
      <c r="A8567" t="s">
        <v>298</v>
      </c>
      <c r="B8567" t="s">
        <v>299</v>
      </c>
      <c r="C8567" t="s">
        <v>437</v>
      </c>
      <c r="D8567" t="s">
        <v>433</v>
      </c>
      <c r="E8567">
        <v>2008</v>
      </c>
      <c r="F8567">
        <v>21.46</v>
      </c>
      <c r="G8567">
        <v>4.8920000000000003</v>
      </c>
      <c r="H8567">
        <v>1626.75</v>
      </c>
      <c r="I8567">
        <v>25155900000</v>
      </c>
      <c r="J8567">
        <v>7154.27</v>
      </c>
      <c r="K8567">
        <v>33.82</v>
      </c>
      <c r="L8567">
        <v>18</v>
      </c>
      <c r="M8567">
        <v>76.414000000000001</v>
      </c>
      <c r="N8567">
        <v>47.298999999999999</v>
      </c>
      <c r="O8567">
        <v>3.202</v>
      </c>
    </row>
    <row r="8568" spans="1:15" x14ac:dyDescent="0.3">
      <c r="A8568" t="s">
        <v>298</v>
      </c>
      <c r="B8568" t="s">
        <v>299</v>
      </c>
      <c r="C8568" t="s">
        <v>437</v>
      </c>
      <c r="D8568" t="s">
        <v>433</v>
      </c>
      <c r="E8568">
        <v>2007</v>
      </c>
      <c r="F8568">
        <v>21.64</v>
      </c>
      <c r="G8568">
        <v>4.8739999999999997</v>
      </c>
      <c r="H8568">
        <v>1571.95</v>
      </c>
      <c r="I8568">
        <v>21296000000</v>
      </c>
      <c r="J8568">
        <v>6166.18</v>
      </c>
      <c r="K8568">
        <v>22.29</v>
      </c>
      <c r="L8568">
        <v>18.5</v>
      </c>
      <c r="M8568">
        <v>76.233999999999995</v>
      </c>
      <c r="N8568">
        <v>46.457799999999999</v>
      </c>
      <c r="O8568">
        <v>3.43</v>
      </c>
    </row>
    <row r="8569" spans="1:15" x14ac:dyDescent="0.3">
      <c r="A8569" t="s">
        <v>298</v>
      </c>
      <c r="B8569" t="s">
        <v>299</v>
      </c>
      <c r="C8569" t="s">
        <v>437</v>
      </c>
      <c r="D8569" t="s">
        <v>433</v>
      </c>
      <c r="E8569">
        <v>2006</v>
      </c>
      <c r="F8569">
        <v>21.83</v>
      </c>
      <c r="G8569">
        <v>4.8559999999999999</v>
      </c>
      <c r="H8569">
        <v>1478.03</v>
      </c>
      <c r="I8569">
        <v>18141700000</v>
      </c>
      <c r="J8569">
        <v>5348.9</v>
      </c>
      <c r="K8569">
        <v>17.349599999999999</v>
      </c>
      <c r="L8569">
        <v>19</v>
      </c>
      <c r="M8569">
        <v>76.06</v>
      </c>
      <c r="N8569">
        <v>45.623699999999999</v>
      </c>
      <c r="O8569">
        <v>3.9350000000000001</v>
      </c>
    </row>
    <row r="8570" spans="1:15" x14ac:dyDescent="0.3">
      <c r="A8570" t="s">
        <v>298</v>
      </c>
      <c r="B8570" t="s">
        <v>299</v>
      </c>
      <c r="C8570" t="s">
        <v>437</v>
      </c>
      <c r="D8570" t="s">
        <v>433</v>
      </c>
      <c r="E8570">
        <v>2005</v>
      </c>
      <c r="F8570">
        <v>22.04</v>
      </c>
      <c r="G8570">
        <v>4.8380000000000001</v>
      </c>
      <c r="H8570">
        <v>1455.16</v>
      </c>
      <c r="I8570">
        <v>16374400000</v>
      </c>
      <c r="J8570">
        <v>4916.91</v>
      </c>
      <c r="K8570">
        <v>11.484</v>
      </c>
      <c r="L8570">
        <v>19.5</v>
      </c>
      <c r="M8570">
        <v>75.891999999999996</v>
      </c>
      <c r="N8570">
        <v>44.7971</v>
      </c>
      <c r="O8570">
        <v>4.2220000000000004</v>
      </c>
    </row>
    <row r="8571" spans="1:15" x14ac:dyDescent="0.3">
      <c r="A8571" t="s">
        <v>298</v>
      </c>
      <c r="B8571" t="s">
        <v>299</v>
      </c>
      <c r="C8571" t="s">
        <v>437</v>
      </c>
      <c r="D8571" t="s">
        <v>433</v>
      </c>
      <c r="E8571">
        <v>2004</v>
      </c>
      <c r="F8571">
        <v>22.277999999999999</v>
      </c>
      <c r="G8571">
        <v>4.8209999999999997</v>
      </c>
      <c r="H8571">
        <v>1424.13</v>
      </c>
      <c r="I8571">
        <v>15013400000</v>
      </c>
      <c r="J8571">
        <v>4592.1499999999996</v>
      </c>
      <c r="K8571">
        <v>11.1409</v>
      </c>
      <c r="L8571">
        <v>19.899999999999999</v>
      </c>
      <c r="M8571">
        <v>75.727999999999994</v>
      </c>
      <c r="N8571">
        <v>43.978400000000001</v>
      </c>
      <c r="O8571">
        <v>4.3470000000000004</v>
      </c>
    </row>
    <row r="8572" spans="1:15" x14ac:dyDescent="0.3">
      <c r="A8572" t="s">
        <v>298</v>
      </c>
      <c r="B8572" t="s">
        <v>299</v>
      </c>
      <c r="C8572" t="s">
        <v>437</v>
      </c>
      <c r="D8572" t="s">
        <v>433</v>
      </c>
      <c r="E8572">
        <v>2003</v>
      </c>
      <c r="F8572">
        <v>22.542999999999999</v>
      </c>
      <c r="G8572">
        <v>4.806</v>
      </c>
      <c r="H8572">
        <v>1359.59</v>
      </c>
      <c r="I8572">
        <v>13694000000</v>
      </c>
      <c r="J8572">
        <v>4267.3</v>
      </c>
      <c r="K8572">
        <v>9.9874200000000002</v>
      </c>
      <c r="L8572">
        <v>20.399999999999999</v>
      </c>
      <c r="M8572">
        <v>75.564999999999998</v>
      </c>
      <c r="N8572">
        <v>43.167200000000001</v>
      </c>
      <c r="O8572">
        <v>4.4130000000000003</v>
      </c>
    </row>
    <row r="8573" spans="1:15" x14ac:dyDescent="0.3">
      <c r="A8573" t="s">
        <v>298</v>
      </c>
      <c r="B8573" t="s">
        <v>299</v>
      </c>
      <c r="C8573" t="s">
        <v>437</v>
      </c>
      <c r="D8573" t="s">
        <v>433</v>
      </c>
      <c r="E8573">
        <v>2002</v>
      </c>
      <c r="F8573">
        <v>22.832000000000001</v>
      </c>
      <c r="G8573">
        <v>4.7949999999999999</v>
      </c>
      <c r="H8573">
        <v>1324.15</v>
      </c>
      <c r="I8573">
        <v>12994300000</v>
      </c>
      <c r="J8573">
        <v>4126.24</v>
      </c>
      <c r="K8573">
        <v>8.5180799999999994</v>
      </c>
      <c r="L8573">
        <v>20.9</v>
      </c>
      <c r="M8573">
        <v>75.400999999999996</v>
      </c>
      <c r="N8573">
        <v>42.362000000000002</v>
      </c>
      <c r="O8573">
        <v>4.5510000000000002</v>
      </c>
    </row>
    <row r="8574" spans="1:15" x14ac:dyDescent="0.3">
      <c r="A8574" t="s">
        <v>298</v>
      </c>
      <c r="B8574" t="s">
        <v>299</v>
      </c>
      <c r="C8574" t="s">
        <v>437</v>
      </c>
      <c r="D8574" t="s">
        <v>433</v>
      </c>
      <c r="E8574">
        <v>2001</v>
      </c>
      <c r="F8574">
        <v>23.138999999999999</v>
      </c>
      <c r="G8574">
        <v>4.7869999999999999</v>
      </c>
      <c r="H8574">
        <v>1289.1400000000001</v>
      </c>
      <c r="I8574">
        <v>12502000000</v>
      </c>
      <c r="J8574">
        <v>4046.42</v>
      </c>
      <c r="K8574">
        <v>7.2683999999999997</v>
      </c>
      <c r="L8574">
        <v>21.4</v>
      </c>
      <c r="M8574">
        <v>75.233000000000004</v>
      </c>
      <c r="N8574">
        <v>41.561</v>
      </c>
      <c r="O8574">
        <v>4.3780000000000001</v>
      </c>
    </row>
    <row r="8575" spans="1:15" x14ac:dyDescent="0.3">
      <c r="A8575" t="s">
        <v>298</v>
      </c>
      <c r="B8575" t="s">
        <v>299</v>
      </c>
      <c r="C8575" t="s">
        <v>437</v>
      </c>
      <c r="D8575" t="s">
        <v>433</v>
      </c>
      <c r="E8575">
        <v>2000</v>
      </c>
      <c r="F8575">
        <v>23.452000000000002</v>
      </c>
      <c r="G8575">
        <v>4.7830000000000004</v>
      </c>
      <c r="H8575">
        <v>1266.53</v>
      </c>
      <c r="I8575">
        <v>12304100000</v>
      </c>
      <c r="J8575">
        <v>4060.32</v>
      </c>
      <c r="K8575">
        <v>6.5548000000000002</v>
      </c>
      <c r="L8575">
        <v>21.8</v>
      </c>
      <c r="M8575">
        <v>75.06</v>
      </c>
      <c r="N8575">
        <v>40.763100000000001</v>
      </c>
      <c r="O8575">
        <v>4.2060000000000004</v>
      </c>
    </row>
    <row r="8576" spans="1:15" x14ac:dyDescent="0.3">
      <c r="A8576" t="s">
        <v>298</v>
      </c>
      <c r="B8576" t="s">
        <v>299</v>
      </c>
      <c r="C8576" t="s">
        <v>437</v>
      </c>
      <c r="D8576" t="s">
        <v>433</v>
      </c>
      <c r="E8576">
        <v>1999</v>
      </c>
      <c r="F8576">
        <v>23.757999999999999</v>
      </c>
      <c r="G8576">
        <v>4.7830000000000004</v>
      </c>
      <c r="H8576">
        <v>1219.3699999999999</v>
      </c>
      <c r="I8576">
        <v>12130300000</v>
      </c>
      <c r="J8576">
        <v>4082.62</v>
      </c>
      <c r="K8576">
        <v>3.8368600000000002</v>
      </c>
      <c r="L8576">
        <v>22.2</v>
      </c>
      <c r="M8576">
        <v>74.881</v>
      </c>
      <c r="N8576">
        <v>39.967700000000001</v>
      </c>
      <c r="O8576">
        <v>4.1719999999999997</v>
      </c>
    </row>
    <row r="8577" spans="1:15" x14ac:dyDescent="0.3">
      <c r="A8577" t="s">
        <v>298</v>
      </c>
      <c r="B8577" t="s">
        <v>299</v>
      </c>
      <c r="C8577" t="s">
        <v>437</v>
      </c>
      <c r="D8577" t="s">
        <v>433</v>
      </c>
      <c r="E8577">
        <v>1998</v>
      </c>
      <c r="F8577">
        <v>24.044</v>
      </c>
      <c r="G8577">
        <v>4.7869999999999999</v>
      </c>
      <c r="H8577">
        <v>1180.8499999999999</v>
      </c>
      <c r="I8577">
        <v>11575500000</v>
      </c>
      <c r="J8577">
        <v>3974.67</v>
      </c>
      <c r="K8577">
        <v>2.7506499999999998</v>
      </c>
      <c r="L8577">
        <v>22.6</v>
      </c>
      <c r="M8577">
        <v>74.694000000000003</v>
      </c>
      <c r="N8577">
        <v>39.175600000000003</v>
      </c>
      <c r="O8577">
        <v>4.0650000000000004</v>
      </c>
    </row>
    <row r="8578" spans="1:15" x14ac:dyDescent="0.3">
      <c r="A8578" t="s">
        <v>298</v>
      </c>
      <c r="B8578" t="s">
        <v>299</v>
      </c>
      <c r="C8578" t="s">
        <v>437</v>
      </c>
      <c r="D8578" t="s">
        <v>433</v>
      </c>
      <c r="E8578">
        <v>1997</v>
      </c>
      <c r="F8578">
        <v>24.308</v>
      </c>
      <c r="G8578">
        <v>4.7949999999999999</v>
      </c>
      <c r="H8578">
        <v>1173.48</v>
      </c>
      <c r="I8578">
        <v>10677300000</v>
      </c>
      <c r="J8578">
        <v>3741.28</v>
      </c>
      <c r="K8578">
        <v>0.53906600000000005</v>
      </c>
      <c r="L8578">
        <v>22.9</v>
      </c>
      <c r="M8578">
        <v>74.5</v>
      </c>
      <c r="N8578">
        <v>38.39</v>
      </c>
      <c r="O8578">
        <v>4.1130000000000004</v>
      </c>
    </row>
    <row r="8579" spans="1:15" x14ac:dyDescent="0.3">
      <c r="A8579" t="s">
        <v>298</v>
      </c>
      <c r="B8579" t="s">
        <v>299</v>
      </c>
      <c r="C8579" t="s">
        <v>437</v>
      </c>
      <c r="D8579" t="s">
        <v>433</v>
      </c>
      <c r="E8579">
        <v>1996</v>
      </c>
      <c r="F8579">
        <v>24.55</v>
      </c>
      <c r="G8579">
        <v>4.806</v>
      </c>
      <c r="H8579">
        <v>1084.6500000000001</v>
      </c>
      <c r="I8579">
        <v>9870490000</v>
      </c>
      <c r="J8579">
        <v>3529.85</v>
      </c>
      <c r="K8579">
        <v>0.219999</v>
      </c>
      <c r="L8579">
        <v>23.2</v>
      </c>
      <c r="M8579">
        <v>74.3</v>
      </c>
      <c r="N8579">
        <v>37.614899999999999</v>
      </c>
      <c r="O8579">
        <v>4.0549999999999997</v>
      </c>
    </row>
    <row r="8580" spans="1:15" x14ac:dyDescent="0.3">
      <c r="A8580" t="s">
        <v>298</v>
      </c>
      <c r="B8580" t="s">
        <v>299</v>
      </c>
      <c r="C8580" t="s">
        <v>437</v>
      </c>
      <c r="D8580" t="s">
        <v>433</v>
      </c>
      <c r="E8580">
        <v>1995</v>
      </c>
      <c r="F8580">
        <v>24.780999999999999</v>
      </c>
      <c r="G8580">
        <v>4.82</v>
      </c>
      <c r="H8580">
        <v>1062.9000000000001</v>
      </c>
      <c r="I8580">
        <v>9573810000</v>
      </c>
      <c r="J8580">
        <v>3494.52</v>
      </c>
      <c r="K8580">
        <v>5.6122999999999999E-2</v>
      </c>
      <c r="L8580">
        <v>23.5</v>
      </c>
      <c r="M8580">
        <v>74.091999999999999</v>
      </c>
      <c r="N8580">
        <v>36.853200000000001</v>
      </c>
      <c r="O8580">
        <v>3.9620000000000002</v>
      </c>
    </row>
    <row r="8581" spans="1:15" x14ac:dyDescent="0.3">
      <c r="A8581" t="s">
        <v>298</v>
      </c>
      <c r="B8581" t="s">
        <v>299</v>
      </c>
      <c r="C8581" t="s">
        <v>437</v>
      </c>
      <c r="D8581" t="s">
        <v>433</v>
      </c>
      <c r="E8581">
        <v>1994</v>
      </c>
      <c r="F8581">
        <v>25.015999999999998</v>
      </c>
      <c r="G8581">
        <v>4.8380000000000001</v>
      </c>
      <c r="H8581">
        <v>1012.25</v>
      </c>
      <c r="I8581">
        <v>9365290000</v>
      </c>
      <c r="J8581">
        <v>3489.15</v>
      </c>
      <c r="K8581">
        <v>7.6369000000000003E-3</v>
      </c>
      <c r="L8581">
        <v>23.8</v>
      </c>
      <c r="M8581">
        <v>73.879000000000005</v>
      </c>
      <c r="N8581">
        <v>36.105899999999998</v>
      </c>
      <c r="O8581">
        <v>3.9729999999999999</v>
      </c>
    </row>
    <row r="8582" spans="1:15" x14ac:dyDescent="0.3">
      <c r="A8582" t="s">
        <v>298</v>
      </c>
      <c r="B8582" t="s">
        <v>299</v>
      </c>
      <c r="C8582" t="s">
        <v>437</v>
      </c>
      <c r="D8582" t="s">
        <v>433</v>
      </c>
      <c r="E8582">
        <v>1993</v>
      </c>
      <c r="F8582">
        <v>25.271999999999998</v>
      </c>
      <c r="G8582">
        <v>4.8600000000000003</v>
      </c>
      <c r="H8582">
        <v>958.70799999999997</v>
      </c>
      <c r="I8582">
        <v>8782590000</v>
      </c>
      <c r="J8582">
        <v>3339.92</v>
      </c>
      <c r="L8582">
        <v>24.1</v>
      </c>
      <c r="M8582">
        <v>73.661000000000001</v>
      </c>
      <c r="N8582">
        <v>35.372300000000003</v>
      </c>
      <c r="O8582">
        <v>3.9079999999999999</v>
      </c>
    </row>
    <row r="8583" spans="1:15" x14ac:dyDescent="0.3">
      <c r="A8583" t="s">
        <v>298</v>
      </c>
      <c r="B8583" t="s">
        <v>299</v>
      </c>
      <c r="C8583" t="s">
        <v>437</v>
      </c>
      <c r="D8583" t="s">
        <v>433</v>
      </c>
      <c r="E8583">
        <v>1992</v>
      </c>
      <c r="F8583">
        <v>25.562000000000001</v>
      </c>
      <c r="G8583">
        <v>4.8840000000000003</v>
      </c>
      <c r="H8583">
        <v>910.34199999999998</v>
      </c>
      <c r="I8583">
        <v>8042340000</v>
      </c>
      <c r="J8583">
        <v>3122.08</v>
      </c>
      <c r="L8583">
        <v>24.5</v>
      </c>
      <c r="M8583">
        <v>73.438999999999993</v>
      </c>
      <c r="N8583">
        <v>34.651000000000003</v>
      </c>
      <c r="O8583">
        <v>3.843</v>
      </c>
    </row>
    <row r="8584" spans="1:15" x14ac:dyDescent="0.3">
      <c r="A8584" t="s">
        <v>298</v>
      </c>
      <c r="B8584" t="s">
        <v>299</v>
      </c>
      <c r="C8584" t="s">
        <v>437</v>
      </c>
      <c r="D8584" t="s">
        <v>433</v>
      </c>
      <c r="E8584">
        <v>1991</v>
      </c>
      <c r="F8584">
        <v>25.890999999999998</v>
      </c>
      <c r="G8584">
        <v>4.9130000000000003</v>
      </c>
      <c r="H8584">
        <v>877.88199999999995</v>
      </c>
      <c r="I8584">
        <v>7074680000</v>
      </c>
      <c r="J8584">
        <v>2803.94</v>
      </c>
      <c r="L8584">
        <v>25</v>
      </c>
      <c r="M8584">
        <v>73.212000000000003</v>
      </c>
      <c r="N8584">
        <v>33.940199999999997</v>
      </c>
      <c r="O8584">
        <v>3.9129999999999998</v>
      </c>
    </row>
    <row r="8585" spans="1:15" x14ac:dyDescent="0.3">
      <c r="A8585" t="s">
        <v>298</v>
      </c>
      <c r="B8585" t="s">
        <v>299</v>
      </c>
      <c r="C8585" t="s">
        <v>437</v>
      </c>
      <c r="D8585" t="s">
        <v>433</v>
      </c>
      <c r="E8585">
        <v>1990</v>
      </c>
      <c r="F8585">
        <v>26.254999999999999</v>
      </c>
      <c r="G8585">
        <v>4.9459999999999997</v>
      </c>
      <c r="H8585">
        <v>833.28399999999999</v>
      </c>
      <c r="I8585">
        <v>6433970000</v>
      </c>
      <c r="J8585">
        <v>2603.85</v>
      </c>
      <c r="K8585">
        <v>0</v>
      </c>
      <c r="L8585">
        <v>25.6</v>
      </c>
      <c r="M8585">
        <v>72.981999999999999</v>
      </c>
      <c r="N8585">
        <v>33.238500000000002</v>
      </c>
    </row>
    <row r="8586" spans="1:15" x14ac:dyDescent="0.3">
      <c r="A8586" t="s">
        <v>298</v>
      </c>
      <c r="B8586" t="s">
        <v>299</v>
      </c>
      <c r="C8586" t="s">
        <v>437</v>
      </c>
      <c r="D8586" t="s">
        <v>433</v>
      </c>
      <c r="E8586">
        <v>1989</v>
      </c>
      <c r="F8586">
        <v>26.648</v>
      </c>
      <c r="G8586">
        <v>4.9820000000000002</v>
      </c>
      <c r="H8586">
        <v>831.18899999999996</v>
      </c>
      <c r="I8586">
        <v>5918470000</v>
      </c>
      <c r="J8586">
        <v>2446.23</v>
      </c>
      <c r="L8586">
        <v>26.3</v>
      </c>
      <c r="M8586">
        <v>72.747</v>
      </c>
      <c r="N8586">
        <v>32.545400000000001</v>
      </c>
    </row>
    <row r="8587" spans="1:15" x14ac:dyDescent="0.3">
      <c r="A8587" t="s">
        <v>298</v>
      </c>
      <c r="B8587" t="s">
        <v>299</v>
      </c>
      <c r="C8587" t="s">
        <v>437</v>
      </c>
      <c r="D8587" t="s">
        <v>433</v>
      </c>
      <c r="E8587">
        <v>1988</v>
      </c>
      <c r="F8587">
        <v>27.056000000000001</v>
      </c>
      <c r="G8587">
        <v>5.0229999999999997</v>
      </c>
      <c r="H8587">
        <v>870.15200000000004</v>
      </c>
      <c r="I8587">
        <v>5902780000</v>
      </c>
      <c r="J8587">
        <v>2492.15</v>
      </c>
      <c r="L8587">
        <v>27</v>
      </c>
      <c r="M8587">
        <v>72.506</v>
      </c>
      <c r="N8587">
        <v>31.8611</v>
      </c>
    </row>
    <row r="8588" spans="1:15" x14ac:dyDescent="0.3">
      <c r="A8588" t="s">
        <v>298</v>
      </c>
      <c r="B8588" t="s">
        <v>299</v>
      </c>
      <c r="C8588" t="s">
        <v>437</v>
      </c>
      <c r="D8588" t="s">
        <v>433</v>
      </c>
      <c r="E8588">
        <v>1987</v>
      </c>
      <c r="F8588">
        <v>27.472999999999999</v>
      </c>
      <c r="G8588">
        <v>5.0670000000000002</v>
      </c>
      <c r="H8588">
        <v>963.221</v>
      </c>
      <c r="I8588">
        <v>6827670000</v>
      </c>
      <c r="J8588">
        <v>2945.16</v>
      </c>
      <c r="L8588">
        <v>27.9</v>
      </c>
      <c r="M8588">
        <v>72.257000000000005</v>
      </c>
      <c r="N8588">
        <v>31.1846</v>
      </c>
    </row>
    <row r="8589" spans="1:15" x14ac:dyDescent="0.3">
      <c r="A8589" t="s">
        <v>298</v>
      </c>
      <c r="B8589" t="s">
        <v>299</v>
      </c>
      <c r="C8589" t="s">
        <v>437</v>
      </c>
      <c r="D8589" t="s">
        <v>433</v>
      </c>
      <c r="E8589">
        <v>1986</v>
      </c>
      <c r="F8589">
        <v>27.896999999999998</v>
      </c>
      <c r="G8589">
        <v>5.1180000000000003</v>
      </c>
      <c r="H8589">
        <v>917.78700000000003</v>
      </c>
      <c r="I8589">
        <v>6797830000</v>
      </c>
      <c r="J8589">
        <v>2996.62</v>
      </c>
      <c r="L8589">
        <v>28.8</v>
      </c>
      <c r="M8589">
        <v>72</v>
      </c>
      <c r="N8589">
        <v>30.5152</v>
      </c>
    </row>
    <row r="8590" spans="1:15" x14ac:dyDescent="0.3">
      <c r="A8590" t="s">
        <v>298</v>
      </c>
      <c r="B8590" t="s">
        <v>299</v>
      </c>
      <c r="C8590" t="s">
        <v>437</v>
      </c>
      <c r="D8590" t="s">
        <v>433</v>
      </c>
      <c r="E8590">
        <v>1985</v>
      </c>
      <c r="F8590">
        <v>28.332999999999998</v>
      </c>
      <c r="G8590">
        <v>5.1749999999999998</v>
      </c>
      <c r="H8590">
        <v>892.66399999999999</v>
      </c>
      <c r="I8590">
        <v>6541520000</v>
      </c>
      <c r="J8590">
        <v>2947.69</v>
      </c>
      <c r="L8590">
        <v>29.7</v>
      </c>
      <c r="M8590">
        <v>71.731999999999999</v>
      </c>
      <c r="N8590">
        <v>29.852</v>
      </c>
    </row>
    <row r="8591" spans="1:15" x14ac:dyDescent="0.3">
      <c r="A8591" t="s">
        <v>298</v>
      </c>
      <c r="B8591" t="s">
        <v>299</v>
      </c>
      <c r="C8591" t="s">
        <v>437</v>
      </c>
      <c r="D8591" t="s">
        <v>433</v>
      </c>
      <c r="E8591">
        <v>1984</v>
      </c>
      <c r="F8591">
        <v>28.785</v>
      </c>
      <c r="G8591">
        <v>5.2380000000000004</v>
      </c>
      <c r="H8591">
        <v>858.39700000000005</v>
      </c>
      <c r="I8591">
        <v>6183390000</v>
      </c>
      <c r="J8591">
        <v>2849.06</v>
      </c>
      <c r="L8591">
        <v>30.7</v>
      </c>
      <c r="M8591">
        <v>71.453000000000003</v>
      </c>
      <c r="N8591">
        <v>29.194600000000001</v>
      </c>
    </row>
    <row r="8592" spans="1:15" x14ac:dyDescent="0.3">
      <c r="A8592" t="s">
        <v>298</v>
      </c>
      <c r="B8592" t="s">
        <v>299</v>
      </c>
      <c r="C8592" t="s">
        <v>437</v>
      </c>
      <c r="D8592" t="s">
        <v>433</v>
      </c>
      <c r="E8592">
        <v>1983</v>
      </c>
      <c r="F8592">
        <v>29.262</v>
      </c>
      <c r="G8592">
        <v>5.3090000000000002</v>
      </c>
      <c r="H8592">
        <v>903.92399999999998</v>
      </c>
      <c r="I8592">
        <v>5923760000</v>
      </c>
      <c r="J8592">
        <v>2791.78</v>
      </c>
      <c r="L8592">
        <v>31.7</v>
      </c>
      <c r="M8592">
        <v>71.162999999999997</v>
      </c>
      <c r="N8592">
        <v>28.5426</v>
      </c>
    </row>
    <row r="8593" spans="1:14" x14ac:dyDescent="0.3">
      <c r="A8593" t="s">
        <v>298</v>
      </c>
      <c r="B8593" t="s">
        <v>299</v>
      </c>
      <c r="C8593" t="s">
        <v>437</v>
      </c>
      <c r="D8593" t="s">
        <v>433</v>
      </c>
      <c r="E8593">
        <v>1982</v>
      </c>
      <c r="F8593">
        <v>29.771000000000001</v>
      </c>
      <c r="G8593">
        <v>5.3890000000000002</v>
      </c>
      <c r="H8593">
        <v>836.64599999999996</v>
      </c>
      <c r="I8593">
        <v>5769770000</v>
      </c>
      <c r="J8593">
        <v>2782.28</v>
      </c>
      <c r="L8593">
        <v>32.799999999999997</v>
      </c>
      <c r="M8593">
        <v>70.858000000000004</v>
      </c>
      <c r="N8593">
        <v>27.895600000000002</v>
      </c>
    </row>
    <row r="8594" spans="1:14" x14ac:dyDescent="0.3">
      <c r="A8594" t="s">
        <v>298</v>
      </c>
      <c r="B8594" t="s">
        <v>299</v>
      </c>
      <c r="C8594" t="s">
        <v>437</v>
      </c>
      <c r="D8594" t="s">
        <v>433</v>
      </c>
      <c r="E8594">
        <v>1981</v>
      </c>
      <c r="F8594">
        <v>30.314</v>
      </c>
      <c r="G8594">
        <v>5.48</v>
      </c>
      <c r="H8594">
        <v>787.77</v>
      </c>
      <c r="I8594">
        <v>5222420000</v>
      </c>
      <c r="J8594">
        <v>2577.7399999999998</v>
      </c>
      <c r="L8594">
        <v>33.799999999999997</v>
      </c>
      <c r="M8594">
        <v>70.537000000000006</v>
      </c>
      <c r="N8594">
        <v>27.252800000000001</v>
      </c>
    </row>
    <row r="8595" spans="1:14" x14ac:dyDescent="0.3">
      <c r="A8595" t="s">
        <v>298</v>
      </c>
      <c r="B8595" t="s">
        <v>299</v>
      </c>
      <c r="C8595" t="s">
        <v>437</v>
      </c>
      <c r="D8595" t="s">
        <v>433</v>
      </c>
      <c r="E8595">
        <v>1980</v>
      </c>
      <c r="F8595">
        <v>30.898</v>
      </c>
      <c r="G8595">
        <v>5.5869999999999997</v>
      </c>
      <c r="H8595">
        <v>773.31799999999998</v>
      </c>
      <c r="I8595">
        <v>4614090000</v>
      </c>
      <c r="J8595">
        <v>2332.13</v>
      </c>
      <c r="L8595">
        <v>34.9</v>
      </c>
      <c r="M8595">
        <v>70.191999999999993</v>
      </c>
      <c r="N8595">
        <v>26.614000000000001</v>
      </c>
    </row>
    <row r="8596" spans="1:14" x14ac:dyDescent="0.3">
      <c r="A8596" t="s">
        <v>298</v>
      </c>
      <c r="B8596" t="s">
        <v>299</v>
      </c>
      <c r="C8596" t="s">
        <v>437</v>
      </c>
      <c r="D8596" t="s">
        <v>433</v>
      </c>
      <c r="E8596">
        <v>1979</v>
      </c>
      <c r="F8596">
        <v>31.527999999999999</v>
      </c>
      <c r="G8596">
        <v>5.7119999999999997</v>
      </c>
      <c r="H8596">
        <v>796.35299999999995</v>
      </c>
      <c r="I8596">
        <v>3704550000</v>
      </c>
      <c r="J8596">
        <v>1918.16</v>
      </c>
      <c r="L8596">
        <v>35.9</v>
      </c>
      <c r="M8596">
        <v>69.817999999999998</v>
      </c>
      <c r="N8596">
        <v>25.979299999999999</v>
      </c>
    </row>
    <row r="8597" spans="1:14" x14ac:dyDescent="0.3">
      <c r="A8597" t="s">
        <v>298</v>
      </c>
      <c r="B8597" t="s">
        <v>299</v>
      </c>
      <c r="C8597" t="s">
        <v>437</v>
      </c>
      <c r="D8597" t="s">
        <v>433</v>
      </c>
      <c r="E8597">
        <v>1978</v>
      </c>
      <c r="F8597">
        <v>32.200000000000003</v>
      </c>
      <c r="G8597">
        <v>5.8570000000000002</v>
      </c>
      <c r="H8597">
        <v>695.70299999999997</v>
      </c>
      <c r="I8597">
        <v>3244560000</v>
      </c>
      <c r="J8597">
        <v>1721.78</v>
      </c>
      <c r="L8597">
        <v>36.9</v>
      </c>
      <c r="M8597">
        <v>69.412000000000006</v>
      </c>
      <c r="N8597">
        <v>25.348700000000001</v>
      </c>
    </row>
    <row r="8598" spans="1:14" x14ac:dyDescent="0.3">
      <c r="A8598" t="s">
        <v>298</v>
      </c>
      <c r="B8598" t="s">
        <v>299</v>
      </c>
      <c r="C8598" t="s">
        <v>437</v>
      </c>
      <c r="D8598" t="s">
        <v>433</v>
      </c>
      <c r="E8598">
        <v>1977</v>
      </c>
      <c r="F8598">
        <v>32.904000000000003</v>
      </c>
      <c r="G8598">
        <v>6.0220000000000002</v>
      </c>
      <c r="H8598">
        <v>714.98500000000001</v>
      </c>
      <c r="I8598">
        <v>2738260000</v>
      </c>
      <c r="J8598">
        <v>1489.97</v>
      </c>
      <c r="L8598">
        <v>37.9</v>
      </c>
      <c r="M8598">
        <v>68.975999999999999</v>
      </c>
      <c r="N8598">
        <v>24.721499999999999</v>
      </c>
    </row>
    <row r="8599" spans="1:14" x14ac:dyDescent="0.3">
      <c r="A8599" t="s">
        <v>298</v>
      </c>
      <c r="B8599" t="s">
        <v>299</v>
      </c>
      <c r="C8599" t="s">
        <v>437</v>
      </c>
      <c r="D8599" t="s">
        <v>433</v>
      </c>
      <c r="E8599">
        <v>1976</v>
      </c>
      <c r="F8599">
        <v>33.628</v>
      </c>
      <c r="G8599">
        <v>6.2050000000000001</v>
      </c>
      <c r="H8599">
        <v>676.01499999999999</v>
      </c>
      <c r="I8599">
        <v>2588110000</v>
      </c>
      <c r="J8599">
        <v>1444.76</v>
      </c>
      <c r="L8599">
        <v>39.200000000000003</v>
      </c>
      <c r="M8599">
        <v>68.513000000000005</v>
      </c>
      <c r="N8599">
        <v>24.097100000000001</v>
      </c>
    </row>
    <row r="8600" spans="1:14" x14ac:dyDescent="0.3">
      <c r="A8600" t="s">
        <v>298</v>
      </c>
      <c r="B8600" t="s">
        <v>299</v>
      </c>
      <c r="C8600" t="s">
        <v>437</v>
      </c>
      <c r="D8600" t="s">
        <v>433</v>
      </c>
      <c r="E8600">
        <v>1975</v>
      </c>
      <c r="F8600">
        <v>34.356999999999999</v>
      </c>
      <c r="G8600">
        <v>6.4050000000000002</v>
      </c>
      <c r="H8600">
        <v>634.90700000000004</v>
      </c>
      <c r="I8600">
        <v>2435300000</v>
      </c>
      <c r="J8600">
        <v>1395.48</v>
      </c>
      <c r="L8600">
        <v>40.6</v>
      </c>
      <c r="M8600">
        <v>68.027000000000001</v>
      </c>
      <c r="N8600">
        <v>23.475100000000001</v>
      </c>
    </row>
    <row r="8601" spans="1:14" x14ac:dyDescent="0.3">
      <c r="A8601" t="s">
        <v>298</v>
      </c>
      <c r="B8601" t="s">
        <v>299</v>
      </c>
      <c r="C8601" t="s">
        <v>437</v>
      </c>
      <c r="D8601" t="s">
        <v>433</v>
      </c>
      <c r="E8601">
        <v>1974</v>
      </c>
      <c r="F8601">
        <v>35.073999999999998</v>
      </c>
      <c r="G8601">
        <v>6.6189999999999998</v>
      </c>
      <c r="H8601">
        <v>617.40200000000004</v>
      </c>
      <c r="I8601">
        <v>2188310000</v>
      </c>
      <c r="J8601">
        <v>1287.96</v>
      </c>
      <c r="L8601">
        <v>42.1</v>
      </c>
      <c r="M8601">
        <v>67.527000000000001</v>
      </c>
      <c r="N8601">
        <v>22.8552</v>
      </c>
    </row>
    <row r="8602" spans="1:14" x14ac:dyDescent="0.3">
      <c r="A8602" t="s">
        <v>298</v>
      </c>
      <c r="B8602" t="s">
        <v>299</v>
      </c>
      <c r="C8602" t="s">
        <v>437</v>
      </c>
      <c r="D8602" t="s">
        <v>433</v>
      </c>
      <c r="E8602">
        <v>1973</v>
      </c>
      <c r="F8602">
        <v>35.762999999999998</v>
      </c>
      <c r="G8602">
        <v>6.8410000000000002</v>
      </c>
      <c r="H8602">
        <v>630.28800000000001</v>
      </c>
      <c r="I8602">
        <v>1913793399</v>
      </c>
      <c r="J8602">
        <v>1157.6199999999999</v>
      </c>
      <c r="L8602">
        <v>44</v>
      </c>
      <c r="M8602">
        <v>67.02</v>
      </c>
      <c r="N8602">
        <v>22.238499999999998</v>
      </c>
    </row>
    <row r="8603" spans="1:14" x14ac:dyDescent="0.3">
      <c r="A8603" t="s">
        <v>298</v>
      </c>
      <c r="B8603" t="s">
        <v>299</v>
      </c>
      <c r="C8603" t="s">
        <v>437</v>
      </c>
      <c r="D8603" t="s">
        <v>433</v>
      </c>
      <c r="E8603">
        <v>1972</v>
      </c>
      <c r="F8603">
        <v>36.414999999999999</v>
      </c>
      <c r="G8603">
        <v>7.069</v>
      </c>
      <c r="H8603">
        <v>570.96799999999996</v>
      </c>
      <c r="I8603">
        <v>1673411700</v>
      </c>
      <c r="J8603">
        <v>1040.81</v>
      </c>
      <c r="L8603">
        <v>45.9</v>
      </c>
      <c r="M8603">
        <v>66.515000000000001</v>
      </c>
      <c r="N8603">
        <v>21.627600000000001</v>
      </c>
    </row>
    <row r="8604" spans="1:14" x14ac:dyDescent="0.3">
      <c r="A8604" t="s">
        <v>298</v>
      </c>
      <c r="B8604" t="s">
        <v>299</v>
      </c>
      <c r="C8604" t="s">
        <v>437</v>
      </c>
      <c r="D8604" t="s">
        <v>433</v>
      </c>
      <c r="E8604">
        <v>1971</v>
      </c>
      <c r="F8604">
        <v>37.021000000000001</v>
      </c>
      <c r="G8604">
        <v>7.2990000000000004</v>
      </c>
      <c r="H8604">
        <v>525.24099999999999</v>
      </c>
      <c r="I8604">
        <v>1523917200</v>
      </c>
      <c r="J8604">
        <v>974.93700000000001</v>
      </c>
      <c r="L8604">
        <v>48</v>
      </c>
      <c r="M8604">
        <v>66.018000000000001</v>
      </c>
      <c r="N8604">
        <v>21.026299999999999</v>
      </c>
    </row>
    <row r="8605" spans="1:14" x14ac:dyDescent="0.3">
      <c r="A8605" t="s">
        <v>298</v>
      </c>
      <c r="B8605" t="s">
        <v>299</v>
      </c>
      <c r="C8605" t="s">
        <v>437</v>
      </c>
      <c r="D8605" t="s">
        <v>433</v>
      </c>
      <c r="E8605">
        <v>1970</v>
      </c>
      <c r="F8605">
        <v>37.582999999999998</v>
      </c>
      <c r="G8605">
        <v>7.5270000000000001</v>
      </c>
      <c r="I8605">
        <v>1351006400</v>
      </c>
      <c r="J8605">
        <v>889.23800000000006</v>
      </c>
      <c r="L8605">
        <v>49.8</v>
      </c>
      <c r="M8605">
        <v>65.531999999999996</v>
      </c>
      <c r="N8605">
        <v>20.437000000000001</v>
      </c>
    </row>
    <row r="8606" spans="1:14" x14ac:dyDescent="0.3">
      <c r="A8606" t="s">
        <v>298</v>
      </c>
      <c r="B8606" t="s">
        <v>299</v>
      </c>
      <c r="C8606" t="s">
        <v>437</v>
      </c>
      <c r="D8606" t="s">
        <v>433</v>
      </c>
      <c r="E8606">
        <v>1969</v>
      </c>
      <c r="F8606">
        <v>38.106000000000002</v>
      </c>
      <c r="G8606">
        <v>7.7530000000000001</v>
      </c>
      <c r="I8606">
        <v>1221305699</v>
      </c>
      <c r="J8606">
        <v>827.173</v>
      </c>
      <c r="L8606">
        <v>51.6</v>
      </c>
      <c r="M8606">
        <v>65.063000000000002</v>
      </c>
      <c r="N8606">
        <v>19.8612</v>
      </c>
    </row>
    <row r="8607" spans="1:14" x14ac:dyDescent="0.3">
      <c r="A8607" t="s">
        <v>298</v>
      </c>
      <c r="B8607" t="s">
        <v>299</v>
      </c>
      <c r="C8607" t="s">
        <v>437</v>
      </c>
      <c r="D8607" t="s">
        <v>433</v>
      </c>
      <c r="E8607">
        <v>1968</v>
      </c>
      <c r="F8607">
        <v>38.603000000000002</v>
      </c>
      <c r="G8607">
        <v>7.976</v>
      </c>
      <c r="I8607">
        <v>1112791099</v>
      </c>
      <c r="J8607">
        <v>775.64300000000003</v>
      </c>
      <c r="L8607">
        <v>53.1</v>
      </c>
      <c r="M8607">
        <v>64.606999999999999</v>
      </c>
      <c r="N8607">
        <v>19.2987</v>
      </c>
    </row>
    <row r="8608" spans="1:14" x14ac:dyDescent="0.3">
      <c r="A8608" t="s">
        <v>298</v>
      </c>
      <c r="B8608" t="s">
        <v>299</v>
      </c>
      <c r="C8608" t="s">
        <v>437</v>
      </c>
      <c r="D8608" t="s">
        <v>433</v>
      </c>
      <c r="E8608">
        <v>1967</v>
      </c>
      <c r="F8608">
        <v>39.08</v>
      </c>
      <c r="G8608">
        <v>8.1980000000000004</v>
      </c>
      <c r="I8608">
        <v>1034376400</v>
      </c>
      <c r="J8608">
        <v>742.11400000000003</v>
      </c>
      <c r="L8608">
        <v>54.5</v>
      </c>
      <c r="M8608">
        <v>64.16</v>
      </c>
      <c r="N8608">
        <v>18.749300000000002</v>
      </c>
    </row>
    <row r="8609" spans="1:15" x14ac:dyDescent="0.3">
      <c r="A8609" t="s">
        <v>298</v>
      </c>
      <c r="B8609" t="s">
        <v>299</v>
      </c>
      <c r="C8609" t="s">
        <v>437</v>
      </c>
      <c r="D8609" t="s">
        <v>433</v>
      </c>
      <c r="E8609">
        <v>1966</v>
      </c>
      <c r="F8609">
        <v>39.534999999999997</v>
      </c>
      <c r="G8609">
        <v>8.4190000000000005</v>
      </c>
      <c r="I8609">
        <v>928833000</v>
      </c>
      <c r="J8609">
        <v>686.072</v>
      </c>
      <c r="L8609">
        <v>55.9</v>
      </c>
      <c r="M8609">
        <v>63.718000000000004</v>
      </c>
      <c r="N8609">
        <v>18.211500000000001</v>
      </c>
    </row>
    <row r="8610" spans="1:15" x14ac:dyDescent="0.3">
      <c r="A8610" t="s">
        <v>298</v>
      </c>
      <c r="B8610" t="s">
        <v>299</v>
      </c>
      <c r="C8610" t="s">
        <v>437</v>
      </c>
      <c r="D8610" t="s">
        <v>433</v>
      </c>
      <c r="E8610">
        <v>1965</v>
      </c>
      <c r="F8610">
        <v>39.963000000000001</v>
      </c>
      <c r="G8610">
        <v>8.6430000000000007</v>
      </c>
      <c r="I8610">
        <v>852485300</v>
      </c>
      <c r="J8610">
        <v>648.43700000000001</v>
      </c>
      <c r="L8610">
        <v>57.3</v>
      </c>
      <c r="M8610">
        <v>63.274999999999999</v>
      </c>
      <c r="N8610">
        <v>17.684699999999999</v>
      </c>
    </row>
    <row r="8611" spans="1:15" x14ac:dyDescent="0.3">
      <c r="A8611" t="s">
        <v>298</v>
      </c>
      <c r="B8611" t="s">
        <v>299</v>
      </c>
      <c r="C8611" t="s">
        <v>437</v>
      </c>
      <c r="D8611" t="s">
        <v>433</v>
      </c>
      <c r="E8611">
        <v>1964</v>
      </c>
      <c r="F8611">
        <v>40.356000000000002</v>
      </c>
      <c r="G8611">
        <v>8.8719999999999999</v>
      </c>
      <c r="I8611">
        <v>776137500</v>
      </c>
      <c r="J8611">
        <v>608.1</v>
      </c>
      <c r="L8611">
        <v>58.7</v>
      </c>
      <c r="M8611">
        <v>62.823999999999998</v>
      </c>
      <c r="N8611">
        <v>17.168800000000001</v>
      </c>
    </row>
    <row r="8612" spans="1:15" x14ac:dyDescent="0.3">
      <c r="A8612" t="s">
        <v>298</v>
      </c>
      <c r="B8612" t="s">
        <v>299</v>
      </c>
      <c r="C8612" t="s">
        <v>437</v>
      </c>
      <c r="D8612" t="s">
        <v>433</v>
      </c>
      <c r="E8612">
        <v>1963</v>
      </c>
      <c r="F8612">
        <v>40.703000000000003</v>
      </c>
      <c r="G8612">
        <v>9.109</v>
      </c>
      <c r="I8612">
        <v>722784500</v>
      </c>
      <c r="J8612">
        <v>583.41300000000001</v>
      </c>
      <c r="L8612">
        <v>60.3</v>
      </c>
      <c r="M8612">
        <v>62.36</v>
      </c>
      <c r="N8612">
        <v>16.665199999999999</v>
      </c>
    </row>
    <row r="8613" spans="1:15" x14ac:dyDescent="0.3">
      <c r="A8613" t="s">
        <v>298</v>
      </c>
      <c r="B8613" t="s">
        <v>299</v>
      </c>
      <c r="C8613" t="s">
        <v>437</v>
      </c>
      <c r="D8613" t="s">
        <v>433</v>
      </c>
      <c r="E8613">
        <v>1962</v>
      </c>
      <c r="F8613">
        <v>41</v>
      </c>
      <c r="G8613">
        <v>9.3539999999999992</v>
      </c>
      <c r="I8613">
        <v>652120900</v>
      </c>
      <c r="J8613">
        <v>542.327</v>
      </c>
      <c r="L8613">
        <v>61.9</v>
      </c>
      <c r="M8613">
        <v>61.88</v>
      </c>
      <c r="N8613">
        <v>16.175000000000001</v>
      </c>
    </row>
    <row r="8614" spans="1:15" x14ac:dyDescent="0.3">
      <c r="A8614" t="s">
        <v>298</v>
      </c>
      <c r="B8614" t="s">
        <v>299</v>
      </c>
      <c r="C8614" t="s">
        <v>437</v>
      </c>
      <c r="D8614" t="s">
        <v>433</v>
      </c>
      <c r="E8614">
        <v>1961</v>
      </c>
      <c r="F8614">
        <v>41.241</v>
      </c>
      <c r="G8614">
        <v>9.609</v>
      </c>
      <c r="I8614">
        <v>599026300</v>
      </c>
      <c r="J8614">
        <v>513.255</v>
      </c>
      <c r="L8614">
        <v>63.6</v>
      </c>
      <c r="M8614">
        <v>61.38</v>
      </c>
      <c r="N8614">
        <v>15.6997</v>
      </c>
    </row>
    <row r="8615" spans="1:15" x14ac:dyDescent="0.3">
      <c r="A8615" t="s">
        <v>298</v>
      </c>
      <c r="B8615" t="s">
        <v>299</v>
      </c>
      <c r="C8615" t="s">
        <v>437</v>
      </c>
      <c r="D8615" t="s">
        <v>433</v>
      </c>
      <c r="E8615">
        <v>1960</v>
      </c>
      <c r="F8615">
        <v>41.429000000000002</v>
      </c>
      <c r="G8615">
        <v>9.8729999999999993</v>
      </c>
      <c r="I8615">
        <v>537147100</v>
      </c>
      <c r="J8615">
        <v>474.09399999999999</v>
      </c>
      <c r="L8615">
        <v>65.3</v>
      </c>
      <c r="M8615">
        <v>60.863999999999997</v>
      </c>
    </row>
    <row r="8616" spans="1:15" x14ac:dyDescent="0.3">
      <c r="A8616" t="s">
        <v>300</v>
      </c>
      <c r="B8616" t="s">
        <v>301</v>
      </c>
      <c r="C8616" t="s">
        <v>435</v>
      </c>
      <c r="D8616" t="s">
        <v>432</v>
      </c>
      <c r="E8616">
        <v>2018</v>
      </c>
      <c r="I8616">
        <v>23431600000</v>
      </c>
      <c r="J8616">
        <v>2722.6</v>
      </c>
      <c r="L8616">
        <v>38</v>
      </c>
      <c r="N8616">
        <v>19.0044</v>
      </c>
      <c r="O8616">
        <v>2.367</v>
      </c>
    </row>
    <row r="8617" spans="1:15" x14ac:dyDescent="0.3">
      <c r="A8617" t="s">
        <v>300</v>
      </c>
      <c r="B8617" t="s">
        <v>301</v>
      </c>
      <c r="C8617" t="s">
        <v>435</v>
      </c>
      <c r="D8617" t="s">
        <v>432</v>
      </c>
      <c r="E8617">
        <v>2017</v>
      </c>
      <c r="F8617">
        <v>27.364000000000001</v>
      </c>
      <c r="G8617">
        <v>7.5209999999999999</v>
      </c>
      <c r="I8617">
        <v>22277700000</v>
      </c>
      <c r="J8617">
        <v>2640.15</v>
      </c>
      <c r="K8617">
        <v>11.209199999999999</v>
      </c>
      <c r="L8617">
        <v>38.9</v>
      </c>
      <c r="M8617">
        <v>64.010000000000005</v>
      </c>
      <c r="N8617">
        <v>18.6328</v>
      </c>
      <c r="O8617">
        <v>2.3519999999999999</v>
      </c>
    </row>
    <row r="8618" spans="1:15" x14ac:dyDescent="0.3">
      <c r="A8618" t="s">
        <v>300</v>
      </c>
      <c r="B8618" t="s">
        <v>301</v>
      </c>
      <c r="C8618" t="s">
        <v>435</v>
      </c>
      <c r="D8618" t="s">
        <v>432</v>
      </c>
      <c r="E8618">
        <v>2016</v>
      </c>
      <c r="F8618">
        <v>27.669</v>
      </c>
      <c r="G8618">
        <v>7.6319999999999997</v>
      </c>
      <c r="I8618">
        <v>20759000000</v>
      </c>
      <c r="J8618">
        <v>2509.63</v>
      </c>
      <c r="K8618">
        <v>9.60154</v>
      </c>
      <c r="L8618">
        <v>39.799999999999997</v>
      </c>
      <c r="M8618">
        <v>63.744</v>
      </c>
      <c r="N8618">
        <v>18.265599999999999</v>
      </c>
      <c r="O8618">
        <v>2.4809999999999999</v>
      </c>
    </row>
    <row r="8619" spans="1:15" x14ac:dyDescent="0.3">
      <c r="A8619" t="s">
        <v>300</v>
      </c>
      <c r="B8619" t="s">
        <v>301</v>
      </c>
      <c r="C8619" t="s">
        <v>435</v>
      </c>
      <c r="D8619" t="s">
        <v>432</v>
      </c>
      <c r="E8619">
        <v>2015</v>
      </c>
      <c r="F8619">
        <v>27.992999999999999</v>
      </c>
      <c r="G8619">
        <v>7.7549999999999999</v>
      </c>
      <c r="I8619">
        <v>21723400000</v>
      </c>
      <c r="J8619">
        <v>2679.33</v>
      </c>
      <c r="K8619">
        <v>7.9</v>
      </c>
      <c r="L8619">
        <v>40.700000000000003</v>
      </c>
      <c r="M8619">
        <v>63.466000000000001</v>
      </c>
      <c r="N8619">
        <v>17.903500000000001</v>
      </c>
      <c r="O8619">
        <v>2.5760000000000001</v>
      </c>
    </row>
    <row r="8620" spans="1:15" x14ac:dyDescent="0.3">
      <c r="A8620" t="s">
        <v>300</v>
      </c>
      <c r="B8620" t="s">
        <v>301</v>
      </c>
      <c r="C8620" t="s">
        <v>435</v>
      </c>
      <c r="D8620" t="s">
        <v>432</v>
      </c>
      <c r="E8620">
        <v>2014</v>
      </c>
      <c r="F8620">
        <v>28.344000000000001</v>
      </c>
      <c r="G8620">
        <v>7.8819999999999997</v>
      </c>
      <c r="I8620">
        <v>23210600000</v>
      </c>
      <c r="J8620">
        <v>2920.77</v>
      </c>
      <c r="K8620">
        <v>6.5</v>
      </c>
      <c r="L8620">
        <v>41.5</v>
      </c>
      <c r="M8620">
        <v>63.180999999999997</v>
      </c>
      <c r="N8620">
        <v>17.547899999999998</v>
      </c>
      <c r="O8620">
        <v>2.637</v>
      </c>
    </row>
    <row r="8621" spans="1:15" x14ac:dyDescent="0.3">
      <c r="A8621" t="s">
        <v>300</v>
      </c>
      <c r="B8621" t="s">
        <v>301</v>
      </c>
      <c r="C8621" t="s">
        <v>435</v>
      </c>
      <c r="D8621" t="s">
        <v>432</v>
      </c>
      <c r="E8621">
        <v>2013</v>
      </c>
      <c r="F8621">
        <v>28.721</v>
      </c>
      <c r="G8621">
        <v>8.0079999999999991</v>
      </c>
      <c r="I8621">
        <v>21261300000</v>
      </c>
      <c r="J8621">
        <v>2729.88</v>
      </c>
      <c r="K8621">
        <v>5.0999999999999996</v>
      </c>
      <c r="L8621">
        <v>42.4</v>
      </c>
      <c r="M8621">
        <v>62.892000000000003</v>
      </c>
      <c r="N8621">
        <v>17.1982</v>
      </c>
      <c r="O8621">
        <v>2.7109999999999999</v>
      </c>
    </row>
    <row r="8622" spans="1:15" x14ac:dyDescent="0.3">
      <c r="A8622" t="s">
        <v>300</v>
      </c>
      <c r="B8622" t="s">
        <v>301</v>
      </c>
      <c r="C8622" t="s">
        <v>435</v>
      </c>
      <c r="D8622" t="s">
        <v>432</v>
      </c>
      <c r="E8622">
        <v>2012</v>
      </c>
      <c r="F8622">
        <v>29.123000000000001</v>
      </c>
      <c r="G8622">
        <v>8.1280000000000001</v>
      </c>
      <c r="I8622">
        <v>21295800000</v>
      </c>
      <c r="J8622">
        <v>2790.7</v>
      </c>
      <c r="K8622">
        <v>3.5</v>
      </c>
      <c r="L8622">
        <v>43.3</v>
      </c>
      <c r="M8622">
        <v>62.603999999999999</v>
      </c>
      <c r="N8622">
        <v>16.8507</v>
      </c>
      <c r="O8622">
        <v>2.66</v>
      </c>
    </row>
    <row r="8623" spans="1:15" x14ac:dyDescent="0.3">
      <c r="A8623" t="s">
        <v>300</v>
      </c>
      <c r="B8623" t="s">
        <v>301</v>
      </c>
      <c r="C8623" t="s">
        <v>435</v>
      </c>
      <c r="D8623" t="s">
        <v>432</v>
      </c>
      <c r="E8623">
        <v>2011</v>
      </c>
      <c r="F8623">
        <v>29.545999999999999</v>
      </c>
      <c r="G8623">
        <v>8.24</v>
      </c>
      <c r="I8623">
        <v>17984800000</v>
      </c>
      <c r="J8623">
        <v>2406.9</v>
      </c>
      <c r="K8623">
        <v>2</v>
      </c>
      <c r="L8623">
        <v>44.2</v>
      </c>
      <c r="M8623">
        <v>62.316000000000003</v>
      </c>
      <c r="N8623">
        <v>16.5</v>
      </c>
      <c r="O8623">
        <v>2.62</v>
      </c>
    </row>
    <row r="8624" spans="1:15" x14ac:dyDescent="0.3">
      <c r="A8624" t="s">
        <v>300</v>
      </c>
      <c r="B8624" t="s">
        <v>301</v>
      </c>
      <c r="C8624" t="s">
        <v>435</v>
      </c>
      <c r="D8624" t="s">
        <v>432</v>
      </c>
      <c r="E8624">
        <v>2010</v>
      </c>
      <c r="F8624">
        <v>29.984999999999999</v>
      </c>
      <c r="G8624">
        <v>8.3480000000000008</v>
      </c>
      <c r="I8624">
        <v>14250700000</v>
      </c>
      <c r="J8624">
        <v>1949.35</v>
      </c>
      <c r="K8624">
        <v>1.28</v>
      </c>
      <c r="L8624">
        <v>45.1</v>
      </c>
      <c r="M8624">
        <v>62.029000000000003</v>
      </c>
      <c r="N8624">
        <v>16.143000000000001</v>
      </c>
      <c r="O8624">
        <v>2.0019999999999998</v>
      </c>
    </row>
    <row r="8625" spans="1:15" x14ac:dyDescent="0.3">
      <c r="A8625" t="s">
        <v>300</v>
      </c>
      <c r="B8625" t="s">
        <v>301</v>
      </c>
      <c r="C8625" t="s">
        <v>435</v>
      </c>
      <c r="D8625" t="s">
        <v>432</v>
      </c>
      <c r="E8625">
        <v>2009</v>
      </c>
      <c r="F8625">
        <v>30.431000000000001</v>
      </c>
      <c r="G8625">
        <v>8.4580000000000002</v>
      </c>
      <c r="I8625">
        <v>11619500000</v>
      </c>
      <c r="J8625">
        <v>1626.3</v>
      </c>
      <c r="K8625">
        <v>1.61</v>
      </c>
      <c r="L8625">
        <v>46.1</v>
      </c>
      <c r="M8625">
        <v>61.738999999999997</v>
      </c>
      <c r="N8625">
        <v>15.776999999999999</v>
      </c>
      <c r="O8625">
        <v>2.0470000000000002</v>
      </c>
    </row>
    <row r="8626" spans="1:15" x14ac:dyDescent="0.3">
      <c r="A8626" t="s">
        <v>300</v>
      </c>
      <c r="B8626" t="s">
        <v>301</v>
      </c>
      <c r="C8626" t="s">
        <v>435</v>
      </c>
      <c r="D8626" t="s">
        <v>432</v>
      </c>
      <c r="E8626">
        <v>2008</v>
      </c>
      <c r="F8626">
        <v>30.876000000000001</v>
      </c>
      <c r="G8626">
        <v>8.5760000000000005</v>
      </c>
      <c r="I8626">
        <v>11670700000</v>
      </c>
      <c r="J8626">
        <v>1672.93</v>
      </c>
      <c r="K8626">
        <v>1.1499999999999999</v>
      </c>
      <c r="L8626">
        <v>47</v>
      </c>
      <c r="M8626">
        <v>61.442</v>
      </c>
      <c r="N8626">
        <v>15.4048</v>
      </c>
      <c r="O8626">
        <v>1.764</v>
      </c>
    </row>
    <row r="8627" spans="1:15" x14ac:dyDescent="0.3">
      <c r="A8627" t="s">
        <v>300</v>
      </c>
      <c r="B8627" t="s">
        <v>301</v>
      </c>
      <c r="C8627" t="s">
        <v>435</v>
      </c>
      <c r="D8627" t="s">
        <v>432</v>
      </c>
      <c r="E8627">
        <v>2007</v>
      </c>
      <c r="F8627">
        <v>31.312999999999999</v>
      </c>
      <c r="G8627">
        <v>8.7029999999999994</v>
      </c>
      <c r="I8627">
        <v>9545070000</v>
      </c>
      <c r="J8627">
        <v>1401.93</v>
      </c>
      <c r="K8627">
        <v>1.7905599999999999</v>
      </c>
      <c r="L8627">
        <v>48</v>
      </c>
      <c r="M8627">
        <v>61.140999999999998</v>
      </c>
      <c r="N8627">
        <v>15.0345</v>
      </c>
      <c r="O8627">
        <v>1.9079999999999999</v>
      </c>
    </row>
    <row r="8628" spans="1:15" x14ac:dyDescent="0.3">
      <c r="A8628" t="s">
        <v>300</v>
      </c>
      <c r="B8628" t="s">
        <v>301</v>
      </c>
      <c r="C8628" t="s">
        <v>435</v>
      </c>
      <c r="D8628" t="s">
        <v>432</v>
      </c>
      <c r="E8628">
        <v>2006</v>
      </c>
      <c r="F8628">
        <v>31.734000000000002</v>
      </c>
      <c r="G8628">
        <v>8.84</v>
      </c>
      <c r="I8628">
        <v>8306340000</v>
      </c>
      <c r="J8628">
        <v>1249.6600000000001</v>
      </c>
      <c r="K8628">
        <v>1.7544900000000001</v>
      </c>
      <c r="L8628">
        <v>48.9</v>
      </c>
      <c r="M8628">
        <v>60.835999999999999</v>
      </c>
      <c r="N8628">
        <v>14.6776</v>
      </c>
      <c r="O8628">
        <v>2.1110000000000002</v>
      </c>
    </row>
    <row r="8629" spans="1:15" x14ac:dyDescent="0.3">
      <c r="A8629" t="s">
        <v>300</v>
      </c>
      <c r="B8629" t="s">
        <v>301</v>
      </c>
      <c r="C8629" t="s">
        <v>435</v>
      </c>
      <c r="D8629" t="s">
        <v>432</v>
      </c>
      <c r="E8629">
        <v>2005</v>
      </c>
      <c r="F8629">
        <v>32.142000000000003</v>
      </c>
      <c r="G8629">
        <v>8.9809999999999999</v>
      </c>
      <c r="I8629">
        <v>4865890000</v>
      </c>
      <c r="J8629">
        <v>749.18600000000004</v>
      </c>
      <c r="K8629">
        <v>1.7161900000000001</v>
      </c>
      <c r="L8629">
        <v>49.9</v>
      </c>
      <c r="M8629">
        <v>60.533999999999999</v>
      </c>
      <c r="N8629">
        <v>14.342000000000001</v>
      </c>
      <c r="O8629">
        <v>2.3780000000000001</v>
      </c>
    </row>
    <row r="8630" spans="1:15" x14ac:dyDescent="0.3">
      <c r="A8630" t="s">
        <v>300</v>
      </c>
      <c r="B8630" t="s">
        <v>301</v>
      </c>
      <c r="C8630" t="s">
        <v>435</v>
      </c>
      <c r="D8630" t="s">
        <v>432</v>
      </c>
      <c r="E8630">
        <v>2004</v>
      </c>
      <c r="F8630">
        <v>32.539000000000001</v>
      </c>
      <c r="G8630">
        <v>9.1189999999999998</v>
      </c>
      <c r="I8630">
        <v>3927160000</v>
      </c>
      <c r="J8630">
        <v>618.03700000000003</v>
      </c>
      <c r="K8630">
        <v>1.5079100000000001</v>
      </c>
      <c r="L8630">
        <v>50.8</v>
      </c>
      <c r="M8630">
        <v>60.244999999999997</v>
      </c>
      <c r="N8630">
        <v>14.0314</v>
      </c>
      <c r="O8630">
        <v>2.552</v>
      </c>
    </row>
    <row r="8631" spans="1:15" x14ac:dyDescent="0.3">
      <c r="A8631" t="s">
        <v>300</v>
      </c>
      <c r="B8631" t="s">
        <v>301</v>
      </c>
      <c r="C8631" t="s">
        <v>435</v>
      </c>
      <c r="D8631" t="s">
        <v>432</v>
      </c>
      <c r="E8631">
        <v>2003</v>
      </c>
      <c r="F8631">
        <v>32.93</v>
      </c>
      <c r="G8631">
        <v>9.2469999999999999</v>
      </c>
      <c r="I8631">
        <v>3536410000</v>
      </c>
      <c r="J8631">
        <v>568.24599999999998</v>
      </c>
      <c r="K8631">
        <v>1.3744000000000001</v>
      </c>
      <c r="L8631">
        <v>51.7</v>
      </c>
      <c r="M8631">
        <v>59.973999999999997</v>
      </c>
      <c r="N8631">
        <v>13.7424</v>
      </c>
      <c r="O8631">
        <v>2.7440000000000002</v>
      </c>
    </row>
    <row r="8632" spans="1:15" x14ac:dyDescent="0.3">
      <c r="A8632" t="s">
        <v>300</v>
      </c>
      <c r="B8632" t="s">
        <v>301</v>
      </c>
      <c r="C8632" t="s">
        <v>435</v>
      </c>
      <c r="D8632" t="s">
        <v>432</v>
      </c>
      <c r="E8632">
        <v>2002</v>
      </c>
      <c r="F8632">
        <v>33.31</v>
      </c>
      <c r="G8632">
        <v>9.36</v>
      </c>
      <c r="I8632">
        <v>2999510000</v>
      </c>
      <c r="J8632">
        <v>491.834</v>
      </c>
      <c r="K8632">
        <v>1.3216600000000001</v>
      </c>
      <c r="L8632">
        <v>52.6</v>
      </c>
      <c r="M8632">
        <v>59.722000000000001</v>
      </c>
      <c r="N8632">
        <v>13.466900000000001</v>
      </c>
      <c r="O8632">
        <v>2.8780000000000001</v>
      </c>
    </row>
    <row r="8633" spans="1:15" x14ac:dyDescent="0.3">
      <c r="A8633" t="s">
        <v>300</v>
      </c>
      <c r="B8633" t="s">
        <v>301</v>
      </c>
      <c r="C8633" t="s">
        <v>435</v>
      </c>
      <c r="D8633" t="s">
        <v>432</v>
      </c>
      <c r="E8633">
        <v>2001</v>
      </c>
      <c r="F8633">
        <v>33.670999999999999</v>
      </c>
      <c r="G8633">
        <v>9.4589999999999996</v>
      </c>
      <c r="I8633">
        <v>3081020000</v>
      </c>
      <c r="J8633">
        <v>515.68499999999995</v>
      </c>
      <c r="K8633">
        <v>0.90410400000000002</v>
      </c>
      <c r="L8633">
        <v>53.5</v>
      </c>
      <c r="M8633">
        <v>59.487000000000002</v>
      </c>
      <c r="N8633">
        <v>13.193099999999999</v>
      </c>
      <c r="O8633">
        <v>2.8460000000000001</v>
      </c>
    </row>
    <row r="8634" spans="1:15" x14ac:dyDescent="0.3">
      <c r="A8634" t="s">
        <v>300</v>
      </c>
      <c r="B8634" t="s">
        <v>301</v>
      </c>
      <c r="C8634" t="s">
        <v>435</v>
      </c>
      <c r="D8634" t="s">
        <v>432</v>
      </c>
      <c r="E8634">
        <v>2000</v>
      </c>
      <c r="F8634">
        <v>33.993000000000002</v>
      </c>
      <c r="G8634">
        <v>9.5459999999999994</v>
      </c>
      <c r="I8634">
        <v>3521340000</v>
      </c>
      <c r="J8634">
        <v>602.18700000000001</v>
      </c>
      <c r="K8634">
        <v>0.83524900000000002</v>
      </c>
      <c r="L8634">
        <v>54.4</v>
      </c>
      <c r="M8634">
        <v>59.265000000000001</v>
      </c>
      <c r="N8634">
        <v>12.912599999999999</v>
      </c>
      <c r="O8634">
        <v>2.92</v>
      </c>
    </row>
    <row r="8635" spans="1:15" x14ac:dyDescent="0.3">
      <c r="A8635" t="s">
        <v>300</v>
      </c>
      <c r="B8635" t="s">
        <v>301</v>
      </c>
      <c r="C8635" t="s">
        <v>435</v>
      </c>
      <c r="D8635" t="s">
        <v>432</v>
      </c>
      <c r="E8635">
        <v>1999</v>
      </c>
      <c r="F8635">
        <v>34.25</v>
      </c>
      <c r="G8635">
        <v>9.6229999999999993</v>
      </c>
      <c r="I8635">
        <v>3477040000</v>
      </c>
      <c r="J8635">
        <v>608.28200000000004</v>
      </c>
      <c r="K8635">
        <v>0.66711299999999996</v>
      </c>
      <c r="L8635">
        <v>55.3</v>
      </c>
      <c r="M8635">
        <v>59.048999999999999</v>
      </c>
      <c r="N8635">
        <v>12.622400000000001</v>
      </c>
      <c r="O8635">
        <v>3.0350000000000001</v>
      </c>
    </row>
    <row r="8636" spans="1:15" x14ac:dyDescent="0.3">
      <c r="A8636" t="s">
        <v>300</v>
      </c>
      <c r="B8636" t="s">
        <v>301</v>
      </c>
      <c r="C8636" t="s">
        <v>435</v>
      </c>
      <c r="D8636" t="s">
        <v>432</v>
      </c>
      <c r="E8636">
        <v>1998</v>
      </c>
      <c r="F8636">
        <v>34.432000000000002</v>
      </c>
      <c r="G8636">
        <v>9.6999999999999993</v>
      </c>
      <c r="I8636">
        <v>3789440000</v>
      </c>
      <c r="J8636">
        <v>678.89700000000005</v>
      </c>
      <c r="K8636">
        <v>0.234959</v>
      </c>
      <c r="L8636">
        <v>56.2</v>
      </c>
      <c r="M8636">
        <v>58.828000000000003</v>
      </c>
      <c r="N8636">
        <v>12.3256</v>
      </c>
      <c r="O8636">
        <v>2.9929999999999999</v>
      </c>
    </row>
    <row r="8637" spans="1:15" x14ac:dyDescent="0.3">
      <c r="A8637" t="s">
        <v>300</v>
      </c>
      <c r="B8637" t="s">
        <v>301</v>
      </c>
      <c r="C8637" t="s">
        <v>435</v>
      </c>
      <c r="D8637" t="s">
        <v>432</v>
      </c>
      <c r="E8637">
        <v>1997</v>
      </c>
      <c r="F8637">
        <v>34.539000000000001</v>
      </c>
      <c r="G8637">
        <v>9.782</v>
      </c>
      <c r="I8637">
        <v>4936620000</v>
      </c>
      <c r="J8637">
        <v>906.36</v>
      </c>
      <c r="K8637">
        <v>0.100588</v>
      </c>
      <c r="L8637">
        <v>57.1</v>
      </c>
      <c r="M8637">
        <v>58.594000000000001</v>
      </c>
      <c r="N8637">
        <v>12.027200000000001</v>
      </c>
      <c r="O8637">
        <v>3.0030000000000001</v>
      </c>
    </row>
    <row r="8638" spans="1:15" x14ac:dyDescent="0.3">
      <c r="A8638" t="s">
        <v>300</v>
      </c>
      <c r="B8638" t="s">
        <v>301</v>
      </c>
      <c r="C8638" t="s">
        <v>435</v>
      </c>
      <c r="D8638" t="s">
        <v>432</v>
      </c>
      <c r="E8638">
        <v>1996</v>
      </c>
      <c r="F8638">
        <v>34.581000000000003</v>
      </c>
      <c r="G8638">
        <v>9.8729999999999993</v>
      </c>
      <c r="I8638">
        <v>5155310000</v>
      </c>
      <c r="J8638">
        <v>970.09199999999998</v>
      </c>
      <c r="K8638">
        <v>2.0670200000000001E-3</v>
      </c>
      <c r="L8638">
        <v>58</v>
      </c>
      <c r="M8638">
        <v>58.344000000000001</v>
      </c>
      <c r="N8638">
        <v>11.7349</v>
      </c>
      <c r="O8638">
        <v>2.9630000000000001</v>
      </c>
    </row>
    <row r="8639" spans="1:15" x14ac:dyDescent="0.3">
      <c r="A8639" t="s">
        <v>300</v>
      </c>
      <c r="B8639" t="s">
        <v>301</v>
      </c>
      <c r="C8639" t="s">
        <v>435</v>
      </c>
      <c r="D8639" t="s">
        <v>432</v>
      </c>
      <c r="E8639">
        <v>1995</v>
      </c>
      <c r="F8639">
        <v>34.576999999999998</v>
      </c>
      <c r="G8639">
        <v>9.9779999999999998</v>
      </c>
      <c r="I8639">
        <v>4636060000</v>
      </c>
      <c r="J8639">
        <v>893.774</v>
      </c>
      <c r="L8639">
        <v>58.9</v>
      </c>
      <c r="M8639">
        <v>58.073</v>
      </c>
      <c r="N8639">
        <v>11.454000000000001</v>
      </c>
      <c r="O8639">
        <v>2.919</v>
      </c>
    </row>
    <row r="8640" spans="1:15" x14ac:dyDescent="0.3">
      <c r="A8640" t="s">
        <v>300</v>
      </c>
      <c r="B8640" t="s">
        <v>301</v>
      </c>
      <c r="C8640" t="s">
        <v>435</v>
      </c>
      <c r="D8640" t="s">
        <v>432</v>
      </c>
      <c r="E8640">
        <v>1994</v>
      </c>
      <c r="F8640">
        <v>34.549999999999997</v>
      </c>
      <c r="G8640">
        <v>10.099</v>
      </c>
      <c r="I8640">
        <v>5502790000</v>
      </c>
      <c r="J8640">
        <v>1086.29</v>
      </c>
      <c r="L8640">
        <v>59.8</v>
      </c>
      <c r="M8640">
        <v>57.780999999999999</v>
      </c>
      <c r="N8640">
        <v>11.1859</v>
      </c>
      <c r="O8640">
        <v>2.8809999999999998</v>
      </c>
    </row>
    <row r="8641" spans="1:15" x14ac:dyDescent="0.3">
      <c r="A8641" t="s">
        <v>300</v>
      </c>
      <c r="B8641" t="s">
        <v>301</v>
      </c>
      <c r="C8641" t="s">
        <v>435</v>
      </c>
      <c r="D8641" t="s">
        <v>432</v>
      </c>
      <c r="E8641">
        <v>1993</v>
      </c>
      <c r="F8641">
        <v>34.533999999999999</v>
      </c>
      <c r="G8641">
        <v>10.234</v>
      </c>
      <c r="I8641">
        <v>4974550000</v>
      </c>
      <c r="J8641">
        <v>1005.15</v>
      </c>
      <c r="L8641">
        <v>60.7</v>
      </c>
      <c r="M8641">
        <v>57.472999999999999</v>
      </c>
      <c r="N8641">
        <v>10.9284</v>
      </c>
      <c r="O8641">
        <v>2.8450000000000002</v>
      </c>
    </row>
    <row r="8642" spans="1:15" x14ac:dyDescent="0.3">
      <c r="A8642" t="s">
        <v>300</v>
      </c>
      <c r="B8642" t="s">
        <v>301</v>
      </c>
      <c r="C8642" t="s">
        <v>435</v>
      </c>
      <c r="D8642" t="s">
        <v>432</v>
      </c>
      <c r="E8642">
        <v>1992</v>
      </c>
      <c r="F8642">
        <v>34.558</v>
      </c>
      <c r="G8642">
        <v>10.382</v>
      </c>
      <c r="I8642">
        <v>4377980000</v>
      </c>
      <c r="J8642">
        <v>905.24900000000002</v>
      </c>
      <c r="L8642">
        <v>61.7</v>
      </c>
      <c r="M8642">
        <v>57.152000000000001</v>
      </c>
      <c r="N8642">
        <v>10.6793</v>
      </c>
      <c r="O8642">
        <v>2.6640000000000001</v>
      </c>
    </row>
    <row r="8643" spans="1:15" x14ac:dyDescent="0.3">
      <c r="A8643" t="s">
        <v>300</v>
      </c>
      <c r="B8643" t="s">
        <v>301</v>
      </c>
      <c r="C8643" t="s">
        <v>435</v>
      </c>
      <c r="D8643" t="s">
        <v>432</v>
      </c>
      <c r="E8643">
        <v>1991</v>
      </c>
      <c r="F8643">
        <v>34.643999999999998</v>
      </c>
      <c r="G8643">
        <v>10.542999999999999</v>
      </c>
      <c r="I8643">
        <v>3787390000</v>
      </c>
      <c r="J8643">
        <v>801.47199999999998</v>
      </c>
      <c r="L8643">
        <v>62.7</v>
      </c>
      <c r="M8643">
        <v>56.823</v>
      </c>
      <c r="N8643">
        <v>10.434900000000001</v>
      </c>
      <c r="O8643">
        <v>2.698</v>
      </c>
    </row>
    <row r="8644" spans="1:15" x14ac:dyDescent="0.3">
      <c r="A8644" t="s">
        <v>300</v>
      </c>
      <c r="B8644" t="s">
        <v>301</v>
      </c>
      <c r="C8644" t="s">
        <v>435</v>
      </c>
      <c r="D8644" t="s">
        <v>432</v>
      </c>
      <c r="E8644">
        <v>1990</v>
      </c>
      <c r="F8644">
        <v>34.813000000000002</v>
      </c>
      <c r="G8644">
        <v>10.712999999999999</v>
      </c>
      <c r="I8644">
        <v>3219730000</v>
      </c>
      <c r="J8644">
        <v>697.54</v>
      </c>
      <c r="K8644">
        <v>0</v>
      </c>
      <c r="L8644">
        <v>63.8</v>
      </c>
      <c r="M8644">
        <v>56.491999999999997</v>
      </c>
      <c r="N8644">
        <v>10.192600000000001</v>
      </c>
    </row>
    <row r="8645" spans="1:15" x14ac:dyDescent="0.3">
      <c r="A8645" t="s">
        <v>300</v>
      </c>
      <c r="B8645" t="s">
        <v>301</v>
      </c>
      <c r="C8645" t="s">
        <v>435</v>
      </c>
      <c r="D8645" t="s">
        <v>432</v>
      </c>
      <c r="E8645">
        <v>1989</v>
      </c>
      <c r="F8645">
        <v>35.079000000000001</v>
      </c>
      <c r="G8645">
        <v>10.887</v>
      </c>
      <c r="I8645">
        <v>3546460000</v>
      </c>
      <c r="J8645">
        <v>786.88</v>
      </c>
      <c r="L8645">
        <v>64.8</v>
      </c>
      <c r="M8645">
        <v>56.167999999999999</v>
      </c>
      <c r="N8645">
        <v>9.95228</v>
      </c>
    </row>
    <row r="8646" spans="1:15" x14ac:dyDescent="0.3">
      <c r="A8646" t="s">
        <v>300</v>
      </c>
      <c r="B8646" t="s">
        <v>301</v>
      </c>
      <c r="C8646" t="s">
        <v>435</v>
      </c>
      <c r="D8646" t="s">
        <v>432</v>
      </c>
      <c r="E8646">
        <v>1988</v>
      </c>
      <c r="F8646">
        <v>35.433</v>
      </c>
      <c r="G8646">
        <v>11.064</v>
      </c>
      <c r="I8646">
        <v>3655980000</v>
      </c>
      <c r="J8646">
        <v>831.03200000000004</v>
      </c>
      <c r="L8646">
        <v>65.900000000000006</v>
      </c>
      <c r="M8646">
        <v>55.854999999999997</v>
      </c>
      <c r="N8646">
        <v>9.7145299999999999</v>
      </c>
    </row>
    <row r="8647" spans="1:15" x14ac:dyDescent="0.3">
      <c r="A8647" t="s">
        <v>300</v>
      </c>
      <c r="B8647" t="s">
        <v>301</v>
      </c>
      <c r="C8647" t="s">
        <v>435</v>
      </c>
      <c r="D8647" t="s">
        <v>432</v>
      </c>
      <c r="E8647">
        <v>1987</v>
      </c>
      <c r="F8647">
        <v>35.859000000000002</v>
      </c>
      <c r="G8647">
        <v>11.244</v>
      </c>
      <c r="I8647">
        <v>3143850000</v>
      </c>
      <c r="J8647">
        <v>732.39400000000001</v>
      </c>
      <c r="L8647">
        <v>67</v>
      </c>
      <c r="M8647">
        <v>55.548000000000002</v>
      </c>
      <c r="N8647">
        <v>9.47879</v>
      </c>
    </row>
    <row r="8648" spans="1:15" x14ac:dyDescent="0.3">
      <c r="A8648" t="s">
        <v>300</v>
      </c>
      <c r="B8648" t="s">
        <v>301</v>
      </c>
      <c r="C8648" t="s">
        <v>435</v>
      </c>
      <c r="D8648" t="s">
        <v>432</v>
      </c>
      <c r="E8648">
        <v>1986</v>
      </c>
      <c r="F8648">
        <v>36.344000000000001</v>
      </c>
      <c r="G8648">
        <v>11.43</v>
      </c>
      <c r="I8648">
        <v>2648030000</v>
      </c>
      <c r="J8648">
        <v>632.51700000000005</v>
      </c>
      <c r="L8648">
        <v>68.2</v>
      </c>
      <c r="M8648">
        <v>55.241999999999997</v>
      </c>
      <c r="N8648">
        <v>9.2445799999999991</v>
      </c>
    </row>
    <row r="8649" spans="1:15" x14ac:dyDescent="0.3">
      <c r="A8649" t="s">
        <v>300</v>
      </c>
      <c r="B8649" t="s">
        <v>301</v>
      </c>
      <c r="C8649" t="s">
        <v>435</v>
      </c>
      <c r="D8649" t="s">
        <v>432</v>
      </c>
      <c r="E8649">
        <v>1985</v>
      </c>
      <c r="F8649">
        <v>36.872999999999998</v>
      </c>
      <c r="G8649">
        <v>11.629</v>
      </c>
      <c r="I8649">
        <v>2423370000</v>
      </c>
      <c r="J8649">
        <v>593.81399999999996</v>
      </c>
      <c r="L8649">
        <v>69.400000000000006</v>
      </c>
      <c r="M8649">
        <v>54.924999999999997</v>
      </c>
      <c r="N8649">
        <v>9.0116800000000001</v>
      </c>
    </row>
    <row r="8650" spans="1:15" x14ac:dyDescent="0.3">
      <c r="A8650" t="s">
        <v>300</v>
      </c>
      <c r="B8650" t="s">
        <v>301</v>
      </c>
      <c r="C8650" t="s">
        <v>435</v>
      </c>
      <c r="D8650" t="s">
        <v>432</v>
      </c>
      <c r="E8650">
        <v>1984</v>
      </c>
      <c r="F8650">
        <v>37.427999999999997</v>
      </c>
      <c r="G8650">
        <v>11.849</v>
      </c>
      <c r="I8650">
        <v>2552530000</v>
      </c>
      <c r="J8650">
        <v>641.99099999999999</v>
      </c>
      <c r="L8650">
        <v>70.7</v>
      </c>
      <c r="M8650">
        <v>54.581000000000003</v>
      </c>
      <c r="N8650">
        <v>8.7796599999999998</v>
      </c>
    </row>
    <row r="8651" spans="1:15" x14ac:dyDescent="0.3">
      <c r="A8651" t="s">
        <v>300</v>
      </c>
      <c r="B8651" t="s">
        <v>301</v>
      </c>
      <c r="C8651" t="s">
        <v>435</v>
      </c>
      <c r="D8651" t="s">
        <v>432</v>
      </c>
      <c r="E8651">
        <v>1983</v>
      </c>
      <c r="F8651">
        <v>37.984000000000002</v>
      </c>
      <c r="G8651">
        <v>12.096</v>
      </c>
      <c r="I8651">
        <v>2562490000</v>
      </c>
      <c r="J8651">
        <v>661.88800000000003</v>
      </c>
      <c r="L8651">
        <v>72.099999999999994</v>
      </c>
      <c r="M8651">
        <v>54.197000000000003</v>
      </c>
      <c r="N8651">
        <v>8.5489800000000002</v>
      </c>
    </row>
    <row r="8652" spans="1:15" x14ac:dyDescent="0.3">
      <c r="A8652" t="s">
        <v>300</v>
      </c>
      <c r="B8652" t="s">
        <v>301</v>
      </c>
      <c r="C8652" t="s">
        <v>435</v>
      </c>
      <c r="D8652" t="s">
        <v>432</v>
      </c>
      <c r="E8652">
        <v>1982</v>
      </c>
      <c r="F8652">
        <v>38.518999999999998</v>
      </c>
      <c r="G8652">
        <v>12.375999999999999</v>
      </c>
      <c r="I8652">
        <v>2368580000</v>
      </c>
      <c r="J8652">
        <v>628.52499999999998</v>
      </c>
      <c r="L8652">
        <v>73.5</v>
      </c>
      <c r="M8652">
        <v>53.762999999999998</v>
      </c>
      <c r="N8652">
        <v>8.3215199999999996</v>
      </c>
    </row>
    <row r="8653" spans="1:15" x14ac:dyDescent="0.3">
      <c r="A8653" t="s">
        <v>300</v>
      </c>
      <c r="B8653" t="s">
        <v>301</v>
      </c>
      <c r="C8653" t="s">
        <v>435</v>
      </c>
      <c r="D8653" t="s">
        <v>432</v>
      </c>
      <c r="E8653">
        <v>1981</v>
      </c>
      <c r="F8653">
        <v>39.015999999999998</v>
      </c>
      <c r="G8653">
        <v>12.693</v>
      </c>
      <c r="I8653">
        <v>2498070000</v>
      </c>
      <c r="J8653">
        <v>681.024</v>
      </c>
      <c r="L8653">
        <v>75.099999999999994</v>
      </c>
      <c r="M8653">
        <v>53.276000000000003</v>
      </c>
      <c r="N8653">
        <v>8.0998599999999996</v>
      </c>
    </row>
    <row r="8654" spans="1:15" x14ac:dyDescent="0.3">
      <c r="A8654" t="s">
        <v>300</v>
      </c>
      <c r="B8654" t="s">
        <v>301</v>
      </c>
      <c r="C8654" t="s">
        <v>435</v>
      </c>
      <c r="D8654" t="s">
        <v>432</v>
      </c>
      <c r="E8654">
        <v>1980</v>
      </c>
      <c r="F8654">
        <v>39.457999999999998</v>
      </c>
      <c r="G8654">
        <v>13.045</v>
      </c>
      <c r="I8654">
        <v>2545980000</v>
      </c>
      <c r="J8654">
        <v>712.92</v>
      </c>
      <c r="L8654">
        <v>76.8</v>
      </c>
      <c r="M8654">
        <v>52.734999999999999</v>
      </c>
      <c r="N8654">
        <v>7.8858899999999998</v>
      </c>
    </row>
    <row r="8655" spans="1:15" x14ac:dyDescent="0.3">
      <c r="A8655" t="s">
        <v>300</v>
      </c>
      <c r="B8655" t="s">
        <v>301</v>
      </c>
      <c r="C8655" t="s">
        <v>435</v>
      </c>
      <c r="D8655" t="s">
        <v>432</v>
      </c>
      <c r="E8655">
        <v>1979</v>
      </c>
      <c r="F8655">
        <v>39.835999999999999</v>
      </c>
      <c r="G8655">
        <v>13.430999999999999</v>
      </c>
      <c r="I8655">
        <v>2293620000</v>
      </c>
      <c r="J8655">
        <v>659.447</v>
      </c>
      <c r="L8655">
        <v>78.5</v>
      </c>
      <c r="M8655">
        <v>52.145000000000003</v>
      </c>
      <c r="N8655">
        <v>7.6802999999999999</v>
      </c>
    </row>
    <row r="8656" spans="1:15" x14ac:dyDescent="0.3">
      <c r="A8656" t="s">
        <v>300</v>
      </c>
      <c r="B8656" t="s">
        <v>301</v>
      </c>
      <c r="C8656" t="s">
        <v>435</v>
      </c>
      <c r="D8656" t="s">
        <v>432</v>
      </c>
      <c r="E8656">
        <v>1978</v>
      </c>
      <c r="F8656">
        <v>40.155999999999999</v>
      </c>
      <c r="G8656">
        <v>13.843999999999999</v>
      </c>
      <c r="I8656">
        <v>1947950000</v>
      </c>
      <c r="J8656">
        <v>574.85</v>
      </c>
      <c r="L8656">
        <v>80.400000000000006</v>
      </c>
      <c r="M8656">
        <v>51.518000000000001</v>
      </c>
      <c r="N8656">
        <v>7.48271</v>
      </c>
    </row>
    <row r="8657" spans="1:14" x14ac:dyDescent="0.3">
      <c r="A8657" t="s">
        <v>300</v>
      </c>
      <c r="B8657" t="s">
        <v>301</v>
      </c>
      <c r="C8657" t="s">
        <v>435</v>
      </c>
      <c r="D8657" t="s">
        <v>432</v>
      </c>
      <c r="E8657">
        <v>1977</v>
      </c>
      <c r="F8657">
        <v>40.423000000000002</v>
      </c>
      <c r="G8657">
        <v>14.28</v>
      </c>
      <c r="I8657">
        <v>1640760000</v>
      </c>
      <c r="J8657">
        <v>496.80500000000001</v>
      </c>
      <c r="L8657">
        <v>82.3</v>
      </c>
      <c r="M8657">
        <v>50.866999999999997</v>
      </c>
      <c r="N8657">
        <v>7.2928300000000004</v>
      </c>
    </row>
    <row r="8658" spans="1:14" x14ac:dyDescent="0.3">
      <c r="A8658" t="s">
        <v>300</v>
      </c>
      <c r="B8658" t="s">
        <v>301</v>
      </c>
      <c r="C8658" t="s">
        <v>435</v>
      </c>
      <c r="D8658" t="s">
        <v>432</v>
      </c>
      <c r="E8658">
        <v>1976</v>
      </c>
      <c r="F8658">
        <v>40.64</v>
      </c>
      <c r="G8658">
        <v>14.737</v>
      </c>
      <c r="I8658">
        <v>1511860000</v>
      </c>
      <c r="J8658">
        <v>469.54599999999999</v>
      </c>
      <c r="L8658">
        <v>84.4</v>
      </c>
      <c r="M8658">
        <v>50.197000000000003</v>
      </c>
      <c r="N8658">
        <v>7.1099899999999998</v>
      </c>
    </row>
    <row r="8659" spans="1:14" x14ac:dyDescent="0.3">
      <c r="A8659" t="s">
        <v>300</v>
      </c>
      <c r="B8659" t="s">
        <v>301</v>
      </c>
      <c r="C8659" t="s">
        <v>435</v>
      </c>
      <c r="D8659" t="s">
        <v>432</v>
      </c>
      <c r="E8659">
        <v>1975</v>
      </c>
      <c r="F8659">
        <v>40.808999999999997</v>
      </c>
      <c r="G8659">
        <v>15.214</v>
      </c>
      <c r="I8659">
        <v>1356590000</v>
      </c>
      <c r="J8659">
        <v>432.04300000000001</v>
      </c>
      <c r="L8659">
        <v>86.7</v>
      </c>
      <c r="M8659">
        <v>49.512</v>
      </c>
      <c r="N8659">
        <v>6.9335899999999997</v>
      </c>
    </row>
    <row r="8660" spans="1:14" x14ac:dyDescent="0.3">
      <c r="A8660" t="s">
        <v>300</v>
      </c>
      <c r="B8660" t="s">
        <v>301</v>
      </c>
      <c r="C8660" t="s">
        <v>435</v>
      </c>
      <c r="D8660" t="s">
        <v>432</v>
      </c>
      <c r="E8660">
        <v>1974</v>
      </c>
      <c r="F8660">
        <v>40.935000000000002</v>
      </c>
      <c r="G8660">
        <v>15.709</v>
      </c>
      <c r="I8660">
        <v>1467350000</v>
      </c>
      <c r="J8660">
        <v>479.048</v>
      </c>
      <c r="L8660">
        <v>89</v>
      </c>
      <c r="M8660">
        <v>48.814999999999998</v>
      </c>
      <c r="N8660">
        <v>6.7637900000000002</v>
      </c>
    </row>
    <row r="8661" spans="1:14" x14ac:dyDescent="0.3">
      <c r="A8661" t="s">
        <v>300</v>
      </c>
      <c r="B8661" t="s">
        <v>301</v>
      </c>
      <c r="C8661" t="s">
        <v>435</v>
      </c>
      <c r="D8661" t="s">
        <v>432</v>
      </c>
      <c r="E8661">
        <v>1973</v>
      </c>
      <c r="F8661">
        <v>41.029000000000003</v>
      </c>
      <c r="G8661">
        <v>16.225000000000001</v>
      </c>
      <c r="I8661">
        <v>1299110000</v>
      </c>
      <c r="J8661">
        <v>434.59899999999999</v>
      </c>
      <c r="L8661">
        <v>91.4</v>
      </c>
      <c r="M8661">
        <v>48.104999999999997</v>
      </c>
      <c r="N8661">
        <v>6.6007199999999999</v>
      </c>
    </row>
    <row r="8662" spans="1:14" x14ac:dyDescent="0.3">
      <c r="A8662" t="s">
        <v>300</v>
      </c>
      <c r="B8662" t="s">
        <v>301</v>
      </c>
      <c r="C8662" t="s">
        <v>435</v>
      </c>
      <c r="D8662" t="s">
        <v>432</v>
      </c>
      <c r="E8662">
        <v>1972</v>
      </c>
      <c r="F8662">
        <v>41.101999999999997</v>
      </c>
      <c r="G8662">
        <v>16.763000000000002</v>
      </c>
      <c r="I8662">
        <v>858802000</v>
      </c>
      <c r="J8662">
        <v>294.298</v>
      </c>
      <c r="L8662">
        <v>94</v>
      </c>
      <c r="M8662">
        <v>47.383000000000003</v>
      </c>
      <c r="N8662">
        <v>6.4438000000000004</v>
      </c>
    </row>
    <row r="8663" spans="1:14" x14ac:dyDescent="0.3">
      <c r="A8663" t="s">
        <v>300</v>
      </c>
      <c r="B8663" t="s">
        <v>301</v>
      </c>
      <c r="C8663" t="s">
        <v>435</v>
      </c>
      <c r="D8663" t="s">
        <v>432</v>
      </c>
      <c r="E8663">
        <v>1971</v>
      </c>
      <c r="F8663">
        <v>41.164000000000001</v>
      </c>
      <c r="G8663">
        <v>17.324999999999999</v>
      </c>
      <c r="I8663">
        <v>717716000</v>
      </c>
      <c r="J8663">
        <v>251.87200000000001</v>
      </c>
      <c r="L8663">
        <v>96.7</v>
      </c>
      <c r="M8663">
        <v>46.652999999999999</v>
      </c>
      <c r="N8663">
        <v>6.2923</v>
      </c>
    </row>
    <row r="8664" spans="1:14" x14ac:dyDescent="0.3">
      <c r="A8664" t="s">
        <v>300</v>
      </c>
      <c r="B8664" t="s">
        <v>301</v>
      </c>
      <c r="C8664" t="s">
        <v>435</v>
      </c>
      <c r="D8664" t="s">
        <v>432</v>
      </c>
      <c r="E8664">
        <v>1970</v>
      </c>
      <c r="F8664">
        <v>41.226999999999997</v>
      </c>
      <c r="G8664">
        <v>17.911999999999999</v>
      </c>
      <c r="I8664">
        <v>645537000</v>
      </c>
      <c r="J8664">
        <v>231.947</v>
      </c>
      <c r="L8664">
        <v>99.5</v>
      </c>
      <c r="M8664">
        <v>45.915999999999997</v>
      </c>
      <c r="N8664">
        <v>6.1456499999999998</v>
      </c>
    </row>
    <row r="8665" spans="1:14" x14ac:dyDescent="0.3">
      <c r="A8665" t="s">
        <v>300</v>
      </c>
      <c r="B8665" t="s">
        <v>301</v>
      </c>
      <c r="C8665" t="s">
        <v>435</v>
      </c>
      <c r="D8665" t="s">
        <v>432</v>
      </c>
      <c r="E8665">
        <v>1969</v>
      </c>
      <c r="F8665">
        <v>41.301000000000002</v>
      </c>
      <c r="G8665">
        <v>18.527999999999999</v>
      </c>
      <c r="I8665">
        <v>551237000</v>
      </c>
      <c r="J8665">
        <v>202.749</v>
      </c>
      <c r="L8665">
        <v>102.4</v>
      </c>
      <c r="M8665">
        <v>45.173000000000002</v>
      </c>
      <c r="N8665">
        <v>6.0036500000000004</v>
      </c>
    </row>
    <row r="8666" spans="1:14" x14ac:dyDescent="0.3">
      <c r="A8666" t="s">
        <v>300</v>
      </c>
      <c r="B8666" t="s">
        <v>301</v>
      </c>
      <c r="C8666" t="s">
        <v>435</v>
      </c>
      <c r="D8666" t="s">
        <v>432</v>
      </c>
      <c r="E8666">
        <v>1968</v>
      </c>
      <c r="F8666">
        <v>41.387999999999998</v>
      </c>
      <c r="G8666">
        <v>19.175000000000001</v>
      </c>
      <c r="I8666">
        <v>485161000</v>
      </c>
      <c r="J8666">
        <v>182.62200000000001</v>
      </c>
      <c r="L8666">
        <v>105.3</v>
      </c>
      <c r="M8666">
        <v>44.424999999999997</v>
      </c>
      <c r="N8666">
        <v>5.8663499999999997</v>
      </c>
    </row>
    <row r="8667" spans="1:14" x14ac:dyDescent="0.3">
      <c r="A8667" t="s">
        <v>300</v>
      </c>
      <c r="B8667" t="s">
        <v>301</v>
      </c>
      <c r="C8667" t="s">
        <v>435</v>
      </c>
      <c r="D8667" t="s">
        <v>432</v>
      </c>
      <c r="E8667">
        <v>1967</v>
      </c>
      <c r="F8667">
        <v>41.491</v>
      </c>
      <c r="G8667">
        <v>19.852</v>
      </c>
      <c r="I8667">
        <v>441707000</v>
      </c>
      <c r="J8667">
        <v>170.095</v>
      </c>
      <c r="L8667">
        <v>108.3</v>
      </c>
      <c r="M8667">
        <v>43.676000000000002</v>
      </c>
      <c r="N8667">
        <v>5.7342700000000004</v>
      </c>
    </row>
    <row r="8668" spans="1:14" x14ac:dyDescent="0.3">
      <c r="A8668" t="s">
        <v>300</v>
      </c>
      <c r="B8668" t="s">
        <v>301</v>
      </c>
      <c r="C8668" t="s">
        <v>435</v>
      </c>
      <c r="D8668" t="s">
        <v>432</v>
      </c>
      <c r="E8668">
        <v>1966</v>
      </c>
      <c r="F8668">
        <v>41.609000000000002</v>
      </c>
      <c r="G8668">
        <v>20.558</v>
      </c>
      <c r="I8668">
        <v>390973000</v>
      </c>
      <c r="J8668">
        <v>153.946</v>
      </c>
      <c r="L8668">
        <v>111.5</v>
      </c>
      <c r="M8668">
        <v>42.930999999999997</v>
      </c>
      <c r="N8668">
        <v>5.6080800000000002</v>
      </c>
    </row>
    <row r="8669" spans="1:14" x14ac:dyDescent="0.3">
      <c r="A8669" t="s">
        <v>300</v>
      </c>
      <c r="B8669" t="s">
        <v>301</v>
      </c>
      <c r="C8669" t="s">
        <v>435</v>
      </c>
      <c r="D8669" t="s">
        <v>432</v>
      </c>
      <c r="E8669">
        <v>1965</v>
      </c>
      <c r="F8669">
        <v>41.743000000000002</v>
      </c>
      <c r="G8669">
        <v>21.286000000000001</v>
      </c>
      <c r="I8669">
        <v>344159000</v>
      </c>
      <c r="J8669">
        <v>138.47</v>
      </c>
      <c r="L8669">
        <v>114.7</v>
      </c>
      <c r="M8669">
        <v>42.201000000000001</v>
      </c>
      <c r="N8669">
        <v>5.4883100000000002</v>
      </c>
    </row>
    <row r="8670" spans="1:14" x14ac:dyDescent="0.3">
      <c r="A8670" t="s">
        <v>300</v>
      </c>
      <c r="B8670" t="s">
        <v>301</v>
      </c>
      <c r="C8670" t="s">
        <v>435</v>
      </c>
      <c r="D8670" t="s">
        <v>432</v>
      </c>
      <c r="E8670">
        <v>1964</v>
      </c>
      <c r="F8670">
        <v>41.887</v>
      </c>
      <c r="G8670">
        <v>22.023</v>
      </c>
      <c r="I8670">
        <v>305312000</v>
      </c>
      <c r="J8670">
        <v>125.425</v>
      </c>
      <c r="L8670">
        <v>118.1</v>
      </c>
      <c r="M8670">
        <v>41.494999999999997</v>
      </c>
      <c r="N8670">
        <v>5.3752199999999997</v>
      </c>
    </row>
    <row r="8671" spans="1:14" x14ac:dyDescent="0.3">
      <c r="A8671" t="s">
        <v>300</v>
      </c>
      <c r="B8671" t="s">
        <v>301</v>
      </c>
      <c r="C8671" t="s">
        <v>435</v>
      </c>
      <c r="D8671" t="s">
        <v>432</v>
      </c>
      <c r="E8671">
        <v>1963</v>
      </c>
      <c r="F8671">
        <v>42.033999999999999</v>
      </c>
      <c r="G8671">
        <v>22.768000000000001</v>
      </c>
      <c r="I8671">
        <v>275968000</v>
      </c>
      <c r="J8671">
        <v>115.664</v>
      </c>
      <c r="L8671">
        <v>121.6</v>
      </c>
      <c r="M8671">
        <v>40.817</v>
      </c>
      <c r="N8671">
        <v>5.2686200000000003</v>
      </c>
    </row>
    <row r="8672" spans="1:14" x14ac:dyDescent="0.3">
      <c r="A8672" t="s">
        <v>300</v>
      </c>
      <c r="B8672" t="s">
        <v>301</v>
      </c>
      <c r="C8672" t="s">
        <v>435</v>
      </c>
      <c r="D8672" t="s">
        <v>432</v>
      </c>
      <c r="E8672">
        <v>1962</v>
      </c>
      <c r="F8672">
        <v>42.177</v>
      </c>
      <c r="G8672">
        <v>23.521999999999998</v>
      </c>
      <c r="I8672">
        <v>261184000</v>
      </c>
      <c r="J8672">
        <v>111.6</v>
      </c>
      <c r="L8672">
        <v>125.3</v>
      </c>
      <c r="M8672">
        <v>40.167000000000002</v>
      </c>
      <c r="N8672">
        <v>5.1679399999999998</v>
      </c>
    </row>
    <row r="8673" spans="1:15" x14ac:dyDescent="0.3">
      <c r="A8673" t="s">
        <v>300</v>
      </c>
      <c r="B8673" t="s">
        <v>301</v>
      </c>
      <c r="C8673" t="s">
        <v>435</v>
      </c>
      <c r="D8673" t="s">
        <v>432</v>
      </c>
      <c r="E8673">
        <v>1961</v>
      </c>
      <c r="F8673">
        <v>42.311</v>
      </c>
      <c r="G8673">
        <v>24.295000000000002</v>
      </c>
      <c r="I8673">
        <v>244832000</v>
      </c>
      <c r="J8673">
        <v>106.58499999999999</v>
      </c>
      <c r="L8673">
        <v>129.19999999999999</v>
      </c>
      <c r="M8673">
        <v>39.542000000000002</v>
      </c>
      <c r="N8673">
        <v>5.0723399999999996</v>
      </c>
    </row>
    <row r="8674" spans="1:15" x14ac:dyDescent="0.3">
      <c r="A8674" t="s">
        <v>300</v>
      </c>
      <c r="B8674" t="s">
        <v>301</v>
      </c>
      <c r="C8674" t="s">
        <v>435</v>
      </c>
      <c r="D8674" t="s">
        <v>432</v>
      </c>
      <c r="E8674">
        <v>1960</v>
      </c>
      <c r="F8674">
        <v>42.433999999999997</v>
      </c>
      <c r="G8674">
        <v>25.100999999999999</v>
      </c>
      <c r="I8674">
        <v>230496000</v>
      </c>
      <c r="J8674">
        <v>102.17700000000001</v>
      </c>
      <c r="L8674">
        <v>133</v>
      </c>
      <c r="M8674">
        <v>38.935000000000002</v>
      </c>
    </row>
    <row r="8675" spans="1:15" x14ac:dyDescent="0.3">
      <c r="A8675" t="s">
        <v>302</v>
      </c>
      <c r="B8675" t="s">
        <v>303</v>
      </c>
      <c r="C8675" t="s">
        <v>437</v>
      </c>
      <c r="D8675" t="s">
        <v>433</v>
      </c>
      <c r="E8675">
        <v>2018</v>
      </c>
      <c r="I8675">
        <v>40842300000</v>
      </c>
      <c r="J8675">
        <v>5871.47</v>
      </c>
      <c r="K8675">
        <v>64.993499999999997</v>
      </c>
      <c r="L8675">
        <v>17.2</v>
      </c>
      <c r="N8675">
        <v>17.508400000000002</v>
      </c>
      <c r="O8675">
        <v>4.7119999999999997</v>
      </c>
    </row>
    <row r="8676" spans="1:15" x14ac:dyDescent="0.3">
      <c r="A8676" t="s">
        <v>302</v>
      </c>
      <c r="B8676" t="s">
        <v>303</v>
      </c>
      <c r="C8676" t="s">
        <v>437</v>
      </c>
      <c r="D8676" t="s">
        <v>433</v>
      </c>
      <c r="E8676">
        <v>2017</v>
      </c>
      <c r="F8676">
        <v>20.786999999999999</v>
      </c>
      <c r="G8676">
        <v>5.4649999999999999</v>
      </c>
      <c r="I8676">
        <v>39008900000</v>
      </c>
      <c r="J8676">
        <v>5680.58</v>
      </c>
      <c r="K8676">
        <v>61.075800000000001</v>
      </c>
      <c r="L8676">
        <v>17.8</v>
      </c>
      <c r="M8676">
        <v>73.992000000000004</v>
      </c>
      <c r="N8676">
        <v>17.284300000000002</v>
      </c>
      <c r="O8676">
        <v>4.6150000000000002</v>
      </c>
    </row>
    <row r="8677" spans="1:15" x14ac:dyDescent="0.3">
      <c r="A8677" t="s">
        <v>302</v>
      </c>
      <c r="B8677" t="s">
        <v>303</v>
      </c>
      <c r="C8677" t="s">
        <v>437</v>
      </c>
      <c r="D8677" t="s">
        <v>433</v>
      </c>
      <c r="E8677">
        <v>2016</v>
      </c>
      <c r="F8677">
        <v>20.992999999999999</v>
      </c>
      <c r="G8677">
        <v>5.44</v>
      </c>
      <c r="I8677">
        <v>36054300000</v>
      </c>
      <c r="J8677">
        <v>5319.41</v>
      </c>
      <c r="K8677">
        <v>53.4041</v>
      </c>
      <c r="L8677">
        <v>18.399999999999999</v>
      </c>
      <c r="M8677">
        <v>73.835999999999999</v>
      </c>
      <c r="N8677">
        <v>17.059799999999999</v>
      </c>
      <c r="O8677">
        <v>5.2549999999999999</v>
      </c>
    </row>
    <row r="8678" spans="1:15" x14ac:dyDescent="0.3">
      <c r="A8678" t="s">
        <v>302</v>
      </c>
      <c r="B8678" t="s">
        <v>303</v>
      </c>
      <c r="C8678" t="s">
        <v>437</v>
      </c>
      <c r="D8678" t="s">
        <v>433</v>
      </c>
      <c r="E8678">
        <v>2015</v>
      </c>
      <c r="F8678">
        <v>21.198</v>
      </c>
      <c r="G8678">
        <v>5.4219999999999997</v>
      </c>
      <c r="I8678">
        <v>36164100000</v>
      </c>
      <c r="J8678">
        <v>5406.7</v>
      </c>
      <c r="K8678">
        <v>49.72</v>
      </c>
      <c r="L8678">
        <v>18.899999999999999</v>
      </c>
      <c r="M8678">
        <v>73.662000000000006</v>
      </c>
      <c r="N8678">
        <v>16.8355</v>
      </c>
      <c r="O8678">
        <v>4.556</v>
      </c>
    </row>
    <row r="8679" spans="1:15" x14ac:dyDescent="0.3">
      <c r="A8679" t="s">
        <v>302</v>
      </c>
      <c r="B8679" t="s">
        <v>303</v>
      </c>
      <c r="C8679" t="s">
        <v>437</v>
      </c>
      <c r="D8679" t="s">
        <v>433</v>
      </c>
      <c r="E8679">
        <v>2014</v>
      </c>
      <c r="F8679">
        <v>21.413</v>
      </c>
      <c r="G8679">
        <v>5.4119999999999999</v>
      </c>
      <c r="H8679">
        <v>1552.38</v>
      </c>
      <c r="I8679">
        <v>40276500000</v>
      </c>
      <c r="J8679">
        <v>6102.94</v>
      </c>
      <c r="K8679">
        <v>43</v>
      </c>
      <c r="L8679">
        <v>19.5</v>
      </c>
      <c r="M8679">
        <v>73.472999999999999</v>
      </c>
      <c r="N8679">
        <v>16.610900000000001</v>
      </c>
      <c r="O8679">
        <v>5.0339999999999998</v>
      </c>
    </row>
    <row r="8680" spans="1:15" x14ac:dyDescent="0.3">
      <c r="A8680" t="s">
        <v>302</v>
      </c>
      <c r="B8680" t="s">
        <v>303</v>
      </c>
      <c r="C8680" t="s">
        <v>437</v>
      </c>
      <c r="D8680" t="s">
        <v>433</v>
      </c>
      <c r="E8680">
        <v>2013</v>
      </c>
      <c r="F8680">
        <v>21.646000000000001</v>
      </c>
      <c r="G8680">
        <v>5.407</v>
      </c>
      <c r="H8680">
        <v>1462.92</v>
      </c>
      <c r="I8680">
        <v>38585300000</v>
      </c>
      <c r="J8680">
        <v>5926.83</v>
      </c>
      <c r="K8680">
        <v>36.9</v>
      </c>
      <c r="L8680">
        <v>20.100000000000001</v>
      </c>
      <c r="M8680">
        <v>73.274000000000001</v>
      </c>
      <c r="N8680">
        <v>16.386299999999999</v>
      </c>
      <c r="O8680">
        <v>4.3849999999999998</v>
      </c>
    </row>
    <row r="8681" spans="1:15" x14ac:dyDescent="0.3">
      <c r="A8681" t="s">
        <v>302</v>
      </c>
      <c r="B8681" t="s">
        <v>303</v>
      </c>
      <c r="C8681" t="s">
        <v>437</v>
      </c>
      <c r="D8681" t="s">
        <v>433</v>
      </c>
      <c r="E8681">
        <v>2012</v>
      </c>
      <c r="F8681">
        <v>21.904</v>
      </c>
      <c r="G8681">
        <v>5.4059999999999997</v>
      </c>
      <c r="H8681">
        <v>1359.03</v>
      </c>
      <c r="I8681">
        <v>33283200000</v>
      </c>
      <c r="J8681">
        <v>5183.08</v>
      </c>
      <c r="K8681">
        <v>29.34</v>
      </c>
      <c r="L8681">
        <v>20.7</v>
      </c>
      <c r="M8681">
        <v>73.067999999999998</v>
      </c>
      <c r="N8681">
        <v>16.1629</v>
      </c>
      <c r="O8681">
        <v>4.085</v>
      </c>
    </row>
    <row r="8682" spans="1:15" x14ac:dyDescent="0.3">
      <c r="A8682" t="s">
        <v>302</v>
      </c>
      <c r="B8682" t="s">
        <v>303</v>
      </c>
      <c r="C8682" t="s">
        <v>437</v>
      </c>
      <c r="D8682" t="s">
        <v>433</v>
      </c>
      <c r="E8682">
        <v>2011</v>
      </c>
      <c r="F8682">
        <v>22.189</v>
      </c>
      <c r="G8682">
        <v>5.407</v>
      </c>
      <c r="H8682">
        <v>1274.4000000000001</v>
      </c>
      <c r="I8682">
        <v>33715500000</v>
      </c>
      <c r="J8682">
        <v>5322.96</v>
      </c>
      <c r="K8682">
        <v>24.763500000000001</v>
      </c>
      <c r="L8682">
        <v>21.3</v>
      </c>
      <c r="M8682">
        <v>72.86</v>
      </c>
      <c r="N8682">
        <v>15.942600000000001</v>
      </c>
      <c r="O8682">
        <v>4.6689999999999996</v>
      </c>
    </row>
    <row r="8683" spans="1:15" x14ac:dyDescent="0.3">
      <c r="A8683" t="s">
        <v>302</v>
      </c>
      <c r="B8683" t="s">
        <v>303</v>
      </c>
      <c r="C8683" t="s">
        <v>437</v>
      </c>
      <c r="D8683" t="s">
        <v>433</v>
      </c>
      <c r="E8683">
        <v>2010</v>
      </c>
      <c r="F8683">
        <v>22.492000000000001</v>
      </c>
      <c r="G8683">
        <v>5.4080000000000004</v>
      </c>
      <c r="H8683">
        <v>1171.4100000000001</v>
      </c>
      <c r="I8683">
        <v>27216000000</v>
      </c>
      <c r="J8683">
        <v>4355.93</v>
      </c>
      <c r="K8683">
        <v>19.8</v>
      </c>
      <c r="L8683">
        <v>21.9</v>
      </c>
      <c r="M8683">
        <v>72.653000000000006</v>
      </c>
      <c r="N8683">
        <v>15.7262</v>
      </c>
      <c r="O8683">
        <v>4.569</v>
      </c>
    </row>
    <row r="8684" spans="1:15" x14ac:dyDescent="0.3">
      <c r="A8684" t="s">
        <v>302</v>
      </c>
      <c r="B8684" t="s">
        <v>303</v>
      </c>
      <c r="C8684" t="s">
        <v>437</v>
      </c>
      <c r="D8684" t="s">
        <v>433</v>
      </c>
      <c r="E8684">
        <v>2009</v>
      </c>
      <c r="F8684">
        <v>22.798999999999999</v>
      </c>
      <c r="G8684">
        <v>5.407</v>
      </c>
      <c r="H8684">
        <v>1086.47</v>
      </c>
      <c r="I8684">
        <v>22341800000</v>
      </c>
      <c r="J8684">
        <v>3624.57</v>
      </c>
      <c r="K8684">
        <v>18.899999999999999</v>
      </c>
      <c r="L8684">
        <v>22.5</v>
      </c>
      <c r="M8684">
        <v>72.45</v>
      </c>
      <c r="N8684">
        <v>15.514699999999999</v>
      </c>
      <c r="O8684">
        <v>5.46</v>
      </c>
    </row>
    <row r="8685" spans="1:15" x14ac:dyDescent="0.3">
      <c r="A8685" t="s">
        <v>302</v>
      </c>
      <c r="B8685" t="s">
        <v>303</v>
      </c>
      <c r="C8685" t="s">
        <v>437</v>
      </c>
      <c r="D8685" t="s">
        <v>433</v>
      </c>
      <c r="E8685">
        <v>2008</v>
      </c>
      <c r="F8685">
        <v>23.1</v>
      </c>
      <c r="G8685">
        <v>5.4039999999999999</v>
      </c>
      <c r="H8685">
        <v>1027.74</v>
      </c>
      <c r="I8685">
        <v>24578100000</v>
      </c>
      <c r="J8685">
        <v>4041.58</v>
      </c>
      <c r="K8685">
        <v>14.27</v>
      </c>
      <c r="L8685">
        <v>23.2</v>
      </c>
      <c r="M8685">
        <v>72.251000000000005</v>
      </c>
      <c r="N8685">
        <v>15.3066</v>
      </c>
      <c r="O8685">
        <v>4.415</v>
      </c>
    </row>
    <row r="8686" spans="1:15" x14ac:dyDescent="0.3">
      <c r="A8686" t="s">
        <v>302</v>
      </c>
      <c r="B8686" t="s">
        <v>303</v>
      </c>
      <c r="C8686" t="s">
        <v>437</v>
      </c>
      <c r="D8686" t="s">
        <v>433</v>
      </c>
      <c r="E8686">
        <v>2007</v>
      </c>
      <c r="F8686">
        <v>23.396999999999998</v>
      </c>
      <c r="G8686">
        <v>5.3979999999999997</v>
      </c>
      <c r="H8686">
        <v>978.75699999999995</v>
      </c>
      <c r="I8686">
        <v>17856300000</v>
      </c>
      <c r="J8686">
        <v>2976.83</v>
      </c>
      <c r="K8686">
        <v>11.21</v>
      </c>
      <c r="L8686">
        <v>23.8</v>
      </c>
      <c r="M8686">
        <v>72.055000000000007</v>
      </c>
      <c r="N8686">
        <v>15.098000000000001</v>
      </c>
      <c r="O8686">
        <v>4.7130000000000001</v>
      </c>
    </row>
    <row r="8687" spans="1:15" x14ac:dyDescent="0.3">
      <c r="A8687" t="s">
        <v>302</v>
      </c>
      <c r="B8687" t="s">
        <v>303</v>
      </c>
      <c r="C8687" t="s">
        <v>437</v>
      </c>
      <c r="D8687" t="s">
        <v>433</v>
      </c>
      <c r="E8687">
        <v>2006</v>
      </c>
      <c r="F8687">
        <v>23.701000000000001</v>
      </c>
      <c r="G8687">
        <v>5.391</v>
      </c>
      <c r="H8687">
        <v>916.08500000000004</v>
      </c>
      <c r="I8687">
        <v>13429400000</v>
      </c>
      <c r="J8687">
        <v>2271.09</v>
      </c>
      <c r="K8687">
        <v>7.9620699999999998</v>
      </c>
      <c r="L8687">
        <v>24.4</v>
      </c>
      <c r="M8687">
        <v>71.861999999999995</v>
      </c>
      <c r="N8687">
        <v>14.8835</v>
      </c>
      <c r="O8687">
        <v>5.2759999999999998</v>
      </c>
    </row>
    <row r="8688" spans="1:15" x14ac:dyDescent="0.3">
      <c r="A8688" t="s">
        <v>302</v>
      </c>
      <c r="B8688" t="s">
        <v>303</v>
      </c>
      <c r="C8688" t="s">
        <v>437</v>
      </c>
      <c r="D8688" t="s">
        <v>433</v>
      </c>
      <c r="E8688">
        <v>2005</v>
      </c>
      <c r="F8688">
        <v>24.038</v>
      </c>
      <c r="G8688">
        <v>5.3869999999999996</v>
      </c>
      <c r="H8688">
        <v>859.53300000000002</v>
      </c>
      <c r="I8688">
        <v>10737500000</v>
      </c>
      <c r="J8688">
        <v>1843.63</v>
      </c>
      <c r="K8688">
        <v>7.9070099999999996</v>
      </c>
      <c r="L8688">
        <v>25</v>
      </c>
      <c r="M8688">
        <v>71.667000000000002</v>
      </c>
      <c r="N8688">
        <v>14.6592</v>
      </c>
      <c r="O8688">
        <v>4.8250000000000002</v>
      </c>
    </row>
    <row r="8689" spans="1:15" x14ac:dyDescent="0.3">
      <c r="A8689" t="s">
        <v>302</v>
      </c>
      <c r="B8689" t="s">
        <v>303</v>
      </c>
      <c r="C8689" t="s">
        <v>437</v>
      </c>
      <c r="D8689" t="s">
        <v>433</v>
      </c>
      <c r="E8689">
        <v>2004</v>
      </c>
      <c r="F8689">
        <v>24.443999999999999</v>
      </c>
      <c r="G8689">
        <v>5.39</v>
      </c>
      <c r="H8689">
        <v>824.35400000000004</v>
      </c>
      <c r="I8689">
        <v>9624440000</v>
      </c>
      <c r="J8689">
        <v>1679.5</v>
      </c>
      <c r="K8689">
        <v>3.4524400000000002</v>
      </c>
      <c r="L8689">
        <v>25.6</v>
      </c>
      <c r="M8689">
        <v>71.463999999999999</v>
      </c>
      <c r="N8689">
        <v>14.4237</v>
      </c>
      <c r="O8689">
        <v>6.5129999999999999</v>
      </c>
    </row>
    <row r="8690" spans="1:15" x14ac:dyDescent="0.3">
      <c r="A8690" t="s">
        <v>302</v>
      </c>
      <c r="B8690" t="s">
        <v>303</v>
      </c>
      <c r="C8690" t="s">
        <v>437</v>
      </c>
      <c r="D8690" t="s">
        <v>433</v>
      </c>
      <c r="E8690">
        <v>2003</v>
      </c>
      <c r="F8690">
        <v>24.94</v>
      </c>
      <c r="G8690">
        <v>5.4029999999999996</v>
      </c>
      <c r="H8690">
        <v>835.79200000000003</v>
      </c>
      <c r="I8690">
        <v>7691370000</v>
      </c>
      <c r="J8690">
        <v>1365.42</v>
      </c>
      <c r="K8690">
        <v>2.1119400000000002</v>
      </c>
      <c r="L8690">
        <v>26.1</v>
      </c>
      <c r="M8690">
        <v>71.248999999999995</v>
      </c>
      <c r="N8690">
        <v>14.1782</v>
      </c>
      <c r="O8690">
        <v>6.8140000000000001</v>
      </c>
    </row>
    <row r="8691" spans="1:15" x14ac:dyDescent="0.3">
      <c r="A8691" t="s">
        <v>302</v>
      </c>
      <c r="B8691" t="s">
        <v>303</v>
      </c>
      <c r="C8691" t="s">
        <v>437</v>
      </c>
      <c r="D8691" t="s">
        <v>433</v>
      </c>
      <c r="E8691">
        <v>2002</v>
      </c>
      <c r="F8691">
        <v>25.533999999999999</v>
      </c>
      <c r="G8691">
        <v>5.4279999999999999</v>
      </c>
      <c r="H8691">
        <v>881.06200000000001</v>
      </c>
      <c r="I8691">
        <v>7196260000</v>
      </c>
      <c r="J8691">
        <v>1300.8499999999999</v>
      </c>
      <c r="K8691">
        <v>1.79497</v>
      </c>
      <c r="L8691">
        <v>26.7</v>
      </c>
      <c r="M8691">
        <v>71.022999999999996</v>
      </c>
      <c r="N8691">
        <v>13.9239</v>
      </c>
      <c r="O8691">
        <v>9.3930000000000007</v>
      </c>
    </row>
    <row r="8692" spans="1:15" x14ac:dyDescent="0.3">
      <c r="A8692" t="s">
        <v>302</v>
      </c>
      <c r="B8692" t="s">
        <v>303</v>
      </c>
      <c r="C8692" t="s">
        <v>437</v>
      </c>
      <c r="D8692" t="s">
        <v>433</v>
      </c>
      <c r="E8692">
        <v>2001</v>
      </c>
      <c r="F8692">
        <v>26.219000000000001</v>
      </c>
      <c r="G8692">
        <v>5.4649999999999999</v>
      </c>
      <c r="H8692">
        <v>870.41499999999996</v>
      </c>
      <c r="I8692">
        <v>8495810000</v>
      </c>
      <c r="J8692">
        <v>1565.05</v>
      </c>
      <c r="K8692">
        <v>1.0987899999999999</v>
      </c>
      <c r="L8692">
        <v>27.3</v>
      </c>
      <c r="M8692">
        <v>70.786000000000001</v>
      </c>
      <c r="N8692">
        <v>13.6633</v>
      </c>
      <c r="O8692">
        <v>9.6530000000000005</v>
      </c>
    </row>
    <row r="8693" spans="1:15" x14ac:dyDescent="0.3">
      <c r="A8693" t="s">
        <v>302</v>
      </c>
      <c r="B8693" t="s">
        <v>303</v>
      </c>
      <c r="C8693" t="s">
        <v>437</v>
      </c>
      <c r="D8693" t="s">
        <v>433</v>
      </c>
      <c r="E8693">
        <v>2000</v>
      </c>
      <c r="F8693">
        <v>26.968</v>
      </c>
      <c r="G8693">
        <v>5.5110000000000001</v>
      </c>
      <c r="H8693">
        <v>884.05499999999995</v>
      </c>
      <c r="I8693">
        <v>8855710000</v>
      </c>
      <c r="J8693">
        <v>1663.61</v>
      </c>
      <c r="K8693">
        <v>0.74763100000000005</v>
      </c>
      <c r="L8693">
        <v>27.9</v>
      </c>
      <c r="M8693">
        <v>70.546000000000006</v>
      </c>
      <c r="N8693">
        <v>13.398400000000001</v>
      </c>
      <c r="O8693">
        <v>9.7040000000000006</v>
      </c>
    </row>
    <row r="8694" spans="1:15" x14ac:dyDescent="0.3">
      <c r="A8694" t="s">
        <v>302</v>
      </c>
      <c r="B8694" t="s">
        <v>303</v>
      </c>
      <c r="C8694" t="s">
        <v>437</v>
      </c>
      <c r="D8694" t="s">
        <v>433</v>
      </c>
      <c r="E8694">
        <v>1999</v>
      </c>
      <c r="F8694">
        <v>27.745999999999999</v>
      </c>
      <c r="G8694">
        <v>5.5629999999999997</v>
      </c>
      <c r="H8694">
        <v>856.53800000000001</v>
      </c>
      <c r="I8694">
        <v>8837070000</v>
      </c>
      <c r="J8694">
        <v>1694.11</v>
      </c>
      <c r="K8694">
        <v>0.38165700000000002</v>
      </c>
      <c r="L8694">
        <v>28.5</v>
      </c>
      <c r="M8694">
        <v>70.31</v>
      </c>
      <c r="N8694">
        <v>13.1295</v>
      </c>
      <c r="O8694">
        <v>9.6379999999999999</v>
      </c>
    </row>
    <row r="8695" spans="1:15" x14ac:dyDescent="0.3">
      <c r="A8695" t="s">
        <v>302</v>
      </c>
      <c r="B8695" t="s">
        <v>303</v>
      </c>
      <c r="C8695" t="s">
        <v>437</v>
      </c>
      <c r="D8695" t="s">
        <v>433</v>
      </c>
      <c r="E8695">
        <v>1998</v>
      </c>
      <c r="F8695">
        <v>28.513000000000002</v>
      </c>
      <c r="G8695">
        <v>5.6139999999999999</v>
      </c>
      <c r="H8695">
        <v>837.928</v>
      </c>
      <c r="I8695">
        <v>9260480000</v>
      </c>
      <c r="J8695">
        <v>1812.99</v>
      </c>
      <c r="K8695">
        <v>0.19490499999999999</v>
      </c>
      <c r="L8695">
        <v>29.1</v>
      </c>
      <c r="M8695">
        <v>70.087000000000003</v>
      </c>
      <c r="N8695">
        <v>12.856400000000001</v>
      </c>
      <c r="O8695">
        <v>9.3800000000000008</v>
      </c>
    </row>
    <row r="8696" spans="1:15" x14ac:dyDescent="0.3">
      <c r="A8696" t="s">
        <v>302</v>
      </c>
      <c r="B8696" t="s">
        <v>303</v>
      </c>
      <c r="C8696" t="s">
        <v>437</v>
      </c>
      <c r="D8696" t="s">
        <v>433</v>
      </c>
      <c r="E8696">
        <v>1997</v>
      </c>
      <c r="F8696">
        <v>29.236999999999998</v>
      </c>
      <c r="G8696">
        <v>5.6639999999999997</v>
      </c>
      <c r="H8696">
        <v>830.91600000000005</v>
      </c>
      <c r="I8696">
        <v>9965230000</v>
      </c>
      <c r="J8696">
        <v>1993.8</v>
      </c>
      <c r="K8696">
        <v>9.9576700000000004E-2</v>
      </c>
      <c r="L8696">
        <v>29.7</v>
      </c>
      <c r="M8696">
        <v>69.88</v>
      </c>
      <c r="N8696">
        <v>12.5802</v>
      </c>
      <c r="O8696">
        <v>9.2919999999999998</v>
      </c>
    </row>
    <row r="8697" spans="1:15" x14ac:dyDescent="0.3">
      <c r="A8697" t="s">
        <v>302</v>
      </c>
      <c r="B8697" t="s">
        <v>303</v>
      </c>
      <c r="C8697" t="s">
        <v>437</v>
      </c>
      <c r="D8697" t="s">
        <v>433</v>
      </c>
      <c r="E8697">
        <v>1996</v>
      </c>
      <c r="F8697">
        <v>29.907</v>
      </c>
      <c r="G8697">
        <v>5.7110000000000003</v>
      </c>
      <c r="H8697">
        <v>794.04499999999996</v>
      </c>
      <c r="I8697">
        <v>9788390000</v>
      </c>
      <c r="J8697">
        <v>2002.69</v>
      </c>
      <c r="K8697">
        <v>2.0359599999999999E-2</v>
      </c>
      <c r="L8697">
        <v>30.4</v>
      </c>
      <c r="M8697">
        <v>69.69</v>
      </c>
      <c r="N8697">
        <v>12.302099999999999</v>
      </c>
      <c r="O8697">
        <v>9.2349999999999994</v>
      </c>
    </row>
    <row r="8698" spans="1:15" x14ac:dyDescent="0.3">
      <c r="A8698" t="s">
        <v>302</v>
      </c>
      <c r="B8698" t="s">
        <v>303</v>
      </c>
      <c r="C8698" t="s">
        <v>437</v>
      </c>
      <c r="D8698" t="s">
        <v>433</v>
      </c>
      <c r="E8698">
        <v>1995</v>
      </c>
      <c r="F8698">
        <v>30.524000000000001</v>
      </c>
      <c r="G8698">
        <v>5.7590000000000003</v>
      </c>
      <c r="H8698">
        <v>783.36300000000006</v>
      </c>
      <c r="I8698">
        <v>9062130000</v>
      </c>
      <c r="J8698">
        <v>1897.1</v>
      </c>
      <c r="L8698">
        <v>31.1</v>
      </c>
      <c r="M8698">
        <v>69.510999999999996</v>
      </c>
      <c r="N8698">
        <v>12.023300000000001</v>
      </c>
      <c r="O8698">
        <v>9.2479999999999993</v>
      </c>
    </row>
    <row r="8699" spans="1:15" x14ac:dyDescent="0.3">
      <c r="A8699" t="s">
        <v>302</v>
      </c>
      <c r="B8699" t="s">
        <v>303</v>
      </c>
      <c r="C8699" t="s">
        <v>437</v>
      </c>
      <c r="D8699" t="s">
        <v>433</v>
      </c>
      <c r="E8699">
        <v>1994</v>
      </c>
      <c r="F8699">
        <v>31.109000000000002</v>
      </c>
      <c r="G8699">
        <v>5.8109999999999999</v>
      </c>
      <c r="H8699">
        <v>700.58600000000001</v>
      </c>
      <c r="I8699">
        <v>7870980000</v>
      </c>
      <c r="J8699">
        <v>1686.85</v>
      </c>
      <c r="L8699">
        <v>32</v>
      </c>
      <c r="M8699">
        <v>69.334999999999994</v>
      </c>
      <c r="N8699">
        <v>11.7445</v>
      </c>
      <c r="O8699">
        <v>9.0589999999999993</v>
      </c>
    </row>
    <row r="8700" spans="1:15" x14ac:dyDescent="0.3">
      <c r="A8700" t="s">
        <v>302</v>
      </c>
      <c r="B8700" t="s">
        <v>303</v>
      </c>
      <c r="C8700" t="s">
        <v>437</v>
      </c>
      <c r="D8700" t="s">
        <v>433</v>
      </c>
      <c r="E8700">
        <v>1993</v>
      </c>
      <c r="F8700">
        <v>31.689</v>
      </c>
      <c r="G8700">
        <v>5.8710000000000004</v>
      </c>
      <c r="H8700">
        <v>626.05399999999997</v>
      </c>
      <c r="I8700">
        <v>7249530000</v>
      </c>
      <c r="J8700">
        <v>1591.37</v>
      </c>
      <c r="L8700">
        <v>32.9</v>
      </c>
      <c r="M8700">
        <v>69.152000000000001</v>
      </c>
      <c r="N8700">
        <v>11.466200000000001</v>
      </c>
      <c r="O8700">
        <v>9.0939999999999994</v>
      </c>
    </row>
    <row r="8701" spans="1:15" x14ac:dyDescent="0.3">
      <c r="A8701" t="s">
        <v>302</v>
      </c>
      <c r="B8701" t="s">
        <v>303</v>
      </c>
      <c r="C8701" t="s">
        <v>437</v>
      </c>
      <c r="D8701" t="s">
        <v>433</v>
      </c>
      <c r="E8701">
        <v>1992</v>
      </c>
      <c r="F8701">
        <v>32.279000000000003</v>
      </c>
      <c r="G8701">
        <v>5.9420000000000002</v>
      </c>
      <c r="H8701">
        <v>558.15300000000002</v>
      </c>
      <c r="I8701">
        <v>7157420000</v>
      </c>
      <c r="J8701">
        <v>1610.21</v>
      </c>
      <c r="L8701">
        <v>34</v>
      </c>
      <c r="M8701">
        <v>68.957999999999998</v>
      </c>
      <c r="N8701">
        <v>11.1881</v>
      </c>
      <c r="O8701">
        <v>8.702</v>
      </c>
    </row>
    <row r="8702" spans="1:15" x14ac:dyDescent="0.3">
      <c r="A8702" t="s">
        <v>302</v>
      </c>
      <c r="B8702" t="s">
        <v>303</v>
      </c>
      <c r="C8702" t="s">
        <v>437</v>
      </c>
      <c r="D8702" t="s">
        <v>433</v>
      </c>
      <c r="E8702">
        <v>1991</v>
      </c>
      <c r="F8702">
        <v>32.881</v>
      </c>
      <c r="G8702">
        <v>6.0229999999999997</v>
      </c>
      <c r="H8702">
        <v>524.41600000000005</v>
      </c>
      <c r="I8702">
        <v>6984370000</v>
      </c>
      <c r="J8702">
        <v>1611.4</v>
      </c>
      <c r="L8702">
        <v>35.1</v>
      </c>
      <c r="M8702">
        <v>68.753</v>
      </c>
      <c r="N8702">
        <v>10.9095</v>
      </c>
      <c r="O8702">
        <v>8.58</v>
      </c>
    </row>
    <row r="8703" spans="1:15" x14ac:dyDescent="0.3">
      <c r="A8703" t="s">
        <v>302</v>
      </c>
      <c r="B8703" t="s">
        <v>303</v>
      </c>
      <c r="C8703" t="s">
        <v>437</v>
      </c>
      <c r="D8703" t="s">
        <v>433</v>
      </c>
      <c r="E8703">
        <v>1990</v>
      </c>
      <c r="F8703">
        <v>33.488999999999997</v>
      </c>
      <c r="G8703">
        <v>6.11</v>
      </c>
      <c r="H8703">
        <v>504.33100000000002</v>
      </c>
      <c r="I8703">
        <v>5812110000</v>
      </c>
      <c r="J8703">
        <v>1376.16</v>
      </c>
      <c r="K8703">
        <v>0</v>
      </c>
      <c r="L8703">
        <v>36.299999999999997</v>
      </c>
      <c r="M8703">
        <v>68.545000000000002</v>
      </c>
      <c r="N8703">
        <v>10.6303</v>
      </c>
    </row>
    <row r="8704" spans="1:15" x14ac:dyDescent="0.3">
      <c r="A8704" t="s">
        <v>302</v>
      </c>
      <c r="B8704" t="s">
        <v>303</v>
      </c>
      <c r="C8704" t="s">
        <v>437</v>
      </c>
      <c r="D8704" t="s">
        <v>433</v>
      </c>
      <c r="E8704">
        <v>1989</v>
      </c>
      <c r="F8704">
        <v>34.094000000000001</v>
      </c>
      <c r="G8704">
        <v>6.1989999999999998</v>
      </c>
      <c r="H8704">
        <v>446.69900000000001</v>
      </c>
      <c r="I8704">
        <v>4757730000</v>
      </c>
      <c r="J8704">
        <v>1156.93</v>
      </c>
      <c r="L8704">
        <v>37.5</v>
      </c>
      <c r="M8704">
        <v>68.343000000000004</v>
      </c>
      <c r="N8704">
        <v>10.3508</v>
      </c>
    </row>
    <row r="8705" spans="1:14" x14ac:dyDescent="0.3">
      <c r="A8705" t="s">
        <v>302</v>
      </c>
      <c r="B8705" t="s">
        <v>303</v>
      </c>
      <c r="C8705" t="s">
        <v>437</v>
      </c>
      <c r="D8705" t="s">
        <v>433</v>
      </c>
      <c r="E8705">
        <v>1988</v>
      </c>
      <c r="F8705">
        <v>34.677</v>
      </c>
      <c r="G8705">
        <v>6.2839999999999998</v>
      </c>
      <c r="H8705">
        <v>431.31900000000002</v>
      </c>
      <c r="I8705">
        <v>4255680000</v>
      </c>
      <c r="J8705">
        <v>1063.47</v>
      </c>
      <c r="L8705">
        <v>38.799999999999997</v>
      </c>
      <c r="M8705">
        <v>68.156999999999996</v>
      </c>
      <c r="N8705">
        <v>10.0722</v>
      </c>
    </row>
    <row r="8706" spans="1:14" x14ac:dyDescent="0.3">
      <c r="A8706" t="s">
        <v>302</v>
      </c>
      <c r="B8706" t="s">
        <v>303</v>
      </c>
      <c r="C8706" t="s">
        <v>437</v>
      </c>
      <c r="D8706" t="s">
        <v>433</v>
      </c>
      <c r="E8706">
        <v>1987</v>
      </c>
      <c r="F8706">
        <v>35.216999999999999</v>
      </c>
      <c r="G8706">
        <v>6.3630000000000004</v>
      </c>
      <c r="H8706">
        <v>384.661</v>
      </c>
      <c r="I8706">
        <v>3971040000</v>
      </c>
      <c r="J8706">
        <v>1020.38</v>
      </c>
      <c r="L8706">
        <v>40.1</v>
      </c>
      <c r="M8706">
        <v>67.992999999999995</v>
      </c>
      <c r="N8706">
        <v>9.7954500000000007</v>
      </c>
    </row>
    <row r="8707" spans="1:14" x14ac:dyDescent="0.3">
      <c r="A8707" t="s">
        <v>302</v>
      </c>
      <c r="B8707" t="s">
        <v>303</v>
      </c>
      <c r="C8707" t="s">
        <v>437</v>
      </c>
      <c r="D8707" t="s">
        <v>433</v>
      </c>
      <c r="E8707">
        <v>1986</v>
      </c>
      <c r="F8707">
        <v>35.695999999999998</v>
      </c>
      <c r="G8707">
        <v>6.4320000000000004</v>
      </c>
      <c r="H8707">
        <v>335.44099999999997</v>
      </c>
      <c r="I8707">
        <v>3723990000</v>
      </c>
      <c r="J8707">
        <v>984.38300000000004</v>
      </c>
      <c r="L8707">
        <v>41.4</v>
      </c>
      <c r="M8707">
        <v>67.849999999999994</v>
      </c>
      <c r="N8707">
        <v>9.52196</v>
      </c>
    </row>
    <row r="8708" spans="1:14" x14ac:dyDescent="0.3">
      <c r="A8708" t="s">
        <v>302</v>
      </c>
      <c r="B8708" t="s">
        <v>303</v>
      </c>
      <c r="C8708" t="s">
        <v>437</v>
      </c>
      <c r="D8708" t="s">
        <v>433</v>
      </c>
      <c r="E8708">
        <v>1985</v>
      </c>
      <c r="F8708">
        <v>36.093000000000004</v>
      </c>
      <c r="G8708">
        <v>6.4930000000000003</v>
      </c>
      <c r="H8708">
        <v>293.78100000000001</v>
      </c>
      <c r="I8708">
        <v>3282450000</v>
      </c>
      <c r="J8708">
        <v>892.88900000000001</v>
      </c>
      <c r="L8708">
        <v>42.8</v>
      </c>
      <c r="M8708">
        <v>67.722999999999999</v>
      </c>
      <c r="N8708">
        <v>9.2529800000000009</v>
      </c>
    </row>
    <row r="8709" spans="1:14" x14ac:dyDescent="0.3">
      <c r="A8709" t="s">
        <v>302</v>
      </c>
      <c r="B8709" t="s">
        <v>303</v>
      </c>
      <c r="C8709" t="s">
        <v>437</v>
      </c>
      <c r="D8709" t="s">
        <v>433</v>
      </c>
      <c r="E8709">
        <v>1984</v>
      </c>
      <c r="F8709">
        <v>36.389000000000003</v>
      </c>
      <c r="G8709">
        <v>6.5469999999999997</v>
      </c>
      <c r="H8709">
        <v>292.33300000000003</v>
      </c>
      <c r="I8709">
        <v>4502460000</v>
      </c>
      <c r="J8709">
        <v>1260.74</v>
      </c>
      <c r="L8709">
        <v>44.2</v>
      </c>
      <c r="M8709">
        <v>67.602999999999994</v>
      </c>
      <c r="N8709">
        <v>8.9888499999999993</v>
      </c>
    </row>
    <row r="8710" spans="1:14" x14ac:dyDescent="0.3">
      <c r="A8710" t="s">
        <v>302</v>
      </c>
      <c r="B8710" t="s">
        <v>303</v>
      </c>
      <c r="C8710" t="s">
        <v>437</v>
      </c>
      <c r="D8710" t="s">
        <v>433</v>
      </c>
      <c r="E8710">
        <v>1983</v>
      </c>
      <c r="F8710">
        <v>36.581000000000003</v>
      </c>
      <c r="G8710">
        <v>6.5979999999999999</v>
      </c>
      <c r="H8710">
        <v>266.68299999999999</v>
      </c>
      <c r="I8710">
        <v>5673250000</v>
      </c>
      <c r="J8710">
        <v>1635.63</v>
      </c>
      <c r="L8710">
        <v>45.6</v>
      </c>
      <c r="M8710">
        <v>67.478999999999999</v>
      </c>
      <c r="N8710">
        <v>8.7302700000000009</v>
      </c>
    </row>
    <row r="8711" spans="1:14" x14ac:dyDescent="0.3">
      <c r="A8711" t="s">
        <v>302</v>
      </c>
      <c r="B8711" t="s">
        <v>303</v>
      </c>
      <c r="C8711" t="s">
        <v>437</v>
      </c>
      <c r="D8711" t="s">
        <v>433</v>
      </c>
      <c r="E8711">
        <v>1982</v>
      </c>
      <c r="F8711">
        <v>36.673999999999999</v>
      </c>
      <c r="G8711">
        <v>6.649</v>
      </c>
      <c r="H8711">
        <v>261.52</v>
      </c>
      <c r="I8711">
        <v>5419410000</v>
      </c>
      <c r="J8711">
        <v>1608.72</v>
      </c>
      <c r="L8711">
        <v>47</v>
      </c>
      <c r="M8711">
        <v>67.343000000000004</v>
      </c>
      <c r="N8711">
        <v>8.4791699999999999</v>
      </c>
    </row>
    <row r="8712" spans="1:14" x14ac:dyDescent="0.3">
      <c r="A8712" t="s">
        <v>302</v>
      </c>
      <c r="B8712" t="s">
        <v>303</v>
      </c>
      <c r="C8712" t="s">
        <v>437</v>
      </c>
      <c r="D8712" t="s">
        <v>433</v>
      </c>
      <c r="E8712">
        <v>1981</v>
      </c>
      <c r="F8712">
        <v>36.677</v>
      </c>
      <c r="G8712">
        <v>6.7009999999999996</v>
      </c>
      <c r="H8712">
        <v>264.90199999999999</v>
      </c>
      <c r="I8712">
        <v>5624520000</v>
      </c>
      <c r="J8712">
        <v>1718.51</v>
      </c>
      <c r="L8712">
        <v>48.4</v>
      </c>
      <c r="M8712">
        <v>67.191999999999993</v>
      </c>
      <c r="N8712">
        <v>8.2378900000000002</v>
      </c>
    </row>
    <row r="8713" spans="1:14" x14ac:dyDescent="0.3">
      <c r="A8713" t="s">
        <v>302</v>
      </c>
      <c r="B8713" t="s">
        <v>303</v>
      </c>
      <c r="C8713" t="s">
        <v>437</v>
      </c>
      <c r="D8713" t="s">
        <v>433</v>
      </c>
      <c r="E8713">
        <v>1980</v>
      </c>
      <c r="F8713">
        <v>36.593000000000004</v>
      </c>
      <c r="G8713">
        <v>6.7539999999999996</v>
      </c>
      <c r="H8713">
        <v>241.7</v>
      </c>
      <c r="I8713">
        <v>4448090000</v>
      </c>
      <c r="J8713">
        <v>1398.06</v>
      </c>
      <c r="L8713">
        <v>49.8</v>
      </c>
      <c r="M8713">
        <v>67.025999999999996</v>
      </c>
      <c r="N8713">
        <v>8.0081199999999999</v>
      </c>
    </row>
    <row r="8714" spans="1:14" x14ac:dyDescent="0.3">
      <c r="A8714" t="s">
        <v>302</v>
      </c>
      <c r="B8714" t="s">
        <v>303</v>
      </c>
      <c r="C8714" t="s">
        <v>437</v>
      </c>
      <c r="D8714" t="s">
        <v>433</v>
      </c>
      <c r="E8714">
        <v>1979</v>
      </c>
      <c r="F8714">
        <v>36.424999999999997</v>
      </c>
      <c r="G8714">
        <v>6.806</v>
      </c>
      <c r="H8714">
        <v>214.53</v>
      </c>
      <c r="I8714">
        <v>3416780000</v>
      </c>
      <c r="J8714">
        <v>1103.92</v>
      </c>
      <c r="L8714">
        <v>51</v>
      </c>
      <c r="M8714">
        <v>66.846999999999994</v>
      </c>
      <c r="N8714">
        <v>7.7904499999999999</v>
      </c>
    </row>
    <row r="8715" spans="1:14" x14ac:dyDescent="0.3">
      <c r="A8715" t="s">
        <v>302</v>
      </c>
      <c r="B8715" t="s">
        <v>303</v>
      </c>
      <c r="C8715" t="s">
        <v>437</v>
      </c>
      <c r="D8715" t="s">
        <v>433</v>
      </c>
      <c r="E8715">
        <v>1978</v>
      </c>
      <c r="F8715">
        <v>36.201999999999998</v>
      </c>
      <c r="G8715">
        <v>6.8570000000000002</v>
      </c>
      <c r="H8715">
        <v>187.50299999999999</v>
      </c>
      <c r="I8715">
        <v>2559860000</v>
      </c>
      <c r="J8715">
        <v>849.52499999999998</v>
      </c>
      <c r="L8715">
        <v>52.1</v>
      </c>
      <c r="M8715">
        <v>66.664000000000001</v>
      </c>
      <c r="N8715">
        <v>7.5843999999999996</v>
      </c>
    </row>
    <row r="8716" spans="1:14" x14ac:dyDescent="0.3">
      <c r="A8716" t="s">
        <v>302</v>
      </c>
      <c r="B8716" t="s">
        <v>303</v>
      </c>
      <c r="C8716" t="s">
        <v>437</v>
      </c>
      <c r="D8716" t="s">
        <v>433</v>
      </c>
      <c r="E8716">
        <v>1977</v>
      </c>
      <c r="F8716">
        <v>35.96</v>
      </c>
      <c r="G8716">
        <v>6.907</v>
      </c>
      <c r="H8716">
        <v>157.37200000000001</v>
      </c>
      <c r="I8716">
        <v>2092160000</v>
      </c>
      <c r="J8716">
        <v>712.65800000000002</v>
      </c>
      <c r="L8716">
        <v>53.1</v>
      </c>
      <c r="M8716">
        <v>66.480999999999995</v>
      </c>
      <c r="N8716">
        <v>7.3891600000000004</v>
      </c>
    </row>
    <row r="8717" spans="1:14" x14ac:dyDescent="0.3">
      <c r="A8717" t="s">
        <v>302</v>
      </c>
      <c r="B8717" t="s">
        <v>303</v>
      </c>
      <c r="C8717" t="s">
        <v>437</v>
      </c>
      <c r="D8717" t="s">
        <v>433</v>
      </c>
      <c r="E8717">
        <v>1976</v>
      </c>
      <c r="F8717">
        <v>35.741</v>
      </c>
      <c r="G8717">
        <v>6.9560000000000004</v>
      </c>
      <c r="H8717">
        <v>130.334</v>
      </c>
      <c r="I8717">
        <v>1698960000</v>
      </c>
      <c r="J8717">
        <v>593.65499999999997</v>
      </c>
      <c r="L8717">
        <v>54</v>
      </c>
      <c r="M8717">
        <v>66.302000000000007</v>
      </c>
      <c r="N8717">
        <v>7.20329</v>
      </c>
    </row>
    <row r="8718" spans="1:14" x14ac:dyDescent="0.3">
      <c r="A8718" t="s">
        <v>302</v>
      </c>
      <c r="B8718" t="s">
        <v>303</v>
      </c>
      <c r="C8718" t="s">
        <v>437</v>
      </c>
      <c r="D8718" t="s">
        <v>433</v>
      </c>
      <c r="E8718">
        <v>1975</v>
      </c>
      <c r="F8718">
        <v>35.606000000000002</v>
      </c>
      <c r="G8718">
        <v>7.0069999999999997</v>
      </c>
      <c r="H8718">
        <v>116.43600000000001</v>
      </c>
      <c r="I8718">
        <v>1511420000</v>
      </c>
      <c r="J8718">
        <v>541.48699999999997</v>
      </c>
      <c r="L8718">
        <v>54.9</v>
      </c>
      <c r="M8718">
        <v>66.13</v>
      </c>
      <c r="N8718">
        <v>7.0255200000000002</v>
      </c>
    </row>
    <row r="8719" spans="1:14" x14ac:dyDescent="0.3">
      <c r="A8719" t="s">
        <v>302</v>
      </c>
      <c r="B8719" t="s">
        <v>303</v>
      </c>
      <c r="C8719" t="s">
        <v>437</v>
      </c>
      <c r="D8719" t="s">
        <v>433</v>
      </c>
      <c r="E8719">
        <v>1974</v>
      </c>
      <c r="F8719">
        <v>35.618000000000002</v>
      </c>
      <c r="G8719">
        <v>7.0640000000000001</v>
      </c>
      <c r="H8719">
        <v>112.71</v>
      </c>
      <c r="I8719">
        <v>1333480000</v>
      </c>
      <c r="J8719">
        <v>489.56200000000001</v>
      </c>
      <c r="L8719">
        <v>55.7</v>
      </c>
      <c r="M8719">
        <v>65.963999999999999</v>
      </c>
      <c r="N8719">
        <v>6.85581</v>
      </c>
    </row>
    <row r="8720" spans="1:14" x14ac:dyDescent="0.3">
      <c r="A8720" t="s">
        <v>302</v>
      </c>
      <c r="B8720" t="s">
        <v>303</v>
      </c>
      <c r="C8720" t="s">
        <v>437</v>
      </c>
      <c r="D8720" t="s">
        <v>433</v>
      </c>
      <c r="E8720">
        <v>1973</v>
      </c>
      <c r="F8720">
        <v>35.799999999999997</v>
      </c>
      <c r="G8720">
        <v>7.1289999999999996</v>
      </c>
      <c r="H8720">
        <v>104.53400000000001</v>
      </c>
      <c r="I8720">
        <v>995532000</v>
      </c>
      <c r="J8720">
        <v>374.34199999999998</v>
      </c>
      <c r="L8720">
        <v>56.4</v>
      </c>
      <c r="M8720">
        <v>65.805999999999997</v>
      </c>
      <c r="N8720">
        <v>6.69374</v>
      </c>
    </row>
    <row r="8721" spans="1:15" x14ac:dyDescent="0.3">
      <c r="A8721" t="s">
        <v>302</v>
      </c>
      <c r="B8721" t="s">
        <v>303</v>
      </c>
      <c r="C8721" t="s">
        <v>437</v>
      </c>
      <c r="D8721" t="s">
        <v>433</v>
      </c>
      <c r="E8721">
        <v>1972</v>
      </c>
      <c r="F8721">
        <v>36.156999999999996</v>
      </c>
      <c r="G8721">
        <v>7.202</v>
      </c>
      <c r="H8721">
        <v>88.9435</v>
      </c>
      <c r="I8721">
        <v>769040000</v>
      </c>
      <c r="J8721">
        <v>296.10899999999998</v>
      </c>
      <c r="L8721">
        <v>57</v>
      </c>
      <c r="M8721">
        <v>65.653000000000006</v>
      </c>
      <c r="N8721">
        <v>6.5370100000000004</v>
      </c>
    </row>
    <row r="8722" spans="1:15" x14ac:dyDescent="0.3">
      <c r="A8722" t="s">
        <v>302</v>
      </c>
      <c r="B8722" t="s">
        <v>303</v>
      </c>
      <c r="C8722" t="s">
        <v>437</v>
      </c>
      <c r="D8722" t="s">
        <v>433</v>
      </c>
      <c r="E8722">
        <v>1971</v>
      </c>
      <c r="F8722">
        <v>36.677</v>
      </c>
      <c r="G8722">
        <v>7.282</v>
      </c>
      <c r="H8722">
        <v>81.628699999999995</v>
      </c>
      <c r="I8722">
        <v>664571000</v>
      </c>
      <c r="J8722">
        <v>262.06799999999998</v>
      </c>
      <c r="L8722">
        <v>57.5</v>
      </c>
      <c r="M8722">
        <v>65.506</v>
      </c>
      <c r="N8722">
        <v>6.3827699999999998</v>
      </c>
    </row>
    <row r="8723" spans="1:15" x14ac:dyDescent="0.3">
      <c r="A8723" t="s">
        <v>302</v>
      </c>
      <c r="B8723" t="s">
        <v>303</v>
      </c>
      <c r="C8723" t="s">
        <v>437</v>
      </c>
      <c r="D8723" t="s">
        <v>433</v>
      </c>
      <c r="E8723">
        <v>1970</v>
      </c>
      <c r="F8723">
        <v>37.323</v>
      </c>
      <c r="G8723">
        <v>7.367</v>
      </c>
      <c r="I8723">
        <v>594611000</v>
      </c>
      <c r="J8723">
        <v>240.27</v>
      </c>
      <c r="L8723">
        <v>57.9</v>
      </c>
      <c r="M8723">
        <v>65.367999999999995</v>
      </c>
      <c r="N8723">
        <v>6.2289500000000002</v>
      </c>
    </row>
    <row r="8724" spans="1:15" x14ac:dyDescent="0.3">
      <c r="A8724" t="s">
        <v>302</v>
      </c>
      <c r="B8724" t="s">
        <v>303</v>
      </c>
      <c r="C8724" t="s">
        <v>437</v>
      </c>
      <c r="D8724" t="s">
        <v>433</v>
      </c>
      <c r="E8724">
        <v>1969</v>
      </c>
      <c r="F8724">
        <v>38.034999999999997</v>
      </c>
      <c r="G8724">
        <v>7.452</v>
      </c>
      <c r="I8724">
        <v>556294000</v>
      </c>
      <c r="J8724">
        <v>230.50200000000001</v>
      </c>
      <c r="L8724">
        <v>58.2</v>
      </c>
      <c r="M8724">
        <v>65.241</v>
      </c>
      <c r="N8724">
        <v>6.0744899999999999</v>
      </c>
    </row>
    <row r="8725" spans="1:15" x14ac:dyDescent="0.3">
      <c r="A8725" t="s">
        <v>302</v>
      </c>
      <c r="B8725" t="s">
        <v>303</v>
      </c>
      <c r="C8725" t="s">
        <v>437</v>
      </c>
      <c r="D8725" t="s">
        <v>433</v>
      </c>
      <c r="E8725">
        <v>1968</v>
      </c>
      <c r="F8725">
        <v>38.746000000000002</v>
      </c>
      <c r="G8725">
        <v>7.5330000000000004</v>
      </c>
      <c r="I8725">
        <v>517651000</v>
      </c>
      <c r="J8725">
        <v>220.09700000000001</v>
      </c>
      <c r="L8725">
        <v>58.5</v>
      </c>
      <c r="M8725">
        <v>65.123999999999995</v>
      </c>
      <c r="N8725">
        <v>5.9197699999999998</v>
      </c>
    </row>
    <row r="8726" spans="1:15" x14ac:dyDescent="0.3">
      <c r="A8726" t="s">
        <v>302</v>
      </c>
      <c r="B8726" t="s">
        <v>303</v>
      </c>
      <c r="C8726" t="s">
        <v>437</v>
      </c>
      <c r="D8726" t="s">
        <v>433</v>
      </c>
      <c r="E8726">
        <v>1967</v>
      </c>
      <c r="F8726">
        <v>39.396999999999998</v>
      </c>
      <c r="G8726">
        <v>7.6079999999999997</v>
      </c>
      <c r="I8726">
        <v>492675000</v>
      </c>
      <c r="J8726">
        <v>215.06700000000001</v>
      </c>
      <c r="L8726">
        <v>58.7</v>
      </c>
      <c r="M8726">
        <v>65.015000000000001</v>
      </c>
      <c r="N8726">
        <v>5.7659099999999999</v>
      </c>
    </row>
    <row r="8727" spans="1:15" x14ac:dyDescent="0.3">
      <c r="A8727" t="s">
        <v>302</v>
      </c>
      <c r="B8727" t="s">
        <v>303</v>
      </c>
      <c r="C8727" t="s">
        <v>437</v>
      </c>
      <c r="D8727" t="s">
        <v>433</v>
      </c>
      <c r="E8727">
        <v>1966</v>
      </c>
      <c r="F8727">
        <v>39.96</v>
      </c>
      <c r="G8727">
        <v>7.6779999999999999</v>
      </c>
      <c r="I8727">
        <v>465889000</v>
      </c>
      <c r="J8727">
        <v>208.84899999999999</v>
      </c>
      <c r="L8727">
        <v>58.9</v>
      </c>
      <c r="M8727">
        <v>64.908000000000001</v>
      </c>
      <c r="N8727">
        <v>5.6147499999999999</v>
      </c>
    </row>
    <row r="8728" spans="1:15" x14ac:dyDescent="0.3">
      <c r="A8728" t="s">
        <v>302</v>
      </c>
      <c r="B8728" t="s">
        <v>303</v>
      </c>
      <c r="C8728" t="s">
        <v>437</v>
      </c>
      <c r="D8728" t="s">
        <v>433</v>
      </c>
      <c r="E8728">
        <v>1965</v>
      </c>
      <c r="F8728">
        <v>40.423000000000002</v>
      </c>
      <c r="G8728">
        <v>7.7469999999999999</v>
      </c>
      <c r="I8728">
        <v>443587000</v>
      </c>
      <c r="J8728">
        <v>204.20099999999999</v>
      </c>
      <c r="L8728">
        <v>59.1</v>
      </c>
      <c r="M8728">
        <v>64.793000000000006</v>
      </c>
      <c r="N8728">
        <v>5.46767</v>
      </c>
    </row>
    <row r="8729" spans="1:15" x14ac:dyDescent="0.3">
      <c r="A8729" t="s">
        <v>302</v>
      </c>
      <c r="B8729" t="s">
        <v>303</v>
      </c>
      <c r="C8729" t="s">
        <v>437</v>
      </c>
      <c r="D8729" t="s">
        <v>433</v>
      </c>
      <c r="E8729">
        <v>1964</v>
      </c>
      <c r="F8729">
        <v>40.792999999999999</v>
      </c>
      <c r="G8729">
        <v>7.8220000000000001</v>
      </c>
      <c r="L8729">
        <v>59.3</v>
      </c>
      <c r="M8729">
        <v>64.659000000000006</v>
      </c>
      <c r="N8729">
        <v>5.3248600000000001</v>
      </c>
    </row>
    <row r="8730" spans="1:15" x14ac:dyDescent="0.3">
      <c r="A8730" t="s">
        <v>302</v>
      </c>
      <c r="B8730" t="s">
        <v>303</v>
      </c>
      <c r="C8730" t="s">
        <v>437</v>
      </c>
      <c r="D8730" t="s">
        <v>433</v>
      </c>
      <c r="E8730">
        <v>1963</v>
      </c>
      <c r="F8730">
        <v>41.106000000000002</v>
      </c>
      <c r="G8730">
        <v>7.907</v>
      </c>
      <c r="L8730">
        <v>59.6</v>
      </c>
      <c r="M8730">
        <v>64.5</v>
      </c>
      <c r="N8730">
        <v>5.1858500000000003</v>
      </c>
    </row>
    <row r="8731" spans="1:15" x14ac:dyDescent="0.3">
      <c r="A8731" t="s">
        <v>302</v>
      </c>
      <c r="B8731" t="s">
        <v>303</v>
      </c>
      <c r="C8731" t="s">
        <v>437</v>
      </c>
      <c r="D8731" t="s">
        <v>433</v>
      </c>
      <c r="E8731">
        <v>1962</v>
      </c>
      <c r="F8731">
        <v>41.398000000000003</v>
      </c>
      <c r="G8731">
        <v>8.0050000000000008</v>
      </c>
      <c r="L8731">
        <v>59.9</v>
      </c>
      <c r="M8731">
        <v>64.313999999999993</v>
      </c>
      <c r="N8731">
        <v>5.05077</v>
      </c>
    </row>
    <row r="8732" spans="1:15" x14ac:dyDescent="0.3">
      <c r="A8732" t="s">
        <v>302</v>
      </c>
      <c r="B8732" t="s">
        <v>303</v>
      </c>
      <c r="C8732" t="s">
        <v>437</v>
      </c>
      <c r="D8732" t="s">
        <v>433</v>
      </c>
      <c r="E8732">
        <v>1961</v>
      </c>
      <c r="F8732">
        <v>41.677999999999997</v>
      </c>
      <c r="G8732">
        <v>8.1140000000000008</v>
      </c>
      <c r="L8732">
        <v>60.3</v>
      </c>
      <c r="M8732">
        <v>64.105000000000004</v>
      </c>
      <c r="N8732">
        <v>4.9195799999999998</v>
      </c>
    </row>
    <row r="8733" spans="1:15" x14ac:dyDescent="0.3">
      <c r="A8733" t="s">
        <v>302</v>
      </c>
      <c r="B8733" t="s">
        <v>303</v>
      </c>
      <c r="C8733" t="s">
        <v>437</v>
      </c>
      <c r="D8733" t="s">
        <v>433</v>
      </c>
      <c r="E8733">
        <v>1960</v>
      </c>
      <c r="F8733">
        <v>41.957999999999998</v>
      </c>
      <c r="G8733">
        <v>8.23</v>
      </c>
      <c r="L8733">
        <v>60.8</v>
      </c>
      <c r="M8733">
        <v>63.881</v>
      </c>
    </row>
    <row r="8734" spans="1:15" x14ac:dyDescent="0.3">
      <c r="A8734" t="s">
        <v>304</v>
      </c>
      <c r="B8734" t="s">
        <v>305</v>
      </c>
      <c r="C8734" t="s">
        <v>437</v>
      </c>
      <c r="D8734" t="s">
        <v>433</v>
      </c>
      <c r="E8734">
        <v>2018</v>
      </c>
      <c r="I8734" s="1">
        <v>222000000000</v>
      </c>
      <c r="J8734">
        <v>6947.26</v>
      </c>
      <c r="K8734">
        <v>52.540300000000002</v>
      </c>
      <c r="L8734">
        <v>11.1</v>
      </c>
      <c r="N8734">
        <v>24.991599999999998</v>
      </c>
      <c r="O8734">
        <v>2.8439999999999999</v>
      </c>
    </row>
    <row r="8735" spans="1:15" x14ac:dyDescent="0.3">
      <c r="A8735" t="s">
        <v>304</v>
      </c>
      <c r="B8735" t="s">
        <v>305</v>
      </c>
      <c r="C8735" t="s">
        <v>437</v>
      </c>
      <c r="D8735" t="s">
        <v>433</v>
      </c>
      <c r="E8735">
        <v>2017</v>
      </c>
      <c r="F8735">
        <v>18.134</v>
      </c>
      <c r="G8735">
        <v>5.4379999999999997</v>
      </c>
      <c r="I8735" s="1">
        <v>211000000000</v>
      </c>
      <c r="J8735">
        <v>6700.81</v>
      </c>
      <c r="K8735">
        <v>48.727600000000002</v>
      </c>
      <c r="L8735">
        <v>11.5</v>
      </c>
      <c r="M8735">
        <v>76.286000000000001</v>
      </c>
      <c r="N8735">
        <v>24.565899999999999</v>
      </c>
      <c r="O8735">
        <v>3.46</v>
      </c>
    </row>
    <row r="8736" spans="1:15" x14ac:dyDescent="0.3">
      <c r="A8736" t="s">
        <v>304</v>
      </c>
      <c r="B8736" t="s">
        <v>305</v>
      </c>
      <c r="C8736" t="s">
        <v>437</v>
      </c>
      <c r="D8736" t="s">
        <v>433</v>
      </c>
      <c r="E8736">
        <v>2016</v>
      </c>
      <c r="F8736">
        <v>18.323</v>
      </c>
      <c r="G8736">
        <v>5.3860000000000001</v>
      </c>
      <c r="I8736" s="1">
        <v>192000000000</v>
      </c>
      <c r="J8736">
        <v>6205.37</v>
      </c>
      <c r="K8736">
        <v>45.4617</v>
      </c>
      <c r="L8736">
        <v>12</v>
      </c>
      <c r="M8736">
        <v>76.043999999999997</v>
      </c>
      <c r="N8736">
        <v>24.161000000000001</v>
      </c>
      <c r="O8736">
        <v>3.5350000000000001</v>
      </c>
    </row>
    <row r="8737" spans="1:15" x14ac:dyDescent="0.3">
      <c r="A8737" t="s">
        <v>304</v>
      </c>
      <c r="B8737" t="s">
        <v>305</v>
      </c>
      <c r="C8737" t="s">
        <v>437</v>
      </c>
      <c r="D8737" t="s">
        <v>433</v>
      </c>
      <c r="E8737">
        <v>2015</v>
      </c>
      <c r="F8737">
        <v>18.544</v>
      </c>
      <c r="G8737">
        <v>5.3479999999999999</v>
      </c>
      <c r="I8737" s="1">
        <v>190000000000</v>
      </c>
      <c r="J8737">
        <v>6227.59</v>
      </c>
      <c r="K8737">
        <v>40.852600000000002</v>
      </c>
      <c r="L8737">
        <v>12.5</v>
      </c>
      <c r="M8737">
        <v>75.792000000000002</v>
      </c>
      <c r="N8737">
        <v>23.805299999999999</v>
      </c>
      <c r="O8737">
        <v>3</v>
      </c>
    </row>
    <row r="8738" spans="1:15" x14ac:dyDescent="0.3">
      <c r="A8738" t="s">
        <v>304</v>
      </c>
      <c r="B8738" t="s">
        <v>305</v>
      </c>
      <c r="C8738" t="s">
        <v>437</v>
      </c>
      <c r="D8738" t="s">
        <v>433</v>
      </c>
      <c r="E8738">
        <v>2014</v>
      </c>
      <c r="F8738">
        <v>18.827000000000002</v>
      </c>
      <c r="G8738">
        <v>5.3239999999999998</v>
      </c>
      <c r="H8738">
        <v>1345.88</v>
      </c>
      <c r="I8738" s="1">
        <v>201000000000</v>
      </c>
      <c r="J8738">
        <v>6679.34</v>
      </c>
      <c r="K8738">
        <v>40.200000000000003</v>
      </c>
      <c r="L8738">
        <v>13.1</v>
      </c>
      <c r="M8738">
        <v>75.528999999999996</v>
      </c>
      <c r="N8738">
        <v>23.508099999999999</v>
      </c>
      <c r="O8738">
        <v>2.9620000000000002</v>
      </c>
    </row>
    <row r="8739" spans="1:15" x14ac:dyDescent="0.3">
      <c r="A8739" t="s">
        <v>304</v>
      </c>
      <c r="B8739" t="s">
        <v>305</v>
      </c>
      <c r="C8739" t="s">
        <v>437</v>
      </c>
      <c r="D8739" t="s">
        <v>433</v>
      </c>
      <c r="E8739">
        <v>2013</v>
      </c>
      <c r="F8739">
        <v>19.184999999999999</v>
      </c>
      <c r="G8739">
        <v>5.3090000000000002</v>
      </c>
      <c r="H8739">
        <v>1301.3</v>
      </c>
      <c r="I8739" s="1">
        <v>201000000000</v>
      </c>
      <c r="J8739">
        <v>6756.75</v>
      </c>
      <c r="K8739">
        <v>39.200000000000003</v>
      </c>
      <c r="L8739">
        <v>13.7</v>
      </c>
      <c r="M8739">
        <v>75.257999999999996</v>
      </c>
      <c r="N8739">
        <v>23.260899999999999</v>
      </c>
      <c r="O8739">
        <v>3.2370000000000001</v>
      </c>
    </row>
    <row r="8740" spans="1:15" x14ac:dyDescent="0.3">
      <c r="A8740" t="s">
        <v>304</v>
      </c>
      <c r="B8740" t="s">
        <v>305</v>
      </c>
      <c r="C8740" t="s">
        <v>437</v>
      </c>
      <c r="D8740" t="s">
        <v>433</v>
      </c>
      <c r="E8740">
        <v>2012</v>
      </c>
      <c r="F8740">
        <v>19.617000000000001</v>
      </c>
      <c r="G8740">
        <v>5.3019999999999996</v>
      </c>
      <c r="H8740">
        <v>1238.0899999999999</v>
      </c>
      <c r="I8740" s="1">
        <v>193000000000</v>
      </c>
      <c r="J8740">
        <v>6528.97</v>
      </c>
      <c r="K8740">
        <v>38.200000000000003</v>
      </c>
      <c r="L8740">
        <v>14.3</v>
      </c>
      <c r="M8740">
        <v>74.980999999999995</v>
      </c>
      <c r="N8740">
        <v>23.052199999999999</v>
      </c>
      <c r="O8740">
        <v>3.109</v>
      </c>
    </row>
    <row r="8741" spans="1:15" x14ac:dyDescent="0.3">
      <c r="A8741" t="s">
        <v>304</v>
      </c>
      <c r="B8741" t="s">
        <v>305</v>
      </c>
      <c r="C8741" t="s">
        <v>437</v>
      </c>
      <c r="D8741" t="s">
        <v>433</v>
      </c>
      <c r="E8741">
        <v>2011</v>
      </c>
      <c r="F8741">
        <v>20.109000000000002</v>
      </c>
      <c r="G8741">
        <v>5.2990000000000004</v>
      </c>
      <c r="H8741">
        <v>1262.7</v>
      </c>
      <c r="I8741" s="1">
        <v>172000000000</v>
      </c>
      <c r="J8741">
        <v>5869.32</v>
      </c>
      <c r="K8741">
        <v>36.01</v>
      </c>
      <c r="L8741">
        <v>14.9</v>
      </c>
      <c r="M8741">
        <v>74.697000000000003</v>
      </c>
      <c r="N8741">
        <v>22.8627</v>
      </c>
      <c r="O8741">
        <v>3.4420000000000002</v>
      </c>
    </row>
    <row r="8742" spans="1:15" x14ac:dyDescent="0.3">
      <c r="A8742" t="s">
        <v>304</v>
      </c>
      <c r="B8742" t="s">
        <v>305</v>
      </c>
      <c r="C8742" t="s">
        <v>437</v>
      </c>
      <c r="D8742" t="s">
        <v>433</v>
      </c>
      <c r="E8742">
        <v>2010</v>
      </c>
      <c r="F8742">
        <v>20.620999999999999</v>
      </c>
      <c r="G8742">
        <v>5.2990000000000004</v>
      </c>
      <c r="H8742">
        <v>1107.3599999999999</v>
      </c>
      <c r="I8742" s="1">
        <v>148000000000</v>
      </c>
      <c r="J8742">
        <v>5082.3500000000004</v>
      </c>
      <c r="K8742">
        <v>34.770000000000003</v>
      </c>
      <c r="L8742">
        <v>15.6</v>
      </c>
      <c r="M8742">
        <v>74.41</v>
      </c>
      <c r="N8742">
        <v>22.677900000000001</v>
      </c>
      <c r="O8742">
        <v>3.4780000000000002</v>
      </c>
    </row>
    <row r="8743" spans="1:15" x14ac:dyDescent="0.3">
      <c r="A8743" t="s">
        <v>304</v>
      </c>
      <c r="B8743" t="s">
        <v>305</v>
      </c>
      <c r="C8743" t="s">
        <v>437</v>
      </c>
      <c r="D8743" t="s">
        <v>433</v>
      </c>
      <c r="E8743">
        <v>2009</v>
      </c>
      <c r="F8743">
        <v>21.103000000000002</v>
      </c>
      <c r="G8743">
        <v>5.3</v>
      </c>
      <c r="H8743">
        <v>1048.18</v>
      </c>
      <c r="I8743" s="1">
        <v>121000000000</v>
      </c>
      <c r="J8743">
        <v>4196.3100000000004</v>
      </c>
      <c r="K8743">
        <v>31.4</v>
      </c>
      <c r="L8743">
        <v>16.399999999999999</v>
      </c>
      <c r="M8743">
        <v>74.12</v>
      </c>
      <c r="N8743">
        <v>22.494299999999999</v>
      </c>
      <c r="O8743">
        <v>3.9</v>
      </c>
    </row>
    <row r="8744" spans="1:15" x14ac:dyDescent="0.3">
      <c r="A8744" t="s">
        <v>304</v>
      </c>
      <c r="B8744" t="s">
        <v>305</v>
      </c>
      <c r="C8744" t="s">
        <v>437</v>
      </c>
      <c r="D8744" t="s">
        <v>433</v>
      </c>
      <c r="E8744">
        <v>2008</v>
      </c>
      <c r="F8744">
        <v>21.512</v>
      </c>
      <c r="G8744">
        <v>5.3019999999999996</v>
      </c>
      <c r="H8744">
        <v>1042.3499999999999</v>
      </c>
      <c r="I8744" s="1">
        <v>121000000000</v>
      </c>
      <c r="J8744">
        <v>4220.62</v>
      </c>
      <c r="K8744">
        <v>30.57</v>
      </c>
      <c r="L8744">
        <v>17.3</v>
      </c>
      <c r="M8744">
        <v>73.825999999999993</v>
      </c>
      <c r="N8744">
        <v>22.314299999999999</v>
      </c>
      <c r="O8744">
        <v>4.0570000000000004</v>
      </c>
    </row>
    <row r="8745" spans="1:15" x14ac:dyDescent="0.3">
      <c r="A8745" t="s">
        <v>304</v>
      </c>
      <c r="B8745" t="s">
        <v>305</v>
      </c>
      <c r="C8745" t="s">
        <v>437</v>
      </c>
      <c r="D8745" t="s">
        <v>433</v>
      </c>
      <c r="E8745">
        <v>2007</v>
      </c>
      <c r="F8745">
        <v>21.827999999999999</v>
      </c>
      <c r="G8745">
        <v>5.3049999999999997</v>
      </c>
      <c r="H8745">
        <v>966.75099999999998</v>
      </c>
      <c r="I8745" s="1">
        <v>102000000000</v>
      </c>
      <c r="J8745">
        <v>3606.07</v>
      </c>
      <c r="K8745">
        <v>25.2</v>
      </c>
      <c r="L8745">
        <v>18.3</v>
      </c>
      <c r="M8745">
        <v>73.528000000000006</v>
      </c>
      <c r="N8745">
        <v>22.135200000000001</v>
      </c>
      <c r="O8745">
        <v>4.1879999999999997</v>
      </c>
    </row>
    <row r="8746" spans="1:15" x14ac:dyDescent="0.3">
      <c r="A8746" t="s">
        <v>304</v>
      </c>
      <c r="B8746" t="s">
        <v>305</v>
      </c>
      <c r="C8746" t="s">
        <v>437</v>
      </c>
      <c r="D8746" t="s">
        <v>433</v>
      </c>
      <c r="E8746">
        <v>2006</v>
      </c>
      <c r="F8746">
        <v>22.052</v>
      </c>
      <c r="G8746">
        <v>5.3109999999999999</v>
      </c>
      <c r="H8746">
        <v>882.81799999999998</v>
      </c>
      <c r="I8746">
        <v>88643200000</v>
      </c>
      <c r="J8746">
        <v>3154.33</v>
      </c>
      <c r="K8746">
        <v>20.7</v>
      </c>
      <c r="L8746">
        <v>19.5</v>
      </c>
      <c r="M8746">
        <v>73.221999999999994</v>
      </c>
      <c r="N8746">
        <v>21.954699999999999</v>
      </c>
      <c r="O8746">
        <v>4.26</v>
      </c>
    </row>
    <row r="8747" spans="1:15" x14ac:dyDescent="0.3">
      <c r="A8747" t="s">
        <v>304</v>
      </c>
      <c r="B8747" t="s">
        <v>305</v>
      </c>
      <c r="C8747" t="s">
        <v>437</v>
      </c>
      <c r="D8747" t="s">
        <v>433</v>
      </c>
      <c r="E8747">
        <v>2005</v>
      </c>
      <c r="F8747">
        <v>22.204000000000001</v>
      </c>
      <c r="G8747">
        <v>5.319</v>
      </c>
      <c r="H8747">
        <v>829.60900000000004</v>
      </c>
      <c r="I8747">
        <v>76060600000</v>
      </c>
      <c r="J8747">
        <v>2729.5</v>
      </c>
      <c r="K8747">
        <v>17.100000000000001</v>
      </c>
      <c r="L8747">
        <v>20.7</v>
      </c>
      <c r="M8747">
        <v>72.908000000000001</v>
      </c>
      <c r="N8747">
        <v>21.770399999999999</v>
      </c>
      <c r="O8747">
        <v>4.8600000000000003</v>
      </c>
    </row>
    <row r="8748" spans="1:15" x14ac:dyDescent="0.3">
      <c r="A8748" t="s">
        <v>304</v>
      </c>
      <c r="B8748" t="s">
        <v>305</v>
      </c>
      <c r="C8748" t="s">
        <v>437</v>
      </c>
      <c r="D8748" t="s">
        <v>433</v>
      </c>
      <c r="E8748">
        <v>2004</v>
      </c>
      <c r="F8748">
        <v>22.32</v>
      </c>
      <c r="G8748">
        <v>5.3319999999999999</v>
      </c>
      <c r="H8748">
        <v>792.63800000000003</v>
      </c>
      <c r="I8748">
        <v>66768700000</v>
      </c>
      <c r="J8748">
        <v>2417.04</v>
      </c>
      <c r="K8748">
        <v>14.1</v>
      </c>
      <c r="L8748">
        <v>22.1</v>
      </c>
      <c r="M8748">
        <v>72.581000000000003</v>
      </c>
      <c r="N8748">
        <v>21.581399999999999</v>
      </c>
      <c r="O8748">
        <v>4.9009999999999998</v>
      </c>
    </row>
    <row r="8749" spans="1:15" x14ac:dyDescent="0.3">
      <c r="A8749" t="s">
        <v>304</v>
      </c>
      <c r="B8749" t="s">
        <v>305</v>
      </c>
      <c r="C8749" t="s">
        <v>437</v>
      </c>
      <c r="D8749" t="s">
        <v>433</v>
      </c>
      <c r="E8749">
        <v>2003</v>
      </c>
      <c r="F8749">
        <v>22.452999999999999</v>
      </c>
      <c r="G8749">
        <v>5.3529999999999998</v>
      </c>
      <c r="H8749">
        <v>752.84299999999996</v>
      </c>
      <c r="I8749">
        <v>58731000000</v>
      </c>
      <c r="J8749">
        <v>2145.64</v>
      </c>
      <c r="K8749">
        <v>11.6</v>
      </c>
      <c r="L8749">
        <v>23.7</v>
      </c>
      <c r="M8749">
        <v>72.239999999999995</v>
      </c>
      <c r="N8749">
        <v>21.384599999999999</v>
      </c>
      <c r="O8749">
        <v>4.7880000000000003</v>
      </c>
    </row>
    <row r="8750" spans="1:15" x14ac:dyDescent="0.3">
      <c r="A8750" t="s">
        <v>304</v>
      </c>
      <c r="B8750" t="s">
        <v>305</v>
      </c>
      <c r="C8750" t="s">
        <v>437</v>
      </c>
      <c r="D8750" t="s">
        <v>433</v>
      </c>
      <c r="E8750">
        <v>2002</v>
      </c>
      <c r="F8750">
        <v>22.65</v>
      </c>
      <c r="G8750">
        <v>5.383</v>
      </c>
      <c r="H8750">
        <v>727.17</v>
      </c>
      <c r="I8750">
        <v>54777600000</v>
      </c>
      <c r="J8750">
        <v>2021.24</v>
      </c>
      <c r="K8750">
        <v>8.9669500000000006</v>
      </c>
      <c r="L8750">
        <v>25.5</v>
      </c>
      <c r="M8750">
        <v>71.882000000000005</v>
      </c>
      <c r="N8750">
        <v>21.172599999999999</v>
      </c>
      <c r="O8750">
        <v>5.7990000000000004</v>
      </c>
    </row>
    <row r="8751" spans="1:15" x14ac:dyDescent="0.3">
      <c r="A8751" t="s">
        <v>304</v>
      </c>
      <c r="B8751" t="s">
        <v>305</v>
      </c>
      <c r="C8751" t="s">
        <v>437</v>
      </c>
      <c r="D8751" t="s">
        <v>433</v>
      </c>
      <c r="E8751">
        <v>2001</v>
      </c>
      <c r="F8751">
        <v>22.934999999999999</v>
      </c>
      <c r="G8751">
        <v>5.4269999999999996</v>
      </c>
      <c r="H8751">
        <v>691.88400000000001</v>
      </c>
      <c r="I8751">
        <v>52030200000</v>
      </c>
      <c r="J8751">
        <v>1941.48</v>
      </c>
      <c r="K8751">
        <v>7.5787599999999999</v>
      </c>
      <c r="L8751">
        <v>27.4</v>
      </c>
      <c r="M8751">
        <v>71.504999999999995</v>
      </c>
      <c r="N8751">
        <v>20.936900000000001</v>
      </c>
      <c r="O8751">
        <v>5.6710000000000003</v>
      </c>
    </row>
    <row r="8752" spans="1:15" x14ac:dyDescent="0.3">
      <c r="A8752" t="s">
        <v>304</v>
      </c>
      <c r="B8752" t="s">
        <v>305</v>
      </c>
      <c r="C8752" t="s">
        <v>437</v>
      </c>
      <c r="D8752" t="s">
        <v>433</v>
      </c>
      <c r="E8752">
        <v>2000</v>
      </c>
      <c r="F8752">
        <v>23.327999999999999</v>
      </c>
      <c r="G8752">
        <v>5.4850000000000003</v>
      </c>
      <c r="H8752">
        <v>666.17700000000002</v>
      </c>
      <c r="I8752">
        <v>51744700000</v>
      </c>
      <c r="J8752">
        <v>1955.59</v>
      </c>
      <c r="K8752">
        <v>3.0764300000000002</v>
      </c>
      <c r="L8752">
        <v>29.6</v>
      </c>
      <c r="M8752">
        <v>71.111000000000004</v>
      </c>
      <c r="N8752">
        <v>20.671800000000001</v>
      </c>
      <c r="O8752">
        <v>5.7009999999999996</v>
      </c>
    </row>
    <row r="8753" spans="1:15" x14ac:dyDescent="0.3">
      <c r="A8753" t="s">
        <v>304</v>
      </c>
      <c r="B8753" t="s">
        <v>305</v>
      </c>
      <c r="C8753" t="s">
        <v>437</v>
      </c>
      <c r="D8753" t="s">
        <v>433</v>
      </c>
      <c r="E8753">
        <v>1999</v>
      </c>
      <c r="F8753">
        <v>23.838999999999999</v>
      </c>
      <c r="G8753">
        <v>5.5609999999999999</v>
      </c>
      <c r="H8753">
        <v>642.14300000000003</v>
      </c>
      <c r="I8753">
        <v>50187300000</v>
      </c>
      <c r="J8753">
        <v>1924.49</v>
      </c>
      <c r="K8753">
        <v>1.9524999999999999</v>
      </c>
      <c r="L8753">
        <v>32</v>
      </c>
      <c r="M8753">
        <v>70.7</v>
      </c>
      <c r="N8753">
        <v>20.373699999999999</v>
      </c>
      <c r="O8753">
        <v>5.6980000000000004</v>
      </c>
    </row>
    <row r="8754" spans="1:15" x14ac:dyDescent="0.3">
      <c r="A8754" t="s">
        <v>304</v>
      </c>
      <c r="B8754" t="s">
        <v>305</v>
      </c>
      <c r="C8754" t="s">
        <v>437</v>
      </c>
      <c r="D8754" t="s">
        <v>433</v>
      </c>
      <c r="E8754">
        <v>1998</v>
      </c>
      <c r="F8754">
        <v>24.448</v>
      </c>
      <c r="G8754">
        <v>5.6529999999999996</v>
      </c>
      <c r="H8754">
        <v>630.67899999999997</v>
      </c>
      <c r="I8754">
        <v>55501500000</v>
      </c>
      <c r="J8754">
        <v>2163.12</v>
      </c>
      <c r="K8754">
        <v>1.19038</v>
      </c>
      <c r="L8754">
        <v>34.6</v>
      </c>
      <c r="M8754">
        <v>70.274000000000001</v>
      </c>
      <c r="N8754">
        <v>20.045400000000001</v>
      </c>
      <c r="O8754">
        <v>5.4779999999999998</v>
      </c>
    </row>
    <row r="8755" spans="1:15" x14ac:dyDescent="0.3">
      <c r="A8755" t="s">
        <v>304</v>
      </c>
      <c r="B8755" t="s">
        <v>305</v>
      </c>
      <c r="C8755" t="s">
        <v>437</v>
      </c>
      <c r="D8755" t="s">
        <v>433</v>
      </c>
      <c r="E8755">
        <v>1997</v>
      </c>
      <c r="F8755">
        <v>25.132000000000001</v>
      </c>
      <c r="G8755">
        <v>5.7629999999999999</v>
      </c>
      <c r="H8755">
        <v>597.51800000000003</v>
      </c>
      <c r="I8755">
        <v>58147500000</v>
      </c>
      <c r="J8755">
        <v>2306.44</v>
      </c>
      <c r="K8755">
        <v>0.40343000000000001</v>
      </c>
      <c r="L8755">
        <v>37.299999999999997</v>
      </c>
      <c r="M8755">
        <v>69.834000000000003</v>
      </c>
      <c r="N8755">
        <v>19.696100000000001</v>
      </c>
      <c r="O8755">
        <v>5.5279999999999996</v>
      </c>
    </row>
    <row r="8756" spans="1:15" x14ac:dyDescent="0.3">
      <c r="A8756" t="s">
        <v>304</v>
      </c>
      <c r="B8756" t="s">
        <v>305</v>
      </c>
      <c r="C8756" t="s">
        <v>437</v>
      </c>
      <c r="D8756" t="s">
        <v>433</v>
      </c>
      <c r="E8756">
        <v>1996</v>
      </c>
      <c r="F8756">
        <v>25.876999999999999</v>
      </c>
      <c r="G8756">
        <v>5.89</v>
      </c>
      <c r="H8756">
        <v>581.28399999999999</v>
      </c>
      <c r="I8756">
        <v>55252400000</v>
      </c>
      <c r="J8756">
        <v>2232.08</v>
      </c>
      <c r="K8756">
        <v>0.24623300000000001</v>
      </c>
      <c r="L8756">
        <v>40.1</v>
      </c>
      <c r="M8756">
        <v>69.378</v>
      </c>
      <c r="N8756">
        <v>19.338899999999999</v>
      </c>
      <c r="O8756">
        <v>5.52</v>
      </c>
    </row>
    <row r="8757" spans="1:15" x14ac:dyDescent="0.3">
      <c r="A8757" t="s">
        <v>304</v>
      </c>
      <c r="B8757" t="s">
        <v>305</v>
      </c>
      <c r="C8757" t="s">
        <v>437</v>
      </c>
      <c r="D8757" t="s">
        <v>433</v>
      </c>
      <c r="E8757">
        <v>1995</v>
      </c>
      <c r="F8757">
        <v>26.667000000000002</v>
      </c>
      <c r="G8757">
        <v>6.0380000000000003</v>
      </c>
      <c r="H8757">
        <v>540.51300000000003</v>
      </c>
      <c r="I8757">
        <v>53312800000</v>
      </c>
      <c r="J8757">
        <v>2194.02</v>
      </c>
      <c r="K8757">
        <v>3.3412299999999999E-2</v>
      </c>
      <c r="L8757">
        <v>43.1</v>
      </c>
      <c r="M8757">
        <v>68.903000000000006</v>
      </c>
      <c r="N8757">
        <v>18.983699999999999</v>
      </c>
      <c r="O8757">
        <v>5.4660000000000002</v>
      </c>
    </row>
    <row r="8758" spans="1:15" x14ac:dyDescent="0.3">
      <c r="A8758" t="s">
        <v>304</v>
      </c>
      <c r="B8758" t="s">
        <v>305</v>
      </c>
      <c r="C8758" t="s">
        <v>437</v>
      </c>
      <c r="D8758" t="s">
        <v>433</v>
      </c>
      <c r="E8758">
        <v>1994</v>
      </c>
      <c r="F8758">
        <v>27.486000000000001</v>
      </c>
      <c r="G8758">
        <v>6.2050000000000001</v>
      </c>
      <c r="H8758">
        <v>528.27099999999996</v>
      </c>
      <c r="I8758">
        <v>44882100000</v>
      </c>
      <c r="J8758">
        <v>1881.74</v>
      </c>
      <c r="K8758">
        <v>8.5045799999999994E-3</v>
      </c>
      <c r="L8758">
        <v>46</v>
      </c>
      <c r="M8758">
        <v>68.405000000000001</v>
      </c>
      <c r="N8758">
        <v>18.633900000000001</v>
      </c>
      <c r="O8758">
        <v>5.5140000000000002</v>
      </c>
    </row>
    <row r="8759" spans="1:15" x14ac:dyDescent="0.3">
      <c r="A8759" t="s">
        <v>304</v>
      </c>
      <c r="B8759" t="s">
        <v>305</v>
      </c>
      <c r="C8759" t="s">
        <v>437</v>
      </c>
      <c r="D8759" t="s">
        <v>433</v>
      </c>
      <c r="E8759">
        <v>1993</v>
      </c>
      <c r="F8759">
        <v>28.315999999999999</v>
      </c>
      <c r="G8759">
        <v>6.3920000000000003</v>
      </c>
      <c r="H8759">
        <v>517.38400000000001</v>
      </c>
      <c r="I8759">
        <v>35158100000</v>
      </c>
      <c r="J8759">
        <v>1501.96</v>
      </c>
      <c r="L8759">
        <v>48.8</v>
      </c>
      <c r="M8759">
        <v>67.88</v>
      </c>
      <c r="N8759">
        <v>18.287600000000001</v>
      </c>
      <c r="O8759">
        <v>5.4740000000000002</v>
      </c>
    </row>
    <row r="8760" spans="1:15" x14ac:dyDescent="0.3">
      <c r="A8760" t="s">
        <v>304</v>
      </c>
      <c r="B8760" t="s">
        <v>305</v>
      </c>
      <c r="C8760" t="s">
        <v>437</v>
      </c>
      <c r="D8760" t="s">
        <v>433</v>
      </c>
      <c r="E8760">
        <v>1992</v>
      </c>
      <c r="F8760">
        <v>29.135999999999999</v>
      </c>
      <c r="G8760">
        <v>6.5970000000000004</v>
      </c>
      <c r="H8760">
        <v>471.15800000000002</v>
      </c>
      <c r="I8760">
        <v>36139200000</v>
      </c>
      <c r="J8760">
        <v>1573.54</v>
      </c>
      <c r="L8760">
        <v>51.6</v>
      </c>
      <c r="M8760">
        <v>67.33</v>
      </c>
      <c r="N8760">
        <v>17.942799999999998</v>
      </c>
      <c r="O8760">
        <v>5.2450000000000001</v>
      </c>
    </row>
    <row r="8761" spans="1:15" x14ac:dyDescent="0.3">
      <c r="A8761" t="s">
        <v>304</v>
      </c>
      <c r="B8761" t="s">
        <v>305</v>
      </c>
      <c r="C8761" t="s">
        <v>437</v>
      </c>
      <c r="D8761" t="s">
        <v>433</v>
      </c>
      <c r="E8761">
        <v>1991</v>
      </c>
      <c r="F8761">
        <v>29.928999999999998</v>
      </c>
      <c r="G8761">
        <v>6.8170000000000002</v>
      </c>
      <c r="H8761">
        <v>572.80799999999999</v>
      </c>
      <c r="I8761">
        <v>34672100000</v>
      </c>
      <c r="J8761">
        <v>1539.45</v>
      </c>
      <c r="L8761">
        <v>54.3</v>
      </c>
      <c r="M8761">
        <v>66.757000000000005</v>
      </c>
      <c r="N8761">
        <v>17.595600000000001</v>
      </c>
      <c r="O8761">
        <v>5.2050000000000001</v>
      </c>
    </row>
    <row r="8762" spans="1:15" x14ac:dyDescent="0.3">
      <c r="A8762" t="s">
        <v>304</v>
      </c>
      <c r="B8762" t="s">
        <v>305</v>
      </c>
      <c r="C8762" t="s">
        <v>437</v>
      </c>
      <c r="D8762" t="s">
        <v>433</v>
      </c>
      <c r="E8762">
        <v>1990</v>
      </c>
      <c r="F8762">
        <v>30.677</v>
      </c>
      <c r="G8762">
        <v>7.05</v>
      </c>
      <c r="H8762">
        <v>540.29100000000005</v>
      </c>
      <c r="I8762">
        <v>26410400000</v>
      </c>
      <c r="J8762">
        <v>1196.5899999999999</v>
      </c>
      <c r="K8762">
        <v>0</v>
      </c>
      <c r="L8762">
        <v>56.9</v>
      </c>
      <c r="M8762">
        <v>66.165000000000006</v>
      </c>
      <c r="N8762">
        <v>17.243300000000001</v>
      </c>
    </row>
    <row r="8763" spans="1:15" x14ac:dyDescent="0.3">
      <c r="A8763" t="s">
        <v>304</v>
      </c>
      <c r="B8763" t="s">
        <v>305</v>
      </c>
      <c r="C8763" t="s">
        <v>437</v>
      </c>
      <c r="D8763" t="s">
        <v>433</v>
      </c>
      <c r="E8763">
        <v>1989</v>
      </c>
      <c r="F8763">
        <v>31.366</v>
      </c>
      <c r="G8763">
        <v>7.2939999999999996</v>
      </c>
      <c r="H8763">
        <v>547.41800000000001</v>
      </c>
      <c r="I8763">
        <v>22499600000</v>
      </c>
      <c r="J8763">
        <v>1040.96</v>
      </c>
      <c r="L8763">
        <v>59.5</v>
      </c>
      <c r="M8763">
        <v>65.56</v>
      </c>
      <c r="N8763">
        <v>16.886099999999999</v>
      </c>
    </row>
    <row r="8764" spans="1:15" x14ac:dyDescent="0.3">
      <c r="A8764" t="s">
        <v>304</v>
      </c>
      <c r="B8764" t="s">
        <v>305</v>
      </c>
      <c r="C8764" t="s">
        <v>437</v>
      </c>
      <c r="D8764" t="s">
        <v>433</v>
      </c>
      <c r="E8764">
        <v>1988</v>
      </c>
      <c r="F8764">
        <v>31.998999999999999</v>
      </c>
      <c r="G8764">
        <v>7.5460000000000003</v>
      </c>
      <c r="H8764">
        <v>550.16999999999996</v>
      </c>
      <c r="I8764">
        <v>15439400000</v>
      </c>
      <c r="J8764">
        <v>729.87599999999998</v>
      </c>
      <c r="L8764">
        <v>62.2</v>
      </c>
      <c r="M8764">
        <v>64.948999999999998</v>
      </c>
      <c r="N8764">
        <v>16.5261</v>
      </c>
    </row>
    <row r="8765" spans="1:15" x14ac:dyDescent="0.3">
      <c r="A8765" t="s">
        <v>304</v>
      </c>
      <c r="B8765" t="s">
        <v>305</v>
      </c>
      <c r="C8765" t="s">
        <v>437</v>
      </c>
      <c r="D8765" t="s">
        <v>433</v>
      </c>
      <c r="E8765">
        <v>1987</v>
      </c>
      <c r="F8765">
        <v>32.582999999999998</v>
      </c>
      <c r="G8765">
        <v>7.8040000000000003</v>
      </c>
      <c r="H8765">
        <v>587.20399999999995</v>
      </c>
      <c r="I8765">
        <v>20702300000</v>
      </c>
      <c r="J8765">
        <v>1000.53</v>
      </c>
      <c r="L8765">
        <v>65.2</v>
      </c>
      <c r="M8765">
        <v>64.337999999999994</v>
      </c>
      <c r="N8765">
        <v>16.165099999999999</v>
      </c>
    </row>
    <row r="8766" spans="1:15" x14ac:dyDescent="0.3">
      <c r="A8766" t="s">
        <v>304</v>
      </c>
      <c r="B8766" t="s">
        <v>305</v>
      </c>
      <c r="C8766" t="s">
        <v>437</v>
      </c>
      <c r="D8766" t="s">
        <v>433</v>
      </c>
      <c r="E8766">
        <v>1986</v>
      </c>
      <c r="F8766">
        <v>33.122</v>
      </c>
      <c r="G8766">
        <v>8.0679999999999996</v>
      </c>
      <c r="H8766">
        <v>563.01499999999999</v>
      </c>
      <c r="I8766">
        <v>15244200000</v>
      </c>
      <c r="J8766">
        <v>753.53200000000004</v>
      </c>
      <c r="L8766">
        <v>68.3</v>
      </c>
      <c r="M8766">
        <v>63.731000000000002</v>
      </c>
      <c r="N8766">
        <v>15.805</v>
      </c>
    </row>
    <row r="8767" spans="1:15" x14ac:dyDescent="0.3">
      <c r="A8767" t="s">
        <v>304</v>
      </c>
      <c r="B8767" t="s">
        <v>305</v>
      </c>
      <c r="C8767" t="s">
        <v>437</v>
      </c>
      <c r="D8767" t="s">
        <v>433</v>
      </c>
      <c r="E8767">
        <v>1985</v>
      </c>
      <c r="F8767">
        <v>33.625999999999998</v>
      </c>
      <c r="G8767">
        <v>8.3369999999999997</v>
      </c>
      <c r="H8767">
        <v>540.79100000000005</v>
      </c>
      <c r="I8767">
        <v>16548800000</v>
      </c>
      <c r="J8767">
        <v>836.94600000000003</v>
      </c>
      <c r="L8767">
        <v>71.400000000000006</v>
      </c>
      <c r="M8767">
        <v>63.131999999999998</v>
      </c>
      <c r="N8767">
        <v>15.4476</v>
      </c>
    </row>
    <row r="8768" spans="1:15" x14ac:dyDescent="0.3">
      <c r="A8768" t="s">
        <v>304</v>
      </c>
      <c r="B8768" t="s">
        <v>305</v>
      </c>
      <c r="C8768" t="s">
        <v>437</v>
      </c>
      <c r="D8768" t="s">
        <v>433</v>
      </c>
      <c r="E8768">
        <v>1984</v>
      </c>
      <c r="F8768">
        <v>34.106999999999999</v>
      </c>
      <c r="G8768">
        <v>8.6129999999999995</v>
      </c>
      <c r="H8768">
        <v>548.09199999999998</v>
      </c>
      <c r="I8768">
        <v>17599700000</v>
      </c>
      <c r="J8768">
        <v>910.96699999999998</v>
      </c>
      <c r="L8768">
        <v>74.3</v>
      </c>
      <c r="M8768">
        <v>62.542000000000002</v>
      </c>
      <c r="N8768">
        <v>15.0936</v>
      </c>
    </row>
    <row r="8769" spans="1:14" x14ac:dyDescent="0.3">
      <c r="A8769" t="s">
        <v>304</v>
      </c>
      <c r="B8769" t="s">
        <v>305</v>
      </c>
      <c r="C8769" t="s">
        <v>437</v>
      </c>
      <c r="D8769" t="s">
        <v>433</v>
      </c>
      <c r="E8769">
        <v>1983</v>
      </c>
      <c r="F8769">
        <v>34.582000000000001</v>
      </c>
      <c r="G8769">
        <v>8.8970000000000002</v>
      </c>
      <c r="H8769">
        <v>512.48</v>
      </c>
      <c r="I8769">
        <v>17345600000</v>
      </c>
      <c r="J8769">
        <v>919.16899999999998</v>
      </c>
      <c r="L8769">
        <v>77</v>
      </c>
      <c r="M8769">
        <v>61.957999999999998</v>
      </c>
      <c r="N8769">
        <v>14.743</v>
      </c>
    </row>
    <row r="8770" spans="1:14" x14ac:dyDescent="0.3">
      <c r="A8770" t="s">
        <v>304</v>
      </c>
      <c r="B8770" t="s">
        <v>305</v>
      </c>
      <c r="C8770" t="s">
        <v>437</v>
      </c>
      <c r="D8770" t="s">
        <v>433</v>
      </c>
      <c r="E8770">
        <v>1982</v>
      </c>
      <c r="F8770">
        <v>35.067</v>
      </c>
      <c r="G8770">
        <v>9.1920000000000002</v>
      </c>
      <c r="H8770">
        <v>547.74599999999998</v>
      </c>
      <c r="I8770">
        <v>21793500000</v>
      </c>
      <c r="J8770">
        <v>1182.73</v>
      </c>
      <c r="L8770">
        <v>79.400000000000006</v>
      </c>
      <c r="M8770">
        <v>61.378</v>
      </c>
      <c r="N8770">
        <v>14.3956</v>
      </c>
    </row>
    <row r="8771" spans="1:14" x14ac:dyDescent="0.3">
      <c r="A8771" t="s">
        <v>304</v>
      </c>
      <c r="B8771" t="s">
        <v>305</v>
      </c>
      <c r="C8771" t="s">
        <v>437</v>
      </c>
      <c r="D8771" t="s">
        <v>433</v>
      </c>
      <c r="E8771">
        <v>1981</v>
      </c>
      <c r="F8771">
        <v>35.57</v>
      </c>
      <c r="G8771">
        <v>9.4960000000000004</v>
      </c>
      <c r="H8771">
        <v>523.70299999999997</v>
      </c>
      <c r="I8771">
        <v>21649100000</v>
      </c>
      <c r="J8771">
        <v>1203.71</v>
      </c>
      <c r="L8771">
        <v>81.400000000000006</v>
      </c>
      <c r="M8771">
        <v>60.804000000000002</v>
      </c>
      <c r="N8771">
        <v>14.0511</v>
      </c>
    </row>
    <row r="8772" spans="1:14" x14ac:dyDescent="0.3">
      <c r="A8772" t="s">
        <v>304</v>
      </c>
      <c r="B8772" t="s">
        <v>305</v>
      </c>
      <c r="C8772" t="s">
        <v>437</v>
      </c>
      <c r="D8772" t="s">
        <v>433</v>
      </c>
      <c r="E8772">
        <v>1980</v>
      </c>
      <c r="F8772">
        <v>36.1</v>
      </c>
      <c r="G8772">
        <v>9.8070000000000004</v>
      </c>
      <c r="H8772">
        <v>497.447</v>
      </c>
      <c r="I8772">
        <v>18134000000</v>
      </c>
      <c r="J8772">
        <v>1033.42</v>
      </c>
      <c r="L8772">
        <v>83.1</v>
      </c>
      <c r="M8772">
        <v>60.24</v>
      </c>
      <c r="N8772">
        <v>13.709099999999999</v>
      </c>
    </row>
    <row r="8773" spans="1:14" x14ac:dyDescent="0.3">
      <c r="A8773" t="s">
        <v>304</v>
      </c>
      <c r="B8773" t="s">
        <v>305</v>
      </c>
      <c r="C8773" t="s">
        <v>437</v>
      </c>
      <c r="D8773" t="s">
        <v>433</v>
      </c>
      <c r="E8773">
        <v>1979</v>
      </c>
      <c r="F8773">
        <v>36.661000000000001</v>
      </c>
      <c r="G8773">
        <v>10.119999999999999</v>
      </c>
      <c r="H8773">
        <v>475.476</v>
      </c>
      <c r="I8773">
        <v>15962500000</v>
      </c>
      <c r="J8773">
        <v>932.74699999999996</v>
      </c>
      <c r="L8773">
        <v>84.7</v>
      </c>
      <c r="M8773">
        <v>59.691000000000003</v>
      </c>
      <c r="N8773">
        <v>13.3698</v>
      </c>
    </row>
    <row r="8774" spans="1:14" x14ac:dyDescent="0.3">
      <c r="A8774" t="s">
        <v>304</v>
      </c>
      <c r="B8774" t="s">
        <v>305</v>
      </c>
      <c r="C8774" t="s">
        <v>437</v>
      </c>
      <c r="D8774" t="s">
        <v>433</v>
      </c>
      <c r="E8774">
        <v>1978</v>
      </c>
      <c r="F8774">
        <v>37.249000000000002</v>
      </c>
      <c r="G8774">
        <v>10.433</v>
      </c>
      <c r="H8774">
        <v>465.37099999999998</v>
      </c>
      <c r="I8774">
        <v>12495800000</v>
      </c>
      <c r="J8774">
        <v>748.99199999999996</v>
      </c>
      <c r="L8774">
        <v>86.2</v>
      </c>
      <c r="M8774">
        <v>59.158000000000001</v>
      </c>
      <c r="N8774">
        <v>13.034000000000001</v>
      </c>
    </row>
    <row r="8775" spans="1:14" x14ac:dyDescent="0.3">
      <c r="A8775" t="s">
        <v>304</v>
      </c>
      <c r="B8775" t="s">
        <v>305</v>
      </c>
      <c r="C8775" t="s">
        <v>437</v>
      </c>
      <c r="D8775" t="s">
        <v>433</v>
      </c>
      <c r="E8775">
        <v>1977</v>
      </c>
      <c r="F8775">
        <v>37.854999999999997</v>
      </c>
      <c r="G8775">
        <v>10.747999999999999</v>
      </c>
      <c r="H8775">
        <v>471.88099999999997</v>
      </c>
      <c r="I8775">
        <v>14620400000</v>
      </c>
      <c r="J8775">
        <v>899.25599999999997</v>
      </c>
      <c r="L8775">
        <v>87.8</v>
      </c>
      <c r="M8775">
        <v>58.636000000000003</v>
      </c>
      <c r="N8775">
        <v>12.7018</v>
      </c>
    </row>
    <row r="8776" spans="1:14" x14ac:dyDescent="0.3">
      <c r="A8776" t="s">
        <v>304</v>
      </c>
      <c r="B8776" t="s">
        <v>305</v>
      </c>
      <c r="C8776" t="s">
        <v>437</v>
      </c>
      <c r="D8776" t="s">
        <v>433</v>
      </c>
      <c r="E8776">
        <v>1976</v>
      </c>
      <c r="F8776">
        <v>38.476999999999997</v>
      </c>
      <c r="G8776">
        <v>11.071</v>
      </c>
      <c r="H8776">
        <v>444.04300000000001</v>
      </c>
      <c r="I8776">
        <v>15947700000</v>
      </c>
      <c r="J8776">
        <v>1006.89</v>
      </c>
      <c r="L8776">
        <v>89.6</v>
      </c>
      <c r="M8776">
        <v>58.113999999999997</v>
      </c>
      <c r="N8776">
        <v>12.373900000000001</v>
      </c>
    </row>
    <row r="8777" spans="1:14" x14ac:dyDescent="0.3">
      <c r="A8777" t="s">
        <v>304</v>
      </c>
      <c r="B8777" t="s">
        <v>305</v>
      </c>
      <c r="C8777" t="s">
        <v>437</v>
      </c>
      <c r="D8777" t="s">
        <v>433</v>
      </c>
      <c r="E8777">
        <v>1975</v>
      </c>
      <c r="F8777">
        <v>39.109000000000002</v>
      </c>
      <c r="G8777">
        <v>11.412000000000001</v>
      </c>
      <c r="H8777">
        <v>436.24700000000001</v>
      </c>
      <c r="I8777">
        <v>16877200000</v>
      </c>
      <c r="J8777">
        <v>1094.1600000000001</v>
      </c>
      <c r="L8777">
        <v>91.7</v>
      </c>
      <c r="M8777">
        <v>57.575000000000003</v>
      </c>
      <c r="N8777">
        <v>12.050599999999999</v>
      </c>
    </row>
    <row r="8778" spans="1:14" x14ac:dyDescent="0.3">
      <c r="A8778" t="s">
        <v>304</v>
      </c>
      <c r="B8778" t="s">
        <v>305</v>
      </c>
      <c r="C8778" t="s">
        <v>437</v>
      </c>
      <c r="D8778" t="s">
        <v>433</v>
      </c>
      <c r="E8778">
        <v>1974</v>
      </c>
      <c r="F8778">
        <v>39.746000000000002</v>
      </c>
      <c r="G8778">
        <v>11.787000000000001</v>
      </c>
      <c r="H8778">
        <v>428.04700000000003</v>
      </c>
      <c r="I8778">
        <v>13858400000</v>
      </c>
      <c r="J8778">
        <v>922.84699999999998</v>
      </c>
      <c r="L8778">
        <v>94</v>
      </c>
      <c r="M8778">
        <v>56.994</v>
      </c>
      <c r="N8778">
        <v>11.732100000000001</v>
      </c>
    </row>
    <row r="8779" spans="1:14" x14ac:dyDescent="0.3">
      <c r="A8779" t="s">
        <v>304</v>
      </c>
      <c r="B8779" t="s">
        <v>305</v>
      </c>
      <c r="C8779" t="s">
        <v>437</v>
      </c>
      <c r="D8779" t="s">
        <v>433</v>
      </c>
      <c r="E8779">
        <v>1973</v>
      </c>
      <c r="F8779">
        <v>40.381</v>
      </c>
      <c r="G8779">
        <v>12.202999999999999</v>
      </c>
      <c r="H8779">
        <v>411.95</v>
      </c>
      <c r="I8779">
        <v>10994400000</v>
      </c>
      <c r="J8779">
        <v>752.22299999999996</v>
      </c>
      <c r="L8779">
        <v>96.5</v>
      </c>
      <c r="M8779">
        <v>56.36</v>
      </c>
      <c r="N8779">
        <v>11.4186</v>
      </c>
    </row>
    <row r="8780" spans="1:14" x14ac:dyDescent="0.3">
      <c r="A8780" t="s">
        <v>304</v>
      </c>
      <c r="B8780" t="s">
        <v>305</v>
      </c>
      <c r="C8780" t="s">
        <v>437</v>
      </c>
      <c r="D8780" t="s">
        <v>433</v>
      </c>
      <c r="E8780">
        <v>1972</v>
      </c>
      <c r="F8780">
        <v>41.008000000000003</v>
      </c>
      <c r="G8780">
        <v>12.661</v>
      </c>
      <c r="H8780">
        <v>408.59300000000002</v>
      </c>
      <c r="I8780">
        <v>9189410000</v>
      </c>
      <c r="J8780">
        <v>646.14200000000005</v>
      </c>
      <c r="L8780">
        <v>99</v>
      </c>
      <c r="M8780">
        <v>55.670999999999999</v>
      </c>
      <c r="N8780">
        <v>11.110900000000001</v>
      </c>
    </row>
    <row r="8781" spans="1:14" x14ac:dyDescent="0.3">
      <c r="A8781" t="s">
        <v>304</v>
      </c>
      <c r="B8781" t="s">
        <v>305</v>
      </c>
      <c r="C8781" t="s">
        <v>437</v>
      </c>
      <c r="D8781" t="s">
        <v>433</v>
      </c>
      <c r="E8781">
        <v>1971</v>
      </c>
      <c r="F8781">
        <v>41.62</v>
      </c>
      <c r="G8781">
        <v>13.157999999999999</v>
      </c>
      <c r="H8781">
        <v>390.637</v>
      </c>
      <c r="I8781">
        <v>8289580000</v>
      </c>
      <c r="J8781">
        <v>599.11599999999999</v>
      </c>
      <c r="L8781">
        <v>101.6</v>
      </c>
      <c r="M8781">
        <v>54.935000000000002</v>
      </c>
      <c r="N8781">
        <v>10.809699999999999</v>
      </c>
    </row>
    <row r="8782" spans="1:14" x14ac:dyDescent="0.3">
      <c r="A8782" t="s">
        <v>304</v>
      </c>
      <c r="B8782" t="s">
        <v>305</v>
      </c>
      <c r="C8782" t="s">
        <v>437</v>
      </c>
      <c r="D8782" t="s">
        <v>433</v>
      </c>
      <c r="E8782">
        <v>1970</v>
      </c>
      <c r="F8782">
        <v>42.219000000000001</v>
      </c>
      <c r="G8782">
        <v>13.678000000000001</v>
      </c>
      <c r="I8782">
        <v>7432220000</v>
      </c>
      <c r="J8782">
        <v>552.17999999999995</v>
      </c>
      <c r="L8782">
        <v>104.1</v>
      </c>
      <c r="M8782">
        <v>54.173999999999999</v>
      </c>
      <c r="N8782">
        <v>10.515499999999999</v>
      </c>
    </row>
    <row r="8783" spans="1:14" x14ac:dyDescent="0.3">
      <c r="A8783" t="s">
        <v>304</v>
      </c>
      <c r="B8783" t="s">
        <v>305</v>
      </c>
      <c r="C8783" t="s">
        <v>437</v>
      </c>
      <c r="D8783" t="s">
        <v>433</v>
      </c>
      <c r="E8783">
        <v>1969</v>
      </c>
      <c r="F8783">
        <v>42.805999999999997</v>
      </c>
      <c r="G8783">
        <v>14.205</v>
      </c>
      <c r="I8783">
        <v>6420910000</v>
      </c>
      <c r="J8783">
        <v>490.41300000000001</v>
      </c>
      <c r="L8783">
        <v>106.6</v>
      </c>
      <c r="M8783">
        <v>53.42</v>
      </c>
      <c r="N8783">
        <v>10.2288</v>
      </c>
    </row>
    <row r="8784" spans="1:14" x14ac:dyDescent="0.3">
      <c r="A8784" t="s">
        <v>304</v>
      </c>
      <c r="B8784" t="s">
        <v>305</v>
      </c>
      <c r="C8784" t="s">
        <v>437</v>
      </c>
      <c r="D8784" t="s">
        <v>433</v>
      </c>
      <c r="E8784">
        <v>1968</v>
      </c>
      <c r="F8784">
        <v>43.383000000000003</v>
      </c>
      <c r="G8784">
        <v>14.718</v>
      </c>
      <c r="I8784">
        <v>5736080000</v>
      </c>
      <c r="J8784">
        <v>450.40199999999999</v>
      </c>
      <c r="L8784">
        <v>109.3</v>
      </c>
      <c r="M8784">
        <v>52.701999999999998</v>
      </c>
      <c r="N8784">
        <v>9.9496000000000002</v>
      </c>
    </row>
    <row r="8785" spans="1:15" x14ac:dyDescent="0.3">
      <c r="A8785" t="s">
        <v>304</v>
      </c>
      <c r="B8785" t="s">
        <v>305</v>
      </c>
      <c r="C8785" t="s">
        <v>437</v>
      </c>
      <c r="D8785" t="s">
        <v>433</v>
      </c>
      <c r="E8785">
        <v>1967</v>
      </c>
      <c r="F8785">
        <v>43.948</v>
      </c>
      <c r="G8785">
        <v>15.207000000000001</v>
      </c>
      <c r="I8785">
        <v>6204250000</v>
      </c>
      <c r="J8785">
        <v>500.87299999999999</v>
      </c>
      <c r="L8785">
        <v>112.2</v>
      </c>
      <c r="M8785">
        <v>52.037999999999997</v>
      </c>
      <c r="N8785">
        <v>9.6772500000000008</v>
      </c>
    </row>
    <row r="8786" spans="1:15" x14ac:dyDescent="0.3">
      <c r="A8786" t="s">
        <v>304</v>
      </c>
      <c r="B8786" t="s">
        <v>305</v>
      </c>
      <c r="C8786" t="s">
        <v>437</v>
      </c>
      <c r="D8786" t="s">
        <v>433</v>
      </c>
      <c r="E8786">
        <v>1966</v>
      </c>
      <c r="F8786">
        <v>44.494999999999997</v>
      </c>
      <c r="G8786">
        <v>15.669</v>
      </c>
      <c r="I8786">
        <v>6113610000</v>
      </c>
      <c r="J8786">
        <v>507.53100000000001</v>
      </c>
      <c r="L8786">
        <v>115.3</v>
      </c>
      <c r="M8786">
        <v>51.432000000000002</v>
      </c>
      <c r="N8786">
        <v>9.4107699999999994</v>
      </c>
    </row>
    <row r="8787" spans="1:15" x14ac:dyDescent="0.3">
      <c r="A8787" t="s">
        <v>304</v>
      </c>
      <c r="B8787" t="s">
        <v>305</v>
      </c>
      <c r="C8787" t="s">
        <v>437</v>
      </c>
      <c r="D8787" t="s">
        <v>433</v>
      </c>
      <c r="E8787">
        <v>1965</v>
      </c>
      <c r="F8787">
        <v>45.014000000000003</v>
      </c>
      <c r="G8787">
        <v>16.11</v>
      </c>
      <c r="I8787">
        <v>5166860000</v>
      </c>
      <c r="J8787">
        <v>441.18200000000002</v>
      </c>
      <c r="L8787">
        <v>118.6</v>
      </c>
      <c r="M8787">
        <v>50.872</v>
      </c>
      <c r="N8787">
        <v>9.1495300000000004</v>
      </c>
    </row>
    <row r="8788" spans="1:15" x14ac:dyDescent="0.3">
      <c r="A8788" t="s">
        <v>304</v>
      </c>
      <c r="B8788" t="s">
        <v>305</v>
      </c>
      <c r="C8788" t="s">
        <v>437</v>
      </c>
      <c r="D8788" t="s">
        <v>433</v>
      </c>
      <c r="E8788">
        <v>1964</v>
      </c>
      <c r="F8788">
        <v>45.494</v>
      </c>
      <c r="G8788">
        <v>16.544</v>
      </c>
      <c r="I8788">
        <v>4356910000</v>
      </c>
      <c r="J8788">
        <v>382.74400000000003</v>
      </c>
      <c r="L8788">
        <v>122.1</v>
      </c>
      <c r="M8788">
        <v>50.334000000000003</v>
      </c>
      <c r="N8788">
        <v>8.8932599999999997</v>
      </c>
    </row>
    <row r="8789" spans="1:15" x14ac:dyDescent="0.3">
      <c r="A8789" t="s">
        <v>304</v>
      </c>
      <c r="B8789" t="s">
        <v>305</v>
      </c>
      <c r="C8789" t="s">
        <v>437</v>
      </c>
      <c r="D8789" t="s">
        <v>433</v>
      </c>
      <c r="E8789">
        <v>1963</v>
      </c>
      <c r="F8789">
        <v>45.929000000000002</v>
      </c>
      <c r="G8789">
        <v>16.989000000000001</v>
      </c>
      <c r="I8789">
        <v>3600960000</v>
      </c>
      <c r="J8789">
        <v>325.51600000000002</v>
      </c>
      <c r="L8789">
        <v>125.6</v>
      </c>
      <c r="M8789">
        <v>49.792000000000002</v>
      </c>
      <c r="N8789">
        <v>8.6424199999999995</v>
      </c>
    </row>
    <row r="8790" spans="1:15" x14ac:dyDescent="0.3">
      <c r="A8790" t="s">
        <v>304</v>
      </c>
      <c r="B8790" t="s">
        <v>305</v>
      </c>
      <c r="C8790" t="s">
        <v>437</v>
      </c>
      <c r="D8790" t="s">
        <v>433</v>
      </c>
      <c r="E8790">
        <v>1962</v>
      </c>
      <c r="F8790">
        <v>46.311999999999998</v>
      </c>
      <c r="G8790">
        <v>17.454999999999998</v>
      </c>
      <c r="I8790">
        <v>3286770000</v>
      </c>
      <c r="J8790">
        <v>305.762</v>
      </c>
      <c r="L8790">
        <v>129.19999999999999</v>
      </c>
      <c r="M8790">
        <v>49.223999999999997</v>
      </c>
      <c r="N8790">
        <v>8.3980200000000007</v>
      </c>
    </row>
    <row r="8791" spans="1:15" x14ac:dyDescent="0.3">
      <c r="A8791" t="s">
        <v>304</v>
      </c>
      <c r="B8791" t="s">
        <v>305</v>
      </c>
      <c r="C8791" t="s">
        <v>437</v>
      </c>
      <c r="D8791" t="s">
        <v>433</v>
      </c>
      <c r="E8791">
        <v>1961</v>
      </c>
      <c r="F8791">
        <v>46.643000000000001</v>
      </c>
      <c r="G8791">
        <v>17.940000000000001</v>
      </c>
      <c r="I8791">
        <v>2899650000</v>
      </c>
      <c r="J8791">
        <v>277.56900000000002</v>
      </c>
      <c r="L8791">
        <v>132.5</v>
      </c>
      <c r="M8791">
        <v>48.628</v>
      </c>
      <c r="N8791">
        <v>8.1614199999999997</v>
      </c>
    </row>
    <row r="8792" spans="1:15" x14ac:dyDescent="0.3">
      <c r="A8792" t="s">
        <v>304</v>
      </c>
      <c r="B8792" t="s">
        <v>305</v>
      </c>
      <c r="C8792" t="s">
        <v>437</v>
      </c>
      <c r="D8792" t="s">
        <v>433</v>
      </c>
      <c r="E8792">
        <v>1960</v>
      </c>
      <c r="F8792">
        <v>46.923000000000002</v>
      </c>
      <c r="G8792">
        <v>18.439</v>
      </c>
      <c r="I8792">
        <v>2571910000</v>
      </c>
      <c r="J8792">
        <v>253.26499999999999</v>
      </c>
      <c r="L8792">
        <v>135.69999999999999</v>
      </c>
      <c r="M8792">
        <v>48.012</v>
      </c>
    </row>
    <row r="8793" spans="1:15" x14ac:dyDescent="0.3">
      <c r="A8793" t="s">
        <v>306</v>
      </c>
      <c r="B8793" t="s">
        <v>307</v>
      </c>
      <c r="C8793" t="s">
        <v>435</v>
      </c>
      <c r="D8793" t="s">
        <v>432</v>
      </c>
      <c r="E8793">
        <v>2018</v>
      </c>
      <c r="I8793" s="1">
        <v>331000000000</v>
      </c>
      <c r="J8793">
        <v>3102.71</v>
      </c>
      <c r="L8793">
        <v>22.5</v>
      </c>
      <c r="N8793">
        <v>357.68799999999999</v>
      </c>
      <c r="O8793">
        <v>2.5150000000000001</v>
      </c>
    </row>
    <row r="8794" spans="1:15" x14ac:dyDescent="0.3">
      <c r="A8794" t="s">
        <v>306</v>
      </c>
      <c r="B8794" t="s">
        <v>307</v>
      </c>
      <c r="C8794" t="s">
        <v>435</v>
      </c>
      <c r="D8794" t="s">
        <v>432</v>
      </c>
      <c r="E8794">
        <v>2017</v>
      </c>
      <c r="F8794">
        <v>21.036000000000001</v>
      </c>
      <c r="G8794">
        <v>5.8390000000000004</v>
      </c>
      <c r="I8794" s="1">
        <v>314000000000</v>
      </c>
      <c r="J8794">
        <v>2981.93</v>
      </c>
      <c r="K8794">
        <v>60.0548</v>
      </c>
      <c r="L8794">
        <v>22.9</v>
      </c>
      <c r="M8794">
        <v>70.951999999999998</v>
      </c>
      <c r="N8794">
        <v>352.72899999999998</v>
      </c>
      <c r="O8794">
        <v>2.552</v>
      </c>
    </row>
    <row r="8795" spans="1:15" x14ac:dyDescent="0.3">
      <c r="A8795" t="s">
        <v>306</v>
      </c>
      <c r="B8795" t="s">
        <v>307</v>
      </c>
      <c r="C8795" t="s">
        <v>435</v>
      </c>
      <c r="D8795" t="s">
        <v>432</v>
      </c>
      <c r="E8795">
        <v>2016</v>
      </c>
      <c r="F8795">
        <v>21.623000000000001</v>
      </c>
      <c r="G8795">
        <v>5.8150000000000004</v>
      </c>
      <c r="I8795" s="1">
        <v>305000000000</v>
      </c>
      <c r="J8795">
        <v>2941.21</v>
      </c>
      <c r="K8795">
        <v>55.5</v>
      </c>
      <c r="L8795">
        <v>23.4</v>
      </c>
      <c r="M8795">
        <v>70.802000000000007</v>
      </c>
      <c r="N8795">
        <v>347.66699999999997</v>
      </c>
      <c r="O8795">
        <v>2.7080000000000002</v>
      </c>
    </row>
    <row r="8796" spans="1:15" x14ac:dyDescent="0.3">
      <c r="A8796" t="s">
        <v>306</v>
      </c>
      <c r="B8796" t="s">
        <v>307</v>
      </c>
      <c r="C8796" t="s">
        <v>435</v>
      </c>
      <c r="D8796" t="s">
        <v>432</v>
      </c>
      <c r="E8796">
        <v>2015</v>
      </c>
      <c r="F8796">
        <v>22.273</v>
      </c>
      <c r="G8796">
        <v>5.798</v>
      </c>
      <c r="I8796" s="1">
        <v>293000000000</v>
      </c>
      <c r="J8796">
        <v>2867.15</v>
      </c>
      <c r="K8796">
        <v>36</v>
      </c>
      <c r="L8796">
        <v>23.7</v>
      </c>
      <c r="M8796">
        <v>70.644000000000005</v>
      </c>
      <c r="N8796">
        <v>342.46600000000001</v>
      </c>
      <c r="O8796">
        <v>3.0259999999999998</v>
      </c>
    </row>
    <row r="8797" spans="1:15" x14ac:dyDescent="0.3">
      <c r="A8797" t="s">
        <v>306</v>
      </c>
      <c r="B8797" t="s">
        <v>307</v>
      </c>
      <c r="C8797" t="s">
        <v>435</v>
      </c>
      <c r="D8797" t="s">
        <v>432</v>
      </c>
      <c r="E8797">
        <v>2014</v>
      </c>
      <c r="F8797">
        <v>22.934999999999999</v>
      </c>
      <c r="G8797">
        <v>5.78</v>
      </c>
      <c r="H8797">
        <v>696.34699999999998</v>
      </c>
      <c r="I8797" s="1">
        <v>285000000000</v>
      </c>
      <c r="J8797">
        <v>2831.32</v>
      </c>
      <c r="K8797">
        <v>49.6</v>
      </c>
      <c r="L8797">
        <v>24</v>
      </c>
      <c r="M8797">
        <v>70.480999999999995</v>
      </c>
      <c r="N8797">
        <v>337.1</v>
      </c>
      <c r="O8797">
        <v>3.6</v>
      </c>
    </row>
    <row r="8798" spans="1:15" x14ac:dyDescent="0.3">
      <c r="A8798" t="s">
        <v>306</v>
      </c>
      <c r="B8798" t="s">
        <v>307</v>
      </c>
      <c r="C8798" t="s">
        <v>435</v>
      </c>
      <c r="D8798" t="s">
        <v>432</v>
      </c>
      <c r="E8798">
        <v>2013</v>
      </c>
      <c r="F8798">
        <v>23.562000000000001</v>
      </c>
      <c r="G8798">
        <v>5.7539999999999996</v>
      </c>
      <c r="H8798">
        <v>682.95699999999999</v>
      </c>
      <c r="I8798" s="1">
        <v>272000000000</v>
      </c>
      <c r="J8798">
        <v>2749.39</v>
      </c>
      <c r="K8798">
        <v>48.098999999999997</v>
      </c>
      <c r="L8798">
        <v>24.2</v>
      </c>
      <c r="M8798">
        <v>70.314999999999998</v>
      </c>
      <c r="N8798">
        <v>331.59500000000003</v>
      </c>
      <c r="O8798">
        <v>3.4969999999999999</v>
      </c>
    </row>
    <row r="8799" spans="1:15" x14ac:dyDescent="0.3">
      <c r="A8799" t="s">
        <v>306</v>
      </c>
      <c r="B8799" t="s">
        <v>307</v>
      </c>
      <c r="C8799" t="s">
        <v>435</v>
      </c>
      <c r="D8799" t="s">
        <v>432</v>
      </c>
      <c r="E8799">
        <v>2012</v>
      </c>
      <c r="F8799">
        <v>24.12</v>
      </c>
      <c r="G8799">
        <v>5.7190000000000003</v>
      </c>
      <c r="H8799">
        <v>664.12099999999998</v>
      </c>
      <c r="I8799" s="1">
        <v>250000000000</v>
      </c>
      <c r="J8799">
        <v>2572.63</v>
      </c>
      <c r="K8799">
        <v>36.235100000000003</v>
      </c>
      <c r="L8799">
        <v>24.4</v>
      </c>
      <c r="M8799">
        <v>70.149000000000001</v>
      </c>
      <c r="N8799">
        <v>326.03100000000001</v>
      </c>
      <c r="O8799">
        <v>3.504</v>
      </c>
    </row>
    <row r="8800" spans="1:15" x14ac:dyDescent="0.3">
      <c r="A8800" t="s">
        <v>306</v>
      </c>
      <c r="B8800" t="s">
        <v>307</v>
      </c>
      <c r="C8800" t="s">
        <v>435</v>
      </c>
      <c r="D8800" t="s">
        <v>432</v>
      </c>
      <c r="E8800">
        <v>2011</v>
      </c>
      <c r="F8800">
        <v>24.602</v>
      </c>
      <c r="G8800">
        <v>5.6740000000000004</v>
      </c>
      <c r="H8800">
        <v>643.46500000000003</v>
      </c>
      <c r="I8800" s="1">
        <v>224000000000</v>
      </c>
      <c r="J8800">
        <v>2345.33</v>
      </c>
      <c r="K8800">
        <v>29</v>
      </c>
      <c r="L8800">
        <v>24.7</v>
      </c>
      <c r="M8800">
        <v>69.983999999999995</v>
      </c>
      <c r="N8800">
        <v>320.52199999999999</v>
      </c>
      <c r="O8800">
        <v>3.5920000000000001</v>
      </c>
    </row>
    <row r="8801" spans="1:15" x14ac:dyDescent="0.3">
      <c r="A8801" t="s">
        <v>306</v>
      </c>
      <c r="B8801" t="s">
        <v>307</v>
      </c>
      <c r="C8801" t="s">
        <v>435</v>
      </c>
      <c r="D8801" t="s">
        <v>432</v>
      </c>
      <c r="E8801">
        <v>2010</v>
      </c>
      <c r="F8801">
        <v>25.024000000000001</v>
      </c>
      <c r="G8801">
        <v>5.6230000000000002</v>
      </c>
      <c r="H8801">
        <v>637.90599999999995</v>
      </c>
      <c r="I8801" s="1">
        <v>200000000000</v>
      </c>
      <c r="J8801">
        <v>2124.06</v>
      </c>
      <c r="K8801">
        <v>25</v>
      </c>
      <c r="L8801">
        <v>25</v>
      </c>
      <c r="M8801">
        <v>69.822999999999993</v>
      </c>
      <c r="N8801">
        <v>315.14499999999998</v>
      </c>
      <c r="O8801">
        <v>3.605</v>
      </c>
    </row>
    <row r="8802" spans="1:15" x14ac:dyDescent="0.3">
      <c r="A8802" t="s">
        <v>306</v>
      </c>
      <c r="B8802" t="s">
        <v>307</v>
      </c>
      <c r="C8802" t="s">
        <v>435</v>
      </c>
      <c r="D8802" t="s">
        <v>432</v>
      </c>
      <c r="E8802">
        <v>2009</v>
      </c>
      <c r="F8802">
        <v>25.422000000000001</v>
      </c>
      <c r="G8802">
        <v>5.5720000000000001</v>
      </c>
      <c r="H8802">
        <v>588.89200000000005</v>
      </c>
      <c r="I8802" s="1">
        <v>168000000000</v>
      </c>
      <c r="J8802">
        <v>1821.52</v>
      </c>
      <c r="K8802">
        <v>9</v>
      </c>
      <c r="L8802">
        <v>25.3</v>
      </c>
      <c r="M8802">
        <v>69.667000000000002</v>
      </c>
      <c r="N8802">
        <v>309.93799999999999</v>
      </c>
      <c r="O8802">
        <v>3.8580000000000001</v>
      </c>
    </row>
    <row r="8803" spans="1:15" x14ac:dyDescent="0.3">
      <c r="A8803" t="s">
        <v>306</v>
      </c>
      <c r="B8803" t="s">
        <v>307</v>
      </c>
      <c r="C8803" t="s">
        <v>435</v>
      </c>
      <c r="D8803" t="s">
        <v>432</v>
      </c>
      <c r="E8803">
        <v>2008</v>
      </c>
      <c r="F8803">
        <v>25.841000000000001</v>
      </c>
      <c r="G8803">
        <v>5.5289999999999999</v>
      </c>
      <c r="H8803">
        <v>584.59699999999998</v>
      </c>
      <c r="I8803" s="1">
        <v>174000000000</v>
      </c>
      <c r="J8803">
        <v>1916.3</v>
      </c>
      <c r="K8803">
        <v>6.22</v>
      </c>
      <c r="L8803">
        <v>25.5</v>
      </c>
      <c r="M8803">
        <v>69.515000000000001</v>
      </c>
      <c r="N8803">
        <v>304.86599999999999</v>
      </c>
      <c r="O8803">
        <v>3.72</v>
      </c>
    </row>
    <row r="8804" spans="1:15" x14ac:dyDescent="0.3">
      <c r="A8804" t="s">
        <v>306</v>
      </c>
      <c r="B8804" t="s">
        <v>307</v>
      </c>
      <c r="C8804" t="s">
        <v>435</v>
      </c>
      <c r="D8804" t="s">
        <v>432</v>
      </c>
      <c r="E8804">
        <v>2007</v>
      </c>
      <c r="F8804">
        <v>26.306999999999999</v>
      </c>
      <c r="G8804">
        <v>5.4969999999999999</v>
      </c>
      <c r="H8804">
        <v>581.65300000000002</v>
      </c>
      <c r="I8804" s="1">
        <v>149000000000</v>
      </c>
      <c r="J8804">
        <v>1670.59</v>
      </c>
      <c r="K8804">
        <v>5.97</v>
      </c>
      <c r="L8804">
        <v>25.8</v>
      </c>
      <c r="M8804">
        <v>69.37</v>
      </c>
      <c r="N8804">
        <v>299.84699999999998</v>
      </c>
      <c r="O8804">
        <v>3.4340000000000002</v>
      </c>
    </row>
    <row r="8805" spans="1:15" x14ac:dyDescent="0.3">
      <c r="A8805" t="s">
        <v>306</v>
      </c>
      <c r="B8805" t="s">
        <v>307</v>
      </c>
      <c r="C8805" t="s">
        <v>435</v>
      </c>
      <c r="D8805" t="s">
        <v>432</v>
      </c>
      <c r="E8805">
        <v>2006</v>
      </c>
      <c r="F8805">
        <v>26.823</v>
      </c>
      <c r="G8805">
        <v>5.4779999999999998</v>
      </c>
      <c r="H8805">
        <v>567.74099999999999</v>
      </c>
      <c r="I8805" s="1">
        <v>122000000000</v>
      </c>
      <c r="J8805">
        <v>1390.52</v>
      </c>
      <c r="K8805">
        <v>5.7405900000000001</v>
      </c>
      <c r="L8805">
        <v>26.2</v>
      </c>
      <c r="M8805">
        <v>69.233000000000004</v>
      </c>
      <c r="N8805">
        <v>294.76</v>
      </c>
      <c r="O8805">
        <v>4.0519999999999996</v>
      </c>
    </row>
    <row r="8806" spans="1:15" x14ac:dyDescent="0.3">
      <c r="A8806" t="s">
        <v>306</v>
      </c>
      <c r="B8806" t="s">
        <v>307</v>
      </c>
      <c r="C8806" t="s">
        <v>435</v>
      </c>
      <c r="D8806" t="s">
        <v>432</v>
      </c>
      <c r="E8806">
        <v>2005</v>
      </c>
      <c r="F8806">
        <v>27.372</v>
      </c>
      <c r="G8806">
        <v>5.4690000000000003</v>
      </c>
      <c r="H8806">
        <v>576.30200000000002</v>
      </c>
      <c r="I8806" s="1">
        <v>103000000000</v>
      </c>
      <c r="J8806">
        <v>1193.98</v>
      </c>
      <c r="K8806">
        <v>5.39764</v>
      </c>
      <c r="L8806">
        <v>26.6</v>
      </c>
      <c r="M8806">
        <v>69.111999999999995</v>
      </c>
      <c r="N8806">
        <v>289.52</v>
      </c>
      <c r="O8806">
        <v>3.7949999999999999</v>
      </c>
    </row>
    <row r="8807" spans="1:15" x14ac:dyDescent="0.3">
      <c r="A8807" t="s">
        <v>306</v>
      </c>
      <c r="B8807" t="s">
        <v>307</v>
      </c>
      <c r="C8807" t="s">
        <v>435</v>
      </c>
      <c r="D8807" t="s">
        <v>432</v>
      </c>
      <c r="E8807">
        <v>2004</v>
      </c>
      <c r="F8807">
        <v>27.922000000000001</v>
      </c>
      <c r="G8807">
        <v>5.4660000000000002</v>
      </c>
      <c r="H8807">
        <v>575.25300000000004</v>
      </c>
      <c r="I8807">
        <v>91371200000</v>
      </c>
      <c r="J8807">
        <v>1078.6300000000001</v>
      </c>
      <c r="K8807">
        <v>5.2436299999999996</v>
      </c>
      <c r="L8807">
        <v>27</v>
      </c>
      <c r="M8807">
        <v>69.013000000000005</v>
      </c>
      <c r="N8807">
        <v>284.101</v>
      </c>
      <c r="O8807">
        <v>3.5529999999999999</v>
      </c>
    </row>
    <row r="8808" spans="1:15" x14ac:dyDescent="0.3">
      <c r="A8808" t="s">
        <v>306</v>
      </c>
      <c r="B8808" t="s">
        <v>307</v>
      </c>
      <c r="C8808" t="s">
        <v>435</v>
      </c>
      <c r="D8808" t="s">
        <v>432</v>
      </c>
      <c r="E8808">
        <v>2003</v>
      </c>
      <c r="F8808">
        <v>28.436</v>
      </c>
      <c r="G8808">
        <v>5.4610000000000003</v>
      </c>
      <c r="H8808">
        <v>555.43499999999995</v>
      </c>
      <c r="I8808">
        <v>83908200000</v>
      </c>
      <c r="J8808">
        <v>1010.31</v>
      </c>
      <c r="K8808">
        <v>4.8576699999999997</v>
      </c>
      <c r="L8808">
        <v>27.4</v>
      </c>
      <c r="M8808">
        <v>68.936999999999998</v>
      </c>
      <c r="N8808">
        <v>278.53899999999999</v>
      </c>
      <c r="O8808">
        <v>3.5270000000000001</v>
      </c>
    </row>
    <row r="8809" spans="1:15" x14ac:dyDescent="0.3">
      <c r="A8809" t="s">
        <v>306</v>
      </c>
      <c r="B8809" t="s">
        <v>307</v>
      </c>
      <c r="C8809" t="s">
        <v>435</v>
      </c>
      <c r="D8809" t="s">
        <v>432</v>
      </c>
      <c r="E8809">
        <v>2002</v>
      </c>
      <c r="F8809">
        <v>28.89</v>
      </c>
      <c r="G8809">
        <v>5.4530000000000003</v>
      </c>
      <c r="H8809">
        <v>522.29899999999998</v>
      </c>
      <c r="I8809">
        <v>81357600000</v>
      </c>
      <c r="J8809">
        <v>999.90599999999995</v>
      </c>
      <c r="K8809">
        <v>4.3322799999999999</v>
      </c>
      <c r="L8809">
        <v>27.9</v>
      </c>
      <c r="M8809">
        <v>68.88</v>
      </c>
      <c r="N8809">
        <v>272.88200000000001</v>
      </c>
      <c r="O8809">
        <v>3.617</v>
      </c>
    </row>
    <row r="8810" spans="1:15" x14ac:dyDescent="0.3">
      <c r="A8810" t="s">
        <v>306</v>
      </c>
      <c r="B8810" t="s">
        <v>307</v>
      </c>
      <c r="C8810" t="s">
        <v>435</v>
      </c>
      <c r="D8810" t="s">
        <v>432</v>
      </c>
      <c r="E8810">
        <v>2001</v>
      </c>
      <c r="F8810">
        <v>29.279</v>
      </c>
      <c r="G8810">
        <v>5.4420000000000002</v>
      </c>
      <c r="H8810">
        <v>518.83399999999995</v>
      </c>
      <c r="I8810">
        <v>76262100000</v>
      </c>
      <c r="J8810">
        <v>957.19</v>
      </c>
      <c r="K8810">
        <v>2.5240100000000001</v>
      </c>
      <c r="L8810">
        <v>28.3</v>
      </c>
      <c r="M8810">
        <v>68.834999999999994</v>
      </c>
      <c r="N8810">
        <v>267.20600000000002</v>
      </c>
      <c r="O8810">
        <v>3.698</v>
      </c>
    </row>
    <row r="8811" spans="1:15" x14ac:dyDescent="0.3">
      <c r="A8811" t="s">
        <v>306</v>
      </c>
      <c r="B8811" t="s">
        <v>307</v>
      </c>
      <c r="C8811" t="s">
        <v>435</v>
      </c>
      <c r="D8811" t="s">
        <v>432</v>
      </c>
      <c r="E8811">
        <v>2000</v>
      </c>
      <c r="F8811">
        <v>29.606000000000002</v>
      </c>
      <c r="G8811">
        <v>5.4320000000000004</v>
      </c>
      <c r="H8811">
        <v>499.34800000000001</v>
      </c>
      <c r="I8811">
        <v>81026300000</v>
      </c>
      <c r="J8811">
        <v>1038.9100000000001</v>
      </c>
      <c r="K8811">
        <v>1.9822500000000001</v>
      </c>
      <c r="L8811">
        <v>28.8</v>
      </c>
      <c r="M8811">
        <v>68.793000000000006</v>
      </c>
      <c r="N8811">
        <v>261.56799999999998</v>
      </c>
      <c r="O8811">
        <v>3.831</v>
      </c>
    </row>
    <row r="8812" spans="1:15" x14ac:dyDescent="0.3">
      <c r="A8812" t="s">
        <v>306</v>
      </c>
      <c r="B8812" t="s">
        <v>307</v>
      </c>
      <c r="C8812" t="s">
        <v>435</v>
      </c>
      <c r="D8812" t="s">
        <v>432</v>
      </c>
      <c r="E8812">
        <v>1999</v>
      </c>
      <c r="F8812">
        <v>29.887</v>
      </c>
      <c r="G8812">
        <v>5.4249999999999998</v>
      </c>
      <c r="H8812">
        <v>467.44299999999998</v>
      </c>
      <c r="I8812">
        <v>82995100000</v>
      </c>
      <c r="J8812">
        <v>1087.3800000000001</v>
      </c>
      <c r="K8812">
        <v>1.43161</v>
      </c>
      <c r="L8812">
        <v>29.3</v>
      </c>
      <c r="M8812">
        <v>68.744</v>
      </c>
      <c r="N8812">
        <v>255.98099999999999</v>
      </c>
      <c r="O8812">
        <v>3.8490000000000002</v>
      </c>
    </row>
    <row r="8813" spans="1:15" x14ac:dyDescent="0.3">
      <c r="A8813" t="s">
        <v>306</v>
      </c>
      <c r="B8813" t="s">
        <v>307</v>
      </c>
      <c r="C8813" t="s">
        <v>435</v>
      </c>
      <c r="D8813" t="s">
        <v>432</v>
      </c>
      <c r="E8813">
        <v>1998</v>
      </c>
      <c r="F8813">
        <v>30.148</v>
      </c>
      <c r="G8813">
        <v>5.4290000000000003</v>
      </c>
      <c r="H8813">
        <v>478.47899999999998</v>
      </c>
      <c r="I8813">
        <v>72207000000</v>
      </c>
      <c r="J8813">
        <v>966.98900000000003</v>
      </c>
      <c r="K8813">
        <v>1.10341</v>
      </c>
      <c r="L8813">
        <v>29.9</v>
      </c>
      <c r="M8813">
        <v>68.674999999999997</v>
      </c>
      <c r="N8813">
        <v>250.434</v>
      </c>
      <c r="O8813">
        <v>3.609</v>
      </c>
    </row>
    <row r="8814" spans="1:15" x14ac:dyDescent="0.3">
      <c r="A8814" t="s">
        <v>306</v>
      </c>
      <c r="B8814" t="s">
        <v>307</v>
      </c>
      <c r="C8814" t="s">
        <v>435</v>
      </c>
      <c r="D8814" t="s">
        <v>432</v>
      </c>
      <c r="E8814">
        <v>1997</v>
      </c>
      <c r="F8814">
        <v>30.414999999999999</v>
      </c>
      <c r="G8814">
        <v>5.4489999999999998</v>
      </c>
      <c r="H8814">
        <v>462.27</v>
      </c>
      <c r="I8814">
        <v>82344300000</v>
      </c>
      <c r="J8814">
        <v>1127.53</v>
      </c>
      <c r="K8814">
        <v>0.13691300000000001</v>
      </c>
      <c r="L8814">
        <v>30.6</v>
      </c>
      <c r="M8814">
        <v>68.573999999999998</v>
      </c>
      <c r="N8814">
        <v>244.93</v>
      </c>
      <c r="O8814">
        <v>3.5510000000000002</v>
      </c>
    </row>
    <row r="8815" spans="1:15" x14ac:dyDescent="0.3">
      <c r="A8815" t="s">
        <v>306</v>
      </c>
      <c r="B8815" t="s">
        <v>307</v>
      </c>
      <c r="C8815" t="s">
        <v>435</v>
      </c>
      <c r="D8815" t="s">
        <v>432</v>
      </c>
      <c r="E8815">
        <v>1996</v>
      </c>
      <c r="F8815">
        <v>30.7</v>
      </c>
      <c r="G8815">
        <v>5.4889999999999999</v>
      </c>
      <c r="H8815">
        <v>428.54700000000003</v>
      </c>
      <c r="I8815">
        <v>82848100000</v>
      </c>
      <c r="J8815">
        <v>1160.31</v>
      </c>
      <c r="K8815">
        <v>5.5946000000000003E-2</v>
      </c>
      <c r="L8815">
        <v>31.5</v>
      </c>
      <c r="M8815">
        <v>68.430999999999997</v>
      </c>
      <c r="N8815">
        <v>239.46700000000001</v>
      </c>
      <c r="O8815">
        <v>3.5670000000000002</v>
      </c>
    </row>
    <row r="8816" spans="1:15" x14ac:dyDescent="0.3">
      <c r="A8816" t="s">
        <v>306</v>
      </c>
      <c r="B8816" t="s">
        <v>307</v>
      </c>
      <c r="C8816" t="s">
        <v>435</v>
      </c>
      <c r="D8816" t="s">
        <v>432</v>
      </c>
      <c r="E8816">
        <v>1995</v>
      </c>
      <c r="F8816">
        <v>31.015999999999998</v>
      </c>
      <c r="G8816">
        <v>5.556</v>
      </c>
      <c r="H8816">
        <v>398.81599999999997</v>
      </c>
      <c r="I8816">
        <v>74120000000</v>
      </c>
      <c r="J8816">
        <v>1062.1300000000001</v>
      </c>
      <c r="K8816">
        <v>2.8585699999999999E-2</v>
      </c>
      <c r="L8816">
        <v>32.5</v>
      </c>
      <c r="M8816">
        <v>68.230999999999995</v>
      </c>
      <c r="N8816">
        <v>234.041</v>
      </c>
      <c r="O8816">
        <v>3.58</v>
      </c>
    </row>
    <row r="8817" spans="1:15" x14ac:dyDescent="0.3">
      <c r="A8817" t="s">
        <v>306</v>
      </c>
      <c r="B8817" t="s">
        <v>307</v>
      </c>
      <c r="C8817" t="s">
        <v>435</v>
      </c>
      <c r="D8817" t="s">
        <v>432</v>
      </c>
      <c r="E8817">
        <v>1994</v>
      </c>
      <c r="F8817">
        <v>31.369</v>
      </c>
      <c r="G8817">
        <v>5.6539999999999999</v>
      </c>
      <c r="H8817">
        <v>377.48099999999999</v>
      </c>
      <c r="I8817">
        <v>64084500000</v>
      </c>
      <c r="J8817">
        <v>939.91899999999998</v>
      </c>
      <c r="K8817">
        <v>5.8442499999999996E-3</v>
      </c>
      <c r="L8817">
        <v>33.6</v>
      </c>
      <c r="M8817">
        <v>67.962000000000003</v>
      </c>
      <c r="N8817">
        <v>228.66399999999999</v>
      </c>
      <c r="O8817">
        <v>3.5059999999999998</v>
      </c>
    </row>
    <row r="8818" spans="1:15" x14ac:dyDescent="0.3">
      <c r="A8818" t="s">
        <v>306</v>
      </c>
      <c r="B8818" t="s">
        <v>307</v>
      </c>
      <c r="C8818" t="s">
        <v>435</v>
      </c>
      <c r="D8818" t="s">
        <v>432</v>
      </c>
      <c r="E8818">
        <v>1993</v>
      </c>
      <c r="F8818">
        <v>31.754000000000001</v>
      </c>
      <c r="G8818">
        <v>5.7830000000000004</v>
      </c>
      <c r="H8818">
        <v>335.48099999999999</v>
      </c>
      <c r="I8818">
        <v>54368100000</v>
      </c>
      <c r="J8818">
        <v>816.41200000000003</v>
      </c>
      <c r="L8818">
        <v>34.9</v>
      </c>
      <c r="M8818">
        <v>67.628</v>
      </c>
      <c r="N8818">
        <v>223.34200000000001</v>
      </c>
      <c r="O8818">
        <v>3.4239999999999999</v>
      </c>
    </row>
    <row r="8819" spans="1:15" x14ac:dyDescent="0.3">
      <c r="A8819" t="s">
        <v>306</v>
      </c>
      <c r="B8819" t="s">
        <v>307</v>
      </c>
      <c r="C8819" t="s">
        <v>435</v>
      </c>
      <c r="D8819" t="s">
        <v>432</v>
      </c>
      <c r="E8819">
        <v>1992</v>
      </c>
      <c r="F8819">
        <v>32.161999999999999</v>
      </c>
      <c r="G8819">
        <v>5.9370000000000003</v>
      </c>
      <c r="H8819">
        <v>335.26499999999999</v>
      </c>
      <c r="I8819">
        <v>52976300000</v>
      </c>
      <c r="J8819">
        <v>814.76900000000001</v>
      </c>
      <c r="L8819">
        <v>36.4</v>
      </c>
      <c r="M8819">
        <v>67.239000000000004</v>
      </c>
      <c r="N8819">
        <v>218.06399999999999</v>
      </c>
      <c r="O8819">
        <v>3.2909999999999999</v>
      </c>
    </row>
    <row r="8820" spans="1:15" x14ac:dyDescent="0.3">
      <c r="A8820" t="s">
        <v>306</v>
      </c>
      <c r="B8820" t="s">
        <v>307</v>
      </c>
      <c r="C8820" t="s">
        <v>435</v>
      </c>
      <c r="D8820" t="s">
        <v>432</v>
      </c>
      <c r="E8820">
        <v>1991</v>
      </c>
      <c r="F8820">
        <v>32.587000000000003</v>
      </c>
      <c r="G8820">
        <v>6.1120000000000001</v>
      </c>
      <c r="H8820">
        <v>354.15800000000002</v>
      </c>
      <c r="I8820">
        <v>45417600000</v>
      </c>
      <c r="J8820">
        <v>715.74699999999996</v>
      </c>
      <c r="L8820">
        <v>38.1</v>
      </c>
      <c r="M8820">
        <v>66.811000000000007</v>
      </c>
      <c r="N8820">
        <v>212.81399999999999</v>
      </c>
      <c r="O8820">
        <v>3.246</v>
      </c>
    </row>
    <row r="8821" spans="1:15" x14ac:dyDescent="0.3">
      <c r="A8821" t="s">
        <v>306</v>
      </c>
      <c r="B8821" t="s">
        <v>307</v>
      </c>
      <c r="C8821" t="s">
        <v>435</v>
      </c>
      <c r="D8821" t="s">
        <v>432</v>
      </c>
      <c r="E8821">
        <v>1990</v>
      </c>
      <c r="F8821">
        <v>33.020000000000003</v>
      </c>
      <c r="G8821">
        <v>6.298</v>
      </c>
      <c r="H8821">
        <v>361.04599999999999</v>
      </c>
      <c r="I8821">
        <v>44311600000</v>
      </c>
      <c r="J8821">
        <v>715.91399999999999</v>
      </c>
      <c r="K8821">
        <v>0</v>
      </c>
      <c r="L8821">
        <v>40</v>
      </c>
      <c r="M8821">
        <v>66.366</v>
      </c>
      <c r="N8821">
        <v>207.583</v>
      </c>
    </row>
    <row r="8822" spans="1:15" x14ac:dyDescent="0.3">
      <c r="A8822" t="s">
        <v>306</v>
      </c>
      <c r="B8822" t="s">
        <v>307</v>
      </c>
      <c r="C8822" t="s">
        <v>435</v>
      </c>
      <c r="D8822" t="s">
        <v>432</v>
      </c>
      <c r="E8822">
        <v>1989</v>
      </c>
      <c r="F8822">
        <v>33.445999999999998</v>
      </c>
      <c r="G8822">
        <v>6.484</v>
      </c>
      <c r="H8822">
        <v>360.88400000000001</v>
      </c>
      <c r="I8822">
        <v>42575200000</v>
      </c>
      <c r="J8822">
        <v>705.57899999999995</v>
      </c>
      <c r="L8822">
        <v>42</v>
      </c>
      <c r="M8822">
        <v>65.933000000000007</v>
      </c>
      <c r="N8822">
        <v>202.37</v>
      </c>
    </row>
    <row r="8823" spans="1:15" x14ac:dyDescent="0.3">
      <c r="A8823" t="s">
        <v>306</v>
      </c>
      <c r="B8823" t="s">
        <v>307</v>
      </c>
      <c r="C8823" t="s">
        <v>435</v>
      </c>
      <c r="D8823" t="s">
        <v>432</v>
      </c>
      <c r="E8823">
        <v>1988</v>
      </c>
      <c r="F8823">
        <v>33.856000000000002</v>
      </c>
      <c r="G8823">
        <v>6.6609999999999996</v>
      </c>
      <c r="H8823">
        <v>343.41399999999999</v>
      </c>
      <c r="I8823">
        <v>37885400000</v>
      </c>
      <c r="J8823">
        <v>644.36500000000001</v>
      </c>
      <c r="L8823">
        <v>44</v>
      </c>
      <c r="M8823">
        <v>65.534000000000006</v>
      </c>
      <c r="N8823">
        <v>197.18600000000001</v>
      </c>
    </row>
    <row r="8824" spans="1:15" x14ac:dyDescent="0.3">
      <c r="A8824" t="s">
        <v>306</v>
      </c>
      <c r="B8824" t="s">
        <v>307</v>
      </c>
      <c r="C8824" t="s">
        <v>435</v>
      </c>
      <c r="D8824" t="s">
        <v>432</v>
      </c>
      <c r="E8824">
        <v>1987</v>
      </c>
      <c r="F8824">
        <v>34.241</v>
      </c>
      <c r="G8824">
        <v>6.8209999999999997</v>
      </c>
      <c r="H8824">
        <v>319.64299999999997</v>
      </c>
      <c r="I8824">
        <v>33195900000</v>
      </c>
      <c r="J8824">
        <v>579.702</v>
      </c>
      <c r="L8824">
        <v>45.9</v>
      </c>
      <c r="M8824">
        <v>65.186000000000007</v>
      </c>
      <c r="N8824">
        <v>192.05099999999999</v>
      </c>
    </row>
    <row r="8825" spans="1:15" x14ac:dyDescent="0.3">
      <c r="A8825" t="s">
        <v>306</v>
      </c>
      <c r="B8825" t="s">
        <v>307</v>
      </c>
      <c r="C8825" t="s">
        <v>435</v>
      </c>
      <c r="D8825" t="s">
        <v>432</v>
      </c>
      <c r="E8825">
        <v>1986</v>
      </c>
      <c r="F8825">
        <v>34.6</v>
      </c>
      <c r="G8825">
        <v>6.9610000000000003</v>
      </c>
      <c r="H8825">
        <v>311.64699999999999</v>
      </c>
      <c r="I8825">
        <v>29868300000</v>
      </c>
      <c r="J8825">
        <v>535.70399999999995</v>
      </c>
      <c r="L8825">
        <v>47.6</v>
      </c>
      <c r="M8825">
        <v>64.894999999999996</v>
      </c>
      <c r="N8825">
        <v>186.99199999999999</v>
      </c>
    </row>
    <row r="8826" spans="1:15" x14ac:dyDescent="0.3">
      <c r="A8826" t="s">
        <v>306</v>
      </c>
      <c r="B8826" t="s">
        <v>307</v>
      </c>
      <c r="C8826" t="s">
        <v>435</v>
      </c>
      <c r="D8826" t="s">
        <v>432</v>
      </c>
      <c r="E8826">
        <v>1985</v>
      </c>
      <c r="F8826">
        <v>34.936</v>
      </c>
      <c r="G8826">
        <v>7.0810000000000004</v>
      </c>
      <c r="H8826">
        <v>350.43200000000002</v>
      </c>
      <c r="I8826">
        <v>30734300000</v>
      </c>
      <c r="J8826">
        <v>566.26199999999994</v>
      </c>
      <c r="L8826">
        <v>49</v>
      </c>
      <c r="M8826">
        <v>64.655000000000001</v>
      </c>
      <c r="N8826">
        <v>182.03</v>
      </c>
    </row>
    <row r="8827" spans="1:15" x14ac:dyDescent="0.3">
      <c r="A8827" t="s">
        <v>306</v>
      </c>
      <c r="B8827" t="s">
        <v>307</v>
      </c>
      <c r="C8827" t="s">
        <v>435</v>
      </c>
      <c r="D8827" t="s">
        <v>432</v>
      </c>
      <c r="E8827">
        <v>1984</v>
      </c>
      <c r="F8827">
        <v>35.261000000000003</v>
      </c>
      <c r="G8827">
        <v>7.1890000000000001</v>
      </c>
      <c r="H8827">
        <v>341.62400000000002</v>
      </c>
      <c r="I8827">
        <v>31408500000</v>
      </c>
      <c r="J8827">
        <v>594.553</v>
      </c>
      <c r="L8827">
        <v>50.1</v>
      </c>
      <c r="M8827">
        <v>64.450999999999993</v>
      </c>
      <c r="N8827">
        <v>177.17099999999999</v>
      </c>
    </row>
    <row r="8828" spans="1:15" x14ac:dyDescent="0.3">
      <c r="A8828" t="s">
        <v>306</v>
      </c>
      <c r="B8828" t="s">
        <v>307</v>
      </c>
      <c r="C8828" t="s">
        <v>435</v>
      </c>
      <c r="D8828" t="s">
        <v>432</v>
      </c>
      <c r="E8828">
        <v>1983</v>
      </c>
      <c r="F8828">
        <v>35.582999999999998</v>
      </c>
      <c r="G8828">
        <v>7.29</v>
      </c>
      <c r="H8828">
        <v>362.77800000000002</v>
      </c>
      <c r="I8828">
        <v>33212200000</v>
      </c>
      <c r="J8828">
        <v>646.03899999999999</v>
      </c>
      <c r="L8828">
        <v>51</v>
      </c>
      <c r="M8828">
        <v>64.260000000000005</v>
      </c>
      <c r="N8828">
        <v>172.41499999999999</v>
      </c>
    </row>
    <row r="8829" spans="1:15" x14ac:dyDescent="0.3">
      <c r="A8829" t="s">
        <v>306</v>
      </c>
      <c r="B8829" t="s">
        <v>307</v>
      </c>
      <c r="C8829" t="s">
        <v>435</v>
      </c>
      <c r="D8829" t="s">
        <v>432</v>
      </c>
      <c r="E8829">
        <v>1982</v>
      </c>
      <c r="F8829">
        <v>35.911000000000001</v>
      </c>
      <c r="G8829">
        <v>7.391</v>
      </c>
      <c r="H8829">
        <v>338.44099999999997</v>
      </c>
      <c r="I8829">
        <v>37140200000</v>
      </c>
      <c r="J8829">
        <v>742.45299999999997</v>
      </c>
      <c r="L8829">
        <v>51.7</v>
      </c>
      <c r="M8829">
        <v>64.066999999999993</v>
      </c>
      <c r="N8829">
        <v>167.76900000000001</v>
      </c>
    </row>
    <row r="8830" spans="1:15" x14ac:dyDescent="0.3">
      <c r="A8830" t="s">
        <v>306</v>
      </c>
      <c r="B8830" t="s">
        <v>307</v>
      </c>
      <c r="C8830" t="s">
        <v>435</v>
      </c>
      <c r="D8830" t="s">
        <v>432</v>
      </c>
      <c r="E8830">
        <v>1981</v>
      </c>
      <c r="F8830">
        <v>36.241999999999997</v>
      </c>
      <c r="G8830">
        <v>7.492</v>
      </c>
      <c r="H8830">
        <v>337.62200000000001</v>
      </c>
      <c r="I8830">
        <v>35646400000</v>
      </c>
      <c r="J8830">
        <v>732.36800000000005</v>
      </c>
      <c r="L8830">
        <v>52.3</v>
      </c>
      <c r="M8830">
        <v>63.87</v>
      </c>
      <c r="N8830">
        <v>163.239</v>
      </c>
    </row>
    <row r="8831" spans="1:15" x14ac:dyDescent="0.3">
      <c r="A8831" t="s">
        <v>306</v>
      </c>
      <c r="B8831" t="s">
        <v>307</v>
      </c>
      <c r="C8831" t="s">
        <v>435</v>
      </c>
      <c r="D8831" t="s">
        <v>432</v>
      </c>
      <c r="E8831">
        <v>1980</v>
      </c>
      <c r="F8831">
        <v>36.567</v>
      </c>
      <c r="G8831">
        <v>7.5880000000000001</v>
      </c>
      <c r="H8831">
        <v>373.81400000000002</v>
      </c>
      <c r="I8831">
        <v>32450500000</v>
      </c>
      <c r="J8831">
        <v>685.221</v>
      </c>
      <c r="L8831">
        <v>52.8</v>
      </c>
      <c r="M8831">
        <v>63.677</v>
      </c>
      <c r="N8831">
        <v>158.828</v>
      </c>
    </row>
    <row r="8832" spans="1:15" x14ac:dyDescent="0.3">
      <c r="A8832" t="s">
        <v>306</v>
      </c>
      <c r="B8832" t="s">
        <v>307</v>
      </c>
      <c r="C8832" t="s">
        <v>435</v>
      </c>
      <c r="D8832" t="s">
        <v>432</v>
      </c>
      <c r="E8832">
        <v>1979</v>
      </c>
      <c r="F8832">
        <v>36.869</v>
      </c>
      <c r="G8832">
        <v>7.6740000000000004</v>
      </c>
      <c r="H8832">
        <v>345.63900000000001</v>
      </c>
      <c r="I8832">
        <v>27502200000</v>
      </c>
      <c r="J8832">
        <v>596.83699999999999</v>
      </c>
      <c r="L8832">
        <v>53.4</v>
      </c>
      <c r="M8832">
        <v>63.503</v>
      </c>
      <c r="N8832">
        <v>154.542</v>
      </c>
    </row>
    <row r="8833" spans="1:14" x14ac:dyDescent="0.3">
      <c r="A8833" t="s">
        <v>306</v>
      </c>
      <c r="B8833" t="s">
        <v>307</v>
      </c>
      <c r="C8833" t="s">
        <v>435</v>
      </c>
      <c r="D8833" t="s">
        <v>432</v>
      </c>
      <c r="E8833">
        <v>1978</v>
      </c>
      <c r="F8833">
        <v>37.137999999999998</v>
      </c>
      <c r="G8833">
        <v>7.742</v>
      </c>
      <c r="H8833">
        <v>328.73500000000001</v>
      </c>
      <c r="I8833">
        <v>22706200000</v>
      </c>
      <c r="J8833">
        <v>506.399</v>
      </c>
      <c r="L8833">
        <v>53.8</v>
      </c>
      <c r="M8833">
        <v>63.362000000000002</v>
      </c>
      <c r="N8833">
        <v>150.37899999999999</v>
      </c>
    </row>
    <row r="8834" spans="1:14" x14ac:dyDescent="0.3">
      <c r="A8834" t="s">
        <v>306</v>
      </c>
      <c r="B8834" t="s">
        <v>307</v>
      </c>
      <c r="C8834" t="s">
        <v>435</v>
      </c>
      <c r="D8834" t="s">
        <v>432</v>
      </c>
      <c r="E8834">
        <v>1977</v>
      </c>
      <c r="F8834">
        <v>37.372</v>
      </c>
      <c r="G8834">
        <v>7.7930000000000001</v>
      </c>
      <c r="H8834">
        <v>328.35599999999999</v>
      </c>
      <c r="I8834">
        <v>19648100000</v>
      </c>
      <c r="J8834">
        <v>450.34100000000001</v>
      </c>
      <c r="L8834">
        <v>54.1</v>
      </c>
      <c r="M8834">
        <v>63.262999999999998</v>
      </c>
      <c r="N8834">
        <v>146.32400000000001</v>
      </c>
    </row>
    <row r="8835" spans="1:14" x14ac:dyDescent="0.3">
      <c r="A8835" t="s">
        <v>306</v>
      </c>
      <c r="B8835" t="s">
        <v>307</v>
      </c>
      <c r="C8835" t="s">
        <v>435</v>
      </c>
      <c r="D8835" t="s">
        <v>432</v>
      </c>
      <c r="E8835">
        <v>1976</v>
      </c>
      <c r="F8835">
        <v>37.578000000000003</v>
      </c>
      <c r="G8835">
        <v>7.8259999999999996</v>
      </c>
      <c r="H8835">
        <v>329.33100000000002</v>
      </c>
      <c r="I8835">
        <v>17097600000</v>
      </c>
      <c r="J8835">
        <v>402.80099999999999</v>
      </c>
      <c r="L8835">
        <v>54.2</v>
      </c>
      <c r="M8835">
        <v>63.206000000000003</v>
      </c>
      <c r="N8835">
        <v>142.357</v>
      </c>
    </row>
    <row r="8836" spans="1:14" x14ac:dyDescent="0.3">
      <c r="A8836" t="s">
        <v>306</v>
      </c>
      <c r="B8836" t="s">
        <v>307</v>
      </c>
      <c r="C8836" t="s">
        <v>435</v>
      </c>
      <c r="D8836" t="s">
        <v>432</v>
      </c>
      <c r="E8836">
        <v>1975</v>
      </c>
      <c r="F8836">
        <v>37.771000000000001</v>
      </c>
      <c r="G8836">
        <v>7.8470000000000004</v>
      </c>
      <c r="H8836">
        <v>314.54000000000002</v>
      </c>
      <c r="I8836">
        <v>14894000000</v>
      </c>
      <c r="J8836">
        <v>360.75299999999999</v>
      </c>
      <c r="L8836">
        <v>54.3</v>
      </c>
      <c r="M8836">
        <v>63.183</v>
      </c>
      <c r="N8836">
        <v>138.464</v>
      </c>
    </row>
    <row r="8837" spans="1:14" x14ac:dyDescent="0.3">
      <c r="A8837" t="s">
        <v>306</v>
      </c>
      <c r="B8837" t="s">
        <v>307</v>
      </c>
      <c r="C8837" t="s">
        <v>435</v>
      </c>
      <c r="D8837" t="s">
        <v>432</v>
      </c>
      <c r="E8837">
        <v>1974</v>
      </c>
      <c r="F8837">
        <v>37.972999999999999</v>
      </c>
      <c r="G8837">
        <v>7.86</v>
      </c>
      <c r="H8837">
        <v>309.43400000000003</v>
      </c>
      <c r="I8837">
        <v>13781100000</v>
      </c>
      <c r="J8837">
        <v>343.291</v>
      </c>
      <c r="L8837">
        <v>54.4</v>
      </c>
      <c r="M8837">
        <v>63.185000000000002</v>
      </c>
      <c r="N8837">
        <v>134.626</v>
      </c>
    </row>
    <row r="8838" spans="1:14" x14ac:dyDescent="0.3">
      <c r="A8838" t="s">
        <v>306</v>
      </c>
      <c r="B8838" t="s">
        <v>307</v>
      </c>
      <c r="C8838" t="s">
        <v>435</v>
      </c>
      <c r="D8838" t="s">
        <v>432</v>
      </c>
      <c r="E8838">
        <v>1973</v>
      </c>
      <c r="F8838">
        <v>38.204000000000001</v>
      </c>
      <c r="G8838">
        <v>7.875</v>
      </c>
      <c r="H8838">
        <v>321.91500000000002</v>
      </c>
      <c r="I8838">
        <v>10082900000</v>
      </c>
      <c r="J8838">
        <v>258.38499999999999</v>
      </c>
      <c r="L8838">
        <v>54.5</v>
      </c>
      <c r="M8838">
        <v>63.197000000000003</v>
      </c>
      <c r="N8838">
        <v>130.84800000000001</v>
      </c>
    </row>
    <row r="8839" spans="1:14" x14ac:dyDescent="0.3">
      <c r="A8839" t="s">
        <v>306</v>
      </c>
      <c r="B8839" t="s">
        <v>307</v>
      </c>
      <c r="C8839" t="s">
        <v>435</v>
      </c>
      <c r="D8839" t="s">
        <v>432</v>
      </c>
      <c r="E8839">
        <v>1972</v>
      </c>
      <c r="F8839">
        <v>38.479999999999997</v>
      </c>
      <c r="G8839">
        <v>7.8979999999999997</v>
      </c>
      <c r="H8839">
        <v>260.47199999999998</v>
      </c>
      <c r="I8839">
        <v>8017470000</v>
      </c>
      <c r="J8839">
        <v>211.41200000000001</v>
      </c>
      <c r="L8839">
        <v>54.6</v>
      </c>
      <c r="M8839">
        <v>63.201999999999998</v>
      </c>
      <c r="N8839">
        <v>127.149</v>
      </c>
    </row>
    <row r="8840" spans="1:14" x14ac:dyDescent="0.3">
      <c r="A8840" t="s">
        <v>306</v>
      </c>
      <c r="B8840" t="s">
        <v>307</v>
      </c>
      <c r="C8840" t="s">
        <v>435</v>
      </c>
      <c r="D8840" t="s">
        <v>432</v>
      </c>
      <c r="E8840">
        <v>1971</v>
      </c>
      <c r="F8840">
        <v>38.81</v>
      </c>
      <c r="G8840">
        <v>7.9359999999999999</v>
      </c>
      <c r="H8840">
        <v>235.76900000000001</v>
      </c>
      <c r="I8840">
        <v>7408310000</v>
      </c>
      <c r="J8840">
        <v>201.041</v>
      </c>
      <c r="L8840">
        <v>54.9</v>
      </c>
      <c r="M8840">
        <v>63.19</v>
      </c>
      <c r="N8840">
        <v>123.54900000000001</v>
      </c>
    </row>
    <row r="8841" spans="1:14" x14ac:dyDescent="0.3">
      <c r="A8841" t="s">
        <v>306</v>
      </c>
      <c r="B8841" t="s">
        <v>307</v>
      </c>
      <c r="C8841" t="s">
        <v>435</v>
      </c>
      <c r="D8841" t="s">
        <v>432</v>
      </c>
      <c r="E8841">
        <v>1970</v>
      </c>
      <c r="F8841">
        <v>39.197000000000003</v>
      </c>
      <c r="G8841">
        <v>7.992</v>
      </c>
      <c r="I8841">
        <v>6687200000</v>
      </c>
      <c r="J8841">
        <v>186.77500000000001</v>
      </c>
      <c r="L8841">
        <v>55.2</v>
      </c>
      <c r="M8841">
        <v>63.155000000000001</v>
      </c>
      <c r="N8841">
        <v>120.042</v>
      </c>
    </row>
    <row r="8842" spans="1:14" x14ac:dyDescent="0.3">
      <c r="A8842" t="s">
        <v>306</v>
      </c>
      <c r="B8842" t="s">
        <v>307</v>
      </c>
      <c r="C8842" t="s">
        <v>435</v>
      </c>
      <c r="D8842" t="s">
        <v>432</v>
      </c>
      <c r="E8842">
        <v>1969</v>
      </c>
      <c r="F8842">
        <v>39.636000000000003</v>
      </c>
      <c r="G8842">
        <v>8.0640000000000001</v>
      </c>
      <c r="I8842">
        <v>8408230000</v>
      </c>
      <c r="J8842">
        <v>241.71100000000001</v>
      </c>
      <c r="L8842">
        <v>55.8</v>
      </c>
      <c r="M8842">
        <v>63.097000000000001</v>
      </c>
      <c r="N8842">
        <v>116.631</v>
      </c>
    </row>
    <row r="8843" spans="1:14" x14ac:dyDescent="0.3">
      <c r="A8843" t="s">
        <v>306</v>
      </c>
      <c r="B8843" t="s">
        <v>307</v>
      </c>
      <c r="C8843" t="s">
        <v>435</v>
      </c>
      <c r="D8843" t="s">
        <v>432</v>
      </c>
      <c r="E8843">
        <v>1968</v>
      </c>
      <c r="F8843">
        <v>40.112000000000002</v>
      </c>
      <c r="G8843">
        <v>8.1530000000000005</v>
      </c>
      <c r="I8843">
        <v>7591600000</v>
      </c>
      <c r="J8843">
        <v>224.636</v>
      </c>
      <c r="L8843">
        <v>56.6</v>
      </c>
      <c r="M8843">
        <v>63.017000000000003</v>
      </c>
      <c r="N8843">
        <v>113.30800000000001</v>
      </c>
    </row>
    <row r="8844" spans="1:14" x14ac:dyDescent="0.3">
      <c r="A8844" t="s">
        <v>306</v>
      </c>
      <c r="B8844" t="s">
        <v>307</v>
      </c>
      <c r="C8844" t="s">
        <v>435</v>
      </c>
      <c r="D8844" t="s">
        <v>432</v>
      </c>
      <c r="E8844">
        <v>1967</v>
      </c>
      <c r="F8844">
        <v>40.612000000000002</v>
      </c>
      <c r="G8844">
        <v>8.2569999999999997</v>
      </c>
      <c r="I8844">
        <v>6809130000</v>
      </c>
      <c r="J8844">
        <v>207.44399999999999</v>
      </c>
      <c r="L8844">
        <v>57.5</v>
      </c>
      <c r="M8844">
        <v>62.914999999999999</v>
      </c>
      <c r="N8844">
        <v>110.05200000000001</v>
      </c>
    </row>
    <row r="8845" spans="1:14" x14ac:dyDescent="0.3">
      <c r="A8845" t="s">
        <v>306</v>
      </c>
      <c r="B8845" t="s">
        <v>307</v>
      </c>
      <c r="C8845" t="s">
        <v>435</v>
      </c>
      <c r="D8845" t="s">
        <v>432</v>
      </c>
      <c r="E8845">
        <v>1966</v>
      </c>
      <c r="F8845">
        <v>41.128</v>
      </c>
      <c r="G8845">
        <v>8.3800000000000008</v>
      </c>
      <c r="I8845">
        <v>6371460000</v>
      </c>
      <c r="J8845">
        <v>199.95699999999999</v>
      </c>
      <c r="L8845">
        <v>58.5</v>
      </c>
      <c r="M8845">
        <v>62.783999999999999</v>
      </c>
      <c r="N8845">
        <v>106.834</v>
      </c>
    </row>
    <row r="8846" spans="1:14" x14ac:dyDescent="0.3">
      <c r="A8846" t="s">
        <v>306</v>
      </c>
      <c r="B8846" t="s">
        <v>307</v>
      </c>
      <c r="C8846" t="s">
        <v>435</v>
      </c>
      <c r="D8846" t="s">
        <v>432</v>
      </c>
      <c r="E8846">
        <v>1965</v>
      </c>
      <c r="F8846">
        <v>41.652000000000001</v>
      </c>
      <c r="G8846">
        <v>8.5259999999999998</v>
      </c>
      <c r="I8846">
        <v>5784400000</v>
      </c>
      <c r="J8846">
        <v>187.137</v>
      </c>
      <c r="L8846">
        <v>59.5</v>
      </c>
      <c r="M8846">
        <v>62.618000000000002</v>
      </c>
      <c r="N8846">
        <v>103.634</v>
      </c>
    </row>
    <row r="8847" spans="1:14" x14ac:dyDescent="0.3">
      <c r="A8847" t="s">
        <v>306</v>
      </c>
      <c r="B8847" t="s">
        <v>307</v>
      </c>
      <c r="C8847" t="s">
        <v>435</v>
      </c>
      <c r="D8847" t="s">
        <v>432</v>
      </c>
      <c r="E8847">
        <v>1964</v>
      </c>
      <c r="F8847">
        <v>42.179000000000002</v>
      </c>
      <c r="G8847">
        <v>8.6989999999999998</v>
      </c>
      <c r="I8847">
        <v>5271400000</v>
      </c>
      <c r="J8847">
        <v>175.95599999999999</v>
      </c>
      <c r="L8847">
        <v>60.7</v>
      </c>
      <c r="M8847">
        <v>62.411000000000001</v>
      </c>
      <c r="N8847">
        <v>100.44499999999999</v>
      </c>
    </row>
    <row r="8848" spans="1:14" x14ac:dyDescent="0.3">
      <c r="A8848" t="s">
        <v>306</v>
      </c>
      <c r="B8848" t="s">
        <v>307</v>
      </c>
      <c r="C8848" t="s">
        <v>435</v>
      </c>
      <c r="D8848" t="s">
        <v>432</v>
      </c>
      <c r="E8848">
        <v>1963</v>
      </c>
      <c r="F8848">
        <v>42.707999999999998</v>
      </c>
      <c r="G8848">
        <v>8.9</v>
      </c>
      <c r="I8848">
        <v>4875310000</v>
      </c>
      <c r="J8848">
        <v>168.041</v>
      </c>
      <c r="L8848">
        <v>61.8</v>
      </c>
      <c r="M8848">
        <v>62.16</v>
      </c>
      <c r="N8848">
        <v>97.272900000000007</v>
      </c>
    </row>
    <row r="8849" spans="1:15" x14ac:dyDescent="0.3">
      <c r="A8849" t="s">
        <v>306</v>
      </c>
      <c r="B8849" t="s">
        <v>307</v>
      </c>
      <c r="C8849" t="s">
        <v>435</v>
      </c>
      <c r="D8849" t="s">
        <v>432</v>
      </c>
      <c r="E8849">
        <v>1962</v>
      </c>
      <c r="F8849">
        <v>43.238999999999997</v>
      </c>
      <c r="G8849">
        <v>9.1319999999999997</v>
      </c>
      <c r="I8849">
        <v>4399830000</v>
      </c>
      <c r="J8849">
        <v>156.70400000000001</v>
      </c>
      <c r="L8849">
        <v>63.2</v>
      </c>
      <c r="M8849">
        <v>61.86</v>
      </c>
      <c r="N8849">
        <v>94.137100000000004</v>
      </c>
    </row>
    <row r="8850" spans="1:15" x14ac:dyDescent="0.3">
      <c r="A8850" t="s">
        <v>306</v>
      </c>
      <c r="B8850" t="s">
        <v>307</v>
      </c>
      <c r="C8850" t="s">
        <v>435</v>
      </c>
      <c r="D8850" t="s">
        <v>432</v>
      </c>
      <c r="E8850">
        <v>1961</v>
      </c>
      <c r="F8850">
        <v>43.77</v>
      </c>
      <c r="G8850">
        <v>9.3960000000000008</v>
      </c>
      <c r="I8850">
        <v>7256970000</v>
      </c>
      <c r="J8850">
        <v>267.18299999999999</v>
      </c>
      <c r="L8850">
        <v>64.7</v>
      </c>
      <c r="M8850">
        <v>61.509</v>
      </c>
      <c r="N8850">
        <v>91.064999999999998</v>
      </c>
    </row>
    <row r="8851" spans="1:15" x14ac:dyDescent="0.3">
      <c r="A8851" t="s">
        <v>306</v>
      </c>
      <c r="B8851" t="s">
        <v>307</v>
      </c>
      <c r="C8851" t="s">
        <v>435</v>
      </c>
      <c r="D8851" t="s">
        <v>432</v>
      </c>
      <c r="E8851">
        <v>1960</v>
      </c>
      <c r="F8851">
        <v>44.302</v>
      </c>
      <c r="G8851">
        <v>9.6920000000000002</v>
      </c>
      <c r="I8851">
        <v>6684570000</v>
      </c>
      <c r="J8851">
        <v>254.459</v>
      </c>
      <c r="L8851">
        <v>66.599999999999994</v>
      </c>
      <c r="M8851">
        <v>61.104999999999997</v>
      </c>
    </row>
    <row r="8852" spans="1:15" x14ac:dyDescent="0.3">
      <c r="A8852" t="s">
        <v>308</v>
      </c>
      <c r="B8852" t="s">
        <v>309</v>
      </c>
      <c r="C8852" t="s">
        <v>438</v>
      </c>
      <c r="D8852" t="s">
        <v>439</v>
      </c>
      <c r="E8852">
        <v>2018</v>
      </c>
      <c r="I8852" s="1">
        <v>586000000000</v>
      </c>
      <c r="J8852">
        <v>15424</v>
      </c>
      <c r="K8852">
        <v>77.541700000000006</v>
      </c>
      <c r="L8852">
        <v>3.8</v>
      </c>
      <c r="N8852">
        <v>124.036</v>
      </c>
      <c r="O8852">
        <v>3.673</v>
      </c>
    </row>
    <row r="8853" spans="1:15" x14ac:dyDescent="0.3">
      <c r="A8853" t="s">
        <v>308</v>
      </c>
      <c r="B8853" t="s">
        <v>309</v>
      </c>
      <c r="C8853" t="s">
        <v>438</v>
      </c>
      <c r="D8853" t="s">
        <v>439</v>
      </c>
      <c r="E8853">
        <v>2017</v>
      </c>
      <c r="F8853">
        <v>10.6</v>
      </c>
      <c r="G8853">
        <v>10.6</v>
      </c>
      <c r="I8853" s="1">
        <v>526000000000</v>
      </c>
      <c r="J8853">
        <v>13861.1</v>
      </c>
      <c r="K8853">
        <v>75.985399999999998</v>
      </c>
      <c r="L8853">
        <v>3.9</v>
      </c>
      <c r="M8853">
        <v>77.851200000000006</v>
      </c>
      <c r="N8853">
        <v>124.024</v>
      </c>
      <c r="O8853">
        <v>4.8869999999999996</v>
      </c>
    </row>
    <row r="8854" spans="1:15" x14ac:dyDescent="0.3">
      <c r="A8854" t="s">
        <v>308</v>
      </c>
      <c r="B8854" t="s">
        <v>309</v>
      </c>
      <c r="C8854" t="s">
        <v>438</v>
      </c>
      <c r="D8854" t="s">
        <v>439</v>
      </c>
      <c r="E8854">
        <v>2016</v>
      </c>
      <c r="F8854">
        <v>10.1</v>
      </c>
      <c r="G8854">
        <v>10.199999999999999</v>
      </c>
      <c r="I8854" s="1">
        <v>472000000000</v>
      </c>
      <c r="J8854">
        <v>12431.6</v>
      </c>
      <c r="K8854">
        <v>73.300700000000006</v>
      </c>
      <c r="L8854">
        <v>4</v>
      </c>
      <c r="M8854">
        <v>77.851200000000006</v>
      </c>
      <c r="N8854">
        <v>124.008</v>
      </c>
      <c r="O8854">
        <v>6.1609999999999996</v>
      </c>
    </row>
    <row r="8855" spans="1:15" x14ac:dyDescent="0.3">
      <c r="A8855" t="s">
        <v>308</v>
      </c>
      <c r="B8855" t="s">
        <v>309</v>
      </c>
      <c r="C8855" t="s">
        <v>438</v>
      </c>
      <c r="D8855" t="s">
        <v>439</v>
      </c>
      <c r="E8855">
        <v>2015</v>
      </c>
      <c r="F8855">
        <v>9.6999999999999993</v>
      </c>
      <c r="G8855">
        <v>10.4</v>
      </c>
      <c r="I8855" s="1">
        <v>478000000000</v>
      </c>
      <c r="J8855">
        <v>12572.3</v>
      </c>
      <c r="K8855">
        <v>67.997</v>
      </c>
      <c r="L8855">
        <v>4.2</v>
      </c>
      <c r="M8855">
        <v>77.4512</v>
      </c>
      <c r="N8855">
        <v>124.062</v>
      </c>
      <c r="O8855">
        <v>7.5010000000000003</v>
      </c>
    </row>
    <row r="8856" spans="1:15" x14ac:dyDescent="0.3">
      <c r="A8856" t="s">
        <v>308</v>
      </c>
      <c r="B8856" t="s">
        <v>309</v>
      </c>
      <c r="C8856" t="s">
        <v>438</v>
      </c>
      <c r="D8856" t="s">
        <v>439</v>
      </c>
      <c r="E8856">
        <v>2014</v>
      </c>
      <c r="F8856">
        <v>9.9</v>
      </c>
      <c r="G8856">
        <v>9.9</v>
      </c>
      <c r="H8856">
        <v>3971.8</v>
      </c>
      <c r="I8856" s="1">
        <v>545000000000</v>
      </c>
      <c r="J8856">
        <v>14347.9</v>
      </c>
      <c r="K8856">
        <v>66.599999999999994</v>
      </c>
      <c r="L8856">
        <v>4.3</v>
      </c>
      <c r="M8856">
        <v>77.602400000000003</v>
      </c>
      <c r="N8856">
        <v>124.14400000000001</v>
      </c>
      <c r="O8856">
        <v>8.99</v>
      </c>
    </row>
    <row r="8857" spans="1:15" x14ac:dyDescent="0.3">
      <c r="A8857" t="s">
        <v>308</v>
      </c>
      <c r="B8857" t="s">
        <v>309</v>
      </c>
      <c r="C8857" t="s">
        <v>438</v>
      </c>
      <c r="D8857" t="s">
        <v>439</v>
      </c>
      <c r="E8857">
        <v>2013</v>
      </c>
      <c r="F8857">
        <v>9.6999999999999993</v>
      </c>
      <c r="G8857">
        <v>10.199999999999999</v>
      </c>
      <c r="H8857">
        <v>3938.26</v>
      </c>
      <c r="I8857" s="1">
        <v>524000000000</v>
      </c>
      <c r="J8857">
        <v>13781.1</v>
      </c>
      <c r="K8857">
        <v>62.849200000000003</v>
      </c>
      <c r="L8857">
        <v>4.5</v>
      </c>
      <c r="M8857">
        <v>77</v>
      </c>
      <c r="N8857">
        <v>124.229</v>
      </c>
      <c r="O8857">
        <v>10.326000000000001</v>
      </c>
    </row>
    <row r="8858" spans="1:15" x14ac:dyDescent="0.3">
      <c r="A8858" t="s">
        <v>308</v>
      </c>
      <c r="B8858" t="s">
        <v>309</v>
      </c>
      <c r="C8858" t="s">
        <v>438</v>
      </c>
      <c r="D8858" t="s">
        <v>439</v>
      </c>
      <c r="E8858">
        <v>2012</v>
      </c>
      <c r="F8858">
        <v>10.1</v>
      </c>
      <c r="G8858">
        <v>10.1</v>
      </c>
      <c r="H8858">
        <v>3899.18</v>
      </c>
      <c r="I8858" s="1">
        <v>500000000000</v>
      </c>
      <c r="J8858">
        <v>13145.5</v>
      </c>
      <c r="K8858">
        <v>62.31</v>
      </c>
      <c r="L8858">
        <v>4.7</v>
      </c>
      <c r="M8858">
        <v>76.746300000000005</v>
      </c>
      <c r="N8858">
        <v>124.3</v>
      </c>
      <c r="O8858">
        <v>10.087999999999999</v>
      </c>
    </row>
    <row r="8859" spans="1:15" x14ac:dyDescent="0.3">
      <c r="A8859" t="s">
        <v>308</v>
      </c>
      <c r="B8859" t="s">
        <v>309</v>
      </c>
      <c r="C8859" t="s">
        <v>438</v>
      </c>
      <c r="D8859" t="s">
        <v>439</v>
      </c>
      <c r="E8859">
        <v>2011</v>
      </c>
      <c r="F8859">
        <v>10.199999999999999</v>
      </c>
      <c r="G8859">
        <v>9.9</v>
      </c>
      <c r="H8859">
        <v>3879.54</v>
      </c>
      <c r="I8859" s="1">
        <v>529000000000</v>
      </c>
      <c r="J8859">
        <v>13893.5</v>
      </c>
      <c r="K8859">
        <v>61.95</v>
      </c>
      <c r="L8859">
        <v>4.9000000000000004</v>
      </c>
      <c r="M8859">
        <v>76.695099999999996</v>
      </c>
      <c r="N8859">
        <v>124.29600000000001</v>
      </c>
      <c r="O8859">
        <v>9.6319999999999997</v>
      </c>
    </row>
    <row r="8860" spans="1:15" x14ac:dyDescent="0.3">
      <c r="A8860" t="s">
        <v>308</v>
      </c>
      <c r="B8860" t="s">
        <v>309</v>
      </c>
      <c r="C8860" t="s">
        <v>438</v>
      </c>
      <c r="D8860" t="s">
        <v>439</v>
      </c>
      <c r="E8860">
        <v>2010</v>
      </c>
      <c r="F8860">
        <v>10.9</v>
      </c>
      <c r="G8860">
        <v>9.9</v>
      </c>
      <c r="H8860">
        <v>3797.09</v>
      </c>
      <c r="I8860" s="1">
        <v>479000000000</v>
      </c>
      <c r="J8860">
        <v>12599.5</v>
      </c>
      <c r="K8860">
        <v>62.32</v>
      </c>
      <c r="L8860">
        <v>5.0999999999999996</v>
      </c>
      <c r="M8860">
        <v>76.246300000000005</v>
      </c>
      <c r="N8860">
        <v>124.209</v>
      </c>
      <c r="O8860">
        <v>9.6370000000000005</v>
      </c>
    </row>
    <row r="8861" spans="1:15" x14ac:dyDescent="0.3">
      <c r="A8861" t="s">
        <v>308</v>
      </c>
      <c r="B8861" t="s">
        <v>309</v>
      </c>
      <c r="C8861" t="s">
        <v>438</v>
      </c>
      <c r="D8861" t="s">
        <v>439</v>
      </c>
      <c r="E8861">
        <v>2009</v>
      </c>
      <c r="F8861">
        <v>10.9</v>
      </c>
      <c r="G8861">
        <v>10.1</v>
      </c>
      <c r="H8861">
        <v>3590.83</v>
      </c>
      <c r="I8861" s="1">
        <v>440000000000</v>
      </c>
      <c r="J8861">
        <v>11527.6</v>
      </c>
      <c r="K8861">
        <v>58.97</v>
      </c>
      <c r="L8861">
        <v>5.4</v>
      </c>
      <c r="M8861">
        <v>75.695099999999996</v>
      </c>
      <c r="N8861">
        <v>124.56399999999999</v>
      </c>
      <c r="O8861">
        <v>8.1669999999999998</v>
      </c>
    </row>
    <row r="8862" spans="1:15" x14ac:dyDescent="0.3">
      <c r="A8862" t="s">
        <v>308</v>
      </c>
      <c r="B8862" t="s">
        <v>309</v>
      </c>
      <c r="C8862" t="s">
        <v>438</v>
      </c>
      <c r="D8862" t="s">
        <v>439</v>
      </c>
      <c r="E8862">
        <v>2008</v>
      </c>
      <c r="F8862">
        <v>10.9</v>
      </c>
      <c r="G8862">
        <v>10</v>
      </c>
      <c r="H8862">
        <v>3725.75</v>
      </c>
      <c r="I8862" s="1">
        <v>534000000000</v>
      </c>
      <c r="J8862">
        <v>14001.4</v>
      </c>
      <c r="K8862">
        <v>53.13</v>
      </c>
      <c r="L8862">
        <v>5.7</v>
      </c>
      <c r="M8862">
        <v>75.543899999999994</v>
      </c>
      <c r="N8862">
        <v>124.47199999999999</v>
      </c>
      <c r="O8862">
        <v>7.1180000000000003</v>
      </c>
    </row>
    <row r="8863" spans="1:15" x14ac:dyDescent="0.3">
      <c r="A8863" t="s">
        <v>308</v>
      </c>
      <c r="B8863" t="s">
        <v>309</v>
      </c>
      <c r="C8863" t="s">
        <v>438</v>
      </c>
      <c r="D8863" t="s">
        <v>439</v>
      </c>
      <c r="E8863">
        <v>2007</v>
      </c>
      <c r="F8863">
        <v>10.199999999999999</v>
      </c>
      <c r="G8863">
        <v>9.9</v>
      </c>
      <c r="H8863">
        <v>3661.65</v>
      </c>
      <c r="I8863" s="1">
        <v>429000000000</v>
      </c>
      <c r="J8863">
        <v>11255.4</v>
      </c>
      <c r="K8863">
        <v>48.6</v>
      </c>
      <c r="L8863">
        <v>6</v>
      </c>
      <c r="M8863">
        <v>75.243899999999996</v>
      </c>
      <c r="N8863">
        <v>124.447</v>
      </c>
      <c r="O8863">
        <v>9.6020000000000003</v>
      </c>
    </row>
    <row r="8864" spans="1:15" x14ac:dyDescent="0.3">
      <c r="A8864" t="s">
        <v>308</v>
      </c>
      <c r="B8864" t="s">
        <v>309</v>
      </c>
      <c r="C8864" t="s">
        <v>438</v>
      </c>
      <c r="D8864" t="s">
        <v>439</v>
      </c>
      <c r="E8864">
        <v>2006</v>
      </c>
      <c r="F8864">
        <v>9.8000000000000007</v>
      </c>
      <c r="G8864">
        <v>9.6999999999999993</v>
      </c>
      <c r="H8864">
        <v>3584.96</v>
      </c>
      <c r="I8864" s="1">
        <v>345000000000</v>
      </c>
      <c r="J8864">
        <v>9038.73</v>
      </c>
      <c r="K8864">
        <v>44.58</v>
      </c>
      <c r="L8864">
        <v>6.3</v>
      </c>
      <c r="M8864">
        <v>75.143900000000002</v>
      </c>
      <c r="N8864">
        <v>124.514</v>
      </c>
      <c r="O8864">
        <v>13.84</v>
      </c>
    </row>
    <row r="8865" spans="1:15" x14ac:dyDescent="0.3">
      <c r="A8865" t="s">
        <v>308</v>
      </c>
      <c r="B8865" t="s">
        <v>309</v>
      </c>
      <c r="C8865" t="s">
        <v>438</v>
      </c>
      <c r="D8865" t="s">
        <v>439</v>
      </c>
      <c r="E8865">
        <v>2005</v>
      </c>
      <c r="F8865">
        <v>9.5</v>
      </c>
      <c r="G8865">
        <v>9.6</v>
      </c>
      <c r="H8865">
        <v>3437.32</v>
      </c>
      <c r="I8865" s="1">
        <v>306000000000</v>
      </c>
      <c r="J8865">
        <v>8021</v>
      </c>
      <c r="K8865">
        <v>38.81</v>
      </c>
      <c r="L8865">
        <v>6.5</v>
      </c>
      <c r="M8865">
        <v>74.995099999999994</v>
      </c>
      <c r="N8865">
        <v>124.589</v>
      </c>
      <c r="O8865">
        <v>17.745999999999999</v>
      </c>
    </row>
    <row r="8866" spans="1:15" x14ac:dyDescent="0.3">
      <c r="A8866" t="s">
        <v>308</v>
      </c>
      <c r="B8866" t="s">
        <v>309</v>
      </c>
      <c r="C8866" t="s">
        <v>438</v>
      </c>
      <c r="D8866" t="s">
        <v>439</v>
      </c>
      <c r="E8866">
        <v>2004</v>
      </c>
      <c r="F8866">
        <v>9.3000000000000007</v>
      </c>
      <c r="G8866">
        <v>9.5</v>
      </c>
      <c r="H8866">
        <v>3416.12</v>
      </c>
      <c r="I8866" s="1">
        <v>255000000000</v>
      </c>
      <c r="J8866">
        <v>6681.18</v>
      </c>
      <c r="K8866">
        <v>32.53</v>
      </c>
      <c r="L8866">
        <v>6.8</v>
      </c>
      <c r="M8866">
        <v>74.846299999999999</v>
      </c>
      <c r="N8866">
        <v>124.64400000000001</v>
      </c>
      <c r="O8866">
        <v>19.073</v>
      </c>
    </row>
    <row r="8867" spans="1:15" x14ac:dyDescent="0.3">
      <c r="A8867" t="s">
        <v>308</v>
      </c>
      <c r="B8867" t="s">
        <v>309</v>
      </c>
      <c r="C8867" t="s">
        <v>438</v>
      </c>
      <c r="D8867" t="s">
        <v>439</v>
      </c>
      <c r="E8867">
        <v>2003</v>
      </c>
      <c r="F8867">
        <v>9.1999999999999993</v>
      </c>
      <c r="G8867">
        <v>9.6</v>
      </c>
      <c r="H8867">
        <v>3324.47</v>
      </c>
      <c r="I8867" s="1">
        <v>218000000000</v>
      </c>
      <c r="J8867">
        <v>5693.38</v>
      </c>
      <c r="K8867">
        <v>24.87</v>
      </c>
      <c r="L8867">
        <v>7</v>
      </c>
      <c r="M8867">
        <v>74.5976</v>
      </c>
      <c r="N8867">
        <v>124.754</v>
      </c>
      <c r="O8867">
        <v>19.37</v>
      </c>
    </row>
    <row r="8868" spans="1:15" x14ac:dyDescent="0.3">
      <c r="A8868" t="s">
        <v>308</v>
      </c>
      <c r="B8868" t="s">
        <v>309</v>
      </c>
      <c r="C8868" t="s">
        <v>438</v>
      </c>
      <c r="D8868" t="s">
        <v>439</v>
      </c>
      <c r="E8868">
        <v>2002</v>
      </c>
      <c r="F8868">
        <v>9.3000000000000007</v>
      </c>
      <c r="G8868">
        <v>9.4</v>
      </c>
      <c r="H8868">
        <v>3208.39</v>
      </c>
      <c r="I8868" s="1">
        <v>199000000000</v>
      </c>
      <c r="J8868">
        <v>5196.9399999999996</v>
      </c>
      <c r="K8868">
        <v>21.15</v>
      </c>
      <c r="L8868">
        <v>7.3</v>
      </c>
      <c r="M8868">
        <v>74.497600000000006</v>
      </c>
      <c r="N8868">
        <v>124.818</v>
      </c>
      <c r="O8868">
        <v>19.895</v>
      </c>
    </row>
    <row r="8869" spans="1:15" x14ac:dyDescent="0.3">
      <c r="A8869" t="s">
        <v>308</v>
      </c>
      <c r="B8869" t="s">
        <v>309</v>
      </c>
      <c r="C8869" t="s">
        <v>438</v>
      </c>
      <c r="D8869" t="s">
        <v>439</v>
      </c>
      <c r="E8869">
        <v>2001</v>
      </c>
      <c r="F8869">
        <v>9.6</v>
      </c>
      <c r="G8869">
        <v>9.5</v>
      </c>
      <c r="H8869">
        <v>3260.03</v>
      </c>
      <c r="I8869" s="1">
        <v>191000000000</v>
      </c>
      <c r="J8869">
        <v>4981.1899999999996</v>
      </c>
      <c r="K8869">
        <v>9.9006699999999999</v>
      </c>
      <c r="L8869">
        <v>7.6</v>
      </c>
      <c r="M8869">
        <v>74.2</v>
      </c>
      <c r="N8869">
        <v>124.875</v>
      </c>
      <c r="O8869">
        <v>18.373000000000001</v>
      </c>
    </row>
    <row r="8870" spans="1:15" x14ac:dyDescent="0.3">
      <c r="A8870" t="s">
        <v>308</v>
      </c>
      <c r="B8870" t="s">
        <v>309</v>
      </c>
      <c r="C8870" t="s">
        <v>438</v>
      </c>
      <c r="D8870" t="s">
        <v>439</v>
      </c>
      <c r="E8870">
        <v>2000</v>
      </c>
      <c r="F8870">
        <v>9.9</v>
      </c>
      <c r="G8870">
        <v>9.6</v>
      </c>
      <c r="H8870">
        <v>3256.18</v>
      </c>
      <c r="I8870" s="1">
        <v>172000000000</v>
      </c>
      <c r="J8870">
        <v>4492.74</v>
      </c>
      <c r="K8870">
        <v>7.2854299999999999</v>
      </c>
      <c r="L8870">
        <v>8.1</v>
      </c>
      <c r="M8870">
        <v>73.748800000000003</v>
      </c>
      <c r="N8870">
        <v>124.91</v>
      </c>
      <c r="O8870">
        <v>16.312999999999999</v>
      </c>
    </row>
    <row r="8871" spans="1:15" x14ac:dyDescent="0.3">
      <c r="A8871" t="s">
        <v>308</v>
      </c>
      <c r="B8871" t="s">
        <v>309</v>
      </c>
      <c r="C8871" t="s">
        <v>438</v>
      </c>
      <c r="D8871" t="s">
        <v>439</v>
      </c>
      <c r="E8871">
        <v>1999</v>
      </c>
      <c r="F8871">
        <v>9.9</v>
      </c>
      <c r="G8871">
        <v>9.9</v>
      </c>
      <c r="H8871">
        <v>3171.76</v>
      </c>
      <c r="I8871" s="1">
        <v>170000000000</v>
      </c>
      <c r="J8871">
        <v>4389.9799999999996</v>
      </c>
      <c r="K8871">
        <v>5.4564399999999997</v>
      </c>
      <c r="L8871">
        <v>8.6999999999999993</v>
      </c>
      <c r="M8871">
        <v>73.043899999999994</v>
      </c>
      <c r="N8871">
        <v>126.221</v>
      </c>
      <c r="O8871">
        <v>12.29</v>
      </c>
    </row>
    <row r="8872" spans="1:15" x14ac:dyDescent="0.3">
      <c r="A8872" t="s">
        <v>308</v>
      </c>
      <c r="B8872" t="s">
        <v>309</v>
      </c>
      <c r="C8872" t="s">
        <v>438</v>
      </c>
      <c r="D8872" t="s">
        <v>439</v>
      </c>
      <c r="E8872">
        <v>1998</v>
      </c>
      <c r="F8872">
        <v>10.199999999999999</v>
      </c>
      <c r="G8872">
        <v>9.6999999999999993</v>
      </c>
      <c r="H8872">
        <v>3206.59</v>
      </c>
      <c r="I8872" s="1">
        <v>174000000000</v>
      </c>
      <c r="J8872">
        <v>4510.42</v>
      </c>
      <c r="K8872">
        <v>4.1022699999999999</v>
      </c>
      <c r="L8872">
        <v>9.5</v>
      </c>
      <c r="M8872">
        <v>72.997600000000006</v>
      </c>
      <c r="N8872">
        <v>126.232</v>
      </c>
      <c r="O8872">
        <v>9.9350000000000005</v>
      </c>
    </row>
    <row r="8873" spans="1:15" x14ac:dyDescent="0.3">
      <c r="A8873" t="s">
        <v>308</v>
      </c>
      <c r="B8873" t="s">
        <v>309</v>
      </c>
      <c r="C8873" t="s">
        <v>438</v>
      </c>
      <c r="D8873" t="s">
        <v>439</v>
      </c>
      <c r="E8873">
        <v>1997</v>
      </c>
      <c r="F8873">
        <v>10.7</v>
      </c>
      <c r="G8873">
        <v>9.8000000000000007</v>
      </c>
      <c r="H8873">
        <v>3206.24</v>
      </c>
      <c r="I8873" s="1">
        <v>159000000000</v>
      </c>
      <c r="J8873">
        <v>4116.92</v>
      </c>
      <c r="K8873">
        <v>2.0734699999999999</v>
      </c>
      <c r="L8873">
        <v>10.4</v>
      </c>
      <c r="M8873">
        <v>72.646299999999997</v>
      </c>
      <c r="N8873">
        <v>126.18600000000001</v>
      </c>
      <c r="O8873">
        <v>10.964</v>
      </c>
    </row>
    <row r="8874" spans="1:15" x14ac:dyDescent="0.3">
      <c r="A8874" t="s">
        <v>308</v>
      </c>
      <c r="B8874" t="s">
        <v>309</v>
      </c>
      <c r="C8874" t="s">
        <v>438</v>
      </c>
      <c r="D8874" t="s">
        <v>439</v>
      </c>
      <c r="E8874">
        <v>1996</v>
      </c>
      <c r="F8874">
        <v>11.1</v>
      </c>
      <c r="G8874">
        <v>10</v>
      </c>
      <c r="H8874">
        <v>3159.04</v>
      </c>
      <c r="I8874" s="1">
        <v>160000000000</v>
      </c>
      <c r="J8874">
        <v>4140.99</v>
      </c>
      <c r="K8874">
        <v>1.2951999999999999</v>
      </c>
      <c r="L8874">
        <v>11.5</v>
      </c>
      <c r="M8874">
        <v>72.246300000000005</v>
      </c>
      <c r="N8874">
        <v>126.104</v>
      </c>
      <c r="O8874">
        <v>12.353999999999999</v>
      </c>
    </row>
    <row r="8875" spans="1:15" x14ac:dyDescent="0.3">
      <c r="A8875" t="s">
        <v>308</v>
      </c>
      <c r="B8875" t="s">
        <v>309</v>
      </c>
      <c r="C8875" t="s">
        <v>438</v>
      </c>
      <c r="D8875" t="s">
        <v>439</v>
      </c>
      <c r="E8875">
        <v>1995</v>
      </c>
      <c r="F8875">
        <v>11.2</v>
      </c>
      <c r="G8875">
        <v>10</v>
      </c>
      <c r="H8875">
        <v>3060.89</v>
      </c>
      <c r="I8875" s="1">
        <v>142000000000</v>
      </c>
      <c r="J8875">
        <v>3682.79</v>
      </c>
      <c r="K8875">
        <v>0.64775199999999999</v>
      </c>
      <c r="L8875">
        <v>12.6</v>
      </c>
      <c r="M8875">
        <v>71.892700000000005</v>
      </c>
      <c r="N8875">
        <v>126.008</v>
      </c>
      <c r="O8875">
        <v>13.337999999999999</v>
      </c>
    </row>
    <row r="8876" spans="1:15" x14ac:dyDescent="0.3">
      <c r="A8876" t="s">
        <v>308</v>
      </c>
      <c r="B8876" t="s">
        <v>309</v>
      </c>
      <c r="C8876" t="s">
        <v>438</v>
      </c>
      <c r="D8876" t="s">
        <v>439</v>
      </c>
      <c r="E8876">
        <v>1994</v>
      </c>
      <c r="F8876">
        <v>12.5</v>
      </c>
      <c r="G8876">
        <v>10</v>
      </c>
      <c r="H8876">
        <v>2993.18</v>
      </c>
      <c r="I8876" s="1">
        <v>111000000000</v>
      </c>
      <c r="J8876">
        <v>2874.83</v>
      </c>
      <c r="K8876">
        <v>0.389098</v>
      </c>
      <c r="L8876">
        <v>13.4</v>
      </c>
      <c r="M8876">
        <v>71.695099999999996</v>
      </c>
      <c r="N8876">
        <v>125.837</v>
      </c>
      <c r="O8876">
        <v>14.444000000000001</v>
      </c>
    </row>
    <row r="8877" spans="1:15" x14ac:dyDescent="0.3">
      <c r="A8877" t="s">
        <v>308</v>
      </c>
      <c r="B8877" t="s">
        <v>309</v>
      </c>
      <c r="C8877" t="s">
        <v>438</v>
      </c>
      <c r="D8877" t="s">
        <v>439</v>
      </c>
      <c r="E8877">
        <v>1993</v>
      </c>
      <c r="F8877">
        <v>12.9</v>
      </c>
      <c r="G8877">
        <v>10.199999999999999</v>
      </c>
      <c r="H8877">
        <v>2977.71</v>
      </c>
      <c r="I8877">
        <v>96045600000</v>
      </c>
      <c r="J8877">
        <v>2497.1999999999998</v>
      </c>
      <c r="K8877">
        <v>0.12996199999999999</v>
      </c>
      <c r="L8877">
        <v>14</v>
      </c>
      <c r="M8877">
        <v>71.595100000000002</v>
      </c>
      <c r="N8877">
        <v>125.572</v>
      </c>
      <c r="O8877">
        <v>13.997999999999999</v>
      </c>
    </row>
    <row r="8878" spans="1:15" x14ac:dyDescent="0.3">
      <c r="A8878" t="s">
        <v>308</v>
      </c>
      <c r="B8878" t="s">
        <v>309</v>
      </c>
      <c r="C8878" t="s">
        <v>438</v>
      </c>
      <c r="D8878" t="s">
        <v>439</v>
      </c>
      <c r="E8878">
        <v>1992</v>
      </c>
      <c r="F8878">
        <v>13.4</v>
      </c>
      <c r="G8878">
        <v>10.3</v>
      </c>
      <c r="H8878">
        <v>2961.4</v>
      </c>
      <c r="I8878">
        <v>94337100000</v>
      </c>
      <c r="J8878">
        <v>2459.02</v>
      </c>
      <c r="K8878">
        <v>5.2127199999999999E-2</v>
      </c>
      <c r="L8878">
        <v>14.3</v>
      </c>
      <c r="M8878">
        <v>71.090199999999996</v>
      </c>
      <c r="N8878">
        <v>125.253</v>
      </c>
      <c r="O8878">
        <v>13.319000000000001</v>
      </c>
    </row>
    <row r="8879" spans="1:15" x14ac:dyDescent="0.3">
      <c r="A8879" t="s">
        <v>308</v>
      </c>
      <c r="B8879" t="s">
        <v>309</v>
      </c>
      <c r="C8879" t="s">
        <v>438</v>
      </c>
      <c r="D8879" t="s">
        <v>439</v>
      </c>
      <c r="E8879">
        <v>1991</v>
      </c>
      <c r="F8879">
        <v>14.3</v>
      </c>
      <c r="G8879">
        <v>10.6</v>
      </c>
      <c r="H8879">
        <v>3088.23</v>
      </c>
      <c r="I8879">
        <v>85500900000</v>
      </c>
      <c r="J8879">
        <v>2235.54</v>
      </c>
      <c r="K8879">
        <v>5.22947E-3</v>
      </c>
      <c r="L8879">
        <v>14.7</v>
      </c>
      <c r="M8879">
        <v>70.587800000000001</v>
      </c>
      <c r="N8879">
        <v>124.869</v>
      </c>
      <c r="O8879">
        <v>13.055999999999999</v>
      </c>
    </row>
    <row r="8880" spans="1:15" x14ac:dyDescent="0.3">
      <c r="A8880" t="s">
        <v>308</v>
      </c>
      <c r="B8880" t="s">
        <v>309</v>
      </c>
      <c r="C8880" t="s">
        <v>438</v>
      </c>
      <c r="D8880" t="s">
        <v>439</v>
      </c>
      <c r="E8880">
        <v>1990</v>
      </c>
      <c r="F8880">
        <v>14.4</v>
      </c>
      <c r="G8880">
        <v>10.199999999999999</v>
      </c>
      <c r="H8880">
        <v>3272.3</v>
      </c>
      <c r="I8880">
        <v>65977700000</v>
      </c>
      <c r="J8880">
        <v>1731.21</v>
      </c>
      <c r="K8880">
        <v>0</v>
      </c>
      <c r="L8880">
        <v>15.2</v>
      </c>
      <c r="M8880">
        <v>70.890199999999993</v>
      </c>
      <c r="N8880">
        <v>124.42700000000001</v>
      </c>
    </row>
    <row r="8881" spans="1:14" x14ac:dyDescent="0.3">
      <c r="A8881" t="s">
        <v>308</v>
      </c>
      <c r="B8881" t="s">
        <v>309</v>
      </c>
      <c r="C8881" t="s">
        <v>438</v>
      </c>
      <c r="D8881" t="s">
        <v>439</v>
      </c>
      <c r="E8881">
        <v>1989</v>
      </c>
      <c r="F8881">
        <v>14.9</v>
      </c>
      <c r="G8881">
        <v>10.1</v>
      </c>
      <c r="H8881">
        <v>3537.92</v>
      </c>
      <c r="L8881">
        <v>15.6</v>
      </c>
      <c r="M8881">
        <v>71.043899999999994</v>
      </c>
      <c r="N8881">
        <v>123.94</v>
      </c>
    </row>
    <row r="8882" spans="1:14" x14ac:dyDescent="0.3">
      <c r="A8882" t="s">
        <v>308</v>
      </c>
      <c r="B8882" t="s">
        <v>309</v>
      </c>
      <c r="C8882" t="s">
        <v>438</v>
      </c>
      <c r="D8882" t="s">
        <v>439</v>
      </c>
      <c r="E8882">
        <v>1988</v>
      </c>
      <c r="F8882">
        <v>15.6</v>
      </c>
      <c r="G8882">
        <v>9.9</v>
      </c>
      <c r="H8882">
        <v>3568.53</v>
      </c>
      <c r="L8882">
        <v>16.100000000000001</v>
      </c>
      <c r="M8882">
        <v>71.331699999999998</v>
      </c>
      <c r="N8882">
        <v>123.492</v>
      </c>
    </row>
    <row r="8883" spans="1:14" x14ac:dyDescent="0.3">
      <c r="A8883" t="s">
        <v>308</v>
      </c>
      <c r="B8883" t="s">
        <v>309</v>
      </c>
      <c r="C8883" t="s">
        <v>438</v>
      </c>
      <c r="D8883" t="s">
        <v>439</v>
      </c>
      <c r="E8883">
        <v>1987</v>
      </c>
      <c r="F8883">
        <v>16.100000000000001</v>
      </c>
      <c r="G8883">
        <v>10.1</v>
      </c>
      <c r="H8883">
        <v>3519.96</v>
      </c>
      <c r="L8883">
        <v>16.600000000000001</v>
      </c>
      <c r="M8883">
        <v>70.897599999999997</v>
      </c>
      <c r="N8883">
        <v>122.982</v>
      </c>
    </row>
    <row r="8884" spans="1:14" x14ac:dyDescent="0.3">
      <c r="A8884" t="s">
        <v>308</v>
      </c>
      <c r="B8884" t="s">
        <v>309</v>
      </c>
      <c r="C8884" t="s">
        <v>438</v>
      </c>
      <c r="D8884" t="s">
        <v>439</v>
      </c>
      <c r="E8884">
        <v>1986</v>
      </c>
      <c r="F8884">
        <v>17</v>
      </c>
      <c r="G8884">
        <v>10.1</v>
      </c>
      <c r="H8884">
        <v>3384.36</v>
      </c>
      <c r="L8884">
        <v>17.2</v>
      </c>
      <c r="M8884">
        <v>70.848799999999997</v>
      </c>
      <c r="N8884">
        <v>122.29</v>
      </c>
    </row>
    <row r="8885" spans="1:14" x14ac:dyDescent="0.3">
      <c r="A8885" t="s">
        <v>308</v>
      </c>
      <c r="B8885" t="s">
        <v>309</v>
      </c>
      <c r="C8885" t="s">
        <v>438</v>
      </c>
      <c r="D8885" t="s">
        <v>439</v>
      </c>
      <c r="E8885">
        <v>1985</v>
      </c>
      <c r="F8885">
        <v>18.3</v>
      </c>
      <c r="G8885">
        <v>10.3</v>
      </c>
      <c r="H8885">
        <v>3260.43</v>
      </c>
      <c r="L8885">
        <v>17.8</v>
      </c>
      <c r="M8885">
        <v>70.5488</v>
      </c>
      <c r="N8885">
        <v>121.46</v>
      </c>
    </row>
    <row r="8886" spans="1:14" x14ac:dyDescent="0.3">
      <c r="A8886" t="s">
        <v>308</v>
      </c>
      <c r="B8886" t="s">
        <v>309</v>
      </c>
      <c r="C8886" t="s">
        <v>438</v>
      </c>
      <c r="D8886" t="s">
        <v>439</v>
      </c>
      <c r="E8886">
        <v>1984</v>
      </c>
      <c r="F8886">
        <v>19</v>
      </c>
      <c r="G8886">
        <v>10</v>
      </c>
      <c r="H8886">
        <v>3159.81</v>
      </c>
      <c r="L8886">
        <v>18.600000000000001</v>
      </c>
      <c r="M8886">
        <v>70.8</v>
      </c>
      <c r="N8886">
        <v>120.488</v>
      </c>
    </row>
    <row r="8887" spans="1:14" x14ac:dyDescent="0.3">
      <c r="A8887" t="s">
        <v>308</v>
      </c>
      <c r="B8887" t="s">
        <v>309</v>
      </c>
      <c r="C8887" t="s">
        <v>438</v>
      </c>
      <c r="D8887" t="s">
        <v>439</v>
      </c>
      <c r="E8887">
        <v>1983</v>
      </c>
      <c r="F8887">
        <v>19.8</v>
      </c>
      <c r="G8887">
        <v>9.6</v>
      </c>
      <c r="H8887">
        <v>3044.75</v>
      </c>
      <c r="L8887">
        <v>19.3</v>
      </c>
      <c r="M8887">
        <v>71</v>
      </c>
      <c r="N8887">
        <v>119.40300000000001</v>
      </c>
    </row>
    <row r="8888" spans="1:14" x14ac:dyDescent="0.3">
      <c r="A8888" t="s">
        <v>308</v>
      </c>
      <c r="B8888" t="s">
        <v>309</v>
      </c>
      <c r="C8888" t="s">
        <v>438</v>
      </c>
      <c r="D8888" t="s">
        <v>439</v>
      </c>
      <c r="E8888">
        <v>1982</v>
      </c>
      <c r="F8888">
        <v>19.5</v>
      </c>
      <c r="G8888">
        <v>9.3000000000000007</v>
      </c>
      <c r="H8888">
        <v>2900.13</v>
      </c>
      <c r="L8888">
        <v>19.899999999999999</v>
      </c>
      <c r="M8888">
        <v>71.102400000000003</v>
      </c>
      <c r="N8888">
        <v>118.288</v>
      </c>
    </row>
    <row r="8889" spans="1:14" x14ac:dyDescent="0.3">
      <c r="A8889" t="s">
        <v>308</v>
      </c>
      <c r="B8889" t="s">
        <v>309</v>
      </c>
      <c r="C8889" t="s">
        <v>438</v>
      </c>
      <c r="D8889" t="s">
        <v>439</v>
      </c>
      <c r="E8889">
        <v>1981</v>
      </c>
      <c r="F8889">
        <v>19</v>
      </c>
      <c r="G8889">
        <v>9.1999999999999993</v>
      </c>
      <c r="H8889">
        <v>2884.21</v>
      </c>
      <c r="L8889">
        <v>20.5</v>
      </c>
      <c r="M8889">
        <v>71.051199999999994</v>
      </c>
      <c r="N8889">
        <v>117.205</v>
      </c>
    </row>
    <row r="8890" spans="1:14" x14ac:dyDescent="0.3">
      <c r="A8890" t="s">
        <v>308</v>
      </c>
      <c r="B8890" t="s">
        <v>309</v>
      </c>
      <c r="C8890" t="s">
        <v>438</v>
      </c>
      <c r="D8890" t="s">
        <v>439</v>
      </c>
      <c r="E8890">
        <v>1980</v>
      </c>
      <c r="F8890">
        <v>19.600000000000001</v>
      </c>
      <c r="G8890">
        <v>9.8000000000000007</v>
      </c>
      <c r="H8890">
        <v>3076.42</v>
      </c>
      <c r="L8890">
        <v>21.1</v>
      </c>
      <c r="M8890">
        <v>70.0976</v>
      </c>
      <c r="N8890">
        <v>116.145</v>
      </c>
    </row>
    <row r="8891" spans="1:14" x14ac:dyDescent="0.3">
      <c r="A8891" t="s">
        <v>308</v>
      </c>
      <c r="B8891" t="s">
        <v>309</v>
      </c>
      <c r="C8891" t="s">
        <v>438</v>
      </c>
      <c r="D8891" t="s">
        <v>439</v>
      </c>
      <c r="E8891">
        <v>1979</v>
      </c>
      <c r="F8891">
        <v>19.600000000000001</v>
      </c>
      <c r="G8891">
        <v>9.1999999999999993</v>
      </c>
      <c r="H8891">
        <v>3009.85</v>
      </c>
      <c r="L8891">
        <v>21.7</v>
      </c>
      <c r="M8891">
        <v>70.751199999999997</v>
      </c>
      <c r="N8891">
        <v>115.078</v>
      </c>
    </row>
    <row r="8892" spans="1:14" x14ac:dyDescent="0.3">
      <c r="A8892" t="s">
        <v>308</v>
      </c>
      <c r="B8892" t="s">
        <v>309</v>
      </c>
      <c r="C8892" t="s">
        <v>438</v>
      </c>
      <c r="D8892" t="s">
        <v>439</v>
      </c>
      <c r="E8892">
        <v>1978</v>
      </c>
      <c r="F8892">
        <v>19.100000000000001</v>
      </c>
      <c r="G8892">
        <v>9.4</v>
      </c>
      <c r="H8892">
        <v>2988.08</v>
      </c>
      <c r="L8892">
        <v>22.4</v>
      </c>
      <c r="M8892">
        <v>70.351200000000006</v>
      </c>
      <c r="N8892">
        <v>114.158</v>
      </c>
    </row>
    <row r="8893" spans="1:14" x14ac:dyDescent="0.3">
      <c r="A8893" t="s">
        <v>308</v>
      </c>
      <c r="B8893" t="s">
        <v>309</v>
      </c>
      <c r="C8893" t="s">
        <v>438</v>
      </c>
      <c r="D8893" t="s">
        <v>439</v>
      </c>
      <c r="E8893">
        <v>1977</v>
      </c>
      <c r="F8893">
        <v>19.2</v>
      </c>
      <c r="G8893">
        <v>9</v>
      </c>
      <c r="H8893">
        <v>2871.91</v>
      </c>
      <c r="L8893">
        <v>23.2</v>
      </c>
      <c r="M8893">
        <v>70.4024</v>
      </c>
      <c r="N8893">
        <v>113.256</v>
      </c>
    </row>
    <row r="8894" spans="1:14" x14ac:dyDescent="0.3">
      <c r="A8894" t="s">
        <v>308</v>
      </c>
      <c r="B8894" t="s">
        <v>309</v>
      </c>
      <c r="C8894" t="s">
        <v>438</v>
      </c>
      <c r="D8894" t="s">
        <v>439</v>
      </c>
      <c r="E8894">
        <v>1976</v>
      </c>
      <c r="F8894">
        <v>19.600000000000001</v>
      </c>
      <c r="G8894">
        <v>8.9</v>
      </c>
      <c r="H8894">
        <v>2741.24</v>
      </c>
      <c r="L8894">
        <v>23.8</v>
      </c>
      <c r="M8894">
        <v>70.656099999999995</v>
      </c>
      <c r="N8894">
        <v>112.169</v>
      </c>
    </row>
    <row r="8895" spans="1:14" x14ac:dyDescent="0.3">
      <c r="A8895" t="s">
        <v>308</v>
      </c>
      <c r="B8895" t="s">
        <v>309</v>
      </c>
      <c r="C8895" t="s">
        <v>438</v>
      </c>
      <c r="D8895" t="s">
        <v>439</v>
      </c>
      <c r="E8895">
        <v>1975</v>
      </c>
      <c r="F8895">
        <v>19</v>
      </c>
      <c r="G8895">
        <v>8.6999999999999993</v>
      </c>
      <c r="H8895">
        <v>2593.16</v>
      </c>
      <c r="L8895">
        <v>24.6</v>
      </c>
      <c r="M8895">
        <v>70.561000000000007</v>
      </c>
      <c r="N8895">
        <v>111.056</v>
      </c>
    </row>
    <row r="8896" spans="1:14" x14ac:dyDescent="0.3">
      <c r="A8896" t="s">
        <v>308</v>
      </c>
      <c r="B8896" t="s">
        <v>309</v>
      </c>
      <c r="C8896" t="s">
        <v>438</v>
      </c>
      <c r="D8896" t="s">
        <v>439</v>
      </c>
      <c r="E8896">
        <v>1974</v>
      </c>
      <c r="F8896">
        <v>18.5</v>
      </c>
      <c r="G8896">
        <v>8.1999999999999993</v>
      </c>
      <c r="H8896">
        <v>2413.1999999999998</v>
      </c>
      <c r="L8896">
        <v>25.6</v>
      </c>
      <c r="M8896">
        <v>71.117099999999994</v>
      </c>
      <c r="N8896">
        <v>109.958</v>
      </c>
    </row>
    <row r="8897" spans="1:15" x14ac:dyDescent="0.3">
      <c r="A8897" t="s">
        <v>308</v>
      </c>
      <c r="B8897" t="s">
        <v>309</v>
      </c>
      <c r="C8897" t="s">
        <v>438</v>
      </c>
      <c r="D8897" t="s">
        <v>439</v>
      </c>
      <c r="E8897">
        <v>1973</v>
      </c>
      <c r="F8897">
        <v>18</v>
      </c>
      <c r="G8897">
        <v>8.4</v>
      </c>
      <c r="H8897">
        <v>2264.73</v>
      </c>
      <c r="L8897">
        <v>27</v>
      </c>
      <c r="M8897">
        <v>70.663399999999996</v>
      </c>
      <c r="N8897">
        <v>108.907</v>
      </c>
    </row>
    <row r="8898" spans="1:15" x14ac:dyDescent="0.3">
      <c r="A8898" t="s">
        <v>308</v>
      </c>
      <c r="B8898" t="s">
        <v>309</v>
      </c>
      <c r="C8898" t="s">
        <v>438</v>
      </c>
      <c r="D8898" t="s">
        <v>439</v>
      </c>
      <c r="E8898">
        <v>1972</v>
      </c>
      <c r="F8898">
        <v>17.5</v>
      </c>
      <c r="G8898">
        <v>8</v>
      </c>
      <c r="H8898">
        <v>2111.7399999999998</v>
      </c>
      <c r="L8898">
        <v>28.7</v>
      </c>
      <c r="M8898">
        <v>70.665899999999993</v>
      </c>
      <c r="N8898">
        <v>107.923</v>
      </c>
    </row>
    <row r="8899" spans="1:15" x14ac:dyDescent="0.3">
      <c r="A8899" t="s">
        <v>308</v>
      </c>
      <c r="B8899" t="s">
        <v>309</v>
      </c>
      <c r="C8899" t="s">
        <v>438</v>
      </c>
      <c r="D8899" t="s">
        <v>439</v>
      </c>
      <c r="E8899">
        <v>1971</v>
      </c>
      <c r="F8899">
        <v>17.2</v>
      </c>
      <c r="G8899">
        <v>8.6999999999999993</v>
      </c>
      <c r="H8899">
        <v>1955.77</v>
      </c>
      <c r="L8899">
        <v>30.4</v>
      </c>
      <c r="M8899">
        <v>69.612200000000001</v>
      </c>
      <c r="N8899">
        <v>107.03400000000001</v>
      </c>
    </row>
    <row r="8900" spans="1:15" x14ac:dyDescent="0.3">
      <c r="A8900" t="s">
        <v>308</v>
      </c>
      <c r="B8900" t="s">
        <v>309</v>
      </c>
      <c r="C8900" t="s">
        <v>438</v>
      </c>
      <c r="D8900" t="s">
        <v>439</v>
      </c>
      <c r="E8900">
        <v>1970</v>
      </c>
      <c r="F8900">
        <v>16.8</v>
      </c>
      <c r="G8900">
        <v>8.1999999999999993</v>
      </c>
      <c r="H8900">
        <v>1806.83</v>
      </c>
      <c r="L8900">
        <v>32</v>
      </c>
      <c r="M8900">
        <v>69.868300000000005</v>
      </c>
      <c r="N8900">
        <v>106.645</v>
      </c>
    </row>
    <row r="8901" spans="1:15" x14ac:dyDescent="0.3">
      <c r="A8901" t="s">
        <v>308</v>
      </c>
      <c r="B8901" t="s">
        <v>309</v>
      </c>
      <c r="C8901" t="s">
        <v>438</v>
      </c>
      <c r="D8901" t="s">
        <v>439</v>
      </c>
      <c r="E8901">
        <v>1969</v>
      </c>
      <c r="F8901">
        <v>16.399999999999999</v>
      </c>
      <c r="G8901">
        <v>8.1</v>
      </c>
      <c r="H8901">
        <v>1701.9</v>
      </c>
      <c r="L8901">
        <v>33.299999999999997</v>
      </c>
      <c r="M8901">
        <v>69.719499999999996</v>
      </c>
      <c r="N8901">
        <v>106.26600000000001</v>
      </c>
    </row>
    <row r="8902" spans="1:15" x14ac:dyDescent="0.3">
      <c r="A8902" t="s">
        <v>308</v>
      </c>
      <c r="B8902" t="s">
        <v>309</v>
      </c>
      <c r="C8902" t="s">
        <v>438</v>
      </c>
      <c r="D8902" t="s">
        <v>439</v>
      </c>
      <c r="E8902">
        <v>1968</v>
      </c>
      <c r="F8902">
        <v>16.3</v>
      </c>
      <c r="G8902">
        <v>7.6</v>
      </c>
      <c r="H8902">
        <v>1592.74</v>
      </c>
      <c r="L8902">
        <v>34.5</v>
      </c>
      <c r="M8902">
        <v>70.219499999999996</v>
      </c>
      <c r="N8902">
        <v>105.438</v>
      </c>
    </row>
    <row r="8903" spans="1:15" x14ac:dyDescent="0.3">
      <c r="A8903" t="s">
        <v>308</v>
      </c>
      <c r="B8903" t="s">
        <v>309</v>
      </c>
      <c r="C8903" t="s">
        <v>438</v>
      </c>
      <c r="D8903" t="s">
        <v>439</v>
      </c>
      <c r="E8903">
        <v>1967</v>
      </c>
      <c r="F8903">
        <v>16.3</v>
      </c>
      <c r="G8903">
        <v>7.7</v>
      </c>
      <c r="H8903">
        <v>1484.06</v>
      </c>
      <c r="L8903">
        <v>36</v>
      </c>
      <c r="M8903">
        <v>69.424400000000006</v>
      </c>
      <c r="N8903">
        <v>104.434</v>
      </c>
    </row>
    <row r="8904" spans="1:15" x14ac:dyDescent="0.3">
      <c r="A8904" t="s">
        <v>308</v>
      </c>
      <c r="B8904" t="s">
        <v>309</v>
      </c>
      <c r="C8904" t="s">
        <v>438</v>
      </c>
      <c r="D8904" t="s">
        <v>439</v>
      </c>
      <c r="E8904">
        <v>1966</v>
      </c>
      <c r="F8904">
        <v>16.8</v>
      </c>
      <c r="G8904">
        <v>7.4</v>
      </c>
      <c r="H8904">
        <v>1361.54</v>
      </c>
      <c r="L8904">
        <v>38</v>
      </c>
      <c r="M8904">
        <v>69.826800000000006</v>
      </c>
      <c r="N8904">
        <v>103.435</v>
      </c>
    </row>
    <row r="8905" spans="1:15" x14ac:dyDescent="0.3">
      <c r="A8905" t="s">
        <v>308</v>
      </c>
      <c r="B8905" t="s">
        <v>309</v>
      </c>
      <c r="C8905" t="s">
        <v>438</v>
      </c>
      <c r="D8905" t="s">
        <v>439</v>
      </c>
      <c r="E8905">
        <v>1965</v>
      </c>
      <c r="F8905">
        <v>17.399999999999999</v>
      </c>
      <c r="G8905">
        <v>7.4</v>
      </c>
      <c r="H8905">
        <v>1251.01</v>
      </c>
      <c r="L8905">
        <v>40.700000000000003</v>
      </c>
      <c r="M8905">
        <v>69.429299999999998</v>
      </c>
      <c r="N8905">
        <v>102.664</v>
      </c>
    </row>
    <row r="8906" spans="1:15" x14ac:dyDescent="0.3">
      <c r="A8906" t="s">
        <v>308</v>
      </c>
      <c r="B8906" t="s">
        <v>309</v>
      </c>
      <c r="C8906" t="s">
        <v>438</v>
      </c>
      <c r="D8906" t="s">
        <v>439</v>
      </c>
      <c r="E8906">
        <v>1964</v>
      </c>
      <c r="F8906">
        <v>18.100000000000001</v>
      </c>
      <c r="G8906">
        <v>7.6</v>
      </c>
      <c r="H8906">
        <v>1167.04</v>
      </c>
      <c r="L8906">
        <v>43.6</v>
      </c>
      <c r="M8906">
        <v>68.629300000000001</v>
      </c>
      <c r="N8906">
        <v>101.667</v>
      </c>
    </row>
    <row r="8907" spans="1:15" x14ac:dyDescent="0.3">
      <c r="A8907" t="s">
        <v>308</v>
      </c>
      <c r="B8907" t="s">
        <v>309</v>
      </c>
      <c r="C8907" t="s">
        <v>438</v>
      </c>
      <c r="D8907" t="s">
        <v>439</v>
      </c>
      <c r="E8907">
        <v>1963</v>
      </c>
      <c r="F8907">
        <v>19.2</v>
      </c>
      <c r="G8907">
        <v>7.5</v>
      </c>
      <c r="H8907">
        <v>1092.7</v>
      </c>
      <c r="L8907">
        <v>46.5</v>
      </c>
      <c r="M8907">
        <v>68.375600000000006</v>
      </c>
      <c r="N8907">
        <v>100.271</v>
      </c>
    </row>
    <row r="8908" spans="1:15" x14ac:dyDescent="0.3">
      <c r="A8908" t="s">
        <v>308</v>
      </c>
      <c r="B8908" t="s">
        <v>309</v>
      </c>
      <c r="C8908" t="s">
        <v>438</v>
      </c>
      <c r="D8908" t="s">
        <v>439</v>
      </c>
      <c r="E8908">
        <v>1962</v>
      </c>
      <c r="F8908">
        <v>19.8</v>
      </c>
      <c r="G8908">
        <v>7.9</v>
      </c>
      <c r="H8908">
        <v>1062.18</v>
      </c>
      <c r="L8908">
        <v>49.6</v>
      </c>
      <c r="M8908">
        <v>67.4268</v>
      </c>
      <c r="N8908">
        <v>98.953599999999994</v>
      </c>
    </row>
    <row r="8909" spans="1:15" x14ac:dyDescent="0.3">
      <c r="A8909" t="s">
        <v>308</v>
      </c>
      <c r="B8909" t="s">
        <v>309</v>
      </c>
      <c r="C8909" t="s">
        <v>438</v>
      </c>
      <c r="D8909" t="s">
        <v>439</v>
      </c>
      <c r="E8909">
        <v>1961</v>
      </c>
      <c r="F8909">
        <v>20.9</v>
      </c>
      <c r="G8909">
        <v>7.6</v>
      </c>
      <c r="H8909">
        <v>987.91899999999998</v>
      </c>
      <c r="L8909">
        <v>53.3</v>
      </c>
      <c r="M8909">
        <v>67.778000000000006</v>
      </c>
      <c r="N8909">
        <v>97.828900000000004</v>
      </c>
    </row>
    <row r="8910" spans="1:15" x14ac:dyDescent="0.3">
      <c r="A8910" t="s">
        <v>308</v>
      </c>
      <c r="B8910" t="s">
        <v>309</v>
      </c>
      <c r="C8910" t="s">
        <v>438</v>
      </c>
      <c r="D8910" t="s">
        <v>439</v>
      </c>
      <c r="E8910">
        <v>1960</v>
      </c>
      <c r="F8910">
        <v>22.6</v>
      </c>
      <c r="G8910">
        <v>7.6</v>
      </c>
      <c r="H8910">
        <v>904.56500000000005</v>
      </c>
      <c r="L8910">
        <v>58</v>
      </c>
      <c r="M8910">
        <v>67.680499999999995</v>
      </c>
    </row>
    <row r="8911" spans="1:15" x14ac:dyDescent="0.3">
      <c r="A8911" t="s">
        <v>310</v>
      </c>
      <c r="B8911" t="s">
        <v>311</v>
      </c>
      <c r="C8911" t="s">
        <v>438</v>
      </c>
      <c r="D8911" t="s">
        <v>439</v>
      </c>
      <c r="E8911">
        <v>2018</v>
      </c>
      <c r="I8911" s="1">
        <v>238000000000</v>
      </c>
      <c r="J8911">
        <v>23145.7</v>
      </c>
      <c r="K8911">
        <v>74.661000000000001</v>
      </c>
      <c r="L8911">
        <v>3.1</v>
      </c>
      <c r="N8911">
        <v>112.239</v>
      </c>
      <c r="O8911">
        <v>6.86</v>
      </c>
    </row>
    <row r="8912" spans="1:15" x14ac:dyDescent="0.3">
      <c r="A8912" t="s">
        <v>310</v>
      </c>
      <c r="B8912" t="s">
        <v>311</v>
      </c>
      <c r="C8912" t="s">
        <v>438</v>
      </c>
      <c r="D8912" t="s">
        <v>439</v>
      </c>
      <c r="E8912">
        <v>2017</v>
      </c>
      <c r="F8912">
        <v>8.4</v>
      </c>
      <c r="G8912">
        <v>10.6</v>
      </c>
      <c r="I8912" s="1">
        <v>219000000000</v>
      </c>
      <c r="J8912">
        <v>21291.4</v>
      </c>
      <c r="K8912">
        <v>73.791200000000003</v>
      </c>
      <c r="L8912">
        <v>3.1</v>
      </c>
      <c r="M8912">
        <v>81.124399999999994</v>
      </c>
      <c r="N8912">
        <v>112.44199999999999</v>
      </c>
      <c r="O8912">
        <v>8.8670000000000009</v>
      </c>
    </row>
    <row r="8913" spans="1:15" x14ac:dyDescent="0.3">
      <c r="A8913" t="s">
        <v>310</v>
      </c>
      <c r="B8913" t="s">
        <v>311</v>
      </c>
      <c r="C8913" t="s">
        <v>438</v>
      </c>
      <c r="D8913" t="s">
        <v>439</v>
      </c>
      <c r="E8913">
        <v>2016</v>
      </c>
      <c r="F8913">
        <v>8.4</v>
      </c>
      <c r="G8913">
        <v>10.7</v>
      </c>
      <c r="I8913" s="1">
        <v>206000000000</v>
      </c>
      <c r="J8913">
        <v>19977.400000000001</v>
      </c>
      <c r="K8913">
        <v>70.423599999999993</v>
      </c>
      <c r="L8913">
        <v>3</v>
      </c>
      <c r="M8913">
        <v>81.124399999999994</v>
      </c>
      <c r="N8913">
        <v>112.71599999999999</v>
      </c>
      <c r="O8913">
        <v>11.066000000000001</v>
      </c>
    </row>
    <row r="8914" spans="1:15" x14ac:dyDescent="0.3">
      <c r="A8914" t="s">
        <v>310</v>
      </c>
      <c r="B8914" t="s">
        <v>311</v>
      </c>
      <c r="C8914" t="s">
        <v>438</v>
      </c>
      <c r="D8914" t="s">
        <v>439</v>
      </c>
      <c r="E8914">
        <v>2015</v>
      </c>
      <c r="F8914">
        <v>8.3000000000000007</v>
      </c>
      <c r="G8914">
        <v>10.5</v>
      </c>
      <c r="I8914" s="1">
        <v>199000000000</v>
      </c>
      <c r="J8914">
        <v>19252.599999999999</v>
      </c>
      <c r="K8914">
        <v>68.632900000000006</v>
      </c>
      <c r="L8914">
        <v>3</v>
      </c>
      <c r="M8914">
        <v>81.124399999999994</v>
      </c>
      <c r="N8914">
        <v>113.07299999999999</v>
      </c>
      <c r="O8914">
        <v>12.444000000000001</v>
      </c>
    </row>
    <row r="8915" spans="1:15" x14ac:dyDescent="0.3">
      <c r="A8915" t="s">
        <v>310</v>
      </c>
      <c r="B8915" t="s">
        <v>311</v>
      </c>
      <c r="C8915" t="s">
        <v>438</v>
      </c>
      <c r="D8915" t="s">
        <v>439</v>
      </c>
      <c r="E8915">
        <v>2014</v>
      </c>
      <c r="F8915">
        <v>7.9</v>
      </c>
      <c r="G8915">
        <v>10.1</v>
      </c>
      <c r="H8915">
        <v>4662.6000000000004</v>
      </c>
      <c r="I8915" s="1">
        <v>230000000000</v>
      </c>
      <c r="J8915">
        <v>22077.5</v>
      </c>
      <c r="K8915">
        <v>64.59</v>
      </c>
      <c r="L8915">
        <v>3</v>
      </c>
      <c r="M8915">
        <v>81.122</v>
      </c>
      <c r="N8915">
        <v>113.542</v>
      </c>
      <c r="O8915">
        <v>13.894</v>
      </c>
    </row>
    <row r="8916" spans="1:15" x14ac:dyDescent="0.3">
      <c r="A8916" t="s">
        <v>310</v>
      </c>
      <c r="B8916" t="s">
        <v>311</v>
      </c>
      <c r="C8916" t="s">
        <v>438</v>
      </c>
      <c r="D8916" t="s">
        <v>439</v>
      </c>
      <c r="E8916">
        <v>2013</v>
      </c>
      <c r="F8916">
        <v>7.9</v>
      </c>
      <c r="G8916">
        <v>10.199999999999999</v>
      </c>
      <c r="H8916">
        <v>4685.05</v>
      </c>
      <c r="I8916" s="1">
        <v>226000000000</v>
      </c>
      <c r="J8916">
        <v>21618.7</v>
      </c>
      <c r="K8916">
        <v>62.095599999999997</v>
      </c>
      <c r="L8916">
        <v>3</v>
      </c>
      <c r="M8916">
        <v>80.721999999999994</v>
      </c>
      <c r="N8916">
        <v>114.15600000000001</v>
      </c>
      <c r="O8916">
        <v>16.183</v>
      </c>
    </row>
    <row r="8917" spans="1:15" x14ac:dyDescent="0.3">
      <c r="A8917" t="s">
        <v>310</v>
      </c>
      <c r="B8917" t="s">
        <v>311</v>
      </c>
      <c r="C8917" t="s">
        <v>438</v>
      </c>
      <c r="D8917" t="s">
        <v>439</v>
      </c>
      <c r="E8917">
        <v>2012</v>
      </c>
      <c r="F8917">
        <v>8.5</v>
      </c>
      <c r="G8917">
        <v>10.199999999999999</v>
      </c>
      <c r="H8917">
        <v>4736.3500000000004</v>
      </c>
      <c r="I8917" s="1">
        <v>216000000000</v>
      </c>
      <c r="J8917">
        <v>20577.400000000001</v>
      </c>
      <c r="K8917">
        <v>60.34</v>
      </c>
      <c r="L8917">
        <v>3</v>
      </c>
      <c r="M8917">
        <v>80.373199999999997</v>
      </c>
      <c r="N8917">
        <v>114.803</v>
      </c>
      <c r="O8917">
        <v>15.526999999999999</v>
      </c>
    </row>
    <row r="8918" spans="1:15" x14ac:dyDescent="0.3">
      <c r="A8918" t="s">
        <v>310</v>
      </c>
      <c r="B8918" t="s">
        <v>311</v>
      </c>
      <c r="C8918" t="s">
        <v>438</v>
      </c>
      <c r="D8918" t="s">
        <v>439</v>
      </c>
      <c r="E8918">
        <v>2011</v>
      </c>
      <c r="F8918">
        <v>9.1999999999999993</v>
      </c>
      <c r="G8918">
        <v>9.6999999999999993</v>
      </c>
      <c r="H8918">
        <v>4848.28</v>
      </c>
      <c r="I8918" s="1">
        <v>245000000000</v>
      </c>
      <c r="J8918">
        <v>23196.2</v>
      </c>
      <c r="K8918">
        <v>55.25</v>
      </c>
      <c r="L8918">
        <v>3</v>
      </c>
      <c r="M8918">
        <v>80.470699999999994</v>
      </c>
      <c r="N8918">
        <v>115.27</v>
      </c>
      <c r="O8918">
        <v>12.677</v>
      </c>
    </row>
    <row r="8919" spans="1:15" x14ac:dyDescent="0.3">
      <c r="A8919" t="s">
        <v>310</v>
      </c>
      <c r="B8919" t="s">
        <v>311</v>
      </c>
      <c r="C8919" t="s">
        <v>438</v>
      </c>
      <c r="D8919" t="s">
        <v>439</v>
      </c>
      <c r="E8919">
        <v>2010</v>
      </c>
      <c r="F8919">
        <v>9.6</v>
      </c>
      <c r="G8919">
        <v>10</v>
      </c>
      <c r="H8919">
        <v>4959.09</v>
      </c>
      <c r="I8919" s="1">
        <v>238000000000</v>
      </c>
      <c r="J8919">
        <v>22538.7</v>
      </c>
      <c r="K8919">
        <v>53.3</v>
      </c>
      <c r="L8919">
        <v>3.1</v>
      </c>
      <c r="M8919">
        <v>79.026799999999994</v>
      </c>
      <c r="N8919">
        <v>115.43899999999999</v>
      </c>
      <c r="O8919">
        <v>10.77</v>
      </c>
    </row>
    <row r="8920" spans="1:15" x14ac:dyDescent="0.3">
      <c r="A8920" t="s">
        <v>310</v>
      </c>
      <c r="B8920" t="s">
        <v>311</v>
      </c>
      <c r="C8920" t="s">
        <v>438</v>
      </c>
      <c r="D8920" t="s">
        <v>439</v>
      </c>
      <c r="E8920">
        <v>2009</v>
      </c>
      <c r="F8920">
        <v>9.4</v>
      </c>
      <c r="G8920">
        <v>9.9</v>
      </c>
      <c r="H8920">
        <v>4843.8500000000004</v>
      </c>
      <c r="I8920" s="1">
        <v>244000000000</v>
      </c>
      <c r="J8920">
        <v>23064</v>
      </c>
      <c r="K8920">
        <v>48.27</v>
      </c>
      <c r="L8920">
        <v>3.2</v>
      </c>
      <c r="M8920">
        <v>78.726799999999997</v>
      </c>
      <c r="N8920">
        <v>115.386</v>
      </c>
      <c r="O8920">
        <v>9.4320000000000004</v>
      </c>
    </row>
    <row r="8921" spans="1:15" x14ac:dyDescent="0.3">
      <c r="A8921" t="s">
        <v>310</v>
      </c>
      <c r="B8921" t="s">
        <v>311</v>
      </c>
      <c r="C8921" t="s">
        <v>438</v>
      </c>
      <c r="D8921" t="s">
        <v>439</v>
      </c>
      <c r="E8921">
        <v>2008</v>
      </c>
      <c r="F8921">
        <v>9.9</v>
      </c>
      <c r="G8921">
        <v>9.9</v>
      </c>
      <c r="H8921">
        <v>4850.84</v>
      </c>
      <c r="I8921" s="1">
        <v>262000000000</v>
      </c>
      <c r="J8921">
        <v>24815.599999999999</v>
      </c>
      <c r="K8921">
        <v>44.13</v>
      </c>
      <c r="L8921">
        <v>3.2</v>
      </c>
      <c r="M8921">
        <v>78.5244</v>
      </c>
      <c r="N8921">
        <v>115.428</v>
      </c>
      <c r="O8921">
        <v>7.5519999999999996</v>
      </c>
    </row>
    <row r="8922" spans="1:15" x14ac:dyDescent="0.3">
      <c r="A8922" t="s">
        <v>310</v>
      </c>
      <c r="B8922" t="s">
        <v>311</v>
      </c>
      <c r="C8922" t="s">
        <v>438</v>
      </c>
      <c r="D8922" t="s">
        <v>439</v>
      </c>
      <c r="E8922">
        <v>2007</v>
      </c>
      <c r="F8922">
        <v>9.6999999999999993</v>
      </c>
      <c r="G8922">
        <v>9.8000000000000007</v>
      </c>
      <c r="H8922">
        <v>4890.5600000000004</v>
      </c>
      <c r="I8922" s="1">
        <v>240000000000</v>
      </c>
      <c r="J8922">
        <v>22780.1</v>
      </c>
      <c r="K8922">
        <v>42.09</v>
      </c>
      <c r="L8922">
        <v>3.3</v>
      </c>
      <c r="M8922">
        <v>78.322000000000003</v>
      </c>
      <c r="N8922">
        <v>115.261</v>
      </c>
      <c r="O8922">
        <v>7.9640000000000004</v>
      </c>
    </row>
    <row r="8923" spans="1:15" x14ac:dyDescent="0.3">
      <c r="A8923" t="s">
        <v>310</v>
      </c>
      <c r="B8923" t="s">
        <v>311</v>
      </c>
      <c r="C8923" t="s">
        <v>438</v>
      </c>
      <c r="D8923" t="s">
        <v>439</v>
      </c>
      <c r="E8923">
        <v>2006</v>
      </c>
      <c r="F8923">
        <v>10</v>
      </c>
      <c r="G8923">
        <v>9.6999999999999993</v>
      </c>
      <c r="H8923">
        <v>4827.47</v>
      </c>
      <c r="I8923" s="1">
        <v>209000000000</v>
      </c>
      <c r="J8923">
        <v>19821.400000000001</v>
      </c>
      <c r="K8923">
        <v>38.01</v>
      </c>
      <c r="L8923">
        <v>3.5</v>
      </c>
      <c r="M8923">
        <v>78.419499999999999</v>
      </c>
      <c r="N8923">
        <v>115.035</v>
      </c>
      <c r="O8923">
        <v>7.6470000000000002</v>
      </c>
    </row>
    <row r="8924" spans="1:15" x14ac:dyDescent="0.3">
      <c r="A8924" t="s">
        <v>310</v>
      </c>
      <c r="B8924" t="s">
        <v>311</v>
      </c>
      <c r="C8924" t="s">
        <v>438</v>
      </c>
      <c r="D8924" t="s">
        <v>439</v>
      </c>
      <c r="E8924">
        <v>2005</v>
      </c>
      <c r="F8924">
        <v>10.4</v>
      </c>
      <c r="G8924">
        <v>10.199999999999999</v>
      </c>
      <c r="H8924">
        <v>4682.99</v>
      </c>
      <c r="I8924" s="1">
        <v>197000000000</v>
      </c>
      <c r="J8924">
        <v>18784.900000000001</v>
      </c>
      <c r="K8924">
        <v>34.99</v>
      </c>
      <c r="L8924">
        <v>3.7</v>
      </c>
      <c r="M8924">
        <v>78.070700000000002</v>
      </c>
      <c r="N8924">
        <v>114.828</v>
      </c>
      <c r="O8924">
        <v>7.5819999999999999</v>
      </c>
    </row>
    <row r="8925" spans="1:15" x14ac:dyDescent="0.3">
      <c r="A8925" t="s">
        <v>310</v>
      </c>
      <c r="B8925" t="s">
        <v>311</v>
      </c>
      <c r="C8925" t="s">
        <v>438</v>
      </c>
      <c r="D8925" t="s">
        <v>439</v>
      </c>
      <c r="E8925">
        <v>2004</v>
      </c>
      <c r="F8925">
        <v>10.4</v>
      </c>
      <c r="G8925">
        <v>9.6999999999999993</v>
      </c>
      <c r="H8925">
        <v>4533.54</v>
      </c>
      <c r="I8925" s="1">
        <v>189000000000</v>
      </c>
      <c r="J8925">
        <v>18045.599999999999</v>
      </c>
      <c r="K8925">
        <v>31.78</v>
      </c>
      <c r="L8925">
        <v>4</v>
      </c>
      <c r="M8925">
        <v>77.670699999999997</v>
      </c>
      <c r="N8925">
        <v>114.578</v>
      </c>
      <c r="O8925">
        <v>6.3170000000000002</v>
      </c>
    </row>
    <row r="8926" spans="1:15" x14ac:dyDescent="0.3">
      <c r="A8926" t="s">
        <v>310</v>
      </c>
      <c r="B8926" t="s">
        <v>311</v>
      </c>
      <c r="C8926" t="s">
        <v>438</v>
      </c>
      <c r="D8926" t="s">
        <v>439</v>
      </c>
      <c r="E8926">
        <v>2003</v>
      </c>
      <c r="F8926">
        <v>10.8</v>
      </c>
      <c r="G8926">
        <v>10.4</v>
      </c>
      <c r="H8926">
        <v>4375.7299999999996</v>
      </c>
      <c r="I8926" s="1">
        <v>165000000000</v>
      </c>
      <c r="J8926">
        <v>15772.7</v>
      </c>
      <c r="K8926">
        <v>29.67</v>
      </c>
      <c r="L8926">
        <v>4.3</v>
      </c>
      <c r="M8926">
        <v>77.219499999999996</v>
      </c>
      <c r="N8926">
        <v>114.304</v>
      </c>
      <c r="O8926">
        <v>6.1319999999999997</v>
      </c>
    </row>
    <row r="8927" spans="1:15" x14ac:dyDescent="0.3">
      <c r="A8927" t="s">
        <v>310</v>
      </c>
      <c r="B8927" t="s">
        <v>311</v>
      </c>
      <c r="C8927" t="s">
        <v>438</v>
      </c>
      <c r="D8927" t="s">
        <v>439</v>
      </c>
      <c r="E8927">
        <v>2002</v>
      </c>
      <c r="F8927">
        <v>11</v>
      </c>
      <c r="G8927">
        <v>10.199999999999999</v>
      </c>
      <c r="H8927">
        <v>4271.17</v>
      </c>
      <c r="I8927" s="1">
        <v>134000000000</v>
      </c>
      <c r="J8927">
        <v>12882.3</v>
      </c>
      <c r="K8927">
        <v>19.37</v>
      </c>
      <c r="L8927">
        <v>4.7</v>
      </c>
      <c r="M8927">
        <v>77.065899999999999</v>
      </c>
      <c r="N8927">
        <v>113.876</v>
      </c>
      <c r="O8927">
        <v>4.4969999999999999</v>
      </c>
    </row>
    <row r="8928" spans="1:15" x14ac:dyDescent="0.3">
      <c r="A8928" t="s">
        <v>310</v>
      </c>
      <c r="B8928" t="s">
        <v>311</v>
      </c>
      <c r="C8928" t="s">
        <v>438</v>
      </c>
      <c r="D8928" t="s">
        <v>439</v>
      </c>
      <c r="E8928">
        <v>2001</v>
      </c>
      <c r="F8928">
        <v>10.9</v>
      </c>
      <c r="G8928">
        <v>10.1</v>
      </c>
      <c r="H8928">
        <v>4119.67</v>
      </c>
      <c r="I8928" s="1">
        <v>122000000000</v>
      </c>
      <c r="J8928">
        <v>11729.1</v>
      </c>
      <c r="K8928">
        <v>18.0871</v>
      </c>
      <c r="L8928">
        <v>5.0999999999999996</v>
      </c>
      <c r="M8928">
        <v>76.814599999999999</v>
      </c>
      <c r="N8928">
        <v>113.254</v>
      </c>
      <c r="O8928">
        <v>3.8279999999999998</v>
      </c>
    </row>
    <row r="8929" spans="1:15" x14ac:dyDescent="0.3">
      <c r="A8929" t="s">
        <v>310</v>
      </c>
      <c r="B8929" t="s">
        <v>311</v>
      </c>
      <c r="C8929" t="s">
        <v>438</v>
      </c>
      <c r="D8929" t="s">
        <v>439</v>
      </c>
      <c r="E8929">
        <v>2000</v>
      </c>
      <c r="F8929">
        <v>11.7</v>
      </c>
      <c r="G8929">
        <v>10.199999999999999</v>
      </c>
      <c r="H8929">
        <v>3988.96</v>
      </c>
      <c r="I8929" s="1">
        <v>118000000000</v>
      </c>
      <c r="J8929">
        <v>11502.4</v>
      </c>
      <c r="K8929">
        <v>16.430499999999999</v>
      </c>
      <c r="L8929">
        <v>5.5</v>
      </c>
      <c r="M8929">
        <v>76.314599999999999</v>
      </c>
      <c r="N8929">
        <v>112.458</v>
      </c>
      <c r="O8929">
        <v>3.8090000000000002</v>
      </c>
    </row>
    <row r="8930" spans="1:15" x14ac:dyDescent="0.3">
      <c r="A8930" t="s">
        <v>310</v>
      </c>
      <c r="B8930" t="s">
        <v>311</v>
      </c>
      <c r="C8930" t="s">
        <v>438</v>
      </c>
      <c r="D8930" t="s">
        <v>439</v>
      </c>
      <c r="E8930">
        <v>1999</v>
      </c>
      <c r="F8930">
        <v>11.4</v>
      </c>
      <c r="G8930">
        <v>10.6</v>
      </c>
      <c r="H8930">
        <v>3795.23</v>
      </c>
      <c r="I8930" s="1">
        <v>127000000000</v>
      </c>
      <c r="J8930">
        <v>12474.8</v>
      </c>
      <c r="K8930">
        <v>14.7423</v>
      </c>
      <c r="L8930">
        <v>5.9</v>
      </c>
      <c r="M8930">
        <v>75.963399999999993</v>
      </c>
      <c r="N8930">
        <v>111.67</v>
      </c>
      <c r="O8930">
        <v>4.5780000000000003</v>
      </c>
    </row>
    <row r="8931" spans="1:15" x14ac:dyDescent="0.3">
      <c r="A8931" t="s">
        <v>310</v>
      </c>
      <c r="B8931" t="s">
        <v>311</v>
      </c>
      <c r="C8931" t="s">
        <v>438</v>
      </c>
      <c r="D8931" t="s">
        <v>439</v>
      </c>
      <c r="E8931">
        <v>1998</v>
      </c>
      <c r="F8931">
        <v>11.2</v>
      </c>
      <c r="G8931">
        <v>10.5</v>
      </c>
      <c r="H8931">
        <v>3545.01</v>
      </c>
      <c r="I8931" s="1">
        <v>124000000000</v>
      </c>
      <c r="J8931">
        <v>12202.7</v>
      </c>
      <c r="K8931">
        <v>9.8704499999999999</v>
      </c>
      <c r="L8931">
        <v>6.3</v>
      </c>
      <c r="M8931">
        <v>75.712199999999996</v>
      </c>
      <c r="N8931">
        <v>111.04</v>
      </c>
      <c r="O8931">
        <v>4.6520000000000001</v>
      </c>
    </row>
    <row r="8932" spans="1:15" x14ac:dyDescent="0.3">
      <c r="A8932" t="s">
        <v>310</v>
      </c>
      <c r="B8932" t="s">
        <v>311</v>
      </c>
      <c r="C8932" t="s">
        <v>438</v>
      </c>
      <c r="D8932" t="s">
        <v>439</v>
      </c>
      <c r="E8932">
        <v>1997</v>
      </c>
      <c r="F8932">
        <v>11.2</v>
      </c>
      <c r="G8932">
        <v>10.4</v>
      </c>
      <c r="H8932">
        <v>3352.47</v>
      </c>
      <c r="I8932" s="1">
        <v>117000000000</v>
      </c>
      <c r="J8932">
        <v>11578.4</v>
      </c>
      <c r="K8932">
        <v>4.9530000000000003</v>
      </c>
      <c r="L8932">
        <v>6.6</v>
      </c>
      <c r="M8932">
        <v>75.412199999999999</v>
      </c>
      <c r="N8932">
        <v>110.48099999999999</v>
      </c>
      <c r="O8932">
        <v>6.5709999999999997</v>
      </c>
    </row>
    <row r="8933" spans="1:15" x14ac:dyDescent="0.3">
      <c r="A8933" t="s">
        <v>310</v>
      </c>
      <c r="B8933" t="s">
        <v>311</v>
      </c>
      <c r="C8933" t="s">
        <v>438</v>
      </c>
      <c r="D8933" t="s">
        <v>439</v>
      </c>
      <c r="E8933">
        <v>1996</v>
      </c>
      <c r="F8933">
        <v>11</v>
      </c>
      <c r="G8933">
        <v>10.6</v>
      </c>
      <c r="H8933">
        <v>3195.86</v>
      </c>
      <c r="I8933" s="1">
        <v>123000000000</v>
      </c>
      <c r="J8933">
        <v>12185.1</v>
      </c>
      <c r="K8933">
        <v>2.98088</v>
      </c>
      <c r="L8933">
        <v>7</v>
      </c>
      <c r="M8933">
        <v>75.260999999999996</v>
      </c>
      <c r="N8933">
        <v>109.988</v>
      </c>
      <c r="O8933">
        <v>7.298</v>
      </c>
    </row>
    <row r="8934" spans="1:15" x14ac:dyDescent="0.3">
      <c r="A8934" t="s">
        <v>310</v>
      </c>
      <c r="B8934" t="s">
        <v>311</v>
      </c>
      <c r="C8934" t="s">
        <v>438</v>
      </c>
      <c r="D8934" t="s">
        <v>439</v>
      </c>
      <c r="E8934">
        <v>1995</v>
      </c>
      <c r="F8934">
        <v>10.7</v>
      </c>
      <c r="G8934">
        <v>10.3</v>
      </c>
      <c r="H8934">
        <v>3076.85</v>
      </c>
      <c r="I8934" s="1">
        <v>118000000000</v>
      </c>
      <c r="J8934">
        <v>11782.5</v>
      </c>
      <c r="K8934">
        <v>1.4943299999999999</v>
      </c>
      <c r="L8934">
        <v>7.5</v>
      </c>
      <c r="M8934">
        <v>75.312200000000004</v>
      </c>
      <c r="N8934">
        <v>109.57599999999999</v>
      </c>
      <c r="O8934">
        <v>7.0640000000000001</v>
      </c>
    </row>
    <row r="8935" spans="1:15" x14ac:dyDescent="0.3">
      <c r="A8935" t="s">
        <v>310</v>
      </c>
      <c r="B8935" t="s">
        <v>311</v>
      </c>
      <c r="C8935" t="s">
        <v>438</v>
      </c>
      <c r="D8935" t="s">
        <v>439</v>
      </c>
      <c r="E8935">
        <v>1994</v>
      </c>
      <c r="F8935">
        <v>10.9</v>
      </c>
      <c r="G8935">
        <v>9.9</v>
      </c>
      <c r="H8935">
        <v>2870.83</v>
      </c>
      <c r="I8935">
        <v>99698500000</v>
      </c>
      <c r="J8935">
        <v>9978.2999999999993</v>
      </c>
      <c r="K8935">
        <v>0.71890600000000004</v>
      </c>
      <c r="L8935">
        <v>8.1</v>
      </c>
      <c r="M8935">
        <v>74.914599999999993</v>
      </c>
      <c r="N8935">
        <v>109.197</v>
      </c>
      <c r="O8935">
        <v>6.7130000000000001</v>
      </c>
    </row>
    <row r="8936" spans="1:15" x14ac:dyDescent="0.3">
      <c r="A8936" t="s">
        <v>310</v>
      </c>
      <c r="B8936" t="s">
        <v>311</v>
      </c>
      <c r="C8936" t="s">
        <v>438</v>
      </c>
      <c r="D8936" t="s">
        <v>439</v>
      </c>
      <c r="E8936">
        <v>1993</v>
      </c>
      <c r="F8936">
        <v>11.4</v>
      </c>
      <c r="G8936">
        <v>10.6</v>
      </c>
      <c r="H8936">
        <v>2803.2</v>
      </c>
      <c r="I8936">
        <v>95019100000</v>
      </c>
      <c r="J8936">
        <v>9535.59</v>
      </c>
      <c r="K8936">
        <v>0.45016200000000001</v>
      </c>
      <c r="L8936">
        <v>8.8000000000000007</v>
      </c>
      <c r="M8936">
        <v>74.512200000000007</v>
      </c>
      <c r="N8936">
        <v>108.904</v>
      </c>
      <c r="O8936">
        <v>5.3</v>
      </c>
    </row>
    <row r="8937" spans="1:15" x14ac:dyDescent="0.3">
      <c r="A8937" t="s">
        <v>310</v>
      </c>
      <c r="B8937" t="s">
        <v>311</v>
      </c>
      <c r="C8937" t="s">
        <v>438</v>
      </c>
      <c r="D8937" t="s">
        <v>439</v>
      </c>
      <c r="E8937">
        <v>1992</v>
      </c>
      <c r="F8937">
        <v>11.5</v>
      </c>
      <c r="G8937">
        <v>10.1</v>
      </c>
      <c r="H8937">
        <v>2815.88</v>
      </c>
      <c r="I8937" s="1">
        <v>108000000000</v>
      </c>
      <c r="J8937">
        <v>10811.6</v>
      </c>
      <c r="K8937">
        <v>0.25042700000000001</v>
      </c>
      <c r="L8937">
        <v>9.6999999999999993</v>
      </c>
      <c r="M8937">
        <v>74.312200000000004</v>
      </c>
      <c r="N8937">
        <v>108.77</v>
      </c>
      <c r="O8937">
        <v>3.9849999999999999</v>
      </c>
    </row>
    <row r="8938" spans="1:15" x14ac:dyDescent="0.3">
      <c r="A8938" t="s">
        <v>310</v>
      </c>
      <c r="B8938" t="s">
        <v>311</v>
      </c>
      <c r="C8938" t="s">
        <v>438</v>
      </c>
      <c r="D8938" t="s">
        <v>439</v>
      </c>
      <c r="E8938">
        <v>1991</v>
      </c>
      <c r="F8938">
        <v>11.7</v>
      </c>
      <c r="G8938">
        <v>10.4</v>
      </c>
      <c r="H8938">
        <v>2676.64</v>
      </c>
      <c r="I8938">
        <v>89242400000</v>
      </c>
      <c r="J8938">
        <v>8959.8700000000008</v>
      </c>
      <c r="K8938">
        <v>0.100231</v>
      </c>
      <c r="L8938">
        <v>10.6</v>
      </c>
      <c r="M8938">
        <v>74.014600000000002</v>
      </c>
      <c r="N8938">
        <v>108.855</v>
      </c>
      <c r="O8938">
        <v>3.919</v>
      </c>
    </row>
    <row r="8939" spans="1:15" x14ac:dyDescent="0.3">
      <c r="A8939" t="s">
        <v>310</v>
      </c>
      <c r="B8939" t="s">
        <v>311</v>
      </c>
      <c r="C8939" t="s">
        <v>438</v>
      </c>
      <c r="D8939" t="s">
        <v>439</v>
      </c>
      <c r="E8939">
        <v>1990</v>
      </c>
      <c r="F8939">
        <v>11.7</v>
      </c>
      <c r="G8939">
        <v>10.3</v>
      </c>
      <c r="H8939">
        <v>2541.87</v>
      </c>
      <c r="I8939">
        <v>78721600000</v>
      </c>
      <c r="J8939">
        <v>7885.39</v>
      </c>
      <c r="K8939">
        <v>0</v>
      </c>
      <c r="L8939">
        <v>11.5</v>
      </c>
      <c r="M8939">
        <v>73.965900000000005</v>
      </c>
      <c r="N8939">
        <v>109.10599999999999</v>
      </c>
    </row>
    <row r="8940" spans="1:15" x14ac:dyDescent="0.3">
      <c r="A8940" t="s">
        <v>310</v>
      </c>
      <c r="B8940" t="s">
        <v>311</v>
      </c>
      <c r="C8940" t="s">
        <v>438</v>
      </c>
      <c r="D8940" t="s">
        <v>439</v>
      </c>
      <c r="E8940">
        <v>1989</v>
      </c>
      <c r="F8940">
        <v>11.8</v>
      </c>
      <c r="G8940">
        <v>9.6</v>
      </c>
      <c r="H8940">
        <v>2399.3000000000002</v>
      </c>
      <c r="I8940">
        <v>60600100000</v>
      </c>
      <c r="J8940">
        <v>6056.98</v>
      </c>
      <c r="L8940">
        <v>12.5</v>
      </c>
      <c r="M8940">
        <v>74.265900000000002</v>
      </c>
      <c r="N8940">
        <v>109.34399999999999</v>
      </c>
    </row>
    <row r="8941" spans="1:15" x14ac:dyDescent="0.3">
      <c r="A8941" t="s">
        <v>310</v>
      </c>
      <c r="B8941" t="s">
        <v>311</v>
      </c>
      <c r="C8941" t="s">
        <v>438</v>
      </c>
      <c r="D8941" t="s">
        <v>439</v>
      </c>
      <c r="E8941">
        <v>1988</v>
      </c>
      <c r="F8941">
        <v>12.2</v>
      </c>
      <c r="G8941">
        <v>9.8000000000000007</v>
      </c>
      <c r="H8941">
        <v>2201.7800000000002</v>
      </c>
      <c r="I8941">
        <v>56352800000</v>
      </c>
      <c r="J8941">
        <v>5624.25</v>
      </c>
      <c r="L8941">
        <v>13.5</v>
      </c>
      <c r="M8941">
        <v>73.714600000000004</v>
      </c>
      <c r="N8941">
        <v>109.504</v>
      </c>
    </row>
    <row r="8942" spans="1:15" x14ac:dyDescent="0.3">
      <c r="A8942" t="s">
        <v>310</v>
      </c>
      <c r="B8942" t="s">
        <v>311</v>
      </c>
      <c r="C8942" t="s">
        <v>438</v>
      </c>
      <c r="D8942" t="s">
        <v>439</v>
      </c>
      <c r="E8942">
        <v>1987</v>
      </c>
      <c r="F8942">
        <v>12.3</v>
      </c>
      <c r="G8942">
        <v>9.5</v>
      </c>
      <c r="H8942">
        <v>2057.7199999999998</v>
      </c>
      <c r="I8942">
        <v>48187700000</v>
      </c>
      <c r="J8942">
        <v>4804.34</v>
      </c>
      <c r="L8942">
        <v>14.5</v>
      </c>
      <c r="M8942">
        <v>73.665899999999993</v>
      </c>
      <c r="N8942">
        <v>109.61799999999999</v>
      </c>
    </row>
    <row r="8943" spans="1:15" x14ac:dyDescent="0.3">
      <c r="A8943" t="s">
        <v>310</v>
      </c>
      <c r="B8943" t="s">
        <v>311</v>
      </c>
      <c r="C8943" t="s">
        <v>438</v>
      </c>
      <c r="D8943" t="s">
        <v>439</v>
      </c>
      <c r="E8943">
        <v>1986</v>
      </c>
      <c r="F8943">
        <v>12.6</v>
      </c>
      <c r="G8943">
        <v>9.5</v>
      </c>
      <c r="H8943">
        <v>1974.54</v>
      </c>
      <c r="I8943">
        <v>38749700000</v>
      </c>
      <c r="J8943">
        <v>3862.33</v>
      </c>
      <c r="L8943">
        <v>15.5</v>
      </c>
      <c r="M8943">
        <v>73.265900000000002</v>
      </c>
      <c r="N8943">
        <v>109.64700000000001</v>
      </c>
    </row>
    <row r="8944" spans="1:15" x14ac:dyDescent="0.3">
      <c r="A8944" t="s">
        <v>310</v>
      </c>
      <c r="B8944" t="s">
        <v>311</v>
      </c>
      <c r="C8944" t="s">
        <v>438</v>
      </c>
      <c r="D8944" t="s">
        <v>439</v>
      </c>
      <c r="E8944">
        <v>1985</v>
      </c>
      <c r="F8944">
        <v>13</v>
      </c>
      <c r="G8944">
        <v>9.6999999999999993</v>
      </c>
      <c r="H8944">
        <v>1873.18</v>
      </c>
      <c r="I8944">
        <v>27118500000</v>
      </c>
      <c r="J8944">
        <v>2705.46</v>
      </c>
      <c r="L8944">
        <v>16.5</v>
      </c>
      <c r="M8944">
        <v>72.814599999999999</v>
      </c>
      <c r="N8944">
        <v>109.548</v>
      </c>
    </row>
    <row r="8945" spans="1:14" x14ac:dyDescent="0.3">
      <c r="A8945" t="s">
        <v>310</v>
      </c>
      <c r="B8945" t="s">
        <v>311</v>
      </c>
      <c r="C8945" t="s">
        <v>438</v>
      </c>
      <c r="D8945" t="s">
        <v>439</v>
      </c>
      <c r="E8945">
        <v>1984</v>
      </c>
      <c r="F8945">
        <v>14.3</v>
      </c>
      <c r="G8945">
        <v>9.6999999999999993</v>
      </c>
      <c r="H8945">
        <v>1774.27</v>
      </c>
      <c r="I8945">
        <v>25220500000</v>
      </c>
      <c r="J8945">
        <v>2523</v>
      </c>
      <c r="L8945">
        <v>17.5</v>
      </c>
      <c r="M8945">
        <v>72.514600000000002</v>
      </c>
      <c r="N8945">
        <v>109.248</v>
      </c>
    </row>
    <row r="8946" spans="1:14" x14ac:dyDescent="0.3">
      <c r="A8946" t="s">
        <v>310</v>
      </c>
      <c r="B8946" t="s">
        <v>311</v>
      </c>
      <c r="C8946" t="s">
        <v>438</v>
      </c>
      <c r="D8946" t="s">
        <v>439</v>
      </c>
      <c r="E8946">
        <v>1983</v>
      </c>
      <c r="F8946">
        <v>14.5</v>
      </c>
      <c r="G8946">
        <v>9.6999999999999993</v>
      </c>
      <c r="H8946">
        <v>1740.03</v>
      </c>
      <c r="I8946">
        <v>27242300000</v>
      </c>
      <c r="J8946">
        <v>2735.76</v>
      </c>
      <c r="L8946">
        <v>18.7</v>
      </c>
      <c r="M8946">
        <v>72.265900000000002</v>
      </c>
      <c r="N8946">
        <v>108.82899999999999</v>
      </c>
    </row>
    <row r="8947" spans="1:14" x14ac:dyDescent="0.3">
      <c r="A8947" t="s">
        <v>310</v>
      </c>
      <c r="B8947" t="s">
        <v>311</v>
      </c>
      <c r="C8947" t="s">
        <v>438</v>
      </c>
      <c r="D8947" t="s">
        <v>439</v>
      </c>
      <c r="E8947">
        <v>1982</v>
      </c>
      <c r="F8947">
        <v>15.2</v>
      </c>
      <c r="G8947">
        <v>9.3000000000000007</v>
      </c>
      <c r="H8947">
        <v>1644.71</v>
      </c>
      <c r="I8947">
        <v>30530800000</v>
      </c>
      <c r="J8947">
        <v>3080.25</v>
      </c>
      <c r="L8947">
        <v>19.899999999999999</v>
      </c>
      <c r="M8947">
        <v>72.414599999999993</v>
      </c>
      <c r="N8947">
        <v>108.325</v>
      </c>
    </row>
    <row r="8948" spans="1:14" x14ac:dyDescent="0.3">
      <c r="A8948" t="s">
        <v>310</v>
      </c>
      <c r="B8948" t="s">
        <v>311</v>
      </c>
      <c r="C8948" t="s">
        <v>438</v>
      </c>
      <c r="D8948" t="s">
        <v>439</v>
      </c>
      <c r="E8948">
        <v>1981</v>
      </c>
      <c r="F8948">
        <v>15.4</v>
      </c>
      <c r="G8948">
        <v>9.6999999999999993</v>
      </c>
      <c r="H8948">
        <v>1567.3</v>
      </c>
      <c r="I8948">
        <v>31980400000</v>
      </c>
      <c r="J8948">
        <v>3246.29</v>
      </c>
      <c r="L8948">
        <v>21.2</v>
      </c>
      <c r="M8948">
        <v>71.614599999999996</v>
      </c>
      <c r="N8948">
        <v>107.66500000000001</v>
      </c>
    </row>
    <row r="8949" spans="1:14" x14ac:dyDescent="0.3">
      <c r="A8949" t="s">
        <v>310</v>
      </c>
      <c r="B8949" t="s">
        <v>311</v>
      </c>
      <c r="C8949" t="s">
        <v>438</v>
      </c>
      <c r="D8949" t="s">
        <v>439</v>
      </c>
      <c r="E8949">
        <v>1980</v>
      </c>
      <c r="F8949">
        <v>16.2</v>
      </c>
      <c r="G8949">
        <v>9.6999999999999993</v>
      </c>
      <c r="H8949">
        <v>1558.52</v>
      </c>
      <c r="I8949">
        <v>32899800000</v>
      </c>
      <c r="J8949">
        <v>3368.7</v>
      </c>
      <c r="L8949">
        <v>22.7</v>
      </c>
      <c r="M8949">
        <v>71.214600000000004</v>
      </c>
      <c r="N8949">
        <v>106.736</v>
      </c>
    </row>
    <row r="8950" spans="1:14" x14ac:dyDescent="0.3">
      <c r="A8950" t="s">
        <v>310</v>
      </c>
      <c r="B8950" t="s">
        <v>311</v>
      </c>
      <c r="C8950" t="s">
        <v>438</v>
      </c>
      <c r="D8950" t="s">
        <v>439</v>
      </c>
      <c r="E8950">
        <v>1979</v>
      </c>
      <c r="F8950">
        <v>16.600000000000001</v>
      </c>
      <c r="G8950">
        <v>9.6</v>
      </c>
      <c r="H8950">
        <v>1466.47</v>
      </c>
      <c r="I8950">
        <v>26625400000</v>
      </c>
      <c r="J8950">
        <v>2755.9</v>
      </c>
      <c r="L8950">
        <v>24.6</v>
      </c>
      <c r="M8950">
        <v>71.168300000000002</v>
      </c>
      <c r="N8950">
        <v>105.58799999999999</v>
      </c>
    </row>
    <row r="8951" spans="1:14" x14ac:dyDescent="0.3">
      <c r="A8951" t="s">
        <v>310</v>
      </c>
      <c r="B8951" t="s">
        <v>311</v>
      </c>
      <c r="C8951" t="s">
        <v>438</v>
      </c>
      <c r="D8951" t="s">
        <v>439</v>
      </c>
      <c r="E8951">
        <v>1978</v>
      </c>
      <c r="F8951">
        <v>17.5</v>
      </c>
      <c r="G8951">
        <v>10.1</v>
      </c>
      <c r="H8951">
        <v>1343.66</v>
      </c>
      <c r="I8951">
        <v>23489900000</v>
      </c>
      <c r="J8951">
        <v>2457.5500000000002</v>
      </c>
      <c r="L8951">
        <v>26.9</v>
      </c>
      <c r="M8951">
        <v>70.317099999999996</v>
      </c>
      <c r="N8951">
        <v>104.462</v>
      </c>
    </row>
    <row r="8952" spans="1:14" x14ac:dyDescent="0.3">
      <c r="A8952" t="s">
        <v>310</v>
      </c>
      <c r="B8952" t="s">
        <v>311</v>
      </c>
      <c r="C8952" t="s">
        <v>438</v>
      </c>
      <c r="D8952" t="s">
        <v>439</v>
      </c>
      <c r="E8952">
        <v>1977</v>
      </c>
      <c r="F8952">
        <v>19.100000000000001</v>
      </c>
      <c r="G8952">
        <v>10.199999999999999</v>
      </c>
      <c r="H8952">
        <v>1248.99</v>
      </c>
      <c r="I8952">
        <v>21441600000</v>
      </c>
      <c r="J8952">
        <v>2267.59</v>
      </c>
      <c r="L8952">
        <v>29.5</v>
      </c>
      <c r="M8952">
        <v>70.012200000000007</v>
      </c>
      <c r="N8952">
        <v>103.34099999999999</v>
      </c>
    </row>
    <row r="8953" spans="1:14" x14ac:dyDescent="0.3">
      <c r="A8953" t="s">
        <v>310</v>
      </c>
      <c r="B8953" t="s">
        <v>311</v>
      </c>
      <c r="C8953" t="s">
        <v>438</v>
      </c>
      <c r="D8953" t="s">
        <v>439</v>
      </c>
      <c r="E8953">
        <v>1976</v>
      </c>
      <c r="F8953">
        <v>20</v>
      </c>
      <c r="G8953">
        <v>10.9</v>
      </c>
      <c r="H8953">
        <v>1136.94</v>
      </c>
      <c r="I8953">
        <v>20334800000</v>
      </c>
      <c r="J8953">
        <v>2173.5</v>
      </c>
      <c r="L8953">
        <v>32.6</v>
      </c>
      <c r="M8953">
        <v>68.861000000000004</v>
      </c>
      <c r="N8953">
        <v>102.249</v>
      </c>
    </row>
    <row r="8954" spans="1:14" x14ac:dyDescent="0.3">
      <c r="A8954" t="s">
        <v>310</v>
      </c>
      <c r="B8954" t="s">
        <v>311</v>
      </c>
      <c r="C8954" t="s">
        <v>438</v>
      </c>
      <c r="D8954" t="s">
        <v>439</v>
      </c>
      <c r="E8954">
        <v>1975</v>
      </c>
      <c r="F8954">
        <v>19.8</v>
      </c>
      <c r="G8954">
        <v>10.8</v>
      </c>
      <c r="H8954">
        <v>1075.83</v>
      </c>
      <c r="I8954">
        <v>19349500000</v>
      </c>
      <c r="J8954">
        <v>2127.85</v>
      </c>
      <c r="L8954">
        <v>35.9</v>
      </c>
      <c r="M8954">
        <v>68.309799999999996</v>
      </c>
      <c r="N8954">
        <v>99.382199999999997</v>
      </c>
    </row>
    <row r="8955" spans="1:14" x14ac:dyDescent="0.3">
      <c r="A8955" t="s">
        <v>310</v>
      </c>
      <c r="B8955" t="s">
        <v>311</v>
      </c>
      <c r="C8955" t="s">
        <v>438</v>
      </c>
      <c r="D8955" t="s">
        <v>439</v>
      </c>
      <c r="E8955">
        <v>1974</v>
      </c>
      <c r="F8955">
        <v>19.600000000000001</v>
      </c>
      <c r="G8955">
        <v>11.1</v>
      </c>
      <c r="H8955">
        <v>1080.95</v>
      </c>
      <c r="I8955">
        <v>17514100000</v>
      </c>
      <c r="J8955">
        <v>2000.61</v>
      </c>
      <c r="L8955">
        <v>39.5</v>
      </c>
      <c r="M8955">
        <v>68.019499999999994</v>
      </c>
      <c r="N8955">
        <v>95.676100000000005</v>
      </c>
    </row>
    <row r="8956" spans="1:14" x14ac:dyDescent="0.3">
      <c r="A8956" t="s">
        <v>310</v>
      </c>
      <c r="B8956" t="s">
        <v>311</v>
      </c>
      <c r="C8956" t="s">
        <v>438</v>
      </c>
      <c r="D8956" t="s">
        <v>439</v>
      </c>
      <c r="E8956">
        <v>1973</v>
      </c>
      <c r="F8956">
        <v>20</v>
      </c>
      <c r="G8956">
        <v>11.1</v>
      </c>
      <c r="H8956">
        <v>994.77599999999995</v>
      </c>
      <c r="I8956">
        <v>15092100000</v>
      </c>
      <c r="J8956">
        <v>1748.16</v>
      </c>
      <c r="L8956">
        <v>43.3</v>
      </c>
      <c r="M8956">
        <v>67.5244</v>
      </c>
      <c r="N8956">
        <v>94.350800000000007</v>
      </c>
    </row>
    <row r="8957" spans="1:14" x14ac:dyDescent="0.3">
      <c r="A8957" t="s">
        <v>310</v>
      </c>
      <c r="B8957" t="s">
        <v>311</v>
      </c>
      <c r="C8957" t="s">
        <v>438</v>
      </c>
      <c r="D8957" t="s">
        <v>439</v>
      </c>
      <c r="E8957">
        <v>1972</v>
      </c>
      <c r="F8957">
        <v>20.2</v>
      </c>
      <c r="G8957">
        <v>10.5</v>
      </c>
      <c r="H8957">
        <v>911.54200000000003</v>
      </c>
      <c r="I8957">
        <v>11240200000</v>
      </c>
      <c r="J8957">
        <v>1302.3900000000001</v>
      </c>
      <c r="L8957">
        <v>47.4</v>
      </c>
      <c r="M8957">
        <v>68.324399999999997</v>
      </c>
      <c r="N8957">
        <v>94.321600000000004</v>
      </c>
    </row>
    <row r="8958" spans="1:14" x14ac:dyDescent="0.3">
      <c r="A8958" t="s">
        <v>310</v>
      </c>
      <c r="B8958" t="s">
        <v>311</v>
      </c>
      <c r="C8958" t="s">
        <v>438</v>
      </c>
      <c r="D8958" t="s">
        <v>439</v>
      </c>
      <c r="E8958">
        <v>1971</v>
      </c>
      <c r="F8958">
        <v>21</v>
      </c>
      <c r="G8958">
        <v>11.4</v>
      </c>
      <c r="H8958">
        <v>835.28499999999997</v>
      </c>
      <c r="I8958">
        <v>9202510000</v>
      </c>
      <c r="J8958">
        <v>1064.6400000000001</v>
      </c>
      <c r="L8958">
        <v>51.5</v>
      </c>
      <c r="M8958">
        <v>66.770700000000005</v>
      </c>
      <c r="N8958">
        <v>94.467299999999994</v>
      </c>
    </row>
    <row r="8959" spans="1:14" x14ac:dyDescent="0.3">
      <c r="A8959" t="s">
        <v>310</v>
      </c>
      <c r="B8959" t="s">
        <v>311</v>
      </c>
      <c r="C8959" t="s">
        <v>438</v>
      </c>
      <c r="D8959" t="s">
        <v>439</v>
      </c>
      <c r="E8959">
        <v>1970</v>
      </c>
      <c r="F8959">
        <v>20.8</v>
      </c>
      <c r="G8959">
        <v>10.7</v>
      </c>
      <c r="H8959">
        <v>763.90200000000004</v>
      </c>
      <c r="I8959">
        <v>8109030000</v>
      </c>
      <c r="J8959">
        <v>934.17399999999998</v>
      </c>
      <c r="L8959">
        <v>55.4</v>
      </c>
      <c r="M8959">
        <v>67.0732</v>
      </c>
      <c r="N8959">
        <v>94.868099999999998</v>
      </c>
    </row>
    <row r="8960" spans="1:14" x14ac:dyDescent="0.3">
      <c r="A8960" t="s">
        <v>310</v>
      </c>
      <c r="B8960" t="s">
        <v>311</v>
      </c>
      <c r="C8960" t="s">
        <v>438</v>
      </c>
      <c r="D8960" t="s">
        <v>439</v>
      </c>
      <c r="E8960">
        <v>1969</v>
      </c>
      <c r="F8960">
        <v>21.7</v>
      </c>
      <c r="G8960">
        <v>11.5</v>
      </c>
      <c r="H8960">
        <v>681.11500000000001</v>
      </c>
      <c r="I8960">
        <v>6969030000</v>
      </c>
      <c r="J8960">
        <v>795.75900000000001</v>
      </c>
      <c r="L8960">
        <v>58.4</v>
      </c>
      <c r="M8960">
        <v>66.812700000000007</v>
      </c>
      <c r="N8960">
        <v>95.712599999999995</v>
      </c>
    </row>
    <row r="8961" spans="1:15" x14ac:dyDescent="0.3">
      <c r="A8961" t="s">
        <v>310</v>
      </c>
      <c r="B8961" t="s">
        <v>311</v>
      </c>
      <c r="C8961" t="s">
        <v>438</v>
      </c>
      <c r="D8961" t="s">
        <v>439</v>
      </c>
      <c r="E8961">
        <v>1968</v>
      </c>
      <c r="F8961">
        <v>22.1</v>
      </c>
      <c r="G8961">
        <v>10.7</v>
      </c>
      <c r="H8961">
        <v>614.59900000000005</v>
      </c>
      <c r="I8961">
        <v>6354260000</v>
      </c>
      <c r="J8961">
        <v>719.08</v>
      </c>
      <c r="L8961">
        <v>60.2</v>
      </c>
      <c r="M8961">
        <v>66.427300000000002</v>
      </c>
      <c r="N8961">
        <v>96.575400000000002</v>
      </c>
    </row>
    <row r="8962" spans="1:15" x14ac:dyDescent="0.3">
      <c r="A8962" t="s">
        <v>310</v>
      </c>
      <c r="B8962" t="s">
        <v>311</v>
      </c>
      <c r="C8962" t="s">
        <v>438</v>
      </c>
      <c r="D8962" t="s">
        <v>439</v>
      </c>
      <c r="E8962">
        <v>1967</v>
      </c>
      <c r="F8962">
        <v>22.8</v>
      </c>
      <c r="G8962">
        <v>10.8</v>
      </c>
      <c r="H8962">
        <v>572.42499999999995</v>
      </c>
      <c r="I8962">
        <v>5740240000</v>
      </c>
      <c r="J8962">
        <v>646.82299999999998</v>
      </c>
      <c r="L8962">
        <v>61.6</v>
      </c>
      <c r="M8962">
        <v>66.045500000000004</v>
      </c>
      <c r="N8962">
        <v>96.9893</v>
      </c>
    </row>
    <row r="8963" spans="1:15" x14ac:dyDescent="0.3">
      <c r="A8963" t="s">
        <v>310</v>
      </c>
      <c r="B8963" t="s">
        <v>311</v>
      </c>
      <c r="C8963" t="s">
        <v>438</v>
      </c>
      <c r="D8963" t="s">
        <v>439</v>
      </c>
      <c r="E8963">
        <v>1966</v>
      </c>
      <c r="F8963">
        <v>23.2</v>
      </c>
      <c r="G8963">
        <v>11.2</v>
      </c>
      <c r="H8963">
        <v>543.053</v>
      </c>
      <c r="I8963">
        <v>5135390000</v>
      </c>
      <c r="J8963">
        <v>575.00800000000004</v>
      </c>
      <c r="L8963">
        <v>63.5</v>
      </c>
      <c r="M8963">
        <v>65.663499999999999</v>
      </c>
      <c r="N8963">
        <v>97.606399999999994</v>
      </c>
    </row>
    <row r="8964" spans="1:15" x14ac:dyDescent="0.3">
      <c r="A8964" t="s">
        <v>310</v>
      </c>
      <c r="B8964" t="s">
        <v>311</v>
      </c>
      <c r="C8964" t="s">
        <v>438</v>
      </c>
      <c r="D8964" t="s">
        <v>439</v>
      </c>
      <c r="E8964">
        <v>1965</v>
      </c>
      <c r="F8964">
        <v>23.4</v>
      </c>
      <c r="G8964">
        <v>10.6</v>
      </c>
      <c r="H8964">
        <v>486.85399999999998</v>
      </c>
      <c r="I8964">
        <v>4687460000</v>
      </c>
      <c r="J8964">
        <v>520.91099999999994</v>
      </c>
      <c r="L8964">
        <v>66.400000000000006</v>
      </c>
      <c r="M8964">
        <v>65.28</v>
      </c>
      <c r="N8964">
        <v>98.345299999999995</v>
      </c>
    </row>
    <row r="8965" spans="1:15" x14ac:dyDescent="0.3">
      <c r="A8965" t="s">
        <v>310</v>
      </c>
      <c r="B8965" t="s">
        <v>311</v>
      </c>
      <c r="C8965" t="s">
        <v>438</v>
      </c>
      <c r="D8965" t="s">
        <v>439</v>
      </c>
      <c r="E8965">
        <v>1964</v>
      </c>
      <c r="F8965">
        <v>24</v>
      </c>
      <c r="G8965">
        <v>10.7</v>
      </c>
      <c r="H8965">
        <v>459.52800000000002</v>
      </c>
      <c r="I8965">
        <v>4235610000</v>
      </c>
      <c r="J8965">
        <v>468.78100000000001</v>
      </c>
      <c r="L8965">
        <v>70.099999999999994</v>
      </c>
      <c r="M8965">
        <v>64.891300000000001</v>
      </c>
      <c r="N8965">
        <v>98.747200000000007</v>
      </c>
    </row>
    <row r="8966" spans="1:15" x14ac:dyDescent="0.3">
      <c r="A8966" t="s">
        <v>310</v>
      </c>
      <c r="B8966" t="s">
        <v>311</v>
      </c>
      <c r="C8966" t="s">
        <v>438</v>
      </c>
      <c r="D8966" t="s">
        <v>439</v>
      </c>
      <c r="E8966">
        <v>1963</v>
      </c>
      <c r="F8966">
        <v>23.5</v>
      </c>
      <c r="G8966">
        <v>10.9</v>
      </c>
      <c r="H8966">
        <v>409.84</v>
      </c>
      <c r="I8966">
        <v>3905730000</v>
      </c>
      <c r="J8966">
        <v>432.512</v>
      </c>
      <c r="L8966">
        <v>74.5</v>
      </c>
      <c r="M8966">
        <v>64.496499999999997</v>
      </c>
      <c r="N8966">
        <v>98.692400000000006</v>
      </c>
    </row>
    <row r="8967" spans="1:15" x14ac:dyDescent="0.3">
      <c r="A8967" t="s">
        <v>310</v>
      </c>
      <c r="B8967" t="s">
        <v>311</v>
      </c>
      <c r="C8967" t="s">
        <v>438</v>
      </c>
      <c r="D8967" t="s">
        <v>439</v>
      </c>
      <c r="E8967">
        <v>1962</v>
      </c>
      <c r="F8967">
        <v>24.5</v>
      </c>
      <c r="G8967">
        <v>10.8</v>
      </c>
      <c r="H8967">
        <v>379.142</v>
      </c>
      <c r="I8967">
        <v>3668220000</v>
      </c>
      <c r="J8967">
        <v>407.85300000000001</v>
      </c>
      <c r="L8967">
        <v>78.8</v>
      </c>
      <c r="M8967">
        <v>64.095200000000006</v>
      </c>
      <c r="N8967">
        <v>98.294899999999998</v>
      </c>
    </row>
    <row r="8968" spans="1:15" x14ac:dyDescent="0.3">
      <c r="A8968" t="s">
        <v>310</v>
      </c>
      <c r="B8968" t="s">
        <v>311</v>
      </c>
      <c r="C8968" t="s">
        <v>438</v>
      </c>
      <c r="D8968" t="s">
        <v>439</v>
      </c>
      <c r="E8968">
        <v>1961</v>
      </c>
      <c r="F8968">
        <v>24.4</v>
      </c>
      <c r="G8968">
        <v>11.2</v>
      </c>
      <c r="H8968">
        <v>350.19499999999999</v>
      </c>
      <c r="I8968">
        <v>3417520000</v>
      </c>
      <c r="J8968">
        <v>382.73</v>
      </c>
      <c r="L8968">
        <v>82.1</v>
      </c>
      <c r="M8968">
        <v>63.686399999999999</v>
      </c>
      <c r="N8968">
        <v>97.588200000000001</v>
      </c>
    </row>
    <row r="8969" spans="1:15" x14ac:dyDescent="0.3">
      <c r="A8969" t="s">
        <v>310</v>
      </c>
      <c r="B8969" t="s">
        <v>311</v>
      </c>
      <c r="C8969" t="s">
        <v>438</v>
      </c>
      <c r="D8969" t="s">
        <v>439</v>
      </c>
      <c r="E8969">
        <v>1960</v>
      </c>
      <c r="F8969">
        <v>24.1</v>
      </c>
      <c r="G8969">
        <v>10.7</v>
      </c>
      <c r="H8969">
        <v>320.173</v>
      </c>
      <c r="I8969">
        <v>3193200000</v>
      </c>
      <c r="J8969">
        <v>360.49900000000002</v>
      </c>
      <c r="L8969">
        <v>84.2</v>
      </c>
      <c r="M8969">
        <v>63.2729</v>
      </c>
    </row>
    <row r="8970" spans="1:15" x14ac:dyDescent="0.3">
      <c r="A8970" t="s">
        <v>312</v>
      </c>
      <c r="B8970" t="s">
        <v>313</v>
      </c>
      <c r="C8970" t="s">
        <v>437</v>
      </c>
      <c r="D8970" t="s">
        <v>436</v>
      </c>
      <c r="E8970">
        <v>2018</v>
      </c>
      <c r="I8970" s="1">
        <v>101000000000</v>
      </c>
      <c r="J8970">
        <v>31651.3</v>
      </c>
      <c r="N8970">
        <v>360.22</v>
      </c>
      <c r="O8970">
        <v>11.444000000000001</v>
      </c>
    </row>
    <row r="8971" spans="1:15" x14ac:dyDescent="0.3">
      <c r="A8971" t="s">
        <v>312</v>
      </c>
      <c r="B8971" t="s">
        <v>313</v>
      </c>
      <c r="C8971" t="s">
        <v>437</v>
      </c>
      <c r="D8971" t="s">
        <v>436</v>
      </c>
      <c r="E8971">
        <v>2017</v>
      </c>
      <c r="F8971">
        <v>7.3</v>
      </c>
      <c r="G8971">
        <v>8.9</v>
      </c>
      <c r="I8971" s="1">
        <v>104000000000</v>
      </c>
      <c r="J8971">
        <v>31353.4</v>
      </c>
      <c r="K8971">
        <v>70.597899999999996</v>
      </c>
      <c r="M8971">
        <v>79.634500000000003</v>
      </c>
      <c r="N8971">
        <v>374.85899999999998</v>
      </c>
      <c r="O8971">
        <v>10.8</v>
      </c>
    </row>
    <row r="8972" spans="1:15" x14ac:dyDescent="0.3">
      <c r="A8972" t="s">
        <v>312</v>
      </c>
      <c r="B8972" t="s">
        <v>313</v>
      </c>
      <c r="C8972" t="s">
        <v>437</v>
      </c>
      <c r="D8972" t="s">
        <v>436</v>
      </c>
      <c r="E8972">
        <v>2016</v>
      </c>
      <c r="F8972">
        <v>8.3000000000000007</v>
      </c>
      <c r="G8972">
        <v>8.86</v>
      </c>
      <c r="I8972" s="1">
        <v>104000000000</v>
      </c>
      <c r="J8972">
        <v>30628.799999999999</v>
      </c>
      <c r="K8972">
        <v>68.643799999999999</v>
      </c>
      <c r="M8972">
        <v>79.495000000000005</v>
      </c>
      <c r="N8972">
        <v>384.04700000000003</v>
      </c>
      <c r="O8972">
        <v>11.8</v>
      </c>
    </row>
    <row r="8973" spans="1:15" x14ac:dyDescent="0.3">
      <c r="A8973" t="s">
        <v>312</v>
      </c>
      <c r="B8973" t="s">
        <v>313</v>
      </c>
      <c r="C8973" t="s">
        <v>437</v>
      </c>
      <c r="D8973" t="s">
        <v>436</v>
      </c>
      <c r="E8973">
        <v>2015</v>
      </c>
      <c r="F8973">
        <v>9</v>
      </c>
      <c r="G8973">
        <v>8.0839999999999996</v>
      </c>
      <c r="I8973" s="1">
        <v>103000000000</v>
      </c>
      <c r="J8973">
        <v>29764.1</v>
      </c>
      <c r="K8973">
        <v>63.47</v>
      </c>
      <c r="M8973">
        <v>79.353499999999997</v>
      </c>
      <c r="N8973">
        <v>391.56299999999999</v>
      </c>
      <c r="O8973">
        <v>12</v>
      </c>
    </row>
    <row r="8974" spans="1:15" x14ac:dyDescent="0.3">
      <c r="A8974" t="s">
        <v>312</v>
      </c>
      <c r="B8974" t="s">
        <v>313</v>
      </c>
      <c r="C8974" t="s">
        <v>437</v>
      </c>
      <c r="D8974" t="s">
        <v>436</v>
      </c>
      <c r="E8974">
        <v>2014</v>
      </c>
      <c r="F8974">
        <v>9.6999999999999993</v>
      </c>
      <c r="G8974">
        <v>8.5</v>
      </c>
      <c r="I8974" s="1">
        <v>102000000000</v>
      </c>
      <c r="J8974">
        <v>28981.5</v>
      </c>
      <c r="M8974">
        <v>79.202500000000001</v>
      </c>
      <c r="N8974">
        <v>398.52</v>
      </c>
      <c r="O8974">
        <v>13.9</v>
      </c>
    </row>
    <row r="8975" spans="1:15" x14ac:dyDescent="0.3">
      <c r="A8975" t="s">
        <v>312</v>
      </c>
      <c r="B8975" t="s">
        <v>313</v>
      </c>
      <c r="C8975" t="s">
        <v>437</v>
      </c>
      <c r="D8975" t="s">
        <v>436</v>
      </c>
      <c r="E8975">
        <v>2013</v>
      </c>
      <c r="F8975">
        <v>10.1</v>
      </c>
      <c r="G8975">
        <v>8.1</v>
      </c>
      <c r="I8975" s="1">
        <v>102000000000</v>
      </c>
      <c r="J8975">
        <v>28513.200000000001</v>
      </c>
      <c r="K8975">
        <v>69</v>
      </c>
      <c r="M8975">
        <v>79.034300000000002</v>
      </c>
      <c r="N8975">
        <v>405.08199999999999</v>
      </c>
      <c r="O8975">
        <v>14.3</v>
      </c>
    </row>
    <row r="8976" spans="1:15" x14ac:dyDescent="0.3">
      <c r="A8976" t="s">
        <v>312</v>
      </c>
      <c r="B8976" t="s">
        <v>313</v>
      </c>
      <c r="C8976" t="s">
        <v>437</v>
      </c>
      <c r="D8976" t="s">
        <v>436</v>
      </c>
      <c r="E8976">
        <v>2012</v>
      </c>
      <c r="F8976">
        <v>10.6</v>
      </c>
      <c r="G8976">
        <v>8.1</v>
      </c>
      <c r="I8976" s="1">
        <v>102000000000</v>
      </c>
      <c r="J8976">
        <v>27944.7</v>
      </c>
      <c r="K8976">
        <v>69</v>
      </c>
      <c r="M8976">
        <v>78.8476</v>
      </c>
      <c r="N8976">
        <v>409.75099999999998</v>
      </c>
      <c r="O8976">
        <v>14.5</v>
      </c>
    </row>
    <row r="8977" spans="1:15" x14ac:dyDescent="0.3">
      <c r="A8977" t="s">
        <v>312</v>
      </c>
      <c r="B8977" t="s">
        <v>313</v>
      </c>
      <c r="C8977" t="s">
        <v>437</v>
      </c>
      <c r="D8977" t="s">
        <v>436</v>
      </c>
      <c r="E8977">
        <v>2011</v>
      </c>
      <c r="F8977">
        <v>11.1</v>
      </c>
      <c r="G8977">
        <v>8</v>
      </c>
      <c r="I8977" s="1">
        <v>100000000000</v>
      </c>
      <c r="J8977">
        <v>27278.9</v>
      </c>
      <c r="K8977">
        <v>48</v>
      </c>
      <c r="M8977">
        <v>78.640699999999995</v>
      </c>
      <c r="N8977">
        <v>414.73899999999998</v>
      </c>
      <c r="O8977">
        <v>15.7</v>
      </c>
    </row>
    <row r="8978" spans="1:15" x14ac:dyDescent="0.3">
      <c r="A8978" t="s">
        <v>312</v>
      </c>
      <c r="B8978" t="s">
        <v>313</v>
      </c>
      <c r="C8978" t="s">
        <v>437</v>
      </c>
      <c r="D8978" t="s">
        <v>436</v>
      </c>
      <c r="E8978">
        <v>2010</v>
      </c>
      <c r="F8978">
        <v>11.3</v>
      </c>
      <c r="G8978">
        <v>7.8330000000000002</v>
      </c>
      <c r="I8978">
        <v>98381300000</v>
      </c>
      <c r="J8978">
        <v>26435.7</v>
      </c>
      <c r="K8978">
        <v>45.3</v>
      </c>
      <c r="M8978">
        <v>78.4191</v>
      </c>
      <c r="N8978">
        <v>419.56299999999999</v>
      </c>
      <c r="O8978">
        <v>16.100000000000001</v>
      </c>
    </row>
    <row r="8979" spans="1:15" x14ac:dyDescent="0.3">
      <c r="A8979" t="s">
        <v>312</v>
      </c>
      <c r="B8979" t="s">
        <v>313</v>
      </c>
      <c r="C8979" t="s">
        <v>437</v>
      </c>
      <c r="D8979" t="s">
        <v>436</v>
      </c>
      <c r="E8979">
        <v>2009</v>
      </c>
      <c r="F8979">
        <v>11.72</v>
      </c>
      <c r="G8979">
        <v>7.78</v>
      </c>
      <c r="I8979">
        <v>96385600000</v>
      </c>
      <c r="J8979">
        <v>25768.7</v>
      </c>
      <c r="K8979">
        <v>41.5</v>
      </c>
      <c r="M8979">
        <v>78.191000000000003</v>
      </c>
      <c r="N8979">
        <v>421.69200000000001</v>
      </c>
      <c r="O8979">
        <v>15</v>
      </c>
    </row>
    <row r="8980" spans="1:15" x14ac:dyDescent="0.3">
      <c r="A8980" t="s">
        <v>312</v>
      </c>
      <c r="B8980" t="s">
        <v>313</v>
      </c>
      <c r="C8980" t="s">
        <v>437</v>
      </c>
      <c r="D8980" t="s">
        <v>436</v>
      </c>
      <c r="E8980">
        <v>2008</v>
      </c>
      <c r="F8980">
        <v>11.79</v>
      </c>
      <c r="G8980">
        <v>7.61</v>
      </c>
      <c r="I8980">
        <v>93639300000</v>
      </c>
      <c r="J8980">
        <v>24898.3</v>
      </c>
      <c r="K8980">
        <v>38</v>
      </c>
      <c r="M8980">
        <v>77.962900000000005</v>
      </c>
      <c r="N8980">
        <v>423.99799999999999</v>
      </c>
      <c r="O8980">
        <v>11.48</v>
      </c>
    </row>
    <row r="8981" spans="1:15" x14ac:dyDescent="0.3">
      <c r="A8981" t="s">
        <v>312</v>
      </c>
      <c r="B8981" t="s">
        <v>313</v>
      </c>
      <c r="C8981" t="s">
        <v>437</v>
      </c>
      <c r="D8981" t="s">
        <v>436</v>
      </c>
      <c r="E8981">
        <v>2007</v>
      </c>
      <c r="F8981">
        <v>11.86</v>
      </c>
      <c r="G8981">
        <v>7.44</v>
      </c>
      <c r="I8981">
        <v>89524100000</v>
      </c>
      <c r="J8981">
        <v>23664.9</v>
      </c>
      <c r="K8981">
        <v>27.86</v>
      </c>
      <c r="M8981">
        <v>78.425899999999999</v>
      </c>
      <c r="N8981">
        <v>426.49299999999999</v>
      </c>
      <c r="O8981">
        <v>10.93</v>
      </c>
    </row>
    <row r="8982" spans="1:15" x14ac:dyDescent="0.3">
      <c r="A8982" t="s">
        <v>312</v>
      </c>
      <c r="B8982" t="s">
        <v>313</v>
      </c>
      <c r="C8982" t="s">
        <v>437</v>
      </c>
      <c r="D8982" t="s">
        <v>436</v>
      </c>
      <c r="E8982">
        <v>2006</v>
      </c>
      <c r="F8982">
        <v>12.41</v>
      </c>
      <c r="G8982">
        <v>7.29</v>
      </c>
      <c r="I8982">
        <v>87276200000</v>
      </c>
      <c r="J8982">
        <v>22935.9</v>
      </c>
      <c r="K8982">
        <v>25.442399999999999</v>
      </c>
      <c r="M8982">
        <v>78.416300000000007</v>
      </c>
      <c r="N8982">
        <v>428.99799999999999</v>
      </c>
      <c r="O8982">
        <v>11.01</v>
      </c>
    </row>
    <row r="8983" spans="1:15" x14ac:dyDescent="0.3">
      <c r="A8983" t="s">
        <v>312</v>
      </c>
      <c r="B8983" t="s">
        <v>313</v>
      </c>
      <c r="C8983" t="s">
        <v>437</v>
      </c>
      <c r="D8983" t="s">
        <v>436</v>
      </c>
      <c r="E8983">
        <v>2005</v>
      </c>
      <c r="F8983">
        <v>12.96</v>
      </c>
      <c r="G8983">
        <v>7.6</v>
      </c>
      <c r="I8983">
        <v>83914500000</v>
      </c>
      <c r="J8983">
        <v>21959.3</v>
      </c>
      <c r="K8983">
        <v>23.400099999999998</v>
      </c>
      <c r="M8983">
        <v>78.296099999999996</v>
      </c>
      <c r="N8983">
        <v>430.81900000000002</v>
      </c>
      <c r="O8983">
        <v>11.35</v>
      </c>
    </row>
    <row r="8984" spans="1:15" x14ac:dyDescent="0.3">
      <c r="A8984" t="s">
        <v>312</v>
      </c>
      <c r="B8984" t="s">
        <v>313</v>
      </c>
      <c r="C8984" t="s">
        <v>437</v>
      </c>
      <c r="D8984" t="s">
        <v>436</v>
      </c>
      <c r="E8984">
        <v>2004</v>
      </c>
      <c r="F8984">
        <v>13.16</v>
      </c>
      <c r="G8984">
        <v>7.46</v>
      </c>
      <c r="I8984">
        <v>80322300000</v>
      </c>
      <c r="J8984">
        <v>20989</v>
      </c>
      <c r="K8984">
        <v>22.130700000000001</v>
      </c>
      <c r="M8984">
        <v>78.175899999999999</v>
      </c>
      <c r="N8984">
        <v>431.44099999999997</v>
      </c>
      <c r="O8984">
        <v>10.31</v>
      </c>
    </row>
    <row r="8985" spans="1:15" x14ac:dyDescent="0.3">
      <c r="A8985" t="s">
        <v>312</v>
      </c>
      <c r="B8985" t="s">
        <v>313</v>
      </c>
      <c r="C8985" t="s">
        <v>437</v>
      </c>
      <c r="D8985" t="s">
        <v>436</v>
      </c>
      <c r="E8985">
        <v>2003</v>
      </c>
      <c r="F8985">
        <v>13.1</v>
      </c>
      <c r="G8985">
        <v>7.31</v>
      </c>
      <c r="I8985">
        <v>74827400000</v>
      </c>
      <c r="J8985">
        <v>19557.099999999999</v>
      </c>
      <c r="K8985">
        <v>19.707000000000001</v>
      </c>
      <c r="M8985">
        <v>78.071200000000005</v>
      </c>
      <c r="N8985">
        <v>431.35199999999998</v>
      </c>
      <c r="O8985">
        <v>11.78</v>
      </c>
    </row>
    <row r="8986" spans="1:15" x14ac:dyDescent="0.3">
      <c r="A8986" t="s">
        <v>312</v>
      </c>
      <c r="B8986" t="s">
        <v>313</v>
      </c>
      <c r="C8986" t="s">
        <v>437</v>
      </c>
      <c r="D8986" t="s">
        <v>436</v>
      </c>
      <c r="E8986">
        <v>2002</v>
      </c>
      <c r="F8986">
        <v>13.7</v>
      </c>
      <c r="G8986">
        <v>7.28</v>
      </c>
      <c r="I8986">
        <v>71623500000</v>
      </c>
      <c r="J8986">
        <v>18731.5</v>
      </c>
      <c r="K8986">
        <v>17.547599999999999</v>
      </c>
      <c r="M8986">
        <v>77.760499999999993</v>
      </c>
      <c r="N8986">
        <v>431.08199999999999</v>
      </c>
      <c r="O8986">
        <v>11.94</v>
      </c>
    </row>
    <row r="8987" spans="1:15" x14ac:dyDescent="0.3">
      <c r="A8987" t="s">
        <v>312</v>
      </c>
      <c r="B8987" t="s">
        <v>313</v>
      </c>
      <c r="C8987" t="s">
        <v>437</v>
      </c>
      <c r="D8987" t="s">
        <v>436</v>
      </c>
      <c r="E8987">
        <v>2001</v>
      </c>
      <c r="F8987">
        <v>14.59</v>
      </c>
      <c r="G8987">
        <v>7.5</v>
      </c>
      <c r="I8987">
        <v>69208400000</v>
      </c>
      <c r="J8987">
        <v>18123.2</v>
      </c>
      <c r="K8987">
        <v>15.63</v>
      </c>
      <c r="M8987">
        <v>77.066800000000001</v>
      </c>
      <c r="N8987">
        <v>430.52699999999999</v>
      </c>
      <c r="O8987">
        <v>11.4</v>
      </c>
    </row>
    <row r="8988" spans="1:15" x14ac:dyDescent="0.3">
      <c r="A8988" t="s">
        <v>312</v>
      </c>
      <c r="B8988" t="s">
        <v>313</v>
      </c>
      <c r="C8988" t="s">
        <v>437</v>
      </c>
      <c r="D8988" t="s">
        <v>436</v>
      </c>
      <c r="E8988">
        <v>2000</v>
      </c>
      <c r="F8988">
        <v>15.59</v>
      </c>
      <c r="G8988">
        <v>7.48</v>
      </c>
      <c r="I8988">
        <v>61701800000</v>
      </c>
      <c r="J8988">
        <v>16192.1</v>
      </c>
      <c r="K8988">
        <v>10.474600000000001</v>
      </c>
      <c r="M8988">
        <v>76.689300000000003</v>
      </c>
      <c r="N8988">
        <v>429.60599999999999</v>
      </c>
      <c r="O8988">
        <v>10.08</v>
      </c>
    </row>
    <row r="8989" spans="1:15" x14ac:dyDescent="0.3">
      <c r="A8989" t="s">
        <v>312</v>
      </c>
      <c r="B8989" t="s">
        <v>313</v>
      </c>
      <c r="C8989" t="s">
        <v>437</v>
      </c>
      <c r="D8989" t="s">
        <v>436</v>
      </c>
      <c r="E8989">
        <v>1999</v>
      </c>
      <c r="F8989">
        <v>15.6</v>
      </c>
      <c r="G8989">
        <v>7.7</v>
      </c>
      <c r="I8989">
        <v>57841000000</v>
      </c>
      <c r="J8989">
        <v>15221</v>
      </c>
      <c r="K8989">
        <v>5.2656799999999997</v>
      </c>
      <c r="M8989">
        <v>75.375500000000002</v>
      </c>
      <c r="N8989">
        <v>428.42</v>
      </c>
      <c r="O8989">
        <v>11.81</v>
      </c>
    </row>
    <row r="8990" spans="1:15" x14ac:dyDescent="0.3">
      <c r="A8990" t="s">
        <v>312</v>
      </c>
      <c r="B8990" t="s">
        <v>313</v>
      </c>
      <c r="C8990" t="s">
        <v>437</v>
      </c>
      <c r="D8990" t="s">
        <v>436</v>
      </c>
      <c r="E8990">
        <v>1998</v>
      </c>
      <c r="F8990">
        <v>15.7</v>
      </c>
      <c r="G8990">
        <v>7.8</v>
      </c>
      <c r="I8990">
        <v>54086400000</v>
      </c>
      <c r="J8990">
        <v>14304.4</v>
      </c>
      <c r="K8990">
        <v>2.6476500000000001</v>
      </c>
      <c r="M8990">
        <v>75.007300000000001</v>
      </c>
      <c r="N8990">
        <v>426.28</v>
      </c>
      <c r="O8990">
        <v>13.46</v>
      </c>
    </row>
    <row r="8991" spans="1:15" x14ac:dyDescent="0.3">
      <c r="A8991" t="s">
        <v>312</v>
      </c>
      <c r="B8991" t="s">
        <v>313</v>
      </c>
      <c r="C8991" t="s">
        <v>437</v>
      </c>
      <c r="D8991" t="s">
        <v>436</v>
      </c>
      <c r="E8991">
        <v>1997</v>
      </c>
      <c r="F8991">
        <v>16.2</v>
      </c>
      <c r="G8991">
        <v>7.7</v>
      </c>
      <c r="I8991">
        <v>48187000000</v>
      </c>
      <c r="J8991">
        <v>12817.6</v>
      </c>
      <c r="K8991">
        <v>1.33182</v>
      </c>
      <c r="M8991">
        <v>74.664000000000001</v>
      </c>
      <c r="N8991">
        <v>423.83699999999999</v>
      </c>
      <c r="O8991">
        <v>13.8</v>
      </c>
    </row>
    <row r="8992" spans="1:15" x14ac:dyDescent="0.3">
      <c r="A8992" t="s">
        <v>312</v>
      </c>
      <c r="B8992" t="s">
        <v>313</v>
      </c>
      <c r="C8992" t="s">
        <v>437</v>
      </c>
      <c r="D8992" t="s">
        <v>436</v>
      </c>
      <c r="E8992">
        <v>1996</v>
      </c>
      <c r="F8992">
        <v>16.899999999999999</v>
      </c>
      <c r="G8992">
        <v>8</v>
      </c>
      <c r="I8992">
        <v>45340800000</v>
      </c>
      <c r="J8992">
        <v>12173.2</v>
      </c>
      <c r="K8992">
        <v>0.26816000000000001</v>
      </c>
      <c r="M8992">
        <v>74.361500000000007</v>
      </c>
      <c r="N8992">
        <v>419.916</v>
      </c>
      <c r="O8992">
        <v>13.64</v>
      </c>
    </row>
    <row r="8993" spans="1:15" x14ac:dyDescent="0.3">
      <c r="A8993" t="s">
        <v>312</v>
      </c>
      <c r="B8993" t="s">
        <v>313</v>
      </c>
      <c r="C8993" t="s">
        <v>437</v>
      </c>
      <c r="D8993" t="s">
        <v>436</v>
      </c>
      <c r="E8993">
        <v>1995</v>
      </c>
      <c r="F8993">
        <v>17</v>
      </c>
      <c r="G8993">
        <v>8.1</v>
      </c>
      <c r="I8993">
        <v>42647300000</v>
      </c>
      <c r="J8993">
        <v>11579.2</v>
      </c>
      <c r="K8993">
        <v>0.135103</v>
      </c>
      <c r="M8993">
        <v>74.124600000000001</v>
      </c>
      <c r="N8993">
        <v>415.23099999999999</v>
      </c>
      <c r="O8993">
        <v>13.93</v>
      </c>
    </row>
    <row r="8994" spans="1:15" x14ac:dyDescent="0.3">
      <c r="A8994" t="s">
        <v>312</v>
      </c>
      <c r="B8994" t="s">
        <v>313</v>
      </c>
      <c r="C8994" t="s">
        <v>437</v>
      </c>
      <c r="D8994" t="s">
        <v>436</v>
      </c>
      <c r="E8994">
        <v>1994</v>
      </c>
      <c r="F8994">
        <v>17.5</v>
      </c>
      <c r="G8994">
        <v>7.7</v>
      </c>
      <c r="I8994">
        <v>39690600000</v>
      </c>
      <c r="J8994">
        <v>10876.4</v>
      </c>
      <c r="K8994">
        <v>2.72547E-2</v>
      </c>
      <c r="M8994">
        <v>73.976900000000001</v>
      </c>
      <c r="N8994">
        <v>411.41300000000001</v>
      </c>
      <c r="O8994">
        <v>14.6</v>
      </c>
    </row>
    <row r="8995" spans="1:15" x14ac:dyDescent="0.3">
      <c r="A8995" t="s">
        <v>312</v>
      </c>
      <c r="B8995" t="s">
        <v>313</v>
      </c>
      <c r="C8995" t="s">
        <v>437</v>
      </c>
      <c r="D8995" t="s">
        <v>436</v>
      </c>
      <c r="E8995">
        <v>1993</v>
      </c>
      <c r="F8995">
        <v>17.899999999999999</v>
      </c>
      <c r="G8995">
        <v>7.8</v>
      </c>
      <c r="I8995">
        <v>36922500000</v>
      </c>
      <c r="J8995">
        <v>10212.299999999999</v>
      </c>
      <c r="M8995">
        <v>73.920900000000003</v>
      </c>
      <c r="N8995">
        <v>407.61</v>
      </c>
      <c r="O8995">
        <v>16.91</v>
      </c>
    </row>
    <row r="8996" spans="1:15" x14ac:dyDescent="0.3">
      <c r="A8996" t="s">
        <v>312</v>
      </c>
      <c r="B8996" t="s">
        <v>313</v>
      </c>
      <c r="C8996" t="s">
        <v>437</v>
      </c>
      <c r="D8996" t="s">
        <v>436</v>
      </c>
      <c r="E8996">
        <v>1992</v>
      </c>
      <c r="F8996">
        <v>17.8</v>
      </c>
      <c r="G8996">
        <v>7.6</v>
      </c>
      <c r="I8996">
        <v>34630400000</v>
      </c>
      <c r="J8996">
        <v>9659.34</v>
      </c>
      <c r="M8996">
        <v>73.946399999999997</v>
      </c>
      <c r="N8996">
        <v>404.19099999999997</v>
      </c>
      <c r="O8996">
        <v>16.93</v>
      </c>
    </row>
    <row r="8997" spans="1:15" x14ac:dyDescent="0.3">
      <c r="A8997" t="s">
        <v>312</v>
      </c>
      <c r="B8997" t="s">
        <v>313</v>
      </c>
      <c r="C8997" t="s">
        <v>437</v>
      </c>
      <c r="D8997" t="s">
        <v>436</v>
      </c>
      <c r="E8997">
        <v>1991</v>
      </c>
      <c r="F8997">
        <v>18.100000000000001</v>
      </c>
      <c r="G8997">
        <v>7.4</v>
      </c>
      <c r="I8997">
        <v>32287000000</v>
      </c>
      <c r="J8997">
        <v>9064.02</v>
      </c>
      <c r="M8997">
        <v>74.038799999999995</v>
      </c>
      <c r="N8997">
        <v>401.59100000000001</v>
      </c>
      <c r="O8997">
        <v>16.18</v>
      </c>
    </row>
    <row r="8998" spans="1:15" x14ac:dyDescent="0.3">
      <c r="A8998" t="s">
        <v>312</v>
      </c>
      <c r="B8998" t="s">
        <v>313</v>
      </c>
      <c r="C8998" t="s">
        <v>437</v>
      </c>
      <c r="D8998" t="s">
        <v>436</v>
      </c>
      <c r="E8998">
        <v>1990</v>
      </c>
      <c r="F8998">
        <v>18.5</v>
      </c>
      <c r="G8998">
        <v>7.3</v>
      </c>
      <c r="I8998">
        <v>30603900000</v>
      </c>
      <c r="J8998">
        <v>8652.51</v>
      </c>
      <c r="K8998">
        <v>0</v>
      </c>
      <c r="M8998">
        <v>74.169200000000004</v>
      </c>
      <c r="N8998">
        <v>398.76</v>
      </c>
    </row>
    <row r="8999" spans="1:15" x14ac:dyDescent="0.3">
      <c r="A8999" t="s">
        <v>312</v>
      </c>
      <c r="B8999" t="s">
        <v>313</v>
      </c>
      <c r="C8999" t="s">
        <v>437</v>
      </c>
      <c r="D8999" t="s">
        <v>436</v>
      </c>
      <c r="E8999">
        <v>1989</v>
      </c>
      <c r="F8999">
        <v>19.100000000000001</v>
      </c>
      <c r="G8999">
        <v>7.4</v>
      </c>
      <c r="I8999">
        <v>28161200000</v>
      </c>
      <c r="J8999">
        <v>8033.09</v>
      </c>
      <c r="M8999">
        <v>74.299000000000007</v>
      </c>
      <c r="N8999">
        <v>395.22500000000002</v>
      </c>
    </row>
    <row r="9000" spans="1:15" x14ac:dyDescent="0.3">
      <c r="A9000" t="s">
        <v>312</v>
      </c>
      <c r="B9000" t="s">
        <v>313</v>
      </c>
      <c r="C9000" t="s">
        <v>437</v>
      </c>
      <c r="D9000" t="s">
        <v>436</v>
      </c>
      <c r="E9000">
        <v>1988</v>
      </c>
      <c r="F9000">
        <v>19.3</v>
      </c>
      <c r="G9000">
        <v>7.35</v>
      </c>
      <c r="I9000">
        <v>26385800000</v>
      </c>
      <c r="J9000">
        <v>7595.44</v>
      </c>
      <c r="M9000">
        <v>74.394099999999995</v>
      </c>
      <c r="N9000">
        <v>391.64600000000002</v>
      </c>
    </row>
    <row r="9001" spans="1:15" x14ac:dyDescent="0.3">
      <c r="A9001" t="s">
        <v>312</v>
      </c>
      <c r="B9001" t="s">
        <v>313</v>
      </c>
      <c r="C9001" t="s">
        <v>437</v>
      </c>
      <c r="D9001" t="s">
        <v>436</v>
      </c>
      <c r="E9001">
        <v>1987</v>
      </c>
      <c r="F9001">
        <v>19.5</v>
      </c>
      <c r="G9001">
        <v>7.3</v>
      </c>
      <c r="I9001">
        <v>24025800000</v>
      </c>
      <c r="J9001">
        <v>6980.49</v>
      </c>
      <c r="M9001">
        <v>74.430999999999997</v>
      </c>
      <c r="N9001">
        <v>388.03300000000002</v>
      </c>
    </row>
    <row r="9002" spans="1:15" x14ac:dyDescent="0.3">
      <c r="A9002" t="s">
        <v>312</v>
      </c>
      <c r="B9002" t="s">
        <v>313</v>
      </c>
      <c r="C9002" t="s">
        <v>437</v>
      </c>
      <c r="D9002" t="s">
        <v>436</v>
      </c>
      <c r="E9002">
        <v>1986</v>
      </c>
      <c r="F9002">
        <v>19.45</v>
      </c>
      <c r="G9002">
        <v>7.2</v>
      </c>
      <c r="I9002">
        <v>22009300000</v>
      </c>
      <c r="J9002">
        <v>6455.18</v>
      </c>
      <c r="M9002">
        <v>74.400400000000005</v>
      </c>
      <c r="N9002">
        <v>384.392</v>
      </c>
    </row>
    <row r="9003" spans="1:15" x14ac:dyDescent="0.3">
      <c r="A9003" t="s">
        <v>312</v>
      </c>
      <c r="B9003" t="s">
        <v>313</v>
      </c>
      <c r="C9003" t="s">
        <v>437</v>
      </c>
      <c r="D9003" t="s">
        <v>436</v>
      </c>
      <c r="E9003">
        <v>1985</v>
      </c>
      <c r="F9003">
        <v>19.399999999999999</v>
      </c>
      <c r="G9003">
        <v>7.1</v>
      </c>
      <c r="I9003">
        <v>20289200000</v>
      </c>
      <c r="J9003">
        <v>6008.05</v>
      </c>
      <c r="M9003">
        <v>74.309200000000004</v>
      </c>
      <c r="N9003">
        <v>380.72199999999998</v>
      </c>
    </row>
    <row r="9004" spans="1:15" x14ac:dyDescent="0.3">
      <c r="A9004" t="s">
        <v>312</v>
      </c>
      <c r="B9004" t="s">
        <v>313</v>
      </c>
      <c r="C9004" t="s">
        <v>437</v>
      </c>
      <c r="D9004" t="s">
        <v>436</v>
      </c>
      <c r="E9004">
        <v>1984</v>
      </c>
      <c r="F9004">
        <v>19.3</v>
      </c>
      <c r="G9004">
        <v>6.6</v>
      </c>
      <c r="I9004">
        <v>19162600000</v>
      </c>
      <c r="J9004">
        <v>5730.12</v>
      </c>
      <c r="M9004">
        <v>74.177599999999998</v>
      </c>
      <c r="N9004">
        <v>377.02300000000002</v>
      </c>
    </row>
    <row r="9005" spans="1:15" x14ac:dyDescent="0.3">
      <c r="A9005" t="s">
        <v>312</v>
      </c>
      <c r="B9005" t="s">
        <v>313</v>
      </c>
      <c r="C9005" t="s">
        <v>437</v>
      </c>
      <c r="D9005" t="s">
        <v>436</v>
      </c>
      <c r="E9005">
        <v>1983</v>
      </c>
      <c r="F9005">
        <v>20.100000000000001</v>
      </c>
      <c r="G9005">
        <v>6.5</v>
      </c>
      <c r="I9005">
        <v>17276600000</v>
      </c>
      <c r="J9005">
        <v>5217.72</v>
      </c>
      <c r="M9005">
        <v>74.036600000000007</v>
      </c>
      <c r="N9005">
        <v>373.29599999999999</v>
      </c>
    </row>
    <row r="9006" spans="1:15" x14ac:dyDescent="0.3">
      <c r="A9006" t="s">
        <v>312</v>
      </c>
      <c r="B9006" t="s">
        <v>313</v>
      </c>
      <c r="C9006" t="s">
        <v>437</v>
      </c>
      <c r="D9006" t="s">
        <v>436</v>
      </c>
      <c r="E9006">
        <v>1982</v>
      </c>
      <c r="F9006">
        <v>21.05</v>
      </c>
      <c r="G9006">
        <v>6.5</v>
      </c>
      <c r="I9006">
        <v>16764200000</v>
      </c>
      <c r="J9006">
        <v>5115.01</v>
      </c>
      <c r="M9006">
        <v>73.908600000000007</v>
      </c>
      <c r="N9006">
        <v>369.49900000000002</v>
      </c>
    </row>
    <row r="9007" spans="1:15" x14ac:dyDescent="0.3">
      <c r="A9007" t="s">
        <v>312</v>
      </c>
      <c r="B9007" t="s">
        <v>313</v>
      </c>
      <c r="C9007" t="s">
        <v>437</v>
      </c>
      <c r="D9007" t="s">
        <v>436</v>
      </c>
      <c r="E9007">
        <v>1981</v>
      </c>
      <c r="F9007">
        <v>22</v>
      </c>
      <c r="G9007">
        <v>6.5</v>
      </c>
      <c r="I9007">
        <v>15955700000</v>
      </c>
      <c r="J9007">
        <v>4920.72</v>
      </c>
      <c r="M9007">
        <v>73.797499999999999</v>
      </c>
      <c r="N9007">
        <v>365.56400000000002</v>
      </c>
    </row>
    <row r="9008" spans="1:15" x14ac:dyDescent="0.3">
      <c r="A9008" t="s">
        <v>312</v>
      </c>
      <c r="B9008" t="s">
        <v>313</v>
      </c>
      <c r="C9008" t="s">
        <v>437</v>
      </c>
      <c r="D9008" t="s">
        <v>436</v>
      </c>
      <c r="E9008">
        <v>1980</v>
      </c>
      <c r="F9008">
        <v>22.8</v>
      </c>
      <c r="G9008">
        <v>6.4</v>
      </c>
      <c r="I9008">
        <v>14436100000</v>
      </c>
      <c r="J9008">
        <v>4502.84</v>
      </c>
      <c r="M9008">
        <v>73.700199999999995</v>
      </c>
      <c r="N9008">
        <v>361.44299999999998</v>
      </c>
    </row>
    <row r="9009" spans="1:14" x14ac:dyDescent="0.3">
      <c r="A9009" t="s">
        <v>312</v>
      </c>
      <c r="B9009" t="s">
        <v>313</v>
      </c>
      <c r="C9009" t="s">
        <v>437</v>
      </c>
      <c r="D9009" t="s">
        <v>436</v>
      </c>
      <c r="E9009">
        <v>1979</v>
      </c>
      <c r="F9009">
        <v>23.4</v>
      </c>
      <c r="G9009">
        <v>6.4</v>
      </c>
      <c r="I9009">
        <v>12750000000</v>
      </c>
      <c r="J9009">
        <v>4024.51</v>
      </c>
      <c r="M9009">
        <v>73.606399999999994</v>
      </c>
      <c r="N9009">
        <v>357.16899999999998</v>
      </c>
    </row>
    <row r="9010" spans="1:14" x14ac:dyDescent="0.3">
      <c r="A9010" t="s">
        <v>312</v>
      </c>
      <c r="B9010" t="s">
        <v>313</v>
      </c>
      <c r="C9010" t="s">
        <v>437</v>
      </c>
      <c r="D9010" t="s">
        <v>436</v>
      </c>
      <c r="E9010">
        <v>1978</v>
      </c>
      <c r="F9010">
        <v>24.1</v>
      </c>
      <c r="G9010">
        <v>6.3</v>
      </c>
      <c r="I9010">
        <v>11165000000</v>
      </c>
      <c r="J9010">
        <v>3567.75</v>
      </c>
      <c r="M9010">
        <v>73.498699999999999</v>
      </c>
      <c r="N9010">
        <v>352.81</v>
      </c>
    </row>
    <row r="9011" spans="1:14" x14ac:dyDescent="0.3">
      <c r="A9011" t="s">
        <v>312</v>
      </c>
      <c r="B9011" t="s">
        <v>313</v>
      </c>
      <c r="C9011" t="s">
        <v>437</v>
      </c>
      <c r="D9011" t="s">
        <v>436</v>
      </c>
      <c r="E9011">
        <v>1977</v>
      </c>
      <c r="F9011">
        <v>24.5</v>
      </c>
      <c r="G9011">
        <v>6.4</v>
      </c>
      <c r="I9011">
        <v>9910900000</v>
      </c>
      <c r="J9011">
        <v>3208.77</v>
      </c>
      <c r="M9011">
        <v>73.3613</v>
      </c>
      <c r="N9011">
        <v>348.21800000000002</v>
      </c>
    </row>
    <row r="9012" spans="1:14" x14ac:dyDescent="0.3">
      <c r="A9012" t="s">
        <v>312</v>
      </c>
      <c r="B9012" t="s">
        <v>313</v>
      </c>
      <c r="C9012" t="s">
        <v>437</v>
      </c>
      <c r="D9012" t="s">
        <v>436</v>
      </c>
      <c r="E9012">
        <v>1976</v>
      </c>
      <c r="F9012">
        <v>24.2</v>
      </c>
      <c r="G9012">
        <v>6.6</v>
      </c>
      <c r="I9012">
        <v>8968600000</v>
      </c>
      <c r="J9012">
        <v>2946.46</v>
      </c>
      <c r="M9012">
        <v>73.190799999999996</v>
      </c>
      <c r="N9012">
        <v>343.16300000000001</v>
      </c>
    </row>
    <row r="9013" spans="1:14" x14ac:dyDescent="0.3">
      <c r="A9013" t="s">
        <v>312</v>
      </c>
      <c r="B9013" t="s">
        <v>313</v>
      </c>
      <c r="C9013" t="s">
        <v>437</v>
      </c>
      <c r="D9013" t="s">
        <v>436</v>
      </c>
      <c r="E9013">
        <v>1975</v>
      </c>
      <c r="F9013">
        <v>23.8</v>
      </c>
      <c r="G9013">
        <v>6.5</v>
      </c>
      <c r="I9013">
        <v>8198300000</v>
      </c>
      <c r="J9013">
        <v>2738.24</v>
      </c>
      <c r="M9013">
        <v>72.982500000000002</v>
      </c>
      <c r="N9013">
        <v>337.54199999999997</v>
      </c>
    </row>
    <row r="9014" spans="1:14" x14ac:dyDescent="0.3">
      <c r="A9014" t="s">
        <v>312</v>
      </c>
      <c r="B9014" t="s">
        <v>313</v>
      </c>
      <c r="C9014" t="s">
        <v>437</v>
      </c>
      <c r="D9014" t="s">
        <v>436</v>
      </c>
      <c r="E9014">
        <v>1974</v>
      </c>
      <c r="F9014">
        <v>24.3</v>
      </c>
      <c r="G9014">
        <v>6.7</v>
      </c>
      <c r="I9014">
        <v>7684800000</v>
      </c>
      <c r="J9014">
        <v>2614.5</v>
      </c>
      <c r="M9014">
        <v>72.737899999999996</v>
      </c>
      <c r="N9014">
        <v>331.375</v>
      </c>
    </row>
    <row r="9015" spans="1:14" x14ac:dyDescent="0.3">
      <c r="A9015" t="s">
        <v>312</v>
      </c>
      <c r="B9015" t="s">
        <v>313</v>
      </c>
      <c r="C9015" t="s">
        <v>437</v>
      </c>
      <c r="D9015" t="s">
        <v>436</v>
      </c>
      <c r="E9015">
        <v>1973</v>
      </c>
      <c r="F9015">
        <v>23.3</v>
      </c>
      <c r="G9015">
        <v>6.5</v>
      </c>
      <c r="I9015">
        <v>7002400000</v>
      </c>
      <c r="J9015">
        <v>2432.41</v>
      </c>
      <c r="M9015">
        <v>72.464699999999993</v>
      </c>
      <c r="N9015">
        <v>324.553</v>
      </c>
    </row>
    <row r="9016" spans="1:14" x14ac:dyDescent="0.3">
      <c r="A9016" t="s">
        <v>312</v>
      </c>
      <c r="B9016" t="s">
        <v>313</v>
      </c>
      <c r="C9016" t="s">
        <v>437</v>
      </c>
      <c r="D9016" t="s">
        <v>436</v>
      </c>
      <c r="E9016">
        <v>1972</v>
      </c>
      <c r="F9016">
        <v>24</v>
      </c>
      <c r="G9016">
        <v>6.6</v>
      </c>
      <c r="I9016">
        <v>6328900000</v>
      </c>
      <c r="J9016">
        <v>2246.48</v>
      </c>
      <c r="M9016">
        <v>72.169499999999999</v>
      </c>
      <c r="N9016">
        <v>317.61599999999999</v>
      </c>
    </row>
    <row r="9017" spans="1:14" x14ac:dyDescent="0.3">
      <c r="A9017" t="s">
        <v>312</v>
      </c>
      <c r="B9017" t="s">
        <v>313</v>
      </c>
      <c r="C9017" t="s">
        <v>437</v>
      </c>
      <c r="D9017" t="s">
        <v>436</v>
      </c>
      <c r="E9017">
        <v>1971</v>
      </c>
      <c r="F9017">
        <v>25.6</v>
      </c>
      <c r="G9017">
        <v>6.5</v>
      </c>
      <c r="I9017">
        <v>5646800000</v>
      </c>
      <c r="J9017">
        <v>2044.32</v>
      </c>
      <c r="M9017">
        <v>71.859099999999998</v>
      </c>
      <c r="N9017">
        <v>311.40800000000002</v>
      </c>
    </row>
    <row r="9018" spans="1:14" x14ac:dyDescent="0.3">
      <c r="A9018" t="s">
        <v>312</v>
      </c>
      <c r="B9018" t="s">
        <v>313</v>
      </c>
      <c r="C9018" t="s">
        <v>437</v>
      </c>
      <c r="D9018" t="s">
        <v>436</v>
      </c>
      <c r="E9018">
        <v>1970</v>
      </c>
      <c r="F9018">
        <v>24.8</v>
      </c>
      <c r="G9018">
        <v>6.7</v>
      </c>
      <c r="I9018">
        <v>5034700000</v>
      </c>
      <c r="J9018">
        <v>1852.35</v>
      </c>
      <c r="M9018">
        <v>71.535499999999999</v>
      </c>
      <c r="N9018">
        <v>306.42599999999999</v>
      </c>
    </row>
    <row r="9019" spans="1:14" x14ac:dyDescent="0.3">
      <c r="A9019" t="s">
        <v>312</v>
      </c>
      <c r="B9019" t="s">
        <v>313</v>
      </c>
      <c r="C9019" t="s">
        <v>437</v>
      </c>
      <c r="D9019" t="s">
        <v>436</v>
      </c>
      <c r="E9019">
        <v>1969</v>
      </c>
      <c r="F9019">
        <v>24.9</v>
      </c>
      <c r="G9019">
        <v>6.5</v>
      </c>
      <c r="I9019">
        <v>4460700000</v>
      </c>
      <c r="J9019">
        <v>1661.87</v>
      </c>
      <c r="M9019">
        <v>71.202600000000004</v>
      </c>
      <c r="N9019">
        <v>302.61</v>
      </c>
    </row>
    <row r="9020" spans="1:14" x14ac:dyDescent="0.3">
      <c r="A9020" t="s">
        <v>312</v>
      </c>
      <c r="B9020" t="s">
        <v>313</v>
      </c>
      <c r="C9020" t="s">
        <v>437</v>
      </c>
      <c r="D9020" t="s">
        <v>436</v>
      </c>
      <c r="E9020">
        <v>1968</v>
      </c>
      <c r="F9020">
        <v>25.5</v>
      </c>
      <c r="G9020">
        <v>6.5</v>
      </c>
      <c r="I9020">
        <v>3941700000</v>
      </c>
      <c r="J9020">
        <v>1480.69</v>
      </c>
      <c r="M9020">
        <v>70.864099999999993</v>
      </c>
      <c r="N9020">
        <v>300.12</v>
      </c>
    </row>
    <row r="9021" spans="1:14" x14ac:dyDescent="0.3">
      <c r="A9021" t="s">
        <v>312</v>
      </c>
      <c r="B9021" t="s">
        <v>313</v>
      </c>
      <c r="C9021" t="s">
        <v>437</v>
      </c>
      <c r="D9021" t="s">
        <v>436</v>
      </c>
      <c r="E9021">
        <v>1967</v>
      </c>
      <c r="F9021">
        <v>26.7</v>
      </c>
      <c r="G9021">
        <v>6.3</v>
      </c>
      <c r="I9021">
        <v>3532700000</v>
      </c>
      <c r="J9021">
        <v>1335.27</v>
      </c>
      <c r="M9021">
        <v>70.523499999999999</v>
      </c>
      <c r="N9021">
        <v>298.27199999999999</v>
      </c>
    </row>
    <row r="9022" spans="1:14" x14ac:dyDescent="0.3">
      <c r="A9022" t="s">
        <v>312</v>
      </c>
      <c r="B9022" t="s">
        <v>313</v>
      </c>
      <c r="C9022" t="s">
        <v>437</v>
      </c>
      <c r="D9022" t="s">
        <v>436</v>
      </c>
      <c r="E9022">
        <v>1966</v>
      </c>
      <c r="F9022">
        <v>28.9</v>
      </c>
      <c r="G9022">
        <v>6.7</v>
      </c>
      <c r="I9022">
        <v>3170500000</v>
      </c>
      <c r="J9022">
        <v>1207.81</v>
      </c>
      <c r="M9022">
        <v>70.186700000000002</v>
      </c>
      <c r="N9022">
        <v>295.94099999999997</v>
      </c>
    </row>
    <row r="9023" spans="1:14" x14ac:dyDescent="0.3">
      <c r="A9023" t="s">
        <v>312</v>
      </c>
      <c r="B9023" t="s">
        <v>313</v>
      </c>
      <c r="C9023" t="s">
        <v>437</v>
      </c>
      <c r="D9023" t="s">
        <v>436</v>
      </c>
      <c r="E9023">
        <v>1965</v>
      </c>
      <c r="F9023">
        <v>30.7</v>
      </c>
      <c r="G9023">
        <v>6.8</v>
      </c>
      <c r="I9023">
        <v>2881500000</v>
      </c>
      <c r="J9023">
        <v>1110.83</v>
      </c>
      <c r="M9023">
        <v>69.870800000000003</v>
      </c>
      <c r="N9023">
        <v>292.44600000000003</v>
      </c>
    </row>
    <row r="9024" spans="1:14" x14ac:dyDescent="0.3">
      <c r="A9024" t="s">
        <v>312</v>
      </c>
      <c r="B9024" t="s">
        <v>313</v>
      </c>
      <c r="C9024" t="s">
        <v>437</v>
      </c>
      <c r="D9024" t="s">
        <v>436</v>
      </c>
      <c r="E9024">
        <v>1964</v>
      </c>
      <c r="F9024">
        <v>31</v>
      </c>
      <c r="G9024">
        <v>7.3</v>
      </c>
      <c r="I9024">
        <v>2570500000</v>
      </c>
      <c r="J9024">
        <v>1006.43</v>
      </c>
      <c r="M9024">
        <v>69.593299999999999</v>
      </c>
      <c r="N9024">
        <v>287.94400000000002</v>
      </c>
    </row>
    <row r="9025" spans="1:15" x14ac:dyDescent="0.3">
      <c r="A9025" t="s">
        <v>312</v>
      </c>
      <c r="B9025" t="s">
        <v>313</v>
      </c>
      <c r="C9025" t="s">
        <v>437</v>
      </c>
      <c r="D9025" t="s">
        <v>436</v>
      </c>
      <c r="E9025">
        <v>1963</v>
      </c>
      <c r="F9025">
        <v>31</v>
      </c>
      <c r="G9025">
        <v>7</v>
      </c>
      <c r="I9025">
        <v>2333600000</v>
      </c>
      <c r="J9025">
        <v>931.75199999999995</v>
      </c>
      <c r="M9025">
        <v>69.355999999999995</v>
      </c>
      <c r="N9025">
        <v>282.36</v>
      </c>
    </row>
    <row r="9026" spans="1:15" x14ac:dyDescent="0.3">
      <c r="A9026" t="s">
        <v>312</v>
      </c>
      <c r="B9026" t="s">
        <v>313</v>
      </c>
      <c r="C9026" t="s">
        <v>437</v>
      </c>
      <c r="D9026" t="s">
        <v>436</v>
      </c>
      <c r="E9026">
        <v>1962</v>
      </c>
      <c r="F9026">
        <v>31.3</v>
      </c>
      <c r="G9026">
        <v>6.8</v>
      </c>
      <c r="I9026">
        <v>2094400000</v>
      </c>
      <c r="J9026">
        <v>854.745</v>
      </c>
      <c r="M9026">
        <v>69.145399999999995</v>
      </c>
      <c r="N9026">
        <v>276.24799999999999</v>
      </c>
    </row>
    <row r="9027" spans="1:15" x14ac:dyDescent="0.3">
      <c r="A9027" t="s">
        <v>312</v>
      </c>
      <c r="B9027" t="s">
        <v>313</v>
      </c>
      <c r="C9027" t="s">
        <v>437</v>
      </c>
      <c r="D9027" t="s">
        <v>436</v>
      </c>
      <c r="E9027">
        <v>1961</v>
      </c>
      <c r="F9027">
        <v>31.4</v>
      </c>
      <c r="G9027">
        <v>6.8</v>
      </c>
      <c r="I9027">
        <v>1865099999</v>
      </c>
      <c r="J9027">
        <v>777.21500000000003</v>
      </c>
      <c r="M9027">
        <v>68.943200000000004</v>
      </c>
      <c r="N9027">
        <v>270.54399999999998</v>
      </c>
    </row>
    <row r="9028" spans="1:15" x14ac:dyDescent="0.3">
      <c r="A9028" t="s">
        <v>312</v>
      </c>
      <c r="B9028" t="s">
        <v>313</v>
      </c>
      <c r="C9028" t="s">
        <v>437</v>
      </c>
      <c r="D9028" t="s">
        <v>436</v>
      </c>
      <c r="E9028">
        <v>1960</v>
      </c>
      <c r="F9028">
        <v>32.4</v>
      </c>
      <c r="G9028">
        <v>6.7</v>
      </c>
      <c r="I9028">
        <v>1691900000</v>
      </c>
      <c r="J9028">
        <v>717.51499999999999</v>
      </c>
      <c r="M9028">
        <v>68.7196</v>
      </c>
    </row>
    <row r="9029" spans="1:15" x14ac:dyDescent="0.3">
      <c r="A9029" t="s">
        <v>314</v>
      </c>
      <c r="B9029" t="s">
        <v>315</v>
      </c>
      <c r="C9029" t="s">
        <v>434</v>
      </c>
      <c r="D9029" t="s">
        <v>436</v>
      </c>
      <c r="E9029">
        <v>2018</v>
      </c>
      <c r="I9029" s="1">
        <v>192000000000</v>
      </c>
      <c r="J9029">
        <v>69026.5</v>
      </c>
      <c r="K9029">
        <v>99.652799999999999</v>
      </c>
      <c r="L9029">
        <v>5.8</v>
      </c>
      <c r="N9029">
        <v>239.59299999999999</v>
      </c>
      <c r="O9029">
        <v>0.14199999999999999</v>
      </c>
    </row>
    <row r="9030" spans="1:15" x14ac:dyDescent="0.3">
      <c r="A9030" t="s">
        <v>314</v>
      </c>
      <c r="B9030" t="s">
        <v>315</v>
      </c>
      <c r="C9030" t="s">
        <v>434</v>
      </c>
      <c r="D9030" t="s">
        <v>436</v>
      </c>
      <c r="E9030">
        <v>2017</v>
      </c>
      <c r="F9030">
        <v>9.6980000000000004</v>
      </c>
      <c r="G9030">
        <v>1.169</v>
      </c>
      <c r="I9030" s="1">
        <v>167000000000</v>
      </c>
      <c r="J9030">
        <v>61264.4</v>
      </c>
      <c r="K9030">
        <v>97.388800000000003</v>
      </c>
      <c r="L9030">
        <v>6.1</v>
      </c>
      <c r="M9030">
        <v>79.980999999999995</v>
      </c>
      <c r="N9030">
        <v>234.68799999999999</v>
      </c>
      <c r="O9030">
        <v>0.14000000000000001</v>
      </c>
    </row>
    <row r="9031" spans="1:15" x14ac:dyDescent="0.3">
      <c r="A9031" t="s">
        <v>314</v>
      </c>
      <c r="B9031" t="s">
        <v>315</v>
      </c>
      <c r="C9031" t="s">
        <v>434</v>
      </c>
      <c r="D9031" t="s">
        <v>436</v>
      </c>
      <c r="E9031">
        <v>2016</v>
      </c>
      <c r="F9031">
        <v>9.8620000000000001</v>
      </c>
      <c r="G9031">
        <v>1.1459999999999999</v>
      </c>
      <c r="I9031" s="1">
        <v>152000000000</v>
      </c>
      <c r="J9031">
        <v>57163.1</v>
      </c>
      <c r="K9031">
        <v>95.124700000000004</v>
      </c>
      <c r="L9031">
        <v>6.4</v>
      </c>
      <c r="M9031">
        <v>79.867999999999995</v>
      </c>
      <c r="N9031">
        <v>228.62799999999999</v>
      </c>
      <c r="O9031">
        <v>0.14000000000000001</v>
      </c>
    </row>
    <row r="9032" spans="1:15" x14ac:dyDescent="0.3">
      <c r="A9032" t="s">
        <v>314</v>
      </c>
      <c r="B9032" t="s">
        <v>315</v>
      </c>
      <c r="C9032" t="s">
        <v>434</v>
      </c>
      <c r="D9032" t="s">
        <v>436</v>
      </c>
      <c r="E9032">
        <v>2015</v>
      </c>
      <c r="F9032">
        <v>10.032999999999999</v>
      </c>
      <c r="G9032">
        <v>1.131</v>
      </c>
      <c r="I9032" s="1">
        <v>162000000000</v>
      </c>
      <c r="J9032">
        <v>63039</v>
      </c>
      <c r="K9032">
        <v>92.884799999999998</v>
      </c>
      <c r="L9032">
        <v>6.7</v>
      </c>
      <c r="M9032">
        <v>79.757999999999996</v>
      </c>
      <c r="N9032">
        <v>220.99100000000001</v>
      </c>
      <c r="O9032">
        <v>0.16</v>
      </c>
    </row>
    <row r="9033" spans="1:15" x14ac:dyDescent="0.3">
      <c r="A9033" t="s">
        <v>314</v>
      </c>
      <c r="B9033" t="s">
        <v>315</v>
      </c>
      <c r="C9033" t="s">
        <v>434</v>
      </c>
      <c r="D9033" t="s">
        <v>436</v>
      </c>
      <c r="E9033">
        <v>2014</v>
      </c>
      <c r="F9033">
        <v>10.208</v>
      </c>
      <c r="G9033">
        <v>1.127</v>
      </c>
      <c r="H9033">
        <v>14781.6</v>
      </c>
      <c r="I9033" s="1">
        <v>206000000000</v>
      </c>
      <c r="J9033">
        <v>83858.5</v>
      </c>
      <c r="K9033">
        <v>91.49</v>
      </c>
      <c r="L9033">
        <v>7</v>
      </c>
      <c r="M9033">
        <v>79.646000000000001</v>
      </c>
      <c r="N9033">
        <v>211.81700000000001</v>
      </c>
      <c r="O9033">
        <v>0.19</v>
      </c>
    </row>
    <row r="9034" spans="1:15" x14ac:dyDescent="0.3">
      <c r="A9034" t="s">
        <v>314</v>
      </c>
      <c r="B9034" t="s">
        <v>315</v>
      </c>
      <c r="C9034" t="s">
        <v>434</v>
      </c>
      <c r="D9034" t="s">
        <v>436</v>
      </c>
      <c r="E9034">
        <v>2013</v>
      </c>
      <c r="F9034">
        <v>10.396000000000001</v>
      </c>
      <c r="G9034">
        <v>1.1319999999999999</v>
      </c>
      <c r="H9034">
        <v>13913.1</v>
      </c>
      <c r="I9034" s="1">
        <v>199000000000</v>
      </c>
      <c r="J9034">
        <v>85050.9</v>
      </c>
      <c r="K9034">
        <v>85.3</v>
      </c>
      <c r="L9034">
        <v>7.2</v>
      </c>
      <c r="M9034">
        <v>79.527000000000001</v>
      </c>
      <c r="N9034">
        <v>201.255</v>
      </c>
      <c r="O9034">
        <v>0.27</v>
      </c>
    </row>
    <row r="9035" spans="1:15" x14ac:dyDescent="0.3">
      <c r="A9035" t="s">
        <v>314</v>
      </c>
      <c r="B9035" t="s">
        <v>315</v>
      </c>
      <c r="C9035" t="s">
        <v>434</v>
      </c>
      <c r="D9035" t="s">
        <v>436</v>
      </c>
      <c r="E9035">
        <v>2012</v>
      </c>
      <c r="F9035">
        <v>10.614000000000001</v>
      </c>
      <c r="G9035">
        <v>1.1479999999999999</v>
      </c>
      <c r="H9035">
        <v>14853.3</v>
      </c>
      <c r="I9035" s="1">
        <v>187000000000</v>
      </c>
      <c r="J9035">
        <v>85076.1</v>
      </c>
      <c r="K9035">
        <v>69.3</v>
      </c>
      <c r="L9035">
        <v>7.4</v>
      </c>
      <c r="M9035">
        <v>79.399000000000001</v>
      </c>
      <c r="N9035">
        <v>189.154</v>
      </c>
      <c r="O9035">
        <v>0.48</v>
      </c>
    </row>
    <row r="9036" spans="1:15" x14ac:dyDescent="0.3">
      <c r="A9036" t="s">
        <v>314</v>
      </c>
      <c r="B9036" t="s">
        <v>315</v>
      </c>
      <c r="C9036" t="s">
        <v>434</v>
      </c>
      <c r="D9036" t="s">
        <v>436</v>
      </c>
      <c r="E9036">
        <v>2011</v>
      </c>
      <c r="F9036">
        <v>10.884</v>
      </c>
      <c r="G9036">
        <v>1.173</v>
      </c>
      <c r="H9036">
        <v>14153.6</v>
      </c>
      <c r="I9036" s="1">
        <v>168000000000</v>
      </c>
      <c r="J9036">
        <v>82409.600000000006</v>
      </c>
      <c r="K9036">
        <v>69</v>
      </c>
      <c r="L9036">
        <v>7.6</v>
      </c>
      <c r="M9036">
        <v>79.260000000000005</v>
      </c>
      <c r="N9036">
        <v>175.35499999999999</v>
      </c>
      <c r="O9036">
        <v>0.56000000000000005</v>
      </c>
    </row>
    <row r="9037" spans="1:15" x14ac:dyDescent="0.3">
      <c r="A9037" t="s">
        <v>314</v>
      </c>
      <c r="B9037" t="s">
        <v>315</v>
      </c>
      <c r="C9037" t="s">
        <v>434</v>
      </c>
      <c r="D9037" t="s">
        <v>436</v>
      </c>
      <c r="E9037">
        <v>2010</v>
      </c>
      <c r="F9037">
        <v>11.25</v>
      </c>
      <c r="G9037">
        <v>1.2110000000000001</v>
      </c>
      <c r="H9037">
        <v>14209.2</v>
      </c>
      <c r="I9037" s="1">
        <v>125000000000</v>
      </c>
      <c r="J9037">
        <v>67403.199999999997</v>
      </c>
      <c r="K9037">
        <v>69</v>
      </c>
      <c r="L9037">
        <v>7.8</v>
      </c>
      <c r="M9037">
        <v>79.108000000000004</v>
      </c>
      <c r="N9037">
        <v>159.88999999999999</v>
      </c>
      <c r="O9037">
        <v>0.45</v>
      </c>
    </row>
    <row r="9038" spans="1:15" x14ac:dyDescent="0.3">
      <c r="A9038" t="s">
        <v>314</v>
      </c>
      <c r="B9038" t="s">
        <v>315</v>
      </c>
      <c r="C9038" t="s">
        <v>434</v>
      </c>
      <c r="D9038" t="s">
        <v>436</v>
      </c>
      <c r="E9038">
        <v>2009</v>
      </c>
      <c r="F9038">
        <v>11.766999999999999</v>
      </c>
      <c r="G9038">
        <v>1.2629999999999999</v>
      </c>
      <c r="H9038">
        <v>13680.8</v>
      </c>
      <c r="I9038">
        <v>97798400000</v>
      </c>
      <c r="J9038">
        <v>59094.400000000001</v>
      </c>
      <c r="K9038">
        <v>53.1</v>
      </c>
      <c r="L9038">
        <v>8</v>
      </c>
      <c r="M9038">
        <v>78.944999999999993</v>
      </c>
      <c r="N9038">
        <v>142.54499999999999</v>
      </c>
      <c r="O9038">
        <v>0.31</v>
      </c>
    </row>
    <row r="9039" spans="1:15" x14ac:dyDescent="0.3">
      <c r="A9039" t="s">
        <v>314</v>
      </c>
      <c r="B9039" t="s">
        <v>315</v>
      </c>
      <c r="C9039" t="s">
        <v>434</v>
      </c>
      <c r="D9039" t="s">
        <v>436</v>
      </c>
      <c r="E9039">
        <v>2008</v>
      </c>
      <c r="F9039">
        <v>12.449</v>
      </c>
      <c r="G9039">
        <v>1.33</v>
      </c>
      <c r="H9039">
        <v>13981</v>
      </c>
      <c r="I9039" s="1">
        <v>115000000000</v>
      </c>
      <c r="J9039">
        <v>80234.5</v>
      </c>
      <c r="K9039">
        <v>44.3</v>
      </c>
      <c r="L9039">
        <v>8.1999999999999993</v>
      </c>
      <c r="M9039">
        <v>78.775000000000006</v>
      </c>
      <c r="N9039">
        <v>123.744</v>
      </c>
      <c r="O9039">
        <v>0.31</v>
      </c>
    </row>
    <row r="9040" spans="1:15" x14ac:dyDescent="0.3">
      <c r="A9040" t="s">
        <v>314</v>
      </c>
      <c r="B9040" t="s">
        <v>315</v>
      </c>
      <c r="C9040" t="s">
        <v>434</v>
      </c>
      <c r="D9040" t="s">
        <v>436</v>
      </c>
      <c r="E9040">
        <v>2007</v>
      </c>
      <c r="F9040">
        <v>13.289</v>
      </c>
      <c r="G9040">
        <v>1.409</v>
      </c>
      <c r="H9040">
        <v>14833.8</v>
      </c>
      <c r="I9040">
        <v>79712100000</v>
      </c>
      <c r="J9040">
        <v>65421.8</v>
      </c>
      <c r="K9040">
        <v>37</v>
      </c>
      <c r="L9040">
        <v>8.4</v>
      </c>
      <c r="M9040">
        <v>78.600999999999999</v>
      </c>
      <c r="N9040">
        <v>104.947</v>
      </c>
      <c r="O9040">
        <v>0.52</v>
      </c>
    </row>
    <row r="9041" spans="1:15" x14ac:dyDescent="0.3">
      <c r="A9041" t="s">
        <v>314</v>
      </c>
      <c r="B9041" t="s">
        <v>315</v>
      </c>
      <c r="C9041" t="s">
        <v>434</v>
      </c>
      <c r="D9041" t="s">
        <v>436</v>
      </c>
      <c r="E9041">
        <v>2006</v>
      </c>
      <c r="F9041">
        <v>14.257999999999999</v>
      </c>
      <c r="G9041">
        <v>1.4970000000000001</v>
      </c>
      <c r="H9041">
        <v>15513.7</v>
      </c>
      <c r="I9041">
        <v>60882100000</v>
      </c>
      <c r="J9041">
        <v>59530.2</v>
      </c>
      <c r="K9041">
        <v>28.9741</v>
      </c>
      <c r="L9041">
        <v>8.6999999999999993</v>
      </c>
      <c r="M9041">
        <v>78.424999999999997</v>
      </c>
      <c r="N9041">
        <v>88.088800000000006</v>
      </c>
      <c r="O9041">
        <v>0.87</v>
      </c>
    </row>
    <row r="9042" spans="1:15" x14ac:dyDescent="0.3">
      <c r="A9042" t="s">
        <v>314</v>
      </c>
      <c r="B9042" t="s">
        <v>315</v>
      </c>
      <c r="C9042" t="s">
        <v>434</v>
      </c>
      <c r="D9042" t="s">
        <v>436</v>
      </c>
      <c r="E9042">
        <v>2005</v>
      </c>
      <c r="F9042">
        <v>15.297000000000001</v>
      </c>
      <c r="G9042">
        <v>1.589</v>
      </c>
      <c r="H9042">
        <v>15457.3</v>
      </c>
      <c r="I9042">
        <v>44530500000</v>
      </c>
      <c r="J9042">
        <v>51455.6</v>
      </c>
      <c r="K9042">
        <v>24.733499999999999</v>
      </c>
      <c r="L9042">
        <v>8.9</v>
      </c>
      <c r="M9042">
        <v>78.251999999999995</v>
      </c>
      <c r="N9042">
        <v>74.540599999999998</v>
      </c>
      <c r="O9042">
        <v>1.2050000000000001</v>
      </c>
    </row>
    <row r="9043" spans="1:15" x14ac:dyDescent="0.3">
      <c r="A9043" t="s">
        <v>314</v>
      </c>
      <c r="B9043" t="s">
        <v>315</v>
      </c>
      <c r="C9043" t="s">
        <v>434</v>
      </c>
      <c r="D9043" t="s">
        <v>436</v>
      </c>
      <c r="E9043">
        <v>2004</v>
      </c>
      <c r="F9043">
        <v>16.331</v>
      </c>
      <c r="G9043">
        <v>1.679</v>
      </c>
      <c r="H9043">
        <v>16350</v>
      </c>
      <c r="I9043">
        <v>31734100000</v>
      </c>
      <c r="J9043">
        <v>42124.800000000003</v>
      </c>
      <c r="K9043">
        <v>20.701599999999999</v>
      </c>
      <c r="L9043">
        <v>9.1999999999999993</v>
      </c>
      <c r="M9043">
        <v>78.082999999999998</v>
      </c>
      <c r="N9043">
        <v>64.886600000000001</v>
      </c>
      <c r="O9043">
        <v>1.48</v>
      </c>
    </row>
    <row r="9044" spans="1:15" x14ac:dyDescent="0.3">
      <c r="A9044" t="s">
        <v>314</v>
      </c>
      <c r="B9044" t="s">
        <v>315</v>
      </c>
      <c r="C9044" t="s">
        <v>434</v>
      </c>
      <c r="D9044" t="s">
        <v>436</v>
      </c>
      <c r="E9044">
        <v>2003</v>
      </c>
      <c r="F9044">
        <v>17.286999999999999</v>
      </c>
      <c r="G9044">
        <v>1.7629999999999999</v>
      </c>
      <c r="H9044">
        <v>16390.7</v>
      </c>
      <c r="I9044">
        <v>23533800000</v>
      </c>
      <c r="J9044">
        <v>34517.800000000003</v>
      </c>
      <c r="K9044">
        <v>19.2423</v>
      </c>
      <c r="L9044">
        <v>9.6</v>
      </c>
      <c r="M9044">
        <v>77.918999999999997</v>
      </c>
      <c r="N9044">
        <v>58.724200000000003</v>
      </c>
      <c r="O9044">
        <v>1.534</v>
      </c>
    </row>
    <row r="9045" spans="1:15" x14ac:dyDescent="0.3">
      <c r="A9045" t="s">
        <v>314</v>
      </c>
      <c r="B9045" t="s">
        <v>315</v>
      </c>
      <c r="C9045" t="s">
        <v>434</v>
      </c>
      <c r="D9045" t="s">
        <v>436</v>
      </c>
      <c r="E9045">
        <v>2002</v>
      </c>
      <c r="F9045">
        <v>18.11</v>
      </c>
      <c r="G9045">
        <v>1.8360000000000001</v>
      </c>
      <c r="H9045">
        <v>15878.5</v>
      </c>
      <c r="I9045">
        <v>19363700000</v>
      </c>
      <c r="J9045">
        <v>30214.9</v>
      </c>
      <c r="K9045">
        <v>10.226100000000001</v>
      </c>
      <c r="L9045">
        <v>9.9</v>
      </c>
      <c r="M9045">
        <v>77.762</v>
      </c>
      <c r="N9045">
        <v>55.1997</v>
      </c>
      <c r="O9045">
        <v>1.51</v>
      </c>
    </row>
    <row r="9046" spans="1:15" x14ac:dyDescent="0.3">
      <c r="A9046" t="s">
        <v>314</v>
      </c>
      <c r="B9046" t="s">
        <v>315</v>
      </c>
      <c r="C9046" t="s">
        <v>434</v>
      </c>
      <c r="D9046" t="s">
        <v>436</v>
      </c>
      <c r="E9046">
        <v>2001</v>
      </c>
      <c r="F9046">
        <v>18.774000000000001</v>
      </c>
      <c r="G9046">
        <v>1.8959999999999999</v>
      </c>
      <c r="H9046">
        <v>15051.7</v>
      </c>
      <c r="I9046">
        <v>17538500000</v>
      </c>
      <c r="J9046">
        <v>28517.3</v>
      </c>
      <c r="K9046">
        <v>6.1702700000000004</v>
      </c>
      <c r="L9046">
        <v>10.3</v>
      </c>
      <c r="M9046">
        <v>77.611999999999995</v>
      </c>
      <c r="N9046">
        <v>52.9726</v>
      </c>
      <c r="O9046">
        <v>1.4550000000000001</v>
      </c>
    </row>
    <row r="9047" spans="1:15" x14ac:dyDescent="0.3">
      <c r="A9047" t="s">
        <v>314</v>
      </c>
      <c r="B9047" t="s">
        <v>315</v>
      </c>
      <c r="C9047" t="s">
        <v>434</v>
      </c>
      <c r="D9047" t="s">
        <v>436</v>
      </c>
      <c r="E9047">
        <v>2000</v>
      </c>
      <c r="F9047">
        <v>19.266999999999999</v>
      </c>
      <c r="G9047">
        <v>1.9410000000000001</v>
      </c>
      <c r="H9047">
        <v>14348.5</v>
      </c>
      <c r="I9047">
        <v>17759900000</v>
      </c>
      <c r="J9047">
        <v>29976.1</v>
      </c>
      <c r="K9047">
        <v>4.8636799999999996</v>
      </c>
      <c r="L9047">
        <v>10.7</v>
      </c>
      <c r="M9047">
        <v>77.466999999999999</v>
      </c>
      <c r="N9047">
        <v>51.030799999999999</v>
      </c>
      <c r="O9047">
        <v>1.508</v>
      </c>
    </row>
    <row r="9048" spans="1:15" x14ac:dyDescent="0.3">
      <c r="A9048" t="s">
        <v>314</v>
      </c>
      <c r="B9048" t="s">
        <v>315</v>
      </c>
      <c r="C9048" t="s">
        <v>434</v>
      </c>
      <c r="D9048" t="s">
        <v>436</v>
      </c>
      <c r="E9048">
        <v>1999</v>
      </c>
      <c r="F9048">
        <v>19.599</v>
      </c>
      <c r="G9048">
        <v>1.9710000000000001</v>
      </c>
      <c r="H9048">
        <v>14002</v>
      </c>
      <c r="I9048">
        <v>12393100000</v>
      </c>
      <c r="J9048">
        <v>21723.7</v>
      </c>
      <c r="K9048">
        <v>4.0707300000000002</v>
      </c>
      <c r="L9048">
        <v>11.2</v>
      </c>
      <c r="M9048">
        <v>77.326999999999998</v>
      </c>
      <c r="N9048">
        <v>49.137700000000002</v>
      </c>
      <c r="O9048">
        <v>1.569</v>
      </c>
    </row>
    <row r="9049" spans="1:15" x14ac:dyDescent="0.3">
      <c r="A9049" t="s">
        <v>314</v>
      </c>
      <c r="B9049" t="s">
        <v>315</v>
      </c>
      <c r="C9049" t="s">
        <v>434</v>
      </c>
      <c r="D9049" t="s">
        <v>436</v>
      </c>
      <c r="E9049">
        <v>1998</v>
      </c>
      <c r="F9049">
        <v>19.829000000000001</v>
      </c>
      <c r="G9049">
        <v>1.9890000000000001</v>
      </c>
      <c r="H9049">
        <v>13771.8</v>
      </c>
      <c r="I9049">
        <v>10255500000</v>
      </c>
      <c r="J9049">
        <v>18593.5</v>
      </c>
      <c r="K9049">
        <v>3.5200300000000002</v>
      </c>
      <c r="L9049">
        <v>11.6</v>
      </c>
      <c r="M9049">
        <v>77.19</v>
      </c>
      <c r="N9049">
        <v>47.5075</v>
      </c>
      <c r="O9049">
        <v>1.524</v>
      </c>
    </row>
    <row r="9050" spans="1:15" x14ac:dyDescent="0.3">
      <c r="A9050" t="s">
        <v>314</v>
      </c>
      <c r="B9050" t="s">
        <v>315</v>
      </c>
      <c r="C9050" t="s">
        <v>434</v>
      </c>
      <c r="D9050" t="s">
        <v>436</v>
      </c>
      <c r="E9050">
        <v>1997</v>
      </c>
      <c r="F9050">
        <v>20.013000000000002</v>
      </c>
      <c r="G9050">
        <v>2.0009999999999999</v>
      </c>
      <c r="H9050">
        <v>12061.9</v>
      </c>
      <c r="I9050">
        <v>11297800000</v>
      </c>
      <c r="J9050">
        <v>21104.7</v>
      </c>
      <c r="K9050">
        <v>3.0837500000000002</v>
      </c>
      <c r="L9050">
        <v>12</v>
      </c>
      <c r="M9050">
        <v>77.052000000000007</v>
      </c>
      <c r="N9050">
        <v>46.108600000000003</v>
      </c>
      <c r="O9050">
        <v>1.5840000000000001</v>
      </c>
    </row>
    <row r="9051" spans="1:15" x14ac:dyDescent="0.3">
      <c r="A9051" t="s">
        <v>314</v>
      </c>
      <c r="B9051" t="s">
        <v>315</v>
      </c>
      <c r="C9051" t="s">
        <v>434</v>
      </c>
      <c r="D9051" t="s">
        <v>436</v>
      </c>
      <c r="E9051">
        <v>1996</v>
      </c>
      <c r="F9051">
        <v>20.190999999999999</v>
      </c>
      <c r="G9051">
        <v>2.0099999999999998</v>
      </c>
      <c r="H9051">
        <v>11832.8</v>
      </c>
      <c r="I9051">
        <v>9059340000</v>
      </c>
      <c r="J9051">
        <v>17337.400000000001</v>
      </c>
      <c r="K9051">
        <v>0.93018599999999996</v>
      </c>
      <c r="L9051">
        <v>12.6</v>
      </c>
      <c r="M9051">
        <v>76.909000000000006</v>
      </c>
      <c r="N9051">
        <v>45.006999999999998</v>
      </c>
      <c r="O9051">
        <v>1.6319999999999999</v>
      </c>
    </row>
    <row r="9052" spans="1:15" x14ac:dyDescent="0.3">
      <c r="A9052" t="s">
        <v>314</v>
      </c>
      <c r="B9052" t="s">
        <v>315</v>
      </c>
      <c r="C9052" t="s">
        <v>434</v>
      </c>
      <c r="D9052" t="s">
        <v>436</v>
      </c>
      <c r="E9052">
        <v>1995</v>
      </c>
      <c r="F9052">
        <v>20.390999999999998</v>
      </c>
      <c r="G9052">
        <v>2.0169999999999999</v>
      </c>
      <c r="H9052">
        <v>10739.3</v>
      </c>
      <c r="I9052">
        <v>8137910000</v>
      </c>
      <c r="J9052">
        <v>15849.7</v>
      </c>
      <c r="K9052">
        <v>0.19020999999999999</v>
      </c>
      <c r="L9052">
        <v>13.2</v>
      </c>
      <c r="M9052">
        <v>76.759</v>
      </c>
      <c r="N9052">
        <v>44.2241</v>
      </c>
      <c r="O9052">
        <v>1.6859999999999999</v>
      </c>
    </row>
    <row r="9053" spans="1:15" x14ac:dyDescent="0.3">
      <c r="A9053" t="s">
        <v>314</v>
      </c>
      <c r="B9053" t="s">
        <v>315</v>
      </c>
      <c r="C9053" t="s">
        <v>434</v>
      </c>
      <c r="D9053" t="s">
        <v>436</v>
      </c>
      <c r="E9053">
        <v>1994</v>
      </c>
      <c r="F9053">
        <v>20.635000000000002</v>
      </c>
      <c r="G9053">
        <v>2.0270000000000001</v>
      </c>
      <c r="H9053">
        <v>10758.5</v>
      </c>
      <c r="I9053">
        <v>7374450000</v>
      </c>
      <c r="J9053">
        <v>14544.1</v>
      </c>
      <c r="L9053">
        <v>13.9</v>
      </c>
      <c r="M9053">
        <v>76.599000000000004</v>
      </c>
      <c r="N9053">
        <v>43.672800000000002</v>
      </c>
      <c r="O9053">
        <v>1.702</v>
      </c>
    </row>
    <row r="9054" spans="1:15" x14ac:dyDescent="0.3">
      <c r="A9054" t="s">
        <v>314</v>
      </c>
      <c r="B9054" t="s">
        <v>315</v>
      </c>
      <c r="C9054" t="s">
        <v>434</v>
      </c>
      <c r="D9054" t="s">
        <v>436</v>
      </c>
      <c r="E9054">
        <v>1993</v>
      </c>
      <c r="F9054">
        <v>20.937999999999999</v>
      </c>
      <c r="G9054">
        <v>2.04</v>
      </c>
      <c r="H9054">
        <v>10367.299999999999</v>
      </c>
      <c r="I9054">
        <v>7156590000</v>
      </c>
      <c r="J9054">
        <v>14271</v>
      </c>
      <c r="L9054">
        <v>14.7</v>
      </c>
      <c r="M9054">
        <v>76.427000000000007</v>
      </c>
      <c r="N9054">
        <v>43.1937</v>
      </c>
      <c r="O9054">
        <v>1.6879999999999999</v>
      </c>
    </row>
    <row r="9055" spans="1:15" x14ac:dyDescent="0.3">
      <c r="A9055" t="s">
        <v>314</v>
      </c>
      <c r="B9055" t="s">
        <v>315</v>
      </c>
      <c r="C9055" t="s">
        <v>434</v>
      </c>
      <c r="D9055" t="s">
        <v>436</v>
      </c>
      <c r="E9055">
        <v>1992</v>
      </c>
      <c r="F9055">
        <v>21.324000000000002</v>
      </c>
      <c r="G9055">
        <v>2.0609999999999999</v>
      </c>
      <c r="H9055">
        <v>9836.6</v>
      </c>
      <c r="I9055">
        <v>7646150000</v>
      </c>
      <c r="J9055">
        <v>15434.5</v>
      </c>
      <c r="L9055">
        <v>15.6</v>
      </c>
      <c r="M9055">
        <v>76.241</v>
      </c>
      <c r="N9055">
        <v>42.669699999999999</v>
      </c>
      <c r="O9055">
        <v>1.46</v>
      </c>
    </row>
    <row r="9056" spans="1:15" x14ac:dyDescent="0.3">
      <c r="A9056" t="s">
        <v>314</v>
      </c>
      <c r="B9056" t="s">
        <v>315</v>
      </c>
      <c r="C9056" t="s">
        <v>434</v>
      </c>
      <c r="D9056" t="s">
        <v>436</v>
      </c>
      <c r="E9056">
        <v>1991</v>
      </c>
      <c r="F9056">
        <v>21.826000000000001</v>
      </c>
      <c r="G9056">
        <v>2.0910000000000002</v>
      </c>
      <c r="H9056">
        <v>8989.3799999999992</v>
      </c>
      <c r="I9056">
        <v>6883520000</v>
      </c>
      <c r="J9056">
        <v>14124.3</v>
      </c>
      <c r="L9056">
        <v>16.600000000000001</v>
      </c>
      <c r="M9056">
        <v>76.040999999999997</v>
      </c>
      <c r="N9056">
        <v>41.976999999999997</v>
      </c>
      <c r="O9056">
        <v>1.3240000000000001</v>
      </c>
    </row>
    <row r="9057" spans="1:14" x14ac:dyDescent="0.3">
      <c r="A9057" t="s">
        <v>314</v>
      </c>
      <c r="B9057" t="s">
        <v>315</v>
      </c>
      <c r="C9057" t="s">
        <v>434</v>
      </c>
      <c r="D9057" t="s">
        <v>436</v>
      </c>
      <c r="E9057">
        <v>1990</v>
      </c>
      <c r="F9057">
        <v>22.509</v>
      </c>
      <c r="G9057">
        <v>2.133</v>
      </c>
      <c r="H9057">
        <v>9591.0400000000009</v>
      </c>
      <c r="I9057">
        <v>7360440000</v>
      </c>
      <c r="J9057">
        <v>15454.1</v>
      </c>
      <c r="K9057">
        <v>0</v>
      </c>
      <c r="L9057">
        <v>17.7</v>
      </c>
      <c r="M9057">
        <v>75.823999999999998</v>
      </c>
      <c r="N9057">
        <v>41.023099999999999</v>
      </c>
    </row>
    <row r="9058" spans="1:14" x14ac:dyDescent="0.3">
      <c r="A9058" t="s">
        <v>314</v>
      </c>
      <c r="B9058" t="s">
        <v>315</v>
      </c>
      <c r="C9058" t="s">
        <v>434</v>
      </c>
      <c r="D9058" t="s">
        <v>436</v>
      </c>
      <c r="E9058">
        <v>1989</v>
      </c>
      <c r="F9058">
        <v>23.437000000000001</v>
      </c>
      <c r="G9058">
        <v>2.1890000000000001</v>
      </c>
      <c r="H9058">
        <v>9517.2099999999991</v>
      </c>
      <c r="I9058">
        <v>6487910000</v>
      </c>
      <c r="J9058">
        <v>14052.5</v>
      </c>
      <c r="L9058">
        <v>18.899999999999999</v>
      </c>
      <c r="M9058">
        <v>75.593000000000004</v>
      </c>
      <c r="N9058">
        <v>39.766599999999997</v>
      </c>
    </row>
    <row r="9059" spans="1:14" x14ac:dyDescent="0.3">
      <c r="A9059" t="s">
        <v>314</v>
      </c>
      <c r="B9059" t="s">
        <v>315</v>
      </c>
      <c r="C9059" t="s">
        <v>434</v>
      </c>
      <c r="D9059" t="s">
        <v>436</v>
      </c>
      <c r="E9059">
        <v>1988</v>
      </c>
      <c r="F9059">
        <v>24.613</v>
      </c>
      <c r="G9059">
        <v>2.2570000000000001</v>
      </c>
      <c r="H9059">
        <v>9627.93</v>
      </c>
      <c r="I9059">
        <v>6038190000</v>
      </c>
      <c r="J9059">
        <v>13611.6</v>
      </c>
      <c r="L9059">
        <v>20.100000000000001</v>
      </c>
      <c r="M9059">
        <v>75.349000000000004</v>
      </c>
      <c r="N9059">
        <v>38.2089</v>
      </c>
    </row>
    <row r="9060" spans="1:14" x14ac:dyDescent="0.3">
      <c r="A9060" t="s">
        <v>314</v>
      </c>
      <c r="B9060" t="s">
        <v>315</v>
      </c>
      <c r="C9060" t="s">
        <v>434</v>
      </c>
      <c r="D9060" t="s">
        <v>436</v>
      </c>
      <c r="E9060">
        <v>1987</v>
      </c>
      <c r="F9060">
        <v>26.004999999999999</v>
      </c>
      <c r="G9060">
        <v>2.3370000000000002</v>
      </c>
      <c r="H9060">
        <v>9833.0400000000009</v>
      </c>
      <c r="I9060">
        <v>5446430000</v>
      </c>
      <c r="J9060">
        <v>12901.7</v>
      </c>
      <c r="L9060">
        <v>21.3</v>
      </c>
      <c r="M9060">
        <v>75.090999999999994</v>
      </c>
      <c r="N9060">
        <v>36.360700000000001</v>
      </c>
    </row>
    <row r="9061" spans="1:14" x14ac:dyDescent="0.3">
      <c r="A9061" t="s">
        <v>314</v>
      </c>
      <c r="B9061" t="s">
        <v>315</v>
      </c>
      <c r="C9061" t="s">
        <v>434</v>
      </c>
      <c r="D9061" t="s">
        <v>436</v>
      </c>
      <c r="E9061">
        <v>1986</v>
      </c>
      <c r="F9061">
        <v>27.559000000000001</v>
      </c>
      <c r="G9061">
        <v>2.4300000000000002</v>
      </c>
      <c r="H9061">
        <v>10278.1</v>
      </c>
      <c r="I9061">
        <v>5053020000</v>
      </c>
      <c r="J9061">
        <v>12704.3</v>
      </c>
      <c r="L9061">
        <v>22.4</v>
      </c>
      <c r="M9061">
        <v>74.820999999999998</v>
      </c>
      <c r="N9061">
        <v>34.258400000000002</v>
      </c>
    </row>
    <row r="9062" spans="1:14" x14ac:dyDescent="0.3">
      <c r="A9062" t="s">
        <v>314</v>
      </c>
      <c r="B9062" t="s">
        <v>315</v>
      </c>
      <c r="C9062" t="s">
        <v>434</v>
      </c>
      <c r="D9062" t="s">
        <v>436</v>
      </c>
      <c r="E9062">
        <v>1985</v>
      </c>
      <c r="F9062">
        <v>29.187999999999999</v>
      </c>
      <c r="G9062">
        <v>2.5369999999999999</v>
      </c>
      <c r="H9062">
        <v>10067.700000000001</v>
      </c>
      <c r="I9062">
        <v>6153300000</v>
      </c>
      <c r="J9062">
        <v>16590.599999999999</v>
      </c>
      <c r="L9062">
        <v>23.6</v>
      </c>
      <c r="M9062">
        <v>74.537000000000006</v>
      </c>
      <c r="N9062">
        <v>31.945699999999999</v>
      </c>
    </row>
    <row r="9063" spans="1:14" x14ac:dyDescent="0.3">
      <c r="A9063" t="s">
        <v>314</v>
      </c>
      <c r="B9063" t="s">
        <v>315</v>
      </c>
      <c r="C9063" t="s">
        <v>434</v>
      </c>
      <c r="D9063" t="s">
        <v>436</v>
      </c>
      <c r="E9063">
        <v>1984</v>
      </c>
      <c r="F9063">
        <v>30.785</v>
      </c>
      <c r="G9063">
        <v>2.6560000000000001</v>
      </c>
      <c r="H9063">
        <v>9561.2900000000009</v>
      </c>
      <c r="I9063">
        <v>6704400000</v>
      </c>
      <c r="J9063">
        <v>19645.3</v>
      </c>
      <c r="L9063">
        <v>24.8</v>
      </c>
      <c r="M9063">
        <v>74.236999999999995</v>
      </c>
      <c r="N9063">
        <v>29.3947</v>
      </c>
    </row>
    <row r="9064" spans="1:14" x14ac:dyDescent="0.3">
      <c r="A9064" t="s">
        <v>314</v>
      </c>
      <c r="B9064" t="s">
        <v>315</v>
      </c>
      <c r="C9064" t="s">
        <v>434</v>
      </c>
      <c r="D9064" t="s">
        <v>436</v>
      </c>
      <c r="E9064">
        <v>1983</v>
      </c>
      <c r="F9064">
        <v>32.244999999999997</v>
      </c>
      <c r="G9064">
        <v>2.7890000000000001</v>
      </c>
      <c r="H9064">
        <v>9521.32</v>
      </c>
      <c r="I9064">
        <v>6467580000</v>
      </c>
      <c r="J9064">
        <v>20910</v>
      </c>
      <c r="L9064">
        <v>26</v>
      </c>
      <c r="M9064">
        <v>73.921999999999997</v>
      </c>
      <c r="N9064">
        <v>26.641300000000001</v>
      </c>
    </row>
    <row r="9065" spans="1:14" x14ac:dyDescent="0.3">
      <c r="A9065" t="s">
        <v>314</v>
      </c>
      <c r="B9065" t="s">
        <v>315</v>
      </c>
      <c r="C9065" t="s">
        <v>434</v>
      </c>
      <c r="D9065" t="s">
        <v>436</v>
      </c>
      <c r="E9065">
        <v>1982</v>
      </c>
      <c r="F9065">
        <v>33.484999999999999</v>
      </c>
      <c r="G9065">
        <v>2.9319999999999999</v>
      </c>
      <c r="H9065">
        <v>10017.1</v>
      </c>
      <c r="I9065">
        <v>7596700000</v>
      </c>
      <c r="J9065">
        <v>27402.6</v>
      </c>
      <c r="L9065">
        <v>27.1</v>
      </c>
      <c r="M9065">
        <v>73.588999999999999</v>
      </c>
      <c r="N9065">
        <v>23.8782</v>
      </c>
    </row>
    <row r="9066" spans="1:14" x14ac:dyDescent="0.3">
      <c r="A9066" t="s">
        <v>314</v>
      </c>
      <c r="B9066" t="s">
        <v>315</v>
      </c>
      <c r="C9066" t="s">
        <v>434</v>
      </c>
      <c r="D9066" t="s">
        <v>436</v>
      </c>
      <c r="E9066">
        <v>1981</v>
      </c>
      <c r="F9066">
        <v>34.454000000000001</v>
      </c>
      <c r="G9066">
        <v>3.0859999999999999</v>
      </c>
      <c r="H9066">
        <v>9935.9599999999991</v>
      </c>
      <c r="I9066">
        <v>8661260000</v>
      </c>
      <c r="J9066">
        <v>34926.1</v>
      </c>
      <c r="L9066">
        <v>28.3</v>
      </c>
      <c r="M9066">
        <v>73.239000000000004</v>
      </c>
      <c r="N9066">
        <v>21.3599</v>
      </c>
    </row>
    <row r="9067" spans="1:14" x14ac:dyDescent="0.3">
      <c r="A9067" t="s">
        <v>314</v>
      </c>
      <c r="B9067" t="s">
        <v>315</v>
      </c>
      <c r="C9067" t="s">
        <v>434</v>
      </c>
      <c r="D9067" t="s">
        <v>436</v>
      </c>
      <c r="E9067">
        <v>1980</v>
      </c>
      <c r="F9067">
        <v>35.106999999999999</v>
      </c>
      <c r="G9067">
        <v>3.2469999999999999</v>
      </c>
      <c r="H9067">
        <v>9716.86</v>
      </c>
      <c r="I9067">
        <v>7829090000</v>
      </c>
      <c r="J9067">
        <v>35008.800000000003</v>
      </c>
      <c r="L9067">
        <v>29.6</v>
      </c>
      <c r="M9067">
        <v>72.869</v>
      </c>
      <c r="N9067">
        <v>19.262</v>
      </c>
    </row>
    <row r="9068" spans="1:14" x14ac:dyDescent="0.3">
      <c r="A9068" t="s">
        <v>314</v>
      </c>
      <c r="B9068" t="s">
        <v>315</v>
      </c>
      <c r="C9068" t="s">
        <v>434</v>
      </c>
      <c r="D9068" t="s">
        <v>436</v>
      </c>
      <c r="E9068">
        <v>1979</v>
      </c>
      <c r="F9068">
        <v>35.429000000000002</v>
      </c>
      <c r="G9068">
        <v>3.4140000000000001</v>
      </c>
      <c r="H9068">
        <v>8709.81</v>
      </c>
      <c r="I9068">
        <v>5633000000</v>
      </c>
      <c r="J9068">
        <v>27455.1</v>
      </c>
      <c r="L9068">
        <v>31</v>
      </c>
      <c r="M9068">
        <v>72.48</v>
      </c>
      <c r="N9068">
        <v>17.671900000000001</v>
      </c>
    </row>
    <row r="9069" spans="1:14" x14ac:dyDescent="0.3">
      <c r="A9069" t="s">
        <v>314</v>
      </c>
      <c r="B9069" t="s">
        <v>315</v>
      </c>
      <c r="C9069" t="s">
        <v>434</v>
      </c>
      <c r="D9069" t="s">
        <v>436</v>
      </c>
      <c r="E9069">
        <v>1978</v>
      </c>
      <c r="F9069">
        <v>35.49</v>
      </c>
      <c r="G9069">
        <v>3.585</v>
      </c>
      <c r="H9069">
        <v>6319.32</v>
      </c>
      <c r="I9069">
        <v>4052000000</v>
      </c>
      <c r="J9069">
        <v>21109.599999999999</v>
      </c>
      <c r="L9069">
        <v>32.4</v>
      </c>
      <c r="M9069">
        <v>72.072000000000003</v>
      </c>
      <c r="N9069">
        <v>16.533200000000001</v>
      </c>
    </row>
    <row r="9070" spans="1:14" x14ac:dyDescent="0.3">
      <c r="A9070" t="s">
        <v>314</v>
      </c>
      <c r="B9070" t="s">
        <v>315</v>
      </c>
      <c r="C9070" t="s">
        <v>434</v>
      </c>
      <c r="D9070" t="s">
        <v>436</v>
      </c>
      <c r="E9070">
        <v>1977</v>
      </c>
      <c r="F9070">
        <v>35.378999999999998</v>
      </c>
      <c r="G9070">
        <v>3.7610000000000001</v>
      </c>
      <c r="H9070">
        <v>4980.3100000000004</v>
      </c>
      <c r="I9070">
        <v>3617580000</v>
      </c>
      <c r="J9070">
        <v>19842.099999999999</v>
      </c>
      <c r="L9070">
        <v>34</v>
      </c>
      <c r="M9070">
        <v>71.644000000000005</v>
      </c>
      <c r="N9070">
        <v>15.7035</v>
      </c>
    </row>
    <row r="9071" spans="1:14" x14ac:dyDescent="0.3">
      <c r="A9071" t="s">
        <v>314</v>
      </c>
      <c r="B9071" t="s">
        <v>315</v>
      </c>
      <c r="C9071" t="s">
        <v>434</v>
      </c>
      <c r="D9071" t="s">
        <v>436</v>
      </c>
      <c r="E9071">
        <v>1976</v>
      </c>
      <c r="F9071">
        <v>35.162999999999997</v>
      </c>
      <c r="G9071">
        <v>3.9409999999999998</v>
      </c>
      <c r="H9071">
        <v>4138.82</v>
      </c>
      <c r="I9071">
        <v>3284300000</v>
      </c>
      <c r="J9071">
        <v>18905.599999999999</v>
      </c>
      <c r="L9071">
        <v>35.799999999999997</v>
      </c>
      <c r="M9071">
        <v>71.197999999999993</v>
      </c>
      <c r="N9071">
        <v>14.962999999999999</v>
      </c>
    </row>
    <row r="9072" spans="1:14" x14ac:dyDescent="0.3">
      <c r="A9072" t="s">
        <v>314</v>
      </c>
      <c r="B9072" t="s">
        <v>315</v>
      </c>
      <c r="C9072" t="s">
        <v>434</v>
      </c>
      <c r="D9072" t="s">
        <v>436</v>
      </c>
      <c r="E9072">
        <v>1975</v>
      </c>
      <c r="F9072">
        <v>34.942999999999998</v>
      </c>
      <c r="G9072">
        <v>4.1260000000000003</v>
      </c>
      <c r="H9072">
        <v>3803.55</v>
      </c>
      <c r="I9072">
        <v>2512780000</v>
      </c>
      <c r="J9072">
        <v>15292</v>
      </c>
      <c r="L9072">
        <v>37.700000000000003</v>
      </c>
      <c r="M9072">
        <v>70.733999999999995</v>
      </c>
      <c r="N9072">
        <v>14.1533</v>
      </c>
    </row>
    <row r="9073" spans="1:15" x14ac:dyDescent="0.3">
      <c r="A9073" t="s">
        <v>314</v>
      </c>
      <c r="B9073" t="s">
        <v>315</v>
      </c>
      <c r="C9073" t="s">
        <v>434</v>
      </c>
      <c r="D9073" t="s">
        <v>436</v>
      </c>
      <c r="E9073">
        <v>1974</v>
      </c>
      <c r="F9073">
        <v>34.82</v>
      </c>
      <c r="G9073">
        <v>4.3170000000000002</v>
      </c>
      <c r="H9073">
        <v>2994.38</v>
      </c>
      <c r="I9073">
        <v>2401400000</v>
      </c>
      <c r="J9073">
        <v>15632</v>
      </c>
      <c r="L9073">
        <v>39.799999999999997</v>
      </c>
      <c r="M9073">
        <v>70.254000000000005</v>
      </c>
      <c r="N9073">
        <v>13.2318</v>
      </c>
    </row>
    <row r="9074" spans="1:15" x14ac:dyDescent="0.3">
      <c r="A9074" t="s">
        <v>314</v>
      </c>
      <c r="B9074" t="s">
        <v>315</v>
      </c>
      <c r="C9074" t="s">
        <v>434</v>
      </c>
      <c r="D9074" t="s">
        <v>436</v>
      </c>
      <c r="E9074">
        <v>1973</v>
      </c>
      <c r="F9074">
        <v>34.857999999999997</v>
      </c>
      <c r="G9074">
        <v>4.5149999999999997</v>
      </c>
      <c r="H9074">
        <v>2953.88</v>
      </c>
      <c r="I9074">
        <v>793884000</v>
      </c>
      <c r="J9074">
        <v>5583.42</v>
      </c>
      <c r="L9074">
        <v>42</v>
      </c>
      <c r="M9074">
        <v>69.757999999999996</v>
      </c>
      <c r="N9074">
        <v>12.2469</v>
      </c>
    </row>
    <row r="9075" spans="1:15" x14ac:dyDescent="0.3">
      <c r="A9075" t="s">
        <v>314</v>
      </c>
      <c r="B9075" t="s">
        <v>315</v>
      </c>
      <c r="C9075" t="s">
        <v>434</v>
      </c>
      <c r="D9075" t="s">
        <v>436</v>
      </c>
      <c r="E9075">
        <v>1972</v>
      </c>
      <c r="F9075">
        <v>35.093000000000004</v>
      </c>
      <c r="G9075">
        <v>4.7270000000000003</v>
      </c>
      <c r="H9075">
        <v>3034.48</v>
      </c>
      <c r="I9075">
        <v>510260000</v>
      </c>
      <c r="J9075">
        <v>3910.04</v>
      </c>
      <c r="L9075">
        <v>44.6</v>
      </c>
      <c r="M9075">
        <v>69.245000000000005</v>
      </c>
      <c r="N9075">
        <v>11.2403</v>
      </c>
    </row>
    <row r="9076" spans="1:15" x14ac:dyDescent="0.3">
      <c r="A9076" t="s">
        <v>314</v>
      </c>
      <c r="B9076" t="s">
        <v>315</v>
      </c>
      <c r="C9076" t="s">
        <v>434</v>
      </c>
      <c r="D9076" t="s">
        <v>436</v>
      </c>
      <c r="E9076">
        <v>1971</v>
      </c>
      <c r="F9076">
        <v>35.536000000000001</v>
      </c>
      <c r="G9076">
        <v>4.9550000000000001</v>
      </c>
      <c r="H9076">
        <v>2637.88</v>
      </c>
      <c r="I9076">
        <v>387700000</v>
      </c>
      <c r="J9076">
        <v>3246.69</v>
      </c>
      <c r="L9076">
        <v>47.3</v>
      </c>
      <c r="M9076">
        <v>68.712999999999994</v>
      </c>
      <c r="N9076">
        <v>10.285399999999999</v>
      </c>
    </row>
    <row r="9077" spans="1:15" x14ac:dyDescent="0.3">
      <c r="A9077" t="s">
        <v>314</v>
      </c>
      <c r="B9077" t="s">
        <v>315</v>
      </c>
      <c r="C9077" t="s">
        <v>434</v>
      </c>
      <c r="D9077" t="s">
        <v>436</v>
      </c>
      <c r="E9077">
        <v>1970</v>
      </c>
      <c r="F9077">
        <v>36.159999999999997</v>
      </c>
      <c r="G9077">
        <v>5.2080000000000002</v>
      </c>
      <c r="I9077">
        <v>301791000</v>
      </c>
      <c r="J9077">
        <v>2755.73</v>
      </c>
      <c r="L9077">
        <v>50.2</v>
      </c>
      <c r="M9077">
        <v>68.156000000000006</v>
      </c>
      <c r="N9077">
        <v>9.4327299999999994</v>
      </c>
    </row>
    <row r="9078" spans="1:15" x14ac:dyDescent="0.3">
      <c r="A9078" t="s">
        <v>314</v>
      </c>
      <c r="B9078" t="s">
        <v>315</v>
      </c>
      <c r="C9078" t="s">
        <v>434</v>
      </c>
      <c r="D9078" t="s">
        <v>436</v>
      </c>
      <c r="E9078">
        <v>1969</v>
      </c>
      <c r="F9078">
        <v>36.896999999999998</v>
      </c>
      <c r="G9078">
        <v>5.492</v>
      </c>
      <c r="L9078">
        <v>53.2</v>
      </c>
      <c r="M9078">
        <v>67.566999999999993</v>
      </c>
      <c r="N9078">
        <v>8.6893200000000004</v>
      </c>
    </row>
    <row r="9079" spans="1:15" x14ac:dyDescent="0.3">
      <c r="A9079" t="s">
        <v>314</v>
      </c>
      <c r="B9079" t="s">
        <v>315</v>
      </c>
      <c r="C9079" t="s">
        <v>434</v>
      </c>
      <c r="D9079" t="s">
        <v>436</v>
      </c>
      <c r="E9079">
        <v>1968</v>
      </c>
      <c r="F9079">
        <v>37.655999999999999</v>
      </c>
      <c r="G9079">
        <v>5.8090000000000002</v>
      </c>
      <c r="M9079">
        <v>66.941999999999993</v>
      </c>
      <c r="N9079">
        <v>8.0285100000000007</v>
      </c>
    </row>
    <row r="9080" spans="1:15" x14ac:dyDescent="0.3">
      <c r="A9080" t="s">
        <v>314</v>
      </c>
      <c r="B9080" t="s">
        <v>315</v>
      </c>
      <c r="C9080" t="s">
        <v>434</v>
      </c>
      <c r="D9080" t="s">
        <v>436</v>
      </c>
      <c r="E9080">
        <v>1967</v>
      </c>
      <c r="F9080">
        <v>38.366999999999997</v>
      </c>
      <c r="G9080">
        <v>6.1619999999999999</v>
      </c>
      <c r="M9080">
        <v>66.281999999999996</v>
      </c>
      <c r="N9080">
        <v>7.4334199999999999</v>
      </c>
    </row>
    <row r="9081" spans="1:15" x14ac:dyDescent="0.3">
      <c r="A9081" t="s">
        <v>314</v>
      </c>
      <c r="B9081" t="s">
        <v>315</v>
      </c>
      <c r="C9081" t="s">
        <v>434</v>
      </c>
      <c r="D9081" t="s">
        <v>436</v>
      </c>
      <c r="E9081">
        <v>1966</v>
      </c>
      <c r="F9081">
        <v>39.003</v>
      </c>
      <c r="G9081">
        <v>6.55</v>
      </c>
      <c r="M9081">
        <v>65.587999999999994</v>
      </c>
      <c r="N9081">
        <v>6.8773499999999999</v>
      </c>
    </row>
    <row r="9082" spans="1:15" x14ac:dyDescent="0.3">
      <c r="A9082" t="s">
        <v>314</v>
      </c>
      <c r="B9082" t="s">
        <v>315</v>
      </c>
      <c r="C9082" t="s">
        <v>434</v>
      </c>
      <c r="D9082" t="s">
        <v>436</v>
      </c>
      <c r="E9082">
        <v>1965</v>
      </c>
      <c r="F9082">
        <v>39.567</v>
      </c>
      <c r="G9082">
        <v>6.9710000000000001</v>
      </c>
      <c r="M9082">
        <v>64.866</v>
      </c>
      <c r="N9082">
        <v>6.3422000000000001</v>
      </c>
    </row>
    <row r="9083" spans="1:15" x14ac:dyDescent="0.3">
      <c r="A9083" t="s">
        <v>314</v>
      </c>
      <c r="B9083" t="s">
        <v>315</v>
      </c>
      <c r="C9083" t="s">
        <v>434</v>
      </c>
      <c r="D9083" t="s">
        <v>436</v>
      </c>
      <c r="E9083">
        <v>1964</v>
      </c>
      <c r="F9083">
        <v>40.081000000000003</v>
      </c>
      <c r="G9083">
        <v>7.4219999999999997</v>
      </c>
      <c r="M9083">
        <v>64.123000000000005</v>
      </c>
      <c r="N9083">
        <v>5.8196399999999997</v>
      </c>
    </row>
    <row r="9084" spans="1:15" x14ac:dyDescent="0.3">
      <c r="A9084" t="s">
        <v>314</v>
      </c>
      <c r="B9084" t="s">
        <v>315</v>
      </c>
      <c r="C9084" t="s">
        <v>434</v>
      </c>
      <c r="D9084" t="s">
        <v>436</v>
      </c>
      <c r="E9084">
        <v>1963</v>
      </c>
      <c r="F9084">
        <v>40.594999999999999</v>
      </c>
      <c r="G9084">
        <v>7.8949999999999996</v>
      </c>
      <c r="M9084">
        <v>63.369</v>
      </c>
      <c r="N9084">
        <v>5.31576</v>
      </c>
    </row>
    <row r="9085" spans="1:15" x14ac:dyDescent="0.3">
      <c r="A9085" t="s">
        <v>314</v>
      </c>
      <c r="B9085" t="s">
        <v>315</v>
      </c>
      <c r="C9085" t="s">
        <v>434</v>
      </c>
      <c r="D9085" t="s">
        <v>436</v>
      </c>
      <c r="E9085">
        <v>1962</v>
      </c>
      <c r="F9085">
        <v>41.145000000000003</v>
      </c>
      <c r="G9085">
        <v>8.3849999999999998</v>
      </c>
      <c r="M9085">
        <v>62.61</v>
      </c>
      <c r="N9085">
        <v>4.8459899999999996</v>
      </c>
    </row>
    <row r="9086" spans="1:15" x14ac:dyDescent="0.3">
      <c r="A9086" t="s">
        <v>314</v>
      </c>
      <c r="B9086" t="s">
        <v>315</v>
      </c>
      <c r="C9086" t="s">
        <v>434</v>
      </c>
      <c r="D9086" t="s">
        <v>436</v>
      </c>
      <c r="E9086">
        <v>1961</v>
      </c>
      <c r="F9086">
        <v>41.741</v>
      </c>
      <c r="G9086">
        <v>8.8870000000000005</v>
      </c>
      <c r="M9086">
        <v>61.850999999999999</v>
      </c>
      <c r="N9086">
        <v>4.42903</v>
      </c>
    </row>
    <row r="9087" spans="1:15" x14ac:dyDescent="0.3">
      <c r="A9087" t="s">
        <v>314</v>
      </c>
      <c r="B9087" t="s">
        <v>315</v>
      </c>
      <c r="C9087" t="s">
        <v>434</v>
      </c>
      <c r="D9087" t="s">
        <v>436</v>
      </c>
      <c r="E9087">
        <v>1960</v>
      </c>
      <c r="F9087">
        <v>42.381</v>
      </c>
      <c r="G9087">
        <v>9.3979999999999997</v>
      </c>
      <c r="M9087">
        <v>61.094000000000001</v>
      </c>
    </row>
    <row r="9088" spans="1:15" x14ac:dyDescent="0.3">
      <c r="A9088" t="s">
        <v>316</v>
      </c>
      <c r="B9088" t="s">
        <v>317</v>
      </c>
      <c r="C9088" t="s">
        <v>438</v>
      </c>
      <c r="D9088" t="s">
        <v>433</v>
      </c>
      <c r="E9088">
        <v>2018</v>
      </c>
      <c r="I9088" s="1">
        <v>240000000000</v>
      </c>
      <c r="J9088">
        <v>12301.2</v>
      </c>
      <c r="K9088">
        <v>70.681299999999993</v>
      </c>
      <c r="L9088">
        <v>6.1</v>
      </c>
      <c r="N9088">
        <v>84.639799999999994</v>
      </c>
      <c r="O9088">
        <v>4.2949999999999999</v>
      </c>
    </row>
    <row r="9089" spans="1:15" x14ac:dyDescent="0.3">
      <c r="A9089" t="s">
        <v>316</v>
      </c>
      <c r="B9089" t="s">
        <v>317</v>
      </c>
      <c r="C9089" t="s">
        <v>438</v>
      </c>
      <c r="D9089" t="s">
        <v>433</v>
      </c>
      <c r="E9089">
        <v>2017</v>
      </c>
      <c r="F9089">
        <v>9.6999999999999993</v>
      </c>
      <c r="G9089">
        <v>13.3</v>
      </c>
      <c r="I9089" s="1">
        <v>211000000000</v>
      </c>
      <c r="J9089">
        <v>10793</v>
      </c>
      <c r="K9089">
        <v>63.747300000000003</v>
      </c>
      <c r="L9089">
        <v>6.6</v>
      </c>
      <c r="M9089">
        <v>75.309799999999996</v>
      </c>
      <c r="N9089">
        <v>85.133399999999995</v>
      </c>
      <c r="O9089">
        <v>4.9269999999999996</v>
      </c>
    </row>
    <row r="9090" spans="1:15" x14ac:dyDescent="0.3">
      <c r="A9090" t="s">
        <v>316</v>
      </c>
      <c r="B9090" t="s">
        <v>317</v>
      </c>
      <c r="C9090" t="s">
        <v>438</v>
      </c>
      <c r="D9090" t="s">
        <v>433</v>
      </c>
      <c r="E9090">
        <v>2016</v>
      </c>
      <c r="F9090">
        <v>10.199999999999999</v>
      </c>
      <c r="G9090">
        <v>13.1</v>
      </c>
      <c r="I9090" s="1">
        <v>188000000000</v>
      </c>
      <c r="J9090">
        <v>9567.1</v>
      </c>
      <c r="K9090">
        <v>59.503999999999998</v>
      </c>
      <c r="L9090">
        <v>7.1</v>
      </c>
      <c r="M9090">
        <v>75.309799999999996</v>
      </c>
      <c r="N9090">
        <v>85.632499999999993</v>
      </c>
      <c r="O9090">
        <v>5.9009999999999998</v>
      </c>
    </row>
    <row r="9091" spans="1:15" x14ac:dyDescent="0.3">
      <c r="A9091" t="s">
        <v>316</v>
      </c>
      <c r="B9091" t="s">
        <v>317</v>
      </c>
      <c r="C9091" t="s">
        <v>438</v>
      </c>
      <c r="D9091" t="s">
        <v>433</v>
      </c>
      <c r="E9091">
        <v>2015</v>
      </c>
      <c r="F9091">
        <v>10.199999999999999</v>
      </c>
      <c r="G9091">
        <v>13.2</v>
      </c>
      <c r="I9091" s="1">
        <v>178000000000</v>
      </c>
      <c r="J9091">
        <v>8977.5</v>
      </c>
      <c r="K9091">
        <v>55.763199999999998</v>
      </c>
      <c r="L9091">
        <v>7.8</v>
      </c>
      <c r="M9091">
        <v>75.012200000000007</v>
      </c>
      <c r="N9091">
        <v>86.124300000000005</v>
      </c>
      <c r="O9091">
        <v>6.8120000000000003</v>
      </c>
    </row>
    <row r="9092" spans="1:15" x14ac:dyDescent="0.3">
      <c r="A9092" t="s">
        <v>316</v>
      </c>
      <c r="B9092" t="s">
        <v>317</v>
      </c>
      <c r="C9092" t="s">
        <v>438</v>
      </c>
      <c r="D9092" t="s">
        <v>433</v>
      </c>
      <c r="E9092">
        <v>2014</v>
      </c>
      <c r="F9092">
        <v>10</v>
      </c>
      <c r="G9092">
        <v>12.8</v>
      </c>
      <c r="H9092">
        <v>2584.41</v>
      </c>
      <c r="I9092" s="1">
        <v>200000000000</v>
      </c>
      <c r="J9092">
        <v>10027</v>
      </c>
      <c r="K9092">
        <v>54.08</v>
      </c>
      <c r="L9092">
        <v>8.4</v>
      </c>
      <c r="M9092">
        <v>74.909800000000004</v>
      </c>
      <c r="N9092">
        <v>86.530699999999996</v>
      </c>
      <c r="O9092">
        <v>6.8019999999999996</v>
      </c>
    </row>
    <row r="9093" spans="1:15" x14ac:dyDescent="0.3">
      <c r="A9093" t="s">
        <v>316</v>
      </c>
      <c r="B9093" t="s">
        <v>317</v>
      </c>
      <c r="C9093" t="s">
        <v>438</v>
      </c>
      <c r="D9093" t="s">
        <v>433</v>
      </c>
      <c r="E9093">
        <v>2013</v>
      </c>
      <c r="F9093">
        <v>9.4</v>
      </c>
      <c r="G9093">
        <v>12.4</v>
      </c>
      <c r="H9093">
        <v>2494.5300000000002</v>
      </c>
      <c r="I9093" s="1">
        <v>191000000000</v>
      </c>
      <c r="J9093">
        <v>9555.24</v>
      </c>
      <c r="K9093">
        <v>49.764499999999998</v>
      </c>
      <c r="L9093">
        <v>9</v>
      </c>
      <c r="M9093">
        <v>75.063400000000001</v>
      </c>
      <c r="N9093">
        <v>86.874300000000005</v>
      </c>
      <c r="O9093">
        <v>7.0960000000000001</v>
      </c>
    </row>
    <row r="9094" spans="1:15" x14ac:dyDescent="0.3">
      <c r="A9094" t="s">
        <v>316</v>
      </c>
      <c r="B9094" t="s">
        <v>317</v>
      </c>
      <c r="C9094" t="s">
        <v>438</v>
      </c>
      <c r="D9094" t="s">
        <v>433</v>
      </c>
      <c r="E9094">
        <v>2012</v>
      </c>
      <c r="F9094">
        <v>10</v>
      </c>
      <c r="G9094">
        <v>12.7</v>
      </c>
      <c r="H9094">
        <v>2604.2399999999998</v>
      </c>
      <c r="I9094" s="1">
        <v>171000000000</v>
      </c>
      <c r="J9094">
        <v>8535.0499999999993</v>
      </c>
      <c r="K9094">
        <v>45.88</v>
      </c>
      <c r="L9094">
        <v>9.4</v>
      </c>
      <c r="M9094">
        <v>74.412199999999999</v>
      </c>
      <c r="N9094">
        <v>87.201300000000003</v>
      </c>
      <c r="O9094">
        <v>6.7939999999999996</v>
      </c>
    </row>
    <row r="9095" spans="1:15" x14ac:dyDescent="0.3">
      <c r="A9095" t="s">
        <v>316</v>
      </c>
      <c r="B9095" t="s">
        <v>317</v>
      </c>
      <c r="C9095" t="s">
        <v>438</v>
      </c>
      <c r="D9095" t="s">
        <v>433</v>
      </c>
      <c r="E9095">
        <v>2011</v>
      </c>
      <c r="F9095">
        <v>9.6999999999999993</v>
      </c>
      <c r="G9095">
        <v>12.5</v>
      </c>
      <c r="H9095">
        <v>2639.03</v>
      </c>
      <c r="I9095" s="1">
        <v>183000000000</v>
      </c>
      <c r="J9095">
        <v>9105</v>
      </c>
      <c r="K9095">
        <v>40.01</v>
      </c>
      <c r="L9095">
        <v>9.5</v>
      </c>
      <c r="M9095">
        <v>74.409800000000004</v>
      </c>
      <c r="N9095">
        <v>87.533199999999994</v>
      </c>
      <c r="O9095">
        <v>7.1769999999999996</v>
      </c>
    </row>
    <row r="9096" spans="1:15" x14ac:dyDescent="0.3">
      <c r="A9096" t="s">
        <v>316</v>
      </c>
      <c r="B9096" t="s">
        <v>317</v>
      </c>
      <c r="C9096" t="s">
        <v>438</v>
      </c>
      <c r="D9096" t="s">
        <v>433</v>
      </c>
      <c r="E9096">
        <v>2010</v>
      </c>
      <c r="F9096">
        <v>10.5</v>
      </c>
      <c r="G9096">
        <v>12.8</v>
      </c>
      <c r="H9096">
        <v>2550.86</v>
      </c>
      <c r="I9096" s="1">
        <v>166000000000</v>
      </c>
      <c r="J9096">
        <v>8209.92</v>
      </c>
      <c r="K9096">
        <v>39.93</v>
      </c>
      <c r="L9096">
        <v>9.6999999999999993</v>
      </c>
      <c r="M9096">
        <v>73.458500000000001</v>
      </c>
      <c r="N9096">
        <v>88.0107</v>
      </c>
      <c r="O9096">
        <v>6.9589999999999996</v>
      </c>
    </row>
    <row r="9097" spans="1:15" x14ac:dyDescent="0.3">
      <c r="A9097" t="s">
        <v>316</v>
      </c>
      <c r="B9097" t="s">
        <v>317</v>
      </c>
      <c r="C9097" t="s">
        <v>438</v>
      </c>
      <c r="D9097" t="s">
        <v>433</v>
      </c>
      <c r="E9097">
        <v>2009</v>
      </c>
      <c r="F9097">
        <v>10.9</v>
      </c>
      <c r="G9097">
        <v>12.6</v>
      </c>
      <c r="H9097">
        <v>2390.5700000000002</v>
      </c>
      <c r="I9097" s="1">
        <v>174000000000</v>
      </c>
      <c r="J9097">
        <v>8548.1200000000008</v>
      </c>
      <c r="K9097">
        <v>36.6</v>
      </c>
      <c r="L9097">
        <v>10.199999999999999</v>
      </c>
      <c r="M9097">
        <v>73.309799999999996</v>
      </c>
      <c r="N9097">
        <v>88.531199999999998</v>
      </c>
      <c r="O9097">
        <v>6.859</v>
      </c>
    </row>
    <row r="9098" spans="1:15" x14ac:dyDescent="0.3">
      <c r="A9098" t="s">
        <v>316</v>
      </c>
      <c r="B9098" t="s">
        <v>317</v>
      </c>
      <c r="C9098" t="s">
        <v>438</v>
      </c>
      <c r="D9098" t="s">
        <v>433</v>
      </c>
      <c r="E9098">
        <v>2008</v>
      </c>
      <c r="F9098">
        <v>10.8</v>
      </c>
      <c r="G9098">
        <v>12.3</v>
      </c>
      <c r="H9098">
        <v>2605.8200000000002</v>
      </c>
      <c r="I9098" s="1">
        <v>214000000000</v>
      </c>
      <c r="J9098">
        <v>10435</v>
      </c>
      <c r="K9098">
        <v>32.42</v>
      </c>
      <c r="L9098">
        <v>11</v>
      </c>
      <c r="M9098">
        <v>72.565899999999999</v>
      </c>
      <c r="N9098">
        <v>89.3339</v>
      </c>
      <c r="O9098">
        <v>5.7869999999999999</v>
      </c>
    </row>
    <row r="9099" spans="1:15" x14ac:dyDescent="0.3">
      <c r="A9099" t="s">
        <v>316</v>
      </c>
      <c r="B9099" t="s">
        <v>317</v>
      </c>
      <c r="C9099" t="s">
        <v>438</v>
      </c>
      <c r="D9099" t="s">
        <v>433</v>
      </c>
      <c r="E9099">
        <v>2007</v>
      </c>
      <c r="F9099">
        <v>10.3</v>
      </c>
      <c r="G9099">
        <v>12.1</v>
      </c>
      <c r="H9099">
        <v>2529.91</v>
      </c>
      <c r="I9099" s="1">
        <v>175000000000</v>
      </c>
      <c r="J9099">
        <v>8360.17</v>
      </c>
      <c r="K9099">
        <v>28.3</v>
      </c>
      <c r="L9099">
        <v>12.2</v>
      </c>
      <c r="M9099">
        <v>72.565899999999999</v>
      </c>
      <c r="N9099">
        <v>90.838999999999999</v>
      </c>
      <c r="O9099">
        <v>6.4130000000000003</v>
      </c>
    </row>
    <row r="9100" spans="1:15" x14ac:dyDescent="0.3">
      <c r="A9100" t="s">
        <v>316</v>
      </c>
      <c r="B9100" t="s">
        <v>317</v>
      </c>
      <c r="C9100" t="s">
        <v>438</v>
      </c>
      <c r="D9100" t="s">
        <v>433</v>
      </c>
      <c r="E9100">
        <v>2006</v>
      </c>
      <c r="F9100">
        <v>10.4</v>
      </c>
      <c r="G9100">
        <v>12.2</v>
      </c>
      <c r="H9100">
        <v>2446.29</v>
      </c>
      <c r="I9100" s="1">
        <v>122000000000</v>
      </c>
      <c r="J9100">
        <v>5757.5</v>
      </c>
      <c r="K9100">
        <v>24.66</v>
      </c>
      <c r="L9100">
        <v>13.7</v>
      </c>
      <c r="M9100">
        <v>72.163399999999996</v>
      </c>
      <c r="N9100">
        <v>92.154799999999994</v>
      </c>
      <c r="O9100">
        <v>7.2690000000000001</v>
      </c>
    </row>
    <row r="9101" spans="1:15" x14ac:dyDescent="0.3">
      <c r="A9101" t="s">
        <v>316</v>
      </c>
      <c r="B9101" t="s">
        <v>317</v>
      </c>
      <c r="C9101" t="s">
        <v>438</v>
      </c>
      <c r="D9101" t="s">
        <v>433</v>
      </c>
      <c r="E9101">
        <v>2005</v>
      </c>
      <c r="F9101">
        <v>10.4</v>
      </c>
      <c r="G9101">
        <v>12.3</v>
      </c>
      <c r="H9101">
        <v>2365.42</v>
      </c>
      <c r="I9101">
        <v>98452800000</v>
      </c>
      <c r="J9101">
        <v>4617.93</v>
      </c>
      <c r="K9101">
        <v>21.5</v>
      </c>
      <c r="L9101">
        <v>15.2</v>
      </c>
      <c r="M9101">
        <v>71.878900000000002</v>
      </c>
      <c r="N9101">
        <v>92.702299999999994</v>
      </c>
      <c r="O9101">
        <v>7.1740000000000004</v>
      </c>
    </row>
    <row r="9102" spans="1:15" x14ac:dyDescent="0.3">
      <c r="A9102" t="s">
        <v>316</v>
      </c>
      <c r="B9102" t="s">
        <v>317</v>
      </c>
      <c r="C9102" t="s">
        <v>438</v>
      </c>
      <c r="D9102" t="s">
        <v>433</v>
      </c>
      <c r="E9102">
        <v>2004</v>
      </c>
      <c r="F9102">
        <v>10.1</v>
      </c>
      <c r="G9102">
        <v>12.1</v>
      </c>
      <c r="H9102">
        <v>2295.5700000000002</v>
      </c>
      <c r="I9102">
        <v>74972700000</v>
      </c>
      <c r="J9102">
        <v>3494.94</v>
      </c>
      <c r="K9102">
        <v>15</v>
      </c>
      <c r="L9102">
        <v>16.3</v>
      </c>
      <c r="M9102">
        <v>71.594300000000004</v>
      </c>
      <c r="N9102">
        <v>93.268500000000003</v>
      </c>
      <c r="O9102">
        <v>7.7190000000000003</v>
      </c>
    </row>
    <row r="9103" spans="1:15" x14ac:dyDescent="0.3">
      <c r="A9103" t="s">
        <v>316</v>
      </c>
      <c r="B9103" t="s">
        <v>317</v>
      </c>
      <c r="C9103" t="s">
        <v>438</v>
      </c>
      <c r="D9103" t="s">
        <v>433</v>
      </c>
      <c r="E9103">
        <v>2003</v>
      </c>
      <c r="F9103">
        <v>9.8000000000000007</v>
      </c>
      <c r="G9103">
        <v>12.4</v>
      </c>
      <c r="H9103">
        <v>2237.94</v>
      </c>
      <c r="I9103">
        <v>57806500000</v>
      </c>
      <c r="J9103">
        <v>2679.41</v>
      </c>
      <c r="K9103">
        <v>8.9</v>
      </c>
      <c r="L9103">
        <v>16.899999999999999</v>
      </c>
      <c r="M9103">
        <v>71.309799999999996</v>
      </c>
      <c r="N9103">
        <v>93.821799999999996</v>
      </c>
      <c r="O9103">
        <v>6.95</v>
      </c>
    </row>
    <row r="9104" spans="1:15" x14ac:dyDescent="0.3">
      <c r="A9104" t="s">
        <v>316</v>
      </c>
      <c r="B9104" t="s">
        <v>317</v>
      </c>
      <c r="C9104" t="s">
        <v>438</v>
      </c>
      <c r="D9104" t="s">
        <v>433</v>
      </c>
      <c r="E9104">
        <v>2002</v>
      </c>
      <c r="F9104">
        <v>9.6999999999999993</v>
      </c>
      <c r="G9104">
        <v>12.4</v>
      </c>
      <c r="H9104">
        <v>2079.8000000000002</v>
      </c>
      <c r="I9104">
        <v>46066100000</v>
      </c>
      <c r="J9104">
        <v>2119.88</v>
      </c>
      <c r="K9104">
        <v>6.58</v>
      </c>
      <c r="L9104">
        <v>17.3</v>
      </c>
      <c r="M9104">
        <v>71.009799999999998</v>
      </c>
      <c r="N9104">
        <v>94.533799999999999</v>
      </c>
      <c r="O9104">
        <v>8.11</v>
      </c>
    </row>
    <row r="9105" spans="1:15" x14ac:dyDescent="0.3">
      <c r="A9105" t="s">
        <v>316</v>
      </c>
      <c r="B9105" t="s">
        <v>317</v>
      </c>
      <c r="C9105" t="s">
        <v>438</v>
      </c>
      <c r="D9105" t="s">
        <v>433</v>
      </c>
      <c r="E9105">
        <v>2001</v>
      </c>
      <c r="F9105">
        <v>10</v>
      </c>
      <c r="G9105">
        <v>11.7</v>
      </c>
      <c r="H9105">
        <v>2066.7800000000002</v>
      </c>
      <c r="I9105">
        <v>40394800000</v>
      </c>
      <c r="J9105">
        <v>1825.18</v>
      </c>
      <c r="K9105">
        <v>4.5386699999999998</v>
      </c>
      <c r="L9105">
        <v>17.7</v>
      </c>
      <c r="M9105">
        <v>71.161000000000001</v>
      </c>
      <c r="N9105">
        <v>96.347399999999993</v>
      </c>
      <c r="O9105">
        <v>6.5579999999999998</v>
      </c>
    </row>
    <row r="9106" spans="1:15" x14ac:dyDescent="0.3">
      <c r="A9106" t="s">
        <v>316</v>
      </c>
      <c r="B9106" t="s">
        <v>317</v>
      </c>
      <c r="C9106" t="s">
        <v>438</v>
      </c>
      <c r="D9106" t="s">
        <v>433</v>
      </c>
      <c r="E9106">
        <v>2000</v>
      </c>
      <c r="F9106">
        <v>10.4</v>
      </c>
      <c r="G9106">
        <v>11.4</v>
      </c>
      <c r="H9106">
        <v>1987.66</v>
      </c>
      <c r="I9106">
        <v>37253300000</v>
      </c>
      <c r="J9106">
        <v>1659.91</v>
      </c>
      <c r="K9106">
        <v>3.6137199999999998</v>
      </c>
      <c r="L9106">
        <v>18.3</v>
      </c>
      <c r="M9106">
        <v>71.163399999999996</v>
      </c>
      <c r="N9106">
        <v>97.701300000000003</v>
      </c>
      <c r="O9106">
        <v>6.9669999999999996</v>
      </c>
    </row>
    <row r="9107" spans="1:15" x14ac:dyDescent="0.3">
      <c r="A9107" t="s">
        <v>316</v>
      </c>
      <c r="B9107" t="s">
        <v>317</v>
      </c>
      <c r="C9107" t="s">
        <v>438</v>
      </c>
      <c r="D9107" t="s">
        <v>433</v>
      </c>
      <c r="E9107">
        <v>1999</v>
      </c>
      <c r="F9107">
        <v>10.4</v>
      </c>
      <c r="G9107">
        <v>11.8</v>
      </c>
      <c r="H9107">
        <v>1935.56</v>
      </c>
      <c r="I9107">
        <v>35952800000</v>
      </c>
      <c r="J9107">
        <v>1599.89</v>
      </c>
      <c r="K9107">
        <v>2.6975799999999999</v>
      </c>
      <c r="L9107">
        <v>19.3</v>
      </c>
      <c r="M9107">
        <v>70.512200000000007</v>
      </c>
      <c r="N9107">
        <v>97.874700000000004</v>
      </c>
      <c r="O9107">
        <v>6.2370000000000001</v>
      </c>
    </row>
    <row r="9108" spans="1:15" x14ac:dyDescent="0.3">
      <c r="A9108" t="s">
        <v>316</v>
      </c>
      <c r="B9108" t="s">
        <v>317</v>
      </c>
      <c r="C9108" t="s">
        <v>438</v>
      </c>
      <c r="D9108" t="s">
        <v>433</v>
      </c>
      <c r="E9108">
        <v>1998</v>
      </c>
      <c r="F9108">
        <v>10.5</v>
      </c>
      <c r="G9108">
        <v>12</v>
      </c>
      <c r="H9108">
        <v>2107.4499999999998</v>
      </c>
      <c r="I9108">
        <v>41694100000</v>
      </c>
      <c r="J9108">
        <v>1852.47</v>
      </c>
      <c r="K9108">
        <v>2.2376499999999999</v>
      </c>
      <c r="L9108">
        <v>20.399999999999999</v>
      </c>
      <c r="M9108">
        <v>69.807299999999998</v>
      </c>
      <c r="N9108">
        <v>98.032799999999995</v>
      </c>
      <c r="O9108">
        <v>5.6289999999999996</v>
      </c>
    </row>
    <row r="9109" spans="1:15" x14ac:dyDescent="0.3">
      <c r="A9109" t="s">
        <v>316</v>
      </c>
      <c r="B9109" t="s">
        <v>317</v>
      </c>
      <c r="C9109" t="s">
        <v>438</v>
      </c>
      <c r="D9109" t="s">
        <v>433</v>
      </c>
      <c r="E9109">
        <v>1997</v>
      </c>
      <c r="F9109">
        <v>10.5</v>
      </c>
      <c r="G9109">
        <v>12.4</v>
      </c>
      <c r="H9109">
        <v>2251</v>
      </c>
      <c r="I9109">
        <v>35574900000</v>
      </c>
      <c r="J9109">
        <v>1577.32</v>
      </c>
      <c r="K9109">
        <v>0.44544499999999998</v>
      </c>
      <c r="L9109">
        <v>21.3</v>
      </c>
      <c r="M9109">
        <v>69.004900000000006</v>
      </c>
      <c r="N9109">
        <v>98.261600000000001</v>
      </c>
      <c r="O9109">
        <v>5.5140000000000002</v>
      </c>
    </row>
    <row r="9110" spans="1:15" x14ac:dyDescent="0.3">
      <c r="A9110" t="s">
        <v>316</v>
      </c>
      <c r="B9110" t="s">
        <v>317</v>
      </c>
      <c r="C9110" t="s">
        <v>438</v>
      </c>
      <c r="D9110" t="s">
        <v>433</v>
      </c>
      <c r="E9110">
        <v>1996</v>
      </c>
      <c r="F9110">
        <v>10.199999999999999</v>
      </c>
      <c r="G9110">
        <v>12.7</v>
      </c>
      <c r="H9110">
        <v>2430.3000000000002</v>
      </c>
      <c r="I9110">
        <v>36937100000</v>
      </c>
      <c r="J9110">
        <v>1633.01</v>
      </c>
      <c r="K9110">
        <v>0.22162299999999999</v>
      </c>
      <c r="L9110">
        <v>21.8</v>
      </c>
      <c r="M9110">
        <v>69.104900000000001</v>
      </c>
      <c r="N9110">
        <v>98.549199999999999</v>
      </c>
      <c r="O9110">
        <v>6.74</v>
      </c>
    </row>
    <row r="9111" spans="1:15" x14ac:dyDescent="0.3">
      <c r="A9111" t="s">
        <v>316</v>
      </c>
      <c r="B9111" t="s">
        <v>317</v>
      </c>
      <c r="C9111" t="s">
        <v>438</v>
      </c>
      <c r="D9111" t="s">
        <v>433</v>
      </c>
      <c r="E9111">
        <v>1995</v>
      </c>
      <c r="F9111">
        <v>10.4</v>
      </c>
      <c r="G9111">
        <v>12</v>
      </c>
      <c r="H9111">
        <v>2328.79</v>
      </c>
      <c r="I9111">
        <v>37435300000</v>
      </c>
      <c r="J9111">
        <v>1650.28</v>
      </c>
      <c r="K9111">
        <v>7.49528E-2</v>
      </c>
      <c r="L9111">
        <v>22.1</v>
      </c>
      <c r="M9111">
        <v>69.456100000000006</v>
      </c>
      <c r="N9111">
        <v>98.846400000000003</v>
      </c>
      <c r="O9111">
        <v>8.01</v>
      </c>
    </row>
    <row r="9112" spans="1:15" x14ac:dyDescent="0.3">
      <c r="A9112" t="s">
        <v>316</v>
      </c>
      <c r="B9112" t="s">
        <v>317</v>
      </c>
      <c r="C9112" t="s">
        <v>438</v>
      </c>
      <c r="D9112" t="s">
        <v>433</v>
      </c>
      <c r="E9112">
        <v>1994</v>
      </c>
      <c r="F9112">
        <v>10.9</v>
      </c>
      <c r="G9112">
        <v>11.7</v>
      </c>
      <c r="H9112">
        <v>2234.7399999999998</v>
      </c>
      <c r="I9112">
        <v>30074400000</v>
      </c>
      <c r="J9112">
        <v>1323.1</v>
      </c>
      <c r="K9112">
        <v>2.6300199999999999E-2</v>
      </c>
      <c r="L9112">
        <v>22.2</v>
      </c>
      <c r="M9112">
        <v>69.509799999999998</v>
      </c>
      <c r="N9112">
        <v>99.037999999999997</v>
      </c>
      <c r="O9112">
        <v>8.17</v>
      </c>
    </row>
    <row r="9113" spans="1:15" x14ac:dyDescent="0.3">
      <c r="A9113" t="s">
        <v>316</v>
      </c>
      <c r="B9113" t="s">
        <v>317</v>
      </c>
      <c r="C9113" t="s">
        <v>438</v>
      </c>
      <c r="D9113" t="s">
        <v>433</v>
      </c>
      <c r="E9113">
        <v>1993</v>
      </c>
      <c r="F9113">
        <v>11</v>
      </c>
      <c r="G9113">
        <v>11.6</v>
      </c>
      <c r="H9113">
        <v>2272.12</v>
      </c>
      <c r="I9113">
        <v>26362900000</v>
      </c>
      <c r="J9113">
        <v>1158.1300000000001</v>
      </c>
      <c r="K9113">
        <v>3.7032100000000002E-3</v>
      </c>
      <c r="L9113">
        <v>22.4</v>
      </c>
      <c r="M9113">
        <v>69.563400000000001</v>
      </c>
      <c r="N9113">
        <v>99.203699999999998</v>
      </c>
      <c r="O9113">
        <v>8.4009999999999998</v>
      </c>
    </row>
    <row r="9114" spans="1:15" x14ac:dyDescent="0.3">
      <c r="A9114" t="s">
        <v>316</v>
      </c>
      <c r="B9114" t="s">
        <v>317</v>
      </c>
      <c r="C9114" t="s">
        <v>438</v>
      </c>
      <c r="D9114" t="s">
        <v>433</v>
      </c>
      <c r="E9114">
        <v>1992</v>
      </c>
      <c r="F9114">
        <v>11.4</v>
      </c>
      <c r="G9114">
        <v>11.6</v>
      </c>
      <c r="H9114">
        <v>2319.5700000000002</v>
      </c>
      <c r="I9114">
        <v>25121700000</v>
      </c>
      <c r="J9114">
        <v>1102.0999999999999</v>
      </c>
      <c r="L9114">
        <v>22.8</v>
      </c>
      <c r="M9114">
        <v>69.784400000000005</v>
      </c>
      <c r="N9114">
        <v>99.338800000000006</v>
      </c>
      <c r="O9114">
        <v>8.26</v>
      </c>
    </row>
    <row r="9115" spans="1:15" x14ac:dyDescent="0.3">
      <c r="A9115" t="s">
        <v>316</v>
      </c>
      <c r="B9115" t="s">
        <v>317</v>
      </c>
      <c r="C9115" t="s">
        <v>438</v>
      </c>
      <c r="D9115" t="s">
        <v>433</v>
      </c>
      <c r="E9115">
        <v>1991</v>
      </c>
      <c r="F9115">
        <v>12</v>
      </c>
      <c r="G9115">
        <v>10.9</v>
      </c>
      <c r="H9115">
        <v>2521</v>
      </c>
      <c r="I9115">
        <v>28998700000</v>
      </c>
      <c r="J9115">
        <v>1260.75</v>
      </c>
      <c r="L9115">
        <v>23.4</v>
      </c>
      <c r="M9115">
        <v>69.784400000000005</v>
      </c>
      <c r="N9115">
        <v>100.24</v>
      </c>
      <c r="O9115">
        <v>8.1890000000000001</v>
      </c>
    </row>
    <row r="9116" spans="1:15" x14ac:dyDescent="0.3">
      <c r="A9116" t="s">
        <v>316</v>
      </c>
      <c r="B9116" t="s">
        <v>317</v>
      </c>
      <c r="C9116" t="s">
        <v>438</v>
      </c>
      <c r="D9116" t="s">
        <v>433</v>
      </c>
      <c r="E9116">
        <v>1990</v>
      </c>
      <c r="F9116">
        <v>13.6</v>
      </c>
      <c r="G9116">
        <v>10.6</v>
      </c>
      <c r="H9116">
        <v>2924.6</v>
      </c>
      <c r="I9116">
        <v>38995500000</v>
      </c>
      <c r="J9116">
        <v>1680.71</v>
      </c>
      <c r="K9116">
        <v>0</v>
      </c>
      <c r="L9116">
        <v>24.4</v>
      </c>
      <c r="M9116">
        <v>69.741200000000006</v>
      </c>
      <c r="N9116">
        <v>101.163</v>
      </c>
    </row>
    <row r="9117" spans="1:15" x14ac:dyDescent="0.3">
      <c r="A9117" t="s">
        <v>316</v>
      </c>
      <c r="B9117" t="s">
        <v>317</v>
      </c>
      <c r="C9117" t="s">
        <v>438</v>
      </c>
      <c r="D9117" t="s">
        <v>433</v>
      </c>
      <c r="E9117">
        <v>1989</v>
      </c>
      <c r="F9117">
        <v>16</v>
      </c>
      <c r="G9117">
        <v>10.7</v>
      </c>
      <c r="H9117">
        <v>3412</v>
      </c>
      <c r="I9117">
        <v>42105300000</v>
      </c>
      <c r="J9117">
        <v>1817.9</v>
      </c>
      <c r="L9117">
        <v>25.7</v>
      </c>
      <c r="M9117">
        <v>69.530699999999996</v>
      </c>
      <c r="N9117">
        <v>100.98699999999999</v>
      </c>
    </row>
    <row r="9118" spans="1:15" x14ac:dyDescent="0.3">
      <c r="A9118" t="s">
        <v>316</v>
      </c>
      <c r="B9118" t="s">
        <v>317</v>
      </c>
      <c r="C9118" t="s">
        <v>438</v>
      </c>
      <c r="D9118" t="s">
        <v>433</v>
      </c>
      <c r="E9118">
        <v>1988</v>
      </c>
      <c r="F9118">
        <v>16.5</v>
      </c>
      <c r="G9118">
        <v>11</v>
      </c>
      <c r="H9118">
        <v>3392.62</v>
      </c>
      <c r="I9118">
        <v>40809500000</v>
      </c>
      <c r="J9118">
        <v>1769.89</v>
      </c>
      <c r="L9118">
        <v>26.9</v>
      </c>
      <c r="M9118">
        <v>69.388000000000005</v>
      </c>
      <c r="N9118">
        <v>100.10299999999999</v>
      </c>
    </row>
    <row r="9119" spans="1:15" x14ac:dyDescent="0.3">
      <c r="A9119" t="s">
        <v>316</v>
      </c>
      <c r="B9119" t="s">
        <v>317</v>
      </c>
      <c r="C9119" t="s">
        <v>438</v>
      </c>
      <c r="D9119" t="s">
        <v>433</v>
      </c>
      <c r="E9119">
        <v>1987</v>
      </c>
      <c r="F9119">
        <v>16.7</v>
      </c>
      <c r="G9119">
        <v>11.1</v>
      </c>
      <c r="H9119">
        <v>3275.68</v>
      </c>
      <c r="I9119">
        <v>38413600000</v>
      </c>
      <c r="J9119">
        <v>1673.84</v>
      </c>
      <c r="L9119">
        <v>27</v>
      </c>
      <c r="M9119">
        <v>69.226799999999997</v>
      </c>
      <c r="N9119">
        <v>99.632800000000003</v>
      </c>
    </row>
    <row r="9120" spans="1:15" x14ac:dyDescent="0.3">
      <c r="A9120" t="s">
        <v>316</v>
      </c>
      <c r="B9120" t="s">
        <v>317</v>
      </c>
      <c r="C9120" t="s">
        <v>438</v>
      </c>
      <c r="D9120" t="s">
        <v>433</v>
      </c>
      <c r="E9120">
        <v>1986</v>
      </c>
      <c r="F9120">
        <v>16.5</v>
      </c>
      <c r="G9120">
        <v>10.6</v>
      </c>
      <c r="H9120">
        <v>3315.72</v>
      </c>
      <c r="L9120">
        <v>25.8</v>
      </c>
      <c r="M9120">
        <v>69.496300000000005</v>
      </c>
      <c r="N9120">
        <v>99.241399999999999</v>
      </c>
    </row>
    <row r="9121" spans="1:14" x14ac:dyDescent="0.3">
      <c r="A9121" t="s">
        <v>316</v>
      </c>
      <c r="B9121" t="s">
        <v>317</v>
      </c>
      <c r="C9121" t="s">
        <v>438</v>
      </c>
      <c r="D9121" t="s">
        <v>433</v>
      </c>
      <c r="E9121">
        <v>1985</v>
      </c>
      <c r="F9121">
        <v>15.8</v>
      </c>
      <c r="G9121">
        <v>10.8</v>
      </c>
      <c r="H9121">
        <v>3129.89</v>
      </c>
      <c r="L9121">
        <v>24.5</v>
      </c>
      <c r="M9121">
        <v>69.706800000000001</v>
      </c>
      <c r="N9121">
        <v>98.790599999999998</v>
      </c>
    </row>
    <row r="9122" spans="1:14" x14ac:dyDescent="0.3">
      <c r="A9122" t="s">
        <v>316</v>
      </c>
      <c r="B9122" t="s">
        <v>317</v>
      </c>
      <c r="C9122" t="s">
        <v>438</v>
      </c>
      <c r="D9122" t="s">
        <v>433</v>
      </c>
      <c r="E9122">
        <v>1984</v>
      </c>
      <c r="F9122">
        <v>15.5</v>
      </c>
      <c r="G9122">
        <v>10.3</v>
      </c>
      <c r="H9122">
        <v>3077.87</v>
      </c>
      <c r="L9122">
        <v>24.1</v>
      </c>
      <c r="M9122">
        <v>69.658799999999999</v>
      </c>
      <c r="N9122">
        <v>98.358699999999999</v>
      </c>
    </row>
    <row r="9123" spans="1:14" x14ac:dyDescent="0.3">
      <c r="A9123" t="s">
        <v>316</v>
      </c>
      <c r="B9123" t="s">
        <v>317</v>
      </c>
      <c r="C9123" t="s">
        <v>438</v>
      </c>
      <c r="D9123" t="s">
        <v>433</v>
      </c>
      <c r="E9123">
        <v>1983</v>
      </c>
      <c r="F9123">
        <v>14.2</v>
      </c>
      <c r="G9123">
        <v>10.4</v>
      </c>
      <c r="H9123">
        <v>2971.16</v>
      </c>
      <c r="L9123">
        <v>24.7</v>
      </c>
      <c r="M9123">
        <v>69.726299999999995</v>
      </c>
      <c r="N9123">
        <v>98.0672</v>
      </c>
    </row>
    <row r="9124" spans="1:14" x14ac:dyDescent="0.3">
      <c r="A9124" t="s">
        <v>316</v>
      </c>
      <c r="B9124" t="s">
        <v>317</v>
      </c>
      <c r="C9124" t="s">
        <v>438</v>
      </c>
      <c r="D9124" t="s">
        <v>433</v>
      </c>
      <c r="E9124">
        <v>1982</v>
      </c>
      <c r="F9124">
        <v>15.3</v>
      </c>
      <c r="G9124">
        <v>10</v>
      </c>
      <c r="H9124">
        <v>2922.09</v>
      </c>
      <c r="L9124">
        <v>25.8</v>
      </c>
      <c r="M9124">
        <v>69.531700000000001</v>
      </c>
      <c r="N9124">
        <v>97.748500000000007</v>
      </c>
    </row>
    <row r="9125" spans="1:14" x14ac:dyDescent="0.3">
      <c r="A9125" t="s">
        <v>316</v>
      </c>
      <c r="B9125" t="s">
        <v>317</v>
      </c>
      <c r="C9125" t="s">
        <v>438</v>
      </c>
      <c r="D9125" t="s">
        <v>433</v>
      </c>
      <c r="E9125">
        <v>1981</v>
      </c>
      <c r="F9125">
        <v>17</v>
      </c>
      <c r="G9125">
        <v>10</v>
      </c>
      <c r="H9125">
        <v>2946.26</v>
      </c>
      <c r="L9125">
        <v>27.3</v>
      </c>
      <c r="M9125">
        <v>69.368300000000005</v>
      </c>
      <c r="N9125">
        <v>97.313400000000001</v>
      </c>
    </row>
    <row r="9126" spans="1:14" x14ac:dyDescent="0.3">
      <c r="A9126" t="s">
        <v>316</v>
      </c>
      <c r="B9126" t="s">
        <v>317</v>
      </c>
      <c r="C9126" t="s">
        <v>438</v>
      </c>
      <c r="D9126" t="s">
        <v>433</v>
      </c>
      <c r="E9126">
        <v>1980</v>
      </c>
      <c r="F9126">
        <v>17.899999999999999</v>
      </c>
      <c r="G9126">
        <v>10.4</v>
      </c>
      <c r="H9126">
        <v>2872.09</v>
      </c>
      <c r="L9126">
        <v>28.6</v>
      </c>
      <c r="M9126">
        <v>69.090999999999994</v>
      </c>
      <c r="N9126">
        <v>96.564400000000006</v>
      </c>
    </row>
    <row r="9127" spans="1:14" x14ac:dyDescent="0.3">
      <c r="A9127" t="s">
        <v>316</v>
      </c>
      <c r="B9127" t="s">
        <v>317</v>
      </c>
      <c r="C9127" t="s">
        <v>438</v>
      </c>
      <c r="D9127" t="s">
        <v>433</v>
      </c>
      <c r="E9127">
        <v>1979</v>
      </c>
      <c r="F9127">
        <v>18.600000000000001</v>
      </c>
      <c r="G9127">
        <v>9.8000000000000007</v>
      </c>
      <c r="H9127">
        <v>2694.1</v>
      </c>
      <c r="L9127">
        <v>29.5</v>
      </c>
      <c r="M9127">
        <v>69.153199999999998</v>
      </c>
      <c r="N9127">
        <v>95.903800000000004</v>
      </c>
    </row>
    <row r="9128" spans="1:14" x14ac:dyDescent="0.3">
      <c r="A9128" t="s">
        <v>316</v>
      </c>
      <c r="B9128" t="s">
        <v>317</v>
      </c>
      <c r="C9128" t="s">
        <v>438</v>
      </c>
      <c r="D9128" t="s">
        <v>433</v>
      </c>
      <c r="E9128">
        <v>1978</v>
      </c>
      <c r="F9128">
        <v>19</v>
      </c>
      <c r="G9128">
        <v>9.6999999999999993</v>
      </c>
      <c r="H9128">
        <v>2664.74</v>
      </c>
      <c r="L9128">
        <v>30.1</v>
      </c>
      <c r="M9128">
        <v>69.480500000000006</v>
      </c>
      <c r="N9128">
        <v>95.300299999999993</v>
      </c>
    </row>
    <row r="9129" spans="1:14" x14ac:dyDescent="0.3">
      <c r="A9129" t="s">
        <v>316</v>
      </c>
      <c r="B9129" t="s">
        <v>317</v>
      </c>
      <c r="C9129" t="s">
        <v>438</v>
      </c>
      <c r="D9129" t="s">
        <v>433</v>
      </c>
      <c r="E9129">
        <v>1977</v>
      </c>
      <c r="F9129">
        <v>19.5</v>
      </c>
      <c r="G9129">
        <v>9.6</v>
      </c>
      <c r="H9129">
        <v>2550.14</v>
      </c>
      <c r="L9129">
        <v>31.3</v>
      </c>
      <c r="M9129">
        <v>69.742000000000004</v>
      </c>
      <c r="N9129">
        <v>94.452100000000002</v>
      </c>
    </row>
    <row r="9130" spans="1:14" x14ac:dyDescent="0.3">
      <c r="A9130" t="s">
        <v>316</v>
      </c>
      <c r="B9130" t="s">
        <v>317</v>
      </c>
      <c r="C9130" t="s">
        <v>438</v>
      </c>
      <c r="D9130" t="s">
        <v>433</v>
      </c>
      <c r="E9130">
        <v>1976</v>
      </c>
      <c r="F9130">
        <v>19.399999999999999</v>
      </c>
      <c r="G9130">
        <v>9.5</v>
      </c>
      <c r="H9130">
        <v>2418.75</v>
      </c>
      <c r="L9130">
        <v>33.1</v>
      </c>
      <c r="M9130">
        <v>69.698800000000006</v>
      </c>
      <c r="N9130">
        <v>93.564400000000006</v>
      </c>
    </row>
    <row r="9131" spans="1:14" x14ac:dyDescent="0.3">
      <c r="A9131" t="s">
        <v>316</v>
      </c>
      <c r="B9131" t="s">
        <v>317</v>
      </c>
      <c r="C9131" t="s">
        <v>438</v>
      </c>
      <c r="D9131" t="s">
        <v>433</v>
      </c>
      <c r="E9131">
        <v>1975</v>
      </c>
      <c r="F9131">
        <v>19.600000000000001</v>
      </c>
      <c r="G9131">
        <v>9.3000000000000007</v>
      </c>
      <c r="H9131">
        <v>2214.61</v>
      </c>
      <c r="L9131">
        <v>35.1</v>
      </c>
      <c r="M9131">
        <v>69.613900000000001</v>
      </c>
      <c r="N9131">
        <v>92.444100000000006</v>
      </c>
    </row>
    <row r="9132" spans="1:14" x14ac:dyDescent="0.3">
      <c r="A9132" t="s">
        <v>316</v>
      </c>
      <c r="B9132" t="s">
        <v>317</v>
      </c>
      <c r="C9132" t="s">
        <v>438</v>
      </c>
      <c r="D9132" t="s">
        <v>433</v>
      </c>
      <c r="E9132">
        <v>1974</v>
      </c>
      <c r="F9132">
        <v>20.3</v>
      </c>
      <c r="G9132">
        <v>9.1</v>
      </c>
      <c r="H9132">
        <v>2018.98</v>
      </c>
      <c r="L9132">
        <v>36.299999999999997</v>
      </c>
      <c r="M9132">
        <v>69.499799999999993</v>
      </c>
      <c r="N9132">
        <v>91.297300000000007</v>
      </c>
    </row>
    <row r="9133" spans="1:14" x14ac:dyDescent="0.3">
      <c r="A9133" t="s">
        <v>316</v>
      </c>
      <c r="B9133" t="s">
        <v>317</v>
      </c>
      <c r="C9133" t="s">
        <v>438</v>
      </c>
      <c r="D9133" t="s">
        <v>433</v>
      </c>
      <c r="E9133">
        <v>1973</v>
      </c>
      <c r="F9133">
        <v>18.2</v>
      </c>
      <c r="G9133">
        <v>9.8000000000000007</v>
      </c>
      <c r="H9133">
        <v>1906.92</v>
      </c>
      <c r="L9133">
        <v>37.200000000000003</v>
      </c>
      <c r="M9133">
        <v>69.005600000000001</v>
      </c>
      <c r="N9133">
        <v>90.456199999999995</v>
      </c>
    </row>
    <row r="9134" spans="1:14" x14ac:dyDescent="0.3">
      <c r="A9134" t="s">
        <v>316</v>
      </c>
      <c r="B9134" t="s">
        <v>317</v>
      </c>
      <c r="C9134" t="s">
        <v>438</v>
      </c>
      <c r="D9134" t="s">
        <v>433</v>
      </c>
      <c r="E9134">
        <v>1972</v>
      </c>
      <c r="F9134">
        <v>18.8</v>
      </c>
      <c r="G9134">
        <v>9.1999999999999993</v>
      </c>
      <c r="H9134">
        <v>1786.72</v>
      </c>
      <c r="L9134">
        <v>39</v>
      </c>
      <c r="M9134">
        <v>68.470200000000006</v>
      </c>
      <c r="N9134">
        <v>89.684600000000003</v>
      </c>
    </row>
    <row r="9135" spans="1:14" x14ac:dyDescent="0.3">
      <c r="A9135" t="s">
        <v>316</v>
      </c>
      <c r="B9135" t="s">
        <v>317</v>
      </c>
      <c r="C9135" t="s">
        <v>438</v>
      </c>
      <c r="D9135" t="s">
        <v>433</v>
      </c>
      <c r="E9135">
        <v>1971</v>
      </c>
      <c r="F9135">
        <v>19.600000000000001</v>
      </c>
      <c r="G9135">
        <v>9.5</v>
      </c>
      <c r="H9135">
        <v>1632.08</v>
      </c>
      <c r="L9135">
        <v>42.4</v>
      </c>
      <c r="M9135">
        <v>68.504099999999994</v>
      </c>
      <c r="N9135">
        <v>88.831999999999994</v>
      </c>
    </row>
    <row r="9136" spans="1:14" x14ac:dyDescent="0.3">
      <c r="A9136" t="s">
        <v>316</v>
      </c>
      <c r="B9136" t="s">
        <v>317</v>
      </c>
      <c r="C9136" t="s">
        <v>438</v>
      </c>
      <c r="D9136" t="s">
        <v>433</v>
      </c>
      <c r="E9136">
        <v>1970</v>
      </c>
      <c r="F9136">
        <v>21.1</v>
      </c>
      <c r="G9136">
        <v>9.5</v>
      </c>
      <c r="L9136">
        <v>47.1</v>
      </c>
      <c r="M9136">
        <v>68.056399999999996</v>
      </c>
      <c r="N9136">
        <v>87.915199999999999</v>
      </c>
    </row>
    <row r="9137" spans="1:15" x14ac:dyDescent="0.3">
      <c r="A9137" t="s">
        <v>316</v>
      </c>
      <c r="B9137" t="s">
        <v>317</v>
      </c>
      <c r="C9137" t="s">
        <v>438</v>
      </c>
      <c r="D9137" t="s">
        <v>433</v>
      </c>
      <c r="E9137">
        <v>1969</v>
      </c>
      <c r="F9137">
        <v>23.3</v>
      </c>
      <c r="G9137">
        <v>10.1</v>
      </c>
      <c r="L9137">
        <v>52.2</v>
      </c>
      <c r="M9137">
        <v>67.814899999999994</v>
      </c>
      <c r="N9137">
        <v>86.867900000000006</v>
      </c>
    </row>
    <row r="9138" spans="1:15" x14ac:dyDescent="0.3">
      <c r="A9138" t="s">
        <v>316</v>
      </c>
      <c r="B9138" t="s">
        <v>317</v>
      </c>
      <c r="C9138" t="s">
        <v>438</v>
      </c>
      <c r="D9138" t="s">
        <v>433</v>
      </c>
      <c r="E9138">
        <v>1968</v>
      </c>
      <c r="F9138">
        <v>26.6</v>
      </c>
      <c r="G9138">
        <v>9.5</v>
      </c>
      <c r="L9138">
        <v>55.5</v>
      </c>
      <c r="M9138">
        <v>67.671199999999999</v>
      </c>
      <c r="N9138">
        <v>85.959199999999996</v>
      </c>
    </row>
    <row r="9139" spans="1:15" x14ac:dyDescent="0.3">
      <c r="A9139" t="s">
        <v>316</v>
      </c>
      <c r="B9139" t="s">
        <v>317</v>
      </c>
      <c r="C9139" t="s">
        <v>438</v>
      </c>
      <c r="D9139" t="s">
        <v>433</v>
      </c>
      <c r="E9139">
        <v>1967</v>
      </c>
      <c r="F9139">
        <v>27</v>
      </c>
      <c r="G9139">
        <v>9.1999999999999993</v>
      </c>
      <c r="L9139">
        <v>54.5</v>
      </c>
      <c r="M9139">
        <v>67.626900000000006</v>
      </c>
      <c r="N9139">
        <v>84.806100000000001</v>
      </c>
    </row>
    <row r="9140" spans="1:15" x14ac:dyDescent="0.3">
      <c r="A9140" t="s">
        <v>316</v>
      </c>
      <c r="B9140" t="s">
        <v>317</v>
      </c>
      <c r="C9140" t="s">
        <v>438</v>
      </c>
      <c r="D9140" t="s">
        <v>433</v>
      </c>
      <c r="E9140">
        <v>1966</v>
      </c>
      <c r="F9140">
        <v>14.2</v>
      </c>
      <c r="G9140">
        <v>8.1999999999999993</v>
      </c>
      <c r="L9140">
        <v>49.4</v>
      </c>
      <c r="M9140">
        <v>67.659499999999994</v>
      </c>
      <c r="N9140">
        <v>83.4221</v>
      </c>
    </row>
    <row r="9141" spans="1:15" x14ac:dyDescent="0.3">
      <c r="A9141" t="s">
        <v>316</v>
      </c>
      <c r="B9141" t="s">
        <v>317</v>
      </c>
      <c r="C9141" t="s">
        <v>438</v>
      </c>
      <c r="D9141" t="s">
        <v>433</v>
      </c>
      <c r="E9141">
        <v>1965</v>
      </c>
      <c r="F9141">
        <v>14.6</v>
      </c>
      <c r="G9141">
        <v>8.6</v>
      </c>
      <c r="L9141">
        <v>45.4</v>
      </c>
      <c r="M9141">
        <v>67.697900000000004</v>
      </c>
      <c r="N9141">
        <v>82.623800000000003</v>
      </c>
    </row>
    <row r="9142" spans="1:15" x14ac:dyDescent="0.3">
      <c r="A9142" t="s">
        <v>316</v>
      </c>
      <c r="B9142" t="s">
        <v>317</v>
      </c>
      <c r="C9142" t="s">
        <v>438</v>
      </c>
      <c r="D9142" t="s">
        <v>433</v>
      </c>
      <c r="E9142">
        <v>1964</v>
      </c>
      <c r="F9142">
        <v>15.2</v>
      </c>
      <c r="G9142">
        <v>8.1</v>
      </c>
      <c r="L9142">
        <v>46.5</v>
      </c>
      <c r="M9142">
        <v>67.650400000000005</v>
      </c>
      <c r="N9142">
        <v>82.1357</v>
      </c>
    </row>
    <row r="9143" spans="1:15" x14ac:dyDescent="0.3">
      <c r="A9143" t="s">
        <v>316</v>
      </c>
      <c r="B9143" t="s">
        <v>317</v>
      </c>
      <c r="C9143" t="s">
        <v>438</v>
      </c>
      <c r="D9143" t="s">
        <v>433</v>
      </c>
      <c r="E9143">
        <v>1963</v>
      </c>
      <c r="F9143">
        <v>15.7</v>
      </c>
      <c r="G9143">
        <v>8.3000000000000007</v>
      </c>
      <c r="L9143">
        <v>52.3</v>
      </c>
      <c r="M9143">
        <v>67.441100000000006</v>
      </c>
      <c r="N9143">
        <v>81.609099999999998</v>
      </c>
    </row>
    <row r="9144" spans="1:15" x14ac:dyDescent="0.3">
      <c r="A9144" t="s">
        <v>316</v>
      </c>
      <c r="B9144" t="s">
        <v>317</v>
      </c>
      <c r="C9144" t="s">
        <v>438</v>
      </c>
      <c r="D9144" t="s">
        <v>433</v>
      </c>
      <c r="E9144">
        <v>1962</v>
      </c>
      <c r="F9144">
        <v>16.2</v>
      </c>
      <c r="G9144">
        <v>9.1999999999999993</v>
      </c>
      <c r="M9144">
        <v>67.0291</v>
      </c>
      <c r="N9144">
        <v>81.082499999999996</v>
      </c>
    </row>
    <row r="9145" spans="1:15" x14ac:dyDescent="0.3">
      <c r="A9145" t="s">
        <v>316</v>
      </c>
      <c r="B9145" t="s">
        <v>317</v>
      </c>
      <c r="C9145" t="s">
        <v>438</v>
      </c>
      <c r="D9145" t="s">
        <v>433</v>
      </c>
      <c r="E9145">
        <v>1961</v>
      </c>
      <c r="F9145">
        <v>17.5</v>
      </c>
      <c r="G9145">
        <v>8.6999999999999993</v>
      </c>
      <c r="M9145">
        <v>66.415899999999993</v>
      </c>
      <c r="N9145">
        <v>80.555899999999994</v>
      </c>
    </row>
    <row r="9146" spans="1:15" x14ac:dyDescent="0.3">
      <c r="A9146" t="s">
        <v>316</v>
      </c>
      <c r="B9146" t="s">
        <v>317</v>
      </c>
      <c r="C9146" t="s">
        <v>438</v>
      </c>
      <c r="D9146" t="s">
        <v>433</v>
      </c>
      <c r="E9146">
        <v>1960</v>
      </c>
      <c r="F9146">
        <v>19.100000000000001</v>
      </c>
      <c r="G9146">
        <v>8.6999999999999993</v>
      </c>
      <c r="M9146">
        <v>65.642399999999995</v>
      </c>
    </row>
    <row r="9147" spans="1:15" x14ac:dyDescent="0.3">
      <c r="A9147" t="s">
        <v>318</v>
      </c>
      <c r="B9147" t="s">
        <v>319</v>
      </c>
      <c r="C9147" t="s">
        <v>438</v>
      </c>
      <c r="D9147" t="s">
        <v>436</v>
      </c>
      <c r="E9147">
        <v>2018</v>
      </c>
      <c r="I9147" s="1">
        <v>1660000000000</v>
      </c>
      <c r="J9147">
        <v>11288.9</v>
      </c>
      <c r="K9147">
        <v>80.864699999999999</v>
      </c>
      <c r="L9147">
        <v>6.1</v>
      </c>
      <c r="N9147">
        <v>8.8220799999999997</v>
      </c>
      <c r="O9147">
        <v>4.7439999999999998</v>
      </c>
    </row>
    <row r="9148" spans="1:15" x14ac:dyDescent="0.3">
      <c r="A9148" t="s">
        <v>318</v>
      </c>
      <c r="B9148" t="s">
        <v>319</v>
      </c>
      <c r="C9148" t="s">
        <v>438</v>
      </c>
      <c r="D9148" t="s">
        <v>436</v>
      </c>
      <c r="E9148">
        <v>2017</v>
      </c>
      <c r="F9148">
        <v>12.9</v>
      </c>
      <c r="G9148">
        <v>12.9</v>
      </c>
      <c r="I9148" s="1">
        <v>1580000000000</v>
      </c>
      <c r="J9148">
        <v>10750.6</v>
      </c>
      <c r="K9148">
        <v>76.008099999999999</v>
      </c>
      <c r="L9148">
        <v>6.5</v>
      </c>
      <c r="M9148">
        <v>72.119</v>
      </c>
      <c r="N9148">
        <v>8.8232199999999992</v>
      </c>
      <c r="O9148">
        <v>5.2119999999999997</v>
      </c>
    </row>
    <row r="9149" spans="1:15" x14ac:dyDescent="0.3">
      <c r="A9149" t="s">
        <v>318</v>
      </c>
      <c r="B9149" t="s">
        <v>319</v>
      </c>
      <c r="C9149" t="s">
        <v>438</v>
      </c>
      <c r="D9149" t="s">
        <v>436</v>
      </c>
      <c r="E9149">
        <v>2016</v>
      </c>
      <c r="F9149">
        <v>12.9</v>
      </c>
      <c r="G9149">
        <v>12.9</v>
      </c>
      <c r="I9149" s="1">
        <v>1280000000000</v>
      </c>
      <c r="J9149">
        <v>8745.3799999999992</v>
      </c>
      <c r="K9149">
        <v>73.091399999999993</v>
      </c>
      <c r="L9149">
        <v>6.9</v>
      </c>
      <c r="M9149">
        <v>71.651200000000003</v>
      </c>
      <c r="N9149">
        <v>8.8138000000000005</v>
      </c>
      <c r="O9149">
        <v>5.5590000000000002</v>
      </c>
    </row>
    <row r="9150" spans="1:15" x14ac:dyDescent="0.3">
      <c r="A9150" t="s">
        <v>318</v>
      </c>
      <c r="B9150" t="s">
        <v>319</v>
      </c>
      <c r="C9150" t="s">
        <v>438</v>
      </c>
      <c r="D9150" t="s">
        <v>436</v>
      </c>
      <c r="E9150">
        <v>2015</v>
      </c>
      <c r="F9150">
        <v>13.3</v>
      </c>
      <c r="G9150">
        <v>13</v>
      </c>
      <c r="I9150" s="1">
        <v>1360000000000</v>
      </c>
      <c r="J9150">
        <v>9313.7900000000009</v>
      </c>
      <c r="K9150">
        <v>70.099999999999994</v>
      </c>
      <c r="L9150">
        <v>7.3</v>
      </c>
      <c r="M9150">
        <v>71.183400000000006</v>
      </c>
      <c r="N9150">
        <v>8.7988</v>
      </c>
      <c r="O9150">
        <v>5.5709999999999997</v>
      </c>
    </row>
    <row r="9151" spans="1:15" x14ac:dyDescent="0.3">
      <c r="A9151" t="s">
        <v>318</v>
      </c>
      <c r="B9151" t="s">
        <v>319</v>
      </c>
      <c r="C9151" t="s">
        <v>438</v>
      </c>
      <c r="D9151" t="s">
        <v>436</v>
      </c>
      <c r="E9151">
        <v>2014</v>
      </c>
      <c r="F9151">
        <v>13.3</v>
      </c>
      <c r="G9151">
        <v>13.1</v>
      </c>
      <c r="H9151">
        <v>6602.66</v>
      </c>
      <c r="I9151" s="1">
        <v>2060000000000</v>
      </c>
      <c r="J9151">
        <v>14100.7</v>
      </c>
      <c r="K9151">
        <v>70.52</v>
      </c>
      <c r="L9151">
        <v>7.7</v>
      </c>
      <c r="M9151">
        <v>70.743700000000004</v>
      </c>
      <c r="N9151">
        <v>8.7818799999999992</v>
      </c>
      <c r="O9151">
        <v>5.16</v>
      </c>
    </row>
    <row r="9152" spans="1:15" x14ac:dyDescent="0.3">
      <c r="A9152" t="s">
        <v>318</v>
      </c>
      <c r="B9152" t="s">
        <v>319</v>
      </c>
      <c r="C9152" t="s">
        <v>438</v>
      </c>
      <c r="D9152" t="s">
        <v>436</v>
      </c>
      <c r="E9152">
        <v>2013</v>
      </c>
      <c r="F9152">
        <v>13.2</v>
      </c>
      <c r="G9152">
        <v>13</v>
      </c>
      <c r="H9152">
        <v>6539.21</v>
      </c>
      <c r="I9152" s="1">
        <v>2300000000000</v>
      </c>
      <c r="J9152">
        <v>16007.1</v>
      </c>
      <c r="K9152">
        <v>67.97</v>
      </c>
      <c r="L9152">
        <v>8.1</v>
      </c>
      <c r="M9152">
        <v>70.578800000000001</v>
      </c>
      <c r="N9152">
        <v>8.7627799999999993</v>
      </c>
      <c r="O9152">
        <v>5.4580000000000002</v>
      </c>
    </row>
    <row r="9153" spans="1:15" x14ac:dyDescent="0.3">
      <c r="A9153" t="s">
        <v>318</v>
      </c>
      <c r="B9153" t="s">
        <v>319</v>
      </c>
      <c r="C9153" t="s">
        <v>438</v>
      </c>
      <c r="D9153" t="s">
        <v>436</v>
      </c>
      <c r="E9153">
        <v>2012</v>
      </c>
      <c r="F9153">
        <v>13.3</v>
      </c>
      <c r="G9153">
        <v>13.3</v>
      </c>
      <c r="H9153">
        <v>6617.14</v>
      </c>
      <c r="I9153" s="1">
        <v>2210000000000</v>
      </c>
      <c r="J9153">
        <v>15434.6</v>
      </c>
      <c r="K9153">
        <v>63.8</v>
      </c>
      <c r="L9153">
        <v>8.4</v>
      </c>
      <c r="M9153">
        <v>70.072199999999995</v>
      </c>
      <c r="N9153">
        <v>8.7441399999999998</v>
      </c>
      <c r="O9153">
        <v>5.4359999999999999</v>
      </c>
    </row>
    <row r="9154" spans="1:15" x14ac:dyDescent="0.3">
      <c r="A9154" t="s">
        <v>318</v>
      </c>
      <c r="B9154" t="s">
        <v>319</v>
      </c>
      <c r="C9154" t="s">
        <v>438</v>
      </c>
      <c r="D9154" t="s">
        <v>436</v>
      </c>
      <c r="E9154">
        <v>2011</v>
      </c>
      <c r="F9154">
        <v>12.6</v>
      </c>
      <c r="G9154">
        <v>13.5</v>
      </c>
      <c r="H9154">
        <v>6485.76</v>
      </c>
      <c r="I9154" s="1">
        <v>2050000000000</v>
      </c>
      <c r="J9154">
        <v>14351.2</v>
      </c>
      <c r="K9154">
        <v>49</v>
      </c>
      <c r="L9154">
        <v>8.6</v>
      </c>
      <c r="M9154">
        <v>69.683899999999994</v>
      </c>
      <c r="N9154">
        <v>8.7294400000000003</v>
      </c>
      <c r="O9154">
        <v>6.5359999999999996</v>
      </c>
    </row>
    <row r="9155" spans="1:15" x14ac:dyDescent="0.3">
      <c r="A9155" t="s">
        <v>318</v>
      </c>
      <c r="B9155" t="s">
        <v>319</v>
      </c>
      <c r="C9155" t="s">
        <v>438</v>
      </c>
      <c r="D9155" t="s">
        <v>436</v>
      </c>
      <c r="E9155">
        <v>2010</v>
      </c>
      <c r="F9155">
        <v>12.5</v>
      </c>
      <c r="G9155">
        <v>14.2</v>
      </c>
      <c r="H9155">
        <v>6409.9</v>
      </c>
      <c r="I9155" s="1">
        <v>1520000000000</v>
      </c>
      <c r="J9155">
        <v>10675</v>
      </c>
      <c r="K9155">
        <v>43</v>
      </c>
      <c r="L9155">
        <v>8.9</v>
      </c>
      <c r="M9155">
        <v>68.841200000000001</v>
      </c>
      <c r="N9155">
        <v>8.7226300000000005</v>
      </c>
      <c r="O9155">
        <v>7.3689999999999998</v>
      </c>
    </row>
    <row r="9156" spans="1:15" x14ac:dyDescent="0.3">
      <c r="A9156" t="s">
        <v>318</v>
      </c>
      <c r="B9156" t="s">
        <v>319</v>
      </c>
      <c r="C9156" t="s">
        <v>438</v>
      </c>
      <c r="D9156" t="s">
        <v>436</v>
      </c>
      <c r="E9156">
        <v>2009</v>
      </c>
      <c r="F9156">
        <v>12.3</v>
      </c>
      <c r="G9156">
        <v>14.1</v>
      </c>
      <c r="H9156">
        <v>6095.38</v>
      </c>
      <c r="I9156" s="1">
        <v>1220000000000</v>
      </c>
      <c r="J9156">
        <v>8562.81</v>
      </c>
      <c r="K9156">
        <v>29</v>
      </c>
      <c r="L9156">
        <v>9.1999999999999993</v>
      </c>
      <c r="M9156">
        <v>68.684600000000003</v>
      </c>
      <c r="N9156">
        <v>8.7187199999999994</v>
      </c>
      <c r="O9156">
        <v>8.3010000000000002</v>
      </c>
    </row>
    <row r="9157" spans="1:15" x14ac:dyDescent="0.3">
      <c r="A9157" t="s">
        <v>318</v>
      </c>
      <c r="B9157" t="s">
        <v>319</v>
      </c>
      <c r="C9157" t="s">
        <v>438</v>
      </c>
      <c r="D9157" t="s">
        <v>436</v>
      </c>
      <c r="E9157">
        <v>2008</v>
      </c>
      <c r="F9157">
        <v>12</v>
      </c>
      <c r="G9157">
        <v>14.5</v>
      </c>
      <c r="H9157">
        <v>6399.68</v>
      </c>
      <c r="I9157" s="1">
        <v>1660000000000</v>
      </c>
      <c r="J9157">
        <v>11635.3</v>
      </c>
      <c r="K9157">
        <v>26.83</v>
      </c>
      <c r="L9157">
        <v>9.6</v>
      </c>
      <c r="M9157">
        <v>67.949299999999994</v>
      </c>
      <c r="N9157">
        <v>8.7160899999999994</v>
      </c>
      <c r="O9157">
        <v>6.2050000000000001</v>
      </c>
    </row>
    <row r="9158" spans="1:15" x14ac:dyDescent="0.3">
      <c r="A9158" t="s">
        <v>318</v>
      </c>
      <c r="B9158" t="s">
        <v>319</v>
      </c>
      <c r="C9158" t="s">
        <v>438</v>
      </c>
      <c r="D9158" t="s">
        <v>436</v>
      </c>
      <c r="E9158">
        <v>2007</v>
      </c>
      <c r="F9158">
        <v>11.3</v>
      </c>
      <c r="G9158">
        <v>14.6</v>
      </c>
      <c r="H9158">
        <v>6286.05</v>
      </c>
      <c r="I9158" s="1">
        <v>1300000000000</v>
      </c>
      <c r="J9158">
        <v>9101.26</v>
      </c>
      <c r="K9158">
        <v>24.66</v>
      </c>
      <c r="L9158">
        <v>10.199999999999999</v>
      </c>
      <c r="M9158">
        <v>67.586799999999997</v>
      </c>
      <c r="N9158">
        <v>8.7194599999999998</v>
      </c>
      <c r="O9158">
        <v>6.0019999999999998</v>
      </c>
    </row>
    <row r="9159" spans="1:15" x14ac:dyDescent="0.3">
      <c r="A9159" t="s">
        <v>318</v>
      </c>
      <c r="B9159" t="s">
        <v>319</v>
      </c>
      <c r="C9159" t="s">
        <v>438</v>
      </c>
      <c r="D9159" t="s">
        <v>436</v>
      </c>
      <c r="E9159">
        <v>2006</v>
      </c>
      <c r="F9159">
        <v>10.4</v>
      </c>
      <c r="G9159">
        <v>15.2</v>
      </c>
      <c r="H9159">
        <v>6098.54</v>
      </c>
      <c r="I9159" s="1">
        <v>990000000000</v>
      </c>
      <c r="J9159">
        <v>6920.19</v>
      </c>
      <c r="K9159">
        <v>18.023299999999999</v>
      </c>
      <c r="L9159">
        <v>11</v>
      </c>
      <c r="M9159">
        <v>66.727599999999995</v>
      </c>
      <c r="N9159">
        <v>8.7343899999999994</v>
      </c>
      <c r="O9159">
        <v>7.0549999999999997</v>
      </c>
    </row>
    <row r="9160" spans="1:15" x14ac:dyDescent="0.3">
      <c r="A9160" t="s">
        <v>318</v>
      </c>
      <c r="B9160" t="s">
        <v>319</v>
      </c>
      <c r="C9160" t="s">
        <v>438</v>
      </c>
      <c r="D9160" t="s">
        <v>436</v>
      </c>
      <c r="E9160">
        <v>2005</v>
      </c>
      <c r="F9160">
        <v>10.199999999999999</v>
      </c>
      <c r="G9160">
        <v>16.100000000000001</v>
      </c>
      <c r="H9160">
        <v>5770.11</v>
      </c>
      <c r="I9160" s="1">
        <v>764000000000</v>
      </c>
      <c r="J9160">
        <v>5323.47</v>
      </c>
      <c r="K9160">
        <v>15.226699999999999</v>
      </c>
      <c r="L9160">
        <v>11.8</v>
      </c>
      <c r="M9160">
        <v>65.529799999999994</v>
      </c>
      <c r="N9160">
        <v>8.7610700000000001</v>
      </c>
      <c r="O9160">
        <v>7.1239999999999997</v>
      </c>
    </row>
    <row r="9161" spans="1:15" x14ac:dyDescent="0.3">
      <c r="A9161" t="s">
        <v>318</v>
      </c>
      <c r="B9161" t="s">
        <v>319</v>
      </c>
      <c r="C9161" t="s">
        <v>438</v>
      </c>
      <c r="D9161" t="s">
        <v>436</v>
      </c>
      <c r="E9161">
        <v>2004</v>
      </c>
      <c r="F9161">
        <v>10.4</v>
      </c>
      <c r="G9161">
        <v>16</v>
      </c>
      <c r="H9161">
        <v>5633.86</v>
      </c>
      <c r="I9161" s="1">
        <v>591000000000</v>
      </c>
      <c r="J9161">
        <v>4102.37</v>
      </c>
      <c r="K9161">
        <v>12.859400000000001</v>
      </c>
      <c r="L9161">
        <v>12.8</v>
      </c>
      <c r="M9161">
        <v>65.471000000000004</v>
      </c>
      <c r="N9161">
        <v>8.7946399999999993</v>
      </c>
      <c r="O9161">
        <v>7.7629999999999999</v>
      </c>
    </row>
    <row r="9162" spans="1:15" x14ac:dyDescent="0.3">
      <c r="A9162" t="s">
        <v>318</v>
      </c>
      <c r="B9162" t="s">
        <v>319</v>
      </c>
      <c r="C9162" t="s">
        <v>438</v>
      </c>
      <c r="D9162" t="s">
        <v>436</v>
      </c>
      <c r="E9162">
        <v>2003</v>
      </c>
      <c r="F9162">
        <v>10.199999999999999</v>
      </c>
      <c r="G9162">
        <v>16.399999999999999</v>
      </c>
      <c r="H9162">
        <v>5478.14</v>
      </c>
      <c r="I9162" s="1">
        <v>430000000000</v>
      </c>
      <c r="J9162">
        <v>2975.13</v>
      </c>
      <c r="K9162">
        <v>8.2988599999999995</v>
      </c>
      <c r="L9162">
        <v>13.7</v>
      </c>
      <c r="M9162">
        <v>65.047799999999995</v>
      </c>
      <c r="N9162">
        <v>8.8302600000000009</v>
      </c>
      <c r="O9162">
        <v>8.2100000000000009</v>
      </c>
    </row>
    <row r="9163" spans="1:15" x14ac:dyDescent="0.3">
      <c r="A9163" t="s">
        <v>318</v>
      </c>
      <c r="B9163" t="s">
        <v>319</v>
      </c>
      <c r="C9163" t="s">
        <v>438</v>
      </c>
      <c r="D9163" t="s">
        <v>436</v>
      </c>
      <c r="E9163">
        <v>2002</v>
      </c>
      <c r="F9163">
        <v>9.8000000000000007</v>
      </c>
      <c r="G9163">
        <v>15.4</v>
      </c>
      <c r="H9163">
        <v>5304.43</v>
      </c>
      <c r="I9163" s="1">
        <v>345000000000</v>
      </c>
      <c r="J9163">
        <v>2377.54</v>
      </c>
      <c r="K9163">
        <v>4.1282699999999997</v>
      </c>
      <c r="L9163">
        <v>14.7</v>
      </c>
      <c r="M9163">
        <v>65.128799999999998</v>
      </c>
      <c r="N9163">
        <v>8.8704300000000007</v>
      </c>
      <c r="O9163">
        <v>7.875</v>
      </c>
    </row>
    <row r="9164" spans="1:15" x14ac:dyDescent="0.3">
      <c r="A9164" t="s">
        <v>318</v>
      </c>
      <c r="B9164" t="s">
        <v>319</v>
      </c>
      <c r="C9164" t="s">
        <v>438</v>
      </c>
      <c r="D9164" t="s">
        <v>436</v>
      </c>
      <c r="E9164">
        <v>2001</v>
      </c>
      <c r="F9164">
        <v>9.1</v>
      </c>
      <c r="G9164">
        <v>15.6</v>
      </c>
      <c r="H9164">
        <v>5274.38</v>
      </c>
      <c r="I9164" s="1">
        <v>307000000000</v>
      </c>
      <c r="J9164">
        <v>2100.36</v>
      </c>
      <c r="K9164">
        <v>2.9443700000000002</v>
      </c>
      <c r="L9164">
        <v>15.7</v>
      </c>
      <c r="M9164">
        <v>65.383399999999995</v>
      </c>
      <c r="N9164">
        <v>8.9116099999999996</v>
      </c>
      <c r="O9164">
        <v>8.9779999999999998</v>
      </c>
    </row>
    <row r="9165" spans="1:15" x14ac:dyDescent="0.3">
      <c r="A9165" t="s">
        <v>318</v>
      </c>
      <c r="B9165" t="s">
        <v>319</v>
      </c>
      <c r="C9165" t="s">
        <v>438</v>
      </c>
      <c r="D9165" t="s">
        <v>436</v>
      </c>
      <c r="E9165">
        <v>2000</v>
      </c>
      <c r="F9165">
        <v>8.6999999999999993</v>
      </c>
      <c r="G9165">
        <v>15.3</v>
      </c>
      <c r="H9165">
        <v>5198.42</v>
      </c>
      <c r="I9165" s="1">
        <v>260000000000</v>
      </c>
      <c r="J9165">
        <v>1771.6</v>
      </c>
      <c r="K9165">
        <v>1.97723</v>
      </c>
      <c r="L9165">
        <v>16.5</v>
      </c>
      <c r="M9165">
        <v>65.483699999999999</v>
      </c>
      <c r="N9165">
        <v>8.9489999999999998</v>
      </c>
      <c r="O9165">
        <v>10.581</v>
      </c>
    </row>
    <row r="9166" spans="1:15" x14ac:dyDescent="0.3">
      <c r="A9166" t="s">
        <v>318</v>
      </c>
      <c r="B9166" t="s">
        <v>319</v>
      </c>
      <c r="C9166" t="s">
        <v>438</v>
      </c>
      <c r="D9166" t="s">
        <v>436</v>
      </c>
      <c r="E9166">
        <v>1999</v>
      </c>
      <c r="F9166">
        <v>8.3000000000000007</v>
      </c>
      <c r="G9166">
        <v>14.6</v>
      </c>
      <c r="H9166">
        <v>4998.84</v>
      </c>
      <c r="I9166" s="1">
        <v>196000000000</v>
      </c>
      <c r="J9166">
        <v>1330.76</v>
      </c>
      <c r="K9166">
        <v>1.01898</v>
      </c>
      <c r="L9166">
        <v>17.2</v>
      </c>
      <c r="M9166">
        <v>65.982200000000006</v>
      </c>
      <c r="N9166">
        <v>8.98278</v>
      </c>
      <c r="O9166">
        <v>13.036</v>
      </c>
    </row>
    <row r="9167" spans="1:15" x14ac:dyDescent="0.3">
      <c r="A9167" t="s">
        <v>318</v>
      </c>
      <c r="B9167" t="s">
        <v>319</v>
      </c>
      <c r="C9167" t="s">
        <v>438</v>
      </c>
      <c r="D9167" t="s">
        <v>436</v>
      </c>
      <c r="E9167">
        <v>1998</v>
      </c>
      <c r="F9167">
        <v>8.8000000000000007</v>
      </c>
      <c r="G9167">
        <v>13.5</v>
      </c>
      <c r="H9167">
        <v>4848.03</v>
      </c>
      <c r="I9167" s="1">
        <v>271000000000</v>
      </c>
      <c r="J9167">
        <v>1834.86</v>
      </c>
      <c r="K9167">
        <v>0.81274400000000002</v>
      </c>
      <c r="L9167">
        <v>17.7</v>
      </c>
      <c r="M9167">
        <v>67.029799999999994</v>
      </c>
      <c r="N9167">
        <v>9.0145900000000001</v>
      </c>
      <c r="O9167">
        <v>13.260999999999999</v>
      </c>
    </row>
    <row r="9168" spans="1:15" x14ac:dyDescent="0.3">
      <c r="A9168" t="s">
        <v>318</v>
      </c>
      <c r="B9168" t="s">
        <v>319</v>
      </c>
      <c r="C9168" t="s">
        <v>438</v>
      </c>
      <c r="D9168" t="s">
        <v>436</v>
      </c>
      <c r="E9168">
        <v>1997</v>
      </c>
      <c r="F9168">
        <v>8.6</v>
      </c>
      <c r="G9168">
        <v>13.8</v>
      </c>
      <c r="H9168">
        <v>4935.62</v>
      </c>
      <c r="I9168" s="1">
        <v>405000000000</v>
      </c>
      <c r="J9168">
        <v>2737.57</v>
      </c>
      <c r="K9168">
        <v>0.472964</v>
      </c>
      <c r="L9168">
        <v>18.100000000000001</v>
      </c>
      <c r="M9168">
        <v>66.698800000000006</v>
      </c>
      <c r="N9168">
        <v>9.0309799999999996</v>
      </c>
      <c r="O9168">
        <v>11.813000000000001</v>
      </c>
    </row>
    <row r="9169" spans="1:15" x14ac:dyDescent="0.3">
      <c r="A9169" t="s">
        <v>318</v>
      </c>
      <c r="B9169" t="s">
        <v>319</v>
      </c>
      <c r="C9169" t="s">
        <v>438</v>
      </c>
      <c r="D9169" t="s">
        <v>436</v>
      </c>
      <c r="E9169">
        <v>1996</v>
      </c>
      <c r="F9169">
        <v>8.9</v>
      </c>
      <c r="G9169">
        <v>14.2</v>
      </c>
      <c r="H9169">
        <v>5016.45</v>
      </c>
      <c r="I9169" s="1">
        <v>392000000000</v>
      </c>
      <c r="J9169">
        <v>2643.93</v>
      </c>
      <c r="K9169">
        <v>0.26975300000000002</v>
      </c>
      <c r="L9169">
        <v>18.399999999999999</v>
      </c>
      <c r="M9169">
        <v>65.854100000000003</v>
      </c>
      <c r="N9169">
        <v>9.0463100000000001</v>
      </c>
      <c r="O9169">
        <v>9.6649999999999991</v>
      </c>
    </row>
    <row r="9170" spans="1:15" x14ac:dyDescent="0.3">
      <c r="A9170" t="s">
        <v>318</v>
      </c>
      <c r="B9170" t="s">
        <v>319</v>
      </c>
      <c r="C9170" t="s">
        <v>438</v>
      </c>
      <c r="D9170" t="s">
        <v>436</v>
      </c>
      <c r="E9170">
        <v>1995</v>
      </c>
      <c r="F9170">
        <v>9.3000000000000007</v>
      </c>
      <c r="G9170">
        <v>15</v>
      </c>
      <c r="H9170">
        <v>5101.5600000000004</v>
      </c>
      <c r="I9170" s="1">
        <v>396000000000</v>
      </c>
      <c r="J9170">
        <v>2665.78</v>
      </c>
      <c r="K9170">
        <v>0.148151</v>
      </c>
      <c r="L9170">
        <v>18.600000000000001</v>
      </c>
      <c r="M9170">
        <v>64.690700000000007</v>
      </c>
      <c r="N9170">
        <v>9.0592400000000008</v>
      </c>
      <c r="O9170">
        <v>9.4489999999999998</v>
      </c>
    </row>
    <row r="9171" spans="1:15" x14ac:dyDescent="0.3">
      <c r="A9171" t="s">
        <v>318</v>
      </c>
      <c r="B9171" t="s">
        <v>319</v>
      </c>
      <c r="C9171" t="s">
        <v>438</v>
      </c>
      <c r="D9171" t="s">
        <v>436</v>
      </c>
      <c r="E9171">
        <v>1994</v>
      </c>
      <c r="F9171">
        <v>9.5</v>
      </c>
      <c r="G9171">
        <v>15.7</v>
      </c>
      <c r="H9171">
        <v>5190.7299999999996</v>
      </c>
      <c r="I9171" s="1">
        <v>395000000000</v>
      </c>
      <c r="J9171">
        <v>2663.39</v>
      </c>
      <c r="K9171">
        <v>5.3817499999999997E-2</v>
      </c>
      <c r="L9171">
        <v>18.7</v>
      </c>
      <c r="M9171">
        <v>64.467100000000002</v>
      </c>
      <c r="N9171">
        <v>9.0551899999999996</v>
      </c>
      <c r="O9171">
        <v>8.1310000000000002</v>
      </c>
    </row>
    <row r="9172" spans="1:15" x14ac:dyDescent="0.3">
      <c r="A9172" t="s">
        <v>318</v>
      </c>
      <c r="B9172" t="s">
        <v>319</v>
      </c>
      <c r="C9172" t="s">
        <v>438</v>
      </c>
      <c r="D9172" t="s">
        <v>436</v>
      </c>
      <c r="E9172">
        <v>1993</v>
      </c>
      <c r="F9172">
        <v>9.4</v>
      </c>
      <c r="G9172">
        <v>14.5</v>
      </c>
      <c r="H9172">
        <v>5724.09</v>
      </c>
      <c r="I9172" s="1">
        <v>435000000000</v>
      </c>
      <c r="J9172">
        <v>2929.46</v>
      </c>
      <c r="K9172">
        <v>1.3447199999999999E-2</v>
      </c>
      <c r="L9172">
        <v>18.600000000000001</v>
      </c>
      <c r="M9172">
        <v>64.935900000000004</v>
      </c>
      <c r="N9172">
        <v>9.0637399999999992</v>
      </c>
      <c r="O9172">
        <v>5.883</v>
      </c>
    </row>
    <row r="9173" spans="1:15" x14ac:dyDescent="0.3">
      <c r="A9173" t="s">
        <v>318</v>
      </c>
      <c r="B9173" t="s">
        <v>319</v>
      </c>
      <c r="C9173" t="s">
        <v>438</v>
      </c>
      <c r="D9173" t="s">
        <v>436</v>
      </c>
      <c r="E9173">
        <v>1992</v>
      </c>
      <c r="F9173">
        <v>10.7</v>
      </c>
      <c r="G9173">
        <v>12.2</v>
      </c>
      <c r="H9173">
        <v>6107.48</v>
      </c>
      <c r="I9173" s="1">
        <v>460000000000</v>
      </c>
      <c r="J9173">
        <v>3095.66</v>
      </c>
      <c r="K9173">
        <v>6.7253199999999999E-4</v>
      </c>
      <c r="L9173">
        <v>18.399999999999999</v>
      </c>
      <c r="M9173">
        <v>66.873199999999997</v>
      </c>
      <c r="N9173">
        <v>9.0719600000000007</v>
      </c>
      <c r="O9173">
        <v>5.181</v>
      </c>
    </row>
    <row r="9174" spans="1:15" x14ac:dyDescent="0.3">
      <c r="A9174" t="s">
        <v>318</v>
      </c>
      <c r="B9174" t="s">
        <v>319</v>
      </c>
      <c r="C9174" t="s">
        <v>438</v>
      </c>
      <c r="D9174" t="s">
        <v>436</v>
      </c>
      <c r="E9174">
        <v>1991</v>
      </c>
      <c r="F9174">
        <v>12.1</v>
      </c>
      <c r="G9174">
        <v>11.4</v>
      </c>
      <c r="H9174">
        <v>6541.17</v>
      </c>
      <c r="I9174" s="1">
        <v>518000000000</v>
      </c>
      <c r="J9174">
        <v>3485.06</v>
      </c>
      <c r="L9174">
        <v>18.3</v>
      </c>
      <c r="M9174">
        <v>68.474400000000003</v>
      </c>
      <c r="N9174">
        <v>9.0679999999999996</v>
      </c>
      <c r="O9174">
        <v>5.07</v>
      </c>
    </row>
    <row r="9175" spans="1:15" x14ac:dyDescent="0.3">
      <c r="A9175" t="s">
        <v>318</v>
      </c>
      <c r="B9175" t="s">
        <v>319</v>
      </c>
      <c r="C9175" t="s">
        <v>438</v>
      </c>
      <c r="D9175" t="s">
        <v>436</v>
      </c>
      <c r="E9175">
        <v>1990</v>
      </c>
      <c r="F9175">
        <v>13.4</v>
      </c>
      <c r="G9175">
        <v>11.2</v>
      </c>
      <c r="H9175">
        <v>6673.18</v>
      </c>
      <c r="I9175" s="1">
        <v>517000000000</v>
      </c>
      <c r="J9175">
        <v>3485.11</v>
      </c>
      <c r="K9175">
        <v>0</v>
      </c>
      <c r="L9175">
        <v>18.399999999999999</v>
      </c>
      <c r="M9175">
        <v>68.886099999999999</v>
      </c>
      <c r="N9175">
        <v>9.0477399999999992</v>
      </c>
    </row>
    <row r="9176" spans="1:15" x14ac:dyDescent="0.3">
      <c r="A9176" t="s">
        <v>318</v>
      </c>
      <c r="B9176" t="s">
        <v>319</v>
      </c>
      <c r="C9176" t="s">
        <v>438</v>
      </c>
      <c r="D9176" t="s">
        <v>436</v>
      </c>
      <c r="E9176">
        <v>1989</v>
      </c>
      <c r="F9176">
        <v>14.6</v>
      </c>
      <c r="G9176">
        <v>10.7</v>
      </c>
      <c r="I9176" s="1">
        <v>507000000000</v>
      </c>
      <c r="J9176">
        <v>3428.76</v>
      </c>
      <c r="L9176">
        <v>18.7</v>
      </c>
      <c r="M9176">
        <v>69.171700000000001</v>
      </c>
      <c r="N9176">
        <v>9.0129000000000001</v>
      </c>
    </row>
    <row r="9177" spans="1:15" x14ac:dyDescent="0.3">
      <c r="A9177" t="s">
        <v>318</v>
      </c>
      <c r="B9177" t="s">
        <v>319</v>
      </c>
      <c r="C9177" t="s">
        <v>438</v>
      </c>
      <c r="D9177" t="s">
        <v>436</v>
      </c>
      <c r="E9177">
        <v>1988</v>
      </c>
      <c r="F9177">
        <v>16</v>
      </c>
      <c r="G9177">
        <v>10.7</v>
      </c>
      <c r="I9177" s="1">
        <v>555000000000</v>
      </c>
      <c r="J9177">
        <v>3777.24</v>
      </c>
      <c r="L9177">
        <v>19.2</v>
      </c>
      <c r="M9177">
        <v>69.464399999999998</v>
      </c>
      <c r="N9177">
        <v>8.9601900000000008</v>
      </c>
    </row>
    <row r="9178" spans="1:15" x14ac:dyDescent="0.3">
      <c r="A9178" t="s">
        <v>318</v>
      </c>
      <c r="B9178" t="s">
        <v>319</v>
      </c>
      <c r="C9178" t="s">
        <v>438</v>
      </c>
      <c r="D9178" t="s">
        <v>436</v>
      </c>
      <c r="E9178">
        <v>1987</v>
      </c>
      <c r="F9178">
        <v>17.2</v>
      </c>
      <c r="G9178">
        <v>10.5</v>
      </c>
      <c r="L9178">
        <v>19.899999999999999</v>
      </c>
      <c r="M9178">
        <v>69.44</v>
      </c>
      <c r="N9178">
        <v>8.9022799999999993</v>
      </c>
    </row>
    <row r="9179" spans="1:15" x14ac:dyDescent="0.3">
      <c r="A9179" t="s">
        <v>318</v>
      </c>
      <c r="B9179" t="s">
        <v>319</v>
      </c>
      <c r="C9179" t="s">
        <v>438</v>
      </c>
      <c r="D9179" t="s">
        <v>436</v>
      </c>
      <c r="E9179">
        <v>1986</v>
      </c>
      <c r="F9179">
        <v>17.2</v>
      </c>
      <c r="G9179">
        <v>10.4</v>
      </c>
      <c r="L9179">
        <v>20.5</v>
      </c>
      <c r="M9179">
        <v>69.389799999999994</v>
      </c>
      <c r="N9179">
        <v>8.8404199999999999</v>
      </c>
    </row>
    <row r="9180" spans="1:15" x14ac:dyDescent="0.3">
      <c r="A9180" t="s">
        <v>318</v>
      </c>
      <c r="B9180" t="s">
        <v>319</v>
      </c>
      <c r="C9180" t="s">
        <v>438</v>
      </c>
      <c r="D9180" t="s">
        <v>436</v>
      </c>
      <c r="E9180">
        <v>1985</v>
      </c>
      <c r="F9180">
        <v>16.600000000000001</v>
      </c>
      <c r="G9180">
        <v>11.3</v>
      </c>
      <c r="L9180">
        <v>21.1</v>
      </c>
      <c r="M9180">
        <v>67.856800000000007</v>
      </c>
      <c r="N9180">
        <v>8.7772100000000002</v>
      </c>
    </row>
    <row r="9181" spans="1:15" x14ac:dyDescent="0.3">
      <c r="A9181" t="s">
        <v>318</v>
      </c>
      <c r="B9181" t="s">
        <v>319</v>
      </c>
      <c r="C9181" t="s">
        <v>438</v>
      </c>
      <c r="D9181" t="s">
        <v>436</v>
      </c>
      <c r="E9181">
        <v>1984</v>
      </c>
      <c r="F9181">
        <v>16.899999999999999</v>
      </c>
      <c r="G9181">
        <v>11.6</v>
      </c>
      <c r="L9181">
        <v>21.6</v>
      </c>
      <c r="M9181">
        <v>67.202699999999993</v>
      </c>
      <c r="N9181">
        <v>8.7093000000000007</v>
      </c>
    </row>
    <row r="9182" spans="1:15" x14ac:dyDescent="0.3">
      <c r="A9182" t="s">
        <v>318</v>
      </c>
      <c r="B9182" t="s">
        <v>319</v>
      </c>
      <c r="C9182" t="s">
        <v>438</v>
      </c>
      <c r="D9182" t="s">
        <v>436</v>
      </c>
      <c r="E9182">
        <v>1983</v>
      </c>
      <c r="F9182">
        <v>17.5</v>
      </c>
      <c r="G9182">
        <v>11.1</v>
      </c>
      <c r="L9182">
        <v>22</v>
      </c>
      <c r="M9182">
        <v>67.652699999999996</v>
      </c>
      <c r="N9182">
        <v>8.6435899999999997</v>
      </c>
    </row>
    <row r="9183" spans="1:15" x14ac:dyDescent="0.3">
      <c r="A9183" t="s">
        <v>318</v>
      </c>
      <c r="B9183" t="s">
        <v>319</v>
      </c>
      <c r="C9183" t="s">
        <v>438</v>
      </c>
      <c r="D9183" t="s">
        <v>436</v>
      </c>
      <c r="E9183">
        <v>1982</v>
      </c>
      <c r="F9183">
        <v>16.600000000000001</v>
      </c>
      <c r="G9183">
        <v>10.7</v>
      </c>
      <c r="L9183">
        <v>22.4</v>
      </c>
      <c r="M9183">
        <v>67.806100000000001</v>
      </c>
      <c r="N9183">
        <v>8.5920299999999994</v>
      </c>
    </row>
    <row r="9184" spans="1:15" x14ac:dyDescent="0.3">
      <c r="A9184" t="s">
        <v>318</v>
      </c>
      <c r="B9184" t="s">
        <v>319</v>
      </c>
      <c r="C9184" t="s">
        <v>438</v>
      </c>
      <c r="D9184" t="s">
        <v>436</v>
      </c>
      <c r="E9184">
        <v>1981</v>
      </c>
      <c r="F9184">
        <v>16</v>
      </c>
      <c r="G9184">
        <v>10.9</v>
      </c>
      <c r="L9184">
        <v>22.7</v>
      </c>
      <c r="M9184">
        <v>67.263900000000007</v>
      </c>
      <c r="N9184">
        <v>8.5382200000000008</v>
      </c>
    </row>
    <row r="9185" spans="1:14" x14ac:dyDescent="0.3">
      <c r="A9185" t="s">
        <v>318</v>
      </c>
      <c r="B9185" t="s">
        <v>319</v>
      </c>
      <c r="C9185" t="s">
        <v>438</v>
      </c>
      <c r="D9185" t="s">
        <v>436</v>
      </c>
      <c r="E9185">
        <v>1980</v>
      </c>
      <c r="F9185">
        <v>15.9</v>
      </c>
      <c r="G9185">
        <v>11</v>
      </c>
      <c r="L9185">
        <v>23.2</v>
      </c>
      <c r="M9185">
        <v>67.033900000000003</v>
      </c>
      <c r="N9185">
        <v>8.48142</v>
      </c>
    </row>
    <row r="9186" spans="1:14" x14ac:dyDescent="0.3">
      <c r="A9186" t="s">
        <v>318</v>
      </c>
      <c r="B9186" t="s">
        <v>319</v>
      </c>
      <c r="C9186" t="s">
        <v>438</v>
      </c>
      <c r="D9186" t="s">
        <v>436</v>
      </c>
      <c r="E9186">
        <v>1979</v>
      </c>
      <c r="F9186">
        <v>15.8</v>
      </c>
      <c r="G9186">
        <v>10.8</v>
      </c>
      <c r="L9186">
        <v>23.6</v>
      </c>
      <c r="M9186">
        <v>67.114400000000003</v>
      </c>
      <c r="N9186">
        <v>8.4214400000000005</v>
      </c>
    </row>
    <row r="9187" spans="1:14" x14ac:dyDescent="0.3">
      <c r="A9187" t="s">
        <v>318</v>
      </c>
      <c r="B9187" t="s">
        <v>319</v>
      </c>
      <c r="C9187" t="s">
        <v>438</v>
      </c>
      <c r="D9187" t="s">
        <v>436</v>
      </c>
      <c r="E9187">
        <v>1978</v>
      </c>
      <c r="F9187">
        <v>15.951000000000001</v>
      </c>
      <c r="G9187">
        <v>10.569000000000001</v>
      </c>
      <c r="L9187">
        <v>24.1</v>
      </c>
      <c r="M9187">
        <v>67.391000000000005</v>
      </c>
      <c r="N9187">
        <v>8.3624399999999994</v>
      </c>
    </row>
    <row r="9188" spans="1:14" x14ac:dyDescent="0.3">
      <c r="A9188" t="s">
        <v>318</v>
      </c>
      <c r="B9188" t="s">
        <v>319</v>
      </c>
      <c r="C9188" t="s">
        <v>438</v>
      </c>
      <c r="D9188" t="s">
        <v>436</v>
      </c>
      <c r="E9188">
        <v>1977</v>
      </c>
      <c r="F9188">
        <v>15.782</v>
      </c>
      <c r="G9188">
        <v>10.348000000000001</v>
      </c>
      <c r="L9188">
        <v>24.6</v>
      </c>
      <c r="M9188">
        <v>67.376300000000001</v>
      </c>
      <c r="N9188">
        <v>8.3038699999999999</v>
      </c>
    </row>
    <row r="9189" spans="1:14" x14ac:dyDescent="0.3">
      <c r="A9189" t="s">
        <v>318</v>
      </c>
      <c r="B9189" t="s">
        <v>319</v>
      </c>
      <c r="C9189" t="s">
        <v>438</v>
      </c>
      <c r="D9189" t="s">
        <v>436</v>
      </c>
      <c r="E9189">
        <v>1976</v>
      </c>
      <c r="F9189">
        <v>15.641</v>
      </c>
      <c r="G9189">
        <v>10.125999999999999</v>
      </c>
      <c r="L9189">
        <v>25.2</v>
      </c>
      <c r="M9189">
        <v>67.4876</v>
      </c>
      <c r="N9189">
        <v>8.2457200000000004</v>
      </c>
    </row>
    <row r="9190" spans="1:14" x14ac:dyDescent="0.3">
      <c r="A9190" t="s">
        <v>318</v>
      </c>
      <c r="B9190" t="s">
        <v>319</v>
      </c>
      <c r="C9190" t="s">
        <v>438</v>
      </c>
      <c r="D9190" t="s">
        <v>436</v>
      </c>
      <c r="E9190">
        <v>1975</v>
      </c>
      <c r="F9190">
        <v>15.510999999999999</v>
      </c>
      <c r="G9190">
        <v>9.907</v>
      </c>
      <c r="L9190">
        <v>25.9</v>
      </c>
      <c r="M9190">
        <v>67.7239</v>
      </c>
      <c r="N9190">
        <v>8.1879399999999993</v>
      </c>
    </row>
    <row r="9191" spans="1:14" x14ac:dyDescent="0.3">
      <c r="A9191" t="s">
        <v>318</v>
      </c>
      <c r="B9191" t="s">
        <v>319</v>
      </c>
      <c r="C9191" t="s">
        <v>438</v>
      </c>
      <c r="D9191" t="s">
        <v>436</v>
      </c>
      <c r="E9191">
        <v>1974</v>
      </c>
      <c r="F9191">
        <v>15.358000000000001</v>
      </c>
      <c r="G9191">
        <v>9.6890000000000001</v>
      </c>
      <c r="L9191">
        <v>26.7</v>
      </c>
      <c r="M9191">
        <v>68.3202</v>
      </c>
      <c r="N9191">
        <v>8.1410900000000002</v>
      </c>
    </row>
    <row r="9192" spans="1:14" x14ac:dyDescent="0.3">
      <c r="A9192" t="s">
        <v>318</v>
      </c>
      <c r="B9192" t="s">
        <v>319</v>
      </c>
      <c r="C9192" t="s">
        <v>438</v>
      </c>
      <c r="D9192" t="s">
        <v>436</v>
      </c>
      <c r="E9192">
        <v>1973</v>
      </c>
      <c r="F9192">
        <v>15.170999999999999</v>
      </c>
      <c r="G9192">
        <v>9.4730000000000008</v>
      </c>
      <c r="L9192">
        <v>27.7</v>
      </c>
      <c r="M9192">
        <v>68.294600000000003</v>
      </c>
      <c r="N9192">
        <v>8.0945300000000007</v>
      </c>
    </row>
    <row r="9193" spans="1:14" x14ac:dyDescent="0.3">
      <c r="A9193" t="s">
        <v>318</v>
      </c>
      <c r="B9193" t="s">
        <v>319</v>
      </c>
      <c r="C9193" t="s">
        <v>438</v>
      </c>
      <c r="D9193" t="s">
        <v>436</v>
      </c>
      <c r="E9193">
        <v>1972</v>
      </c>
      <c r="F9193">
        <v>14.962</v>
      </c>
      <c r="G9193">
        <v>9.2579999999999991</v>
      </c>
      <c r="L9193">
        <v>28.8</v>
      </c>
      <c r="M9193">
        <v>68.308499999999995</v>
      </c>
      <c r="N9193">
        <v>8.0481599999999993</v>
      </c>
    </row>
    <row r="9194" spans="1:14" x14ac:dyDescent="0.3">
      <c r="A9194" t="s">
        <v>318</v>
      </c>
      <c r="B9194" t="s">
        <v>319</v>
      </c>
      <c r="C9194" t="s">
        <v>438</v>
      </c>
      <c r="D9194" t="s">
        <v>436</v>
      </c>
      <c r="E9194">
        <v>1971</v>
      </c>
      <c r="F9194">
        <v>14.77</v>
      </c>
      <c r="G9194">
        <v>9.0489999999999995</v>
      </c>
      <c r="L9194">
        <v>29.9</v>
      </c>
      <c r="M9194">
        <v>68.376599999999996</v>
      </c>
      <c r="N9194">
        <v>8.0021599999999999</v>
      </c>
    </row>
    <row r="9195" spans="1:14" x14ac:dyDescent="0.3">
      <c r="A9195" t="s">
        <v>318</v>
      </c>
      <c r="B9195" t="s">
        <v>319</v>
      </c>
      <c r="C9195" t="s">
        <v>438</v>
      </c>
      <c r="D9195" t="s">
        <v>436</v>
      </c>
      <c r="E9195">
        <v>1970</v>
      </c>
      <c r="F9195">
        <v>14.672000000000001</v>
      </c>
      <c r="G9195">
        <v>8.85</v>
      </c>
      <c r="L9195">
        <v>31.1</v>
      </c>
      <c r="M9195">
        <v>68.133700000000005</v>
      </c>
      <c r="N9195">
        <v>7.95634</v>
      </c>
    </row>
    <row r="9196" spans="1:14" x14ac:dyDescent="0.3">
      <c r="A9196" t="s">
        <v>318</v>
      </c>
      <c r="B9196" t="s">
        <v>319</v>
      </c>
      <c r="C9196" t="s">
        <v>438</v>
      </c>
      <c r="D9196" t="s">
        <v>436</v>
      </c>
      <c r="E9196">
        <v>1969</v>
      </c>
      <c r="F9196">
        <v>14.762</v>
      </c>
      <c r="G9196">
        <v>8.6630000000000003</v>
      </c>
      <c r="M9196">
        <v>67.867099999999994</v>
      </c>
      <c r="N9196">
        <v>7.9111900000000004</v>
      </c>
    </row>
    <row r="9197" spans="1:14" x14ac:dyDescent="0.3">
      <c r="A9197" t="s">
        <v>318</v>
      </c>
      <c r="B9197" t="s">
        <v>319</v>
      </c>
      <c r="C9197" t="s">
        <v>438</v>
      </c>
      <c r="D9197" t="s">
        <v>436</v>
      </c>
      <c r="E9197">
        <v>1968</v>
      </c>
      <c r="F9197">
        <v>15.098000000000001</v>
      </c>
      <c r="G9197">
        <v>8.4920000000000009</v>
      </c>
      <c r="M9197">
        <v>67.874300000000005</v>
      </c>
      <c r="N9197">
        <v>7.8662799999999997</v>
      </c>
    </row>
    <row r="9198" spans="1:14" x14ac:dyDescent="0.3">
      <c r="A9198" t="s">
        <v>318</v>
      </c>
      <c r="B9198" t="s">
        <v>319</v>
      </c>
      <c r="C9198" t="s">
        <v>438</v>
      </c>
      <c r="D9198" t="s">
        <v>436</v>
      </c>
      <c r="E9198">
        <v>1967</v>
      </c>
      <c r="F9198">
        <v>15.707000000000001</v>
      </c>
      <c r="G9198">
        <v>8.3420000000000005</v>
      </c>
      <c r="M9198">
        <v>67.860100000000003</v>
      </c>
      <c r="N9198">
        <v>7.8216200000000002</v>
      </c>
    </row>
    <row r="9199" spans="1:14" x14ac:dyDescent="0.3">
      <c r="A9199" t="s">
        <v>318</v>
      </c>
      <c r="B9199" t="s">
        <v>319</v>
      </c>
      <c r="C9199" t="s">
        <v>438</v>
      </c>
      <c r="D9199" t="s">
        <v>436</v>
      </c>
      <c r="E9199">
        <v>1966</v>
      </c>
      <c r="F9199">
        <v>16.579000000000001</v>
      </c>
      <c r="G9199">
        <v>8.2200000000000006</v>
      </c>
      <c r="M9199">
        <v>67.8125</v>
      </c>
      <c r="N9199">
        <v>7.7771999999999997</v>
      </c>
    </row>
    <row r="9200" spans="1:14" x14ac:dyDescent="0.3">
      <c r="A9200" t="s">
        <v>318</v>
      </c>
      <c r="B9200" t="s">
        <v>319</v>
      </c>
      <c r="C9200" t="s">
        <v>438</v>
      </c>
      <c r="D9200" t="s">
        <v>436</v>
      </c>
      <c r="E9200">
        <v>1965</v>
      </c>
      <c r="F9200">
        <v>17.675999999999998</v>
      </c>
      <c r="G9200">
        <v>8.1310000000000002</v>
      </c>
      <c r="M9200">
        <v>67.718900000000005</v>
      </c>
      <c r="N9200">
        <v>7.7330899999999998</v>
      </c>
    </row>
    <row r="9201" spans="1:15" x14ac:dyDescent="0.3">
      <c r="A9201" t="s">
        <v>318</v>
      </c>
      <c r="B9201" t="s">
        <v>319</v>
      </c>
      <c r="C9201" t="s">
        <v>438</v>
      </c>
      <c r="D9201" t="s">
        <v>436</v>
      </c>
      <c r="E9201">
        <v>1964</v>
      </c>
      <c r="F9201">
        <v>18.936</v>
      </c>
      <c r="G9201">
        <v>8.08</v>
      </c>
      <c r="M9201">
        <v>67.566500000000005</v>
      </c>
      <c r="N9201">
        <v>7.6476699999999997</v>
      </c>
    </row>
    <row r="9202" spans="1:15" x14ac:dyDescent="0.3">
      <c r="A9202" t="s">
        <v>318</v>
      </c>
      <c r="B9202" t="s">
        <v>319</v>
      </c>
      <c r="C9202" t="s">
        <v>438</v>
      </c>
      <c r="D9202" t="s">
        <v>436</v>
      </c>
      <c r="E9202">
        <v>1963</v>
      </c>
      <c r="F9202">
        <v>20.257000000000001</v>
      </c>
      <c r="G9202">
        <v>8.0670000000000002</v>
      </c>
      <c r="M9202">
        <v>67.3399</v>
      </c>
      <c r="N9202">
        <v>7.5631700000000004</v>
      </c>
    </row>
    <row r="9203" spans="1:15" x14ac:dyDescent="0.3">
      <c r="A9203" t="s">
        <v>318</v>
      </c>
      <c r="B9203" t="s">
        <v>319</v>
      </c>
      <c r="C9203" t="s">
        <v>438</v>
      </c>
      <c r="D9203" t="s">
        <v>436</v>
      </c>
      <c r="E9203">
        <v>1962</v>
      </c>
      <c r="F9203">
        <v>21.542999999999999</v>
      </c>
      <c r="G9203">
        <v>8.0980000000000008</v>
      </c>
      <c r="M9203">
        <v>67.0214</v>
      </c>
      <c r="N9203">
        <v>7.4796399999999998</v>
      </c>
    </row>
    <row r="9204" spans="1:15" x14ac:dyDescent="0.3">
      <c r="A9204" t="s">
        <v>318</v>
      </c>
      <c r="B9204" t="s">
        <v>319</v>
      </c>
      <c r="C9204" t="s">
        <v>438</v>
      </c>
      <c r="D9204" t="s">
        <v>436</v>
      </c>
      <c r="E9204">
        <v>1961</v>
      </c>
      <c r="F9204">
        <v>22.734000000000002</v>
      </c>
      <c r="G9204">
        <v>8.1760000000000002</v>
      </c>
      <c r="M9204">
        <v>66.596999999999994</v>
      </c>
      <c r="N9204">
        <v>7.3969699999999996</v>
      </c>
    </row>
    <row r="9205" spans="1:15" x14ac:dyDescent="0.3">
      <c r="A9205" t="s">
        <v>318</v>
      </c>
      <c r="B9205" t="s">
        <v>319</v>
      </c>
      <c r="C9205" t="s">
        <v>438</v>
      </c>
      <c r="D9205" t="s">
        <v>436</v>
      </c>
      <c r="E9205">
        <v>1960</v>
      </c>
      <c r="F9205">
        <v>23.788</v>
      </c>
      <c r="G9205">
        <v>8.3040000000000003</v>
      </c>
      <c r="M9205">
        <v>66.055300000000003</v>
      </c>
    </row>
    <row r="9206" spans="1:15" x14ac:dyDescent="0.3">
      <c r="A9206" t="s">
        <v>320</v>
      </c>
      <c r="B9206" t="s">
        <v>321</v>
      </c>
      <c r="C9206" t="s">
        <v>431</v>
      </c>
      <c r="D9206" t="s">
        <v>430</v>
      </c>
      <c r="E9206">
        <v>2018</v>
      </c>
      <c r="I9206">
        <v>9509000000</v>
      </c>
      <c r="J9206">
        <v>772.96799999999996</v>
      </c>
      <c r="L9206">
        <v>27</v>
      </c>
      <c r="N9206">
        <v>498.66</v>
      </c>
      <c r="O9206">
        <v>0.97099999999999997</v>
      </c>
    </row>
    <row r="9207" spans="1:15" x14ac:dyDescent="0.3">
      <c r="A9207" t="s">
        <v>320</v>
      </c>
      <c r="B9207" t="s">
        <v>321</v>
      </c>
      <c r="C9207" t="s">
        <v>431</v>
      </c>
      <c r="D9207" t="s">
        <v>430</v>
      </c>
      <c r="E9207">
        <v>2017</v>
      </c>
      <c r="F9207">
        <v>32.061999999999998</v>
      </c>
      <c r="G9207">
        <v>5.3079999999999998</v>
      </c>
      <c r="I9207">
        <v>9135450000</v>
      </c>
      <c r="J9207">
        <v>762.49900000000002</v>
      </c>
      <c r="K9207">
        <v>21.767600000000002</v>
      </c>
      <c r="L9207">
        <v>28.2</v>
      </c>
      <c r="M9207">
        <v>68.340999999999994</v>
      </c>
      <c r="N9207">
        <v>485.64800000000002</v>
      </c>
      <c r="O9207">
        <v>0.95399999999999996</v>
      </c>
    </row>
    <row r="9208" spans="1:15" x14ac:dyDescent="0.3">
      <c r="A9208" t="s">
        <v>320</v>
      </c>
      <c r="B9208" t="s">
        <v>321</v>
      </c>
      <c r="C9208" t="s">
        <v>431</v>
      </c>
      <c r="D9208" t="s">
        <v>430</v>
      </c>
      <c r="E9208">
        <v>2016</v>
      </c>
      <c r="F9208">
        <v>32.353000000000002</v>
      </c>
      <c r="G9208">
        <v>5.4349999999999996</v>
      </c>
      <c r="I9208">
        <v>8475680000</v>
      </c>
      <c r="J9208">
        <v>726.35299999999995</v>
      </c>
      <c r="K9208">
        <v>20</v>
      </c>
      <c r="L9208">
        <v>29.3</v>
      </c>
      <c r="M9208">
        <v>67.930000000000007</v>
      </c>
      <c r="N9208">
        <v>472.99599999999998</v>
      </c>
      <c r="O9208">
        <v>1.0349999999999999</v>
      </c>
    </row>
    <row r="9209" spans="1:15" x14ac:dyDescent="0.3">
      <c r="A9209" t="s">
        <v>320</v>
      </c>
      <c r="B9209" t="s">
        <v>321</v>
      </c>
      <c r="C9209" t="s">
        <v>431</v>
      </c>
      <c r="D9209" t="s">
        <v>430</v>
      </c>
      <c r="E9209">
        <v>2015</v>
      </c>
      <c r="F9209">
        <v>32.603999999999999</v>
      </c>
      <c r="G9209">
        <v>5.5970000000000004</v>
      </c>
      <c r="I9209">
        <v>8277610000</v>
      </c>
      <c r="J9209">
        <v>728.08199999999999</v>
      </c>
      <c r="K9209">
        <v>18</v>
      </c>
      <c r="L9209">
        <v>30.8</v>
      </c>
      <c r="M9209">
        <v>67.45</v>
      </c>
      <c r="N9209">
        <v>460.846</v>
      </c>
      <c r="O9209">
        <v>1.099</v>
      </c>
    </row>
    <row r="9210" spans="1:15" x14ac:dyDescent="0.3">
      <c r="A9210" t="s">
        <v>320</v>
      </c>
      <c r="B9210" t="s">
        <v>321</v>
      </c>
      <c r="C9210" t="s">
        <v>431</v>
      </c>
      <c r="D9210" t="s">
        <v>430</v>
      </c>
      <c r="E9210">
        <v>2014</v>
      </c>
      <c r="F9210">
        <v>32.863</v>
      </c>
      <c r="G9210">
        <v>5.8010000000000002</v>
      </c>
      <c r="I9210">
        <v>8016590000</v>
      </c>
      <c r="J9210">
        <v>723.28200000000004</v>
      </c>
      <c r="K9210">
        <v>10.6</v>
      </c>
      <c r="L9210">
        <v>32.5</v>
      </c>
      <c r="M9210">
        <v>66.884</v>
      </c>
      <c r="N9210">
        <v>449.27600000000001</v>
      </c>
      <c r="O9210">
        <v>1.169</v>
      </c>
    </row>
    <row r="9211" spans="1:15" x14ac:dyDescent="0.3">
      <c r="A9211" t="s">
        <v>320</v>
      </c>
      <c r="B9211" t="s">
        <v>321</v>
      </c>
      <c r="C9211" t="s">
        <v>431</v>
      </c>
      <c r="D9211" t="s">
        <v>430</v>
      </c>
      <c r="E9211">
        <v>2013</v>
      </c>
      <c r="F9211">
        <v>33.173000000000002</v>
      </c>
      <c r="G9211">
        <v>6.0590000000000002</v>
      </c>
      <c r="I9211">
        <v>7621920000</v>
      </c>
      <c r="J9211">
        <v>704.98</v>
      </c>
      <c r="K9211">
        <v>9</v>
      </c>
      <c r="L9211">
        <v>34.5</v>
      </c>
      <c r="M9211">
        <v>66.218999999999994</v>
      </c>
      <c r="N9211">
        <v>438.24700000000001</v>
      </c>
      <c r="O9211">
        <v>1.1539999999999999</v>
      </c>
    </row>
    <row r="9212" spans="1:15" x14ac:dyDescent="0.3">
      <c r="A9212" t="s">
        <v>320</v>
      </c>
      <c r="B9212" t="s">
        <v>321</v>
      </c>
      <c r="C9212" t="s">
        <v>431</v>
      </c>
      <c r="D9212" t="s">
        <v>430</v>
      </c>
      <c r="E9212">
        <v>2012</v>
      </c>
      <c r="F9212">
        <v>33.563000000000002</v>
      </c>
      <c r="G9212">
        <v>6.3840000000000003</v>
      </c>
      <c r="I9212">
        <v>7334920000</v>
      </c>
      <c r="J9212">
        <v>695.274</v>
      </c>
      <c r="K9212">
        <v>8.0238499999999995</v>
      </c>
      <c r="L9212">
        <v>37</v>
      </c>
      <c r="M9212">
        <v>65.438000000000002</v>
      </c>
      <c r="N9212">
        <v>427.63200000000001</v>
      </c>
      <c r="O9212">
        <v>1.1060000000000001</v>
      </c>
    </row>
    <row r="9213" spans="1:15" x14ac:dyDescent="0.3">
      <c r="A9213" t="s">
        <v>320</v>
      </c>
      <c r="B9213" t="s">
        <v>321</v>
      </c>
      <c r="C9213" t="s">
        <v>431</v>
      </c>
      <c r="D9213" t="s">
        <v>430</v>
      </c>
      <c r="E9213">
        <v>2011</v>
      </c>
      <c r="F9213">
        <v>34.037999999999997</v>
      </c>
      <c r="G9213">
        <v>6.79</v>
      </c>
      <c r="I9213">
        <v>6563320000</v>
      </c>
      <c r="J9213">
        <v>637.62800000000004</v>
      </c>
      <c r="K9213">
        <v>7</v>
      </c>
      <c r="L9213">
        <v>39.799999999999997</v>
      </c>
      <c r="M9213">
        <v>64.522999999999996</v>
      </c>
      <c r="N9213">
        <v>417.24099999999999</v>
      </c>
      <c r="O9213">
        <v>1.093</v>
      </c>
    </row>
    <row r="9214" spans="1:15" x14ac:dyDescent="0.3">
      <c r="A9214" t="s">
        <v>320</v>
      </c>
      <c r="B9214" t="s">
        <v>321</v>
      </c>
      <c r="C9214" t="s">
        <v>431</v>
      </c>
      <c r="D9214" t="s">
        <v>430</v>
      </c>
      <c r="E9214">
        <v>2010</v>
      </c>
      <c r="F9214">
        <v>34.576000000000001</v>
      </c>
      <c r="G9214">
        <v>7.31</v>
      </c>
      <c r="I9214">
        <v>5783150000</v>
      </c>
      <c r="J9214">
        <v>576.04899999999998</v>
      </c>
      <c r="K9214">
        <v>8</v>
      </c>
      <c r="L9214">
        <v>43.9</v>
      </c>
      <c r="M9214">
        <v>63.433</v>
      </c>
      <c r="N9214">
        <v>406.94499999999999</v>
      </c>
      <c r="O9214">
        <v>1.06</v>
      </c>
    </row>
    <row r="9215" spans="1:15" x14ac:dyDescent="0.3">
      <c r="A9215" t="s">
        <v>320</v>
      </c>
      <c r="B9215" t="s">
        <v>321</v>
      </c>
      <c r="C9215" t="s">
        <v>431</v>
      </c>
      <c r="D9215" t="s">
        <v>430</v>
      </c>
      <c r="E9215">
        <v>2009</v>
      </c>
      <c r="F9215">
        <v>35.137</v>
      </c>
      <c r="G9215">
        <v>7.9790000000000001</v>
      </c>
      <c r="I9215">
        <v>5373090000</v>
      </c>
      <c r="J9215">
        <v>549.24</v>
      </c>
      <c r="K9215">
        <v>7.7</v>
      </c>
      <c r="L9215">
        <v>47.8</v>
      </c>
      <c r="M9215">
        <v>62.128999999999998</v>
      </c>
      <c r="N9215">
        <v>396.54500000000002</v>
      </c>
      <c r="O9215">
        <v>0.96199999999999997</v>
      </c>
    </row>
    <row r="9216" spans="1:15" x14ac:dyDescent="0.3">
      <c r="A9216" t="s">
        <v>320</v>
      </c>
      <c r="B9216" t="s">
        <v>321</v>
      </c>
      <c r="C9216" t="s">
        <v>431</v>
      </c>
      <c r="D9216" t="s">
        <v>430</v>
      </c>
      <c r="E9216">
        <v>2008</v>
      </c>
      <c r="F9216">
        <v>35.677999999999997</v>
      </c>
      <c r="G9216">
        <v>8.7989999999999995</v>
      </c>
      <c r="I9216">
        <v>4867560000</v>
      </c>
      <c r="J9216">
        <v>511.05500000000001</v>
      </c>
      <c r="K9216">
        <v>4.5</v>
      </c>
      <c r="L9216">
        <v>51.7</v>
      </c>
      <c r="M9216">
        <v>60.612000000000002</v>
      </c>
      <c r="N9216">
        <v>386.07799999999997</v>
      </c>
      <c r="O9216">
        <v>0.69899999999999995</v>
      </c>
    </row>
    <row r="9217" spans="1:15" x14ac:dyDescent="0.3">
      <c r="A9217" t="s">
        <v>320</v>
      </c>
      <c r="B9217" t="s">
        <v>321</v>
      </c>
      <c r="C9217" t="s">
        <v>431</v>
      </c>
      <c r="D9217" t="s">
        <v>430</v>
      </c>
      <c r="E9217">
        <v>2007</v>
      </c>
      <c r="F9217">
        <v>36.168999999999997</v>
      </c>
      <c r="G9217">
        <v>9.75</v>
      </c>
      <c r="I9217">
        <v>3811470000</v>
      </c>
      <c r="J9217">
        <v>410.99599999999998</v>
      </c>
      <c r="K9217">
        <v>2.1153900000000001</v>
      </c>
      <c r="L9217">
        <v>56.5</v>
      </c>
      <c r="M9217">
        <v>58.914999999999999</v>
      </c>
      <c r="N9217">
        <v>375.91199999999998</v>
      </c>
      <c r="O9217">
        <v>0.751</v>
      </c>
    </row>
    <row r="9218" spans="1:15" x14ac:dyDescent="0.3">
      <c r="A9218" t="s">
        <v>320</v>
      </c>
      <c r="B9218" t="s">
        <v>321</v>
      </c>
      <c r="C9218" t="s">
        <v>431</v>
      </c>
      <c r="D9218" t="s">
        <v>430</v>
      </c>
      <c r="E9218">
        <v>2006</v>
      </c>
      <c r="F9218">
        <v>36.610999999999997</v>
      </c>
      <c r="G9218">
        <v>10.798999999999999</v>
      </c>
      <c r="I9218">
        <v>3116130000</v>
      </c>
      <c r="J9218">
        <v>344.577</v>
      </c>
      <c r="L9218">
        <v>62.1</v>
      </c>
      <c r="M9218">
        <v>57.082999999999998</v>
      </c>
      <c r="N9218">
        <v>366.572</v>
      </c>
      <c r="O9218">
        <v>0.86</v>
      </c>
    </row>
    <row r="9219" spans="1:15" x14ac:dyDescent="0.3">
      <c r="A9219" t="s">
        <v>320</v>
      </c>
      <c r="B9219" t="s">
        <v>321</v>
      </c>
      <c r="C9219" t="s">
        <v>431</v>
      </c>
      <c r="D9219" t="s">
        <v>430</v>
      </c>
      <c r="E9219">
        <v>2005</v>
      </c>
      <c r="F9219">
        <v>37.020000000000003</v>
      </c>
      <c r="G9219">
        <v>11.795999999999999</v>
      </c>
      <c r="I9219">
        <v>2685130000</v>
      </c>
      <c r="J9219">
        <v>303.74099999999999</v>
      </c>
      <c r="K9219">
        <v>0.55604100000000001</v>
      </c>
      <c r="L9219">
        <v>68.599999999999994</v>
      </c>
      <c r="M9219">
        <v>55.253999999999998</v>
      </c>
      <c r="N9219">
        <v>358.339</v>
      </c>
      <c r="O9219">
        <v>0.94899999999999995</v>
      </c>
    </row>
    <row r="9220" spans="1:15" x14ac:dyDescent="0.3">
      <c r="A9220" t="s">
        <v>320</v>
      </c>
      <c r="B9220" t="s">
        <v>321</v>
      </c>
      <c r="C9220" t="s">
        <v>431</v>
      </c>
      <c r="D9220" t="s">
        <v>430</v>
      </c>
      <c r="E9220">
        <v>2004</v>
      </c>
      <c r="F9220">
        <v>37.432000000000002</v>
      </c>
      <c r="G9220">
        <v>12.548999999999999</v>
      </c>
      <c r="I9220">
        <v>2174620000</v>
      </c>
      <c r="J9220">
        <v>250.518</v>
      </c>
      <c r="K9220">
        <v>0.43085400000000001</v>
      </c>
      <c r="L9220">
        <v>76.2</v>
      </c>
      <c r="M9220">
        <v>53.594999999999999</v>
      </c>
      <c r="N9220">
        <v>351.86599999999999</v>
      </c>
      <c r="O9220">
        <v>0.96299999999999997</v>
      </c>
    </row>
    <row r="9221" spans="1:15" x14ac:dyDescent="0.3">
      <c r="A9221" t="s">
        <v>320</v>
      </c>
      <c r="B9221" t="s">
        <v>321</v>
      </c>
      <c r="C9221" t="s">
        <v>431</v>
      </c>
      <c r="D9221" t="s">
        <v>430</v>
      </c>
      <c r="E9221">
        <v>2003</v>
      </c>
      <c r="F9221">
        <v>37.884999999999998</v>
      </c>
      <c r="G9221">
        <v>13.007</v>
      </c>
      <c r="I9221">
        <v>1923070000</v>
      </c>
      <c r="J9221">
        <v>224.732</v>
      </c>
      <c r="K9221">
        <v>0.35691800000000001</v>
      </c>
      <c r="L9221">
        <v>84.7</v>
      </c>
      <c r="M9221">
        <v>52.177999999999997</v>
      </c>
      <c r="N9221">
        <v>346.86500000000001</v>
      </c>
      <c r="O9221">
        <v>0.94799999999999995</v>
      </c>
    </row>
    <row r="9222" spans="1:15" x14ac:dyDescent="0.3">
      <c r="A9222" t="s">
        <v>320</v>
      </c>
      <c r="B9222" t="s">
        <v>321</v>
      </c>
      <c r="C9222" t="s">
        <v>431</v>
      </c>
      <c r="D9222" t="s">
        <v>430</v>
      </c>
      <c r="E9222">
        <v>2002</v>
      </c>
      <c r="F9222">
        <v>38.405999999999999</v>
      </c>
      <c r="G9222">
        <v>13.233000000000001</v>
      </c>
      <c r="I9222">
        <v>1749310000</v>
      </c>
      <c r="J9222">
        <v>207.583</v>
      </c>
      <c r="K9222">
        <v>0.29278500000000002</v>
      </c>
      <c r="L9222">
        <v>93</v>
      </c>
      <c r="M9222">
        <v>50.987000000000002</v>
      </c>
      <c r="N9222">
        <v>341.59100000000001</v>
      </c>
      <c r="O9222">
        <v>0.89</v>
      </c>
    </row>
    <row r="9223" spans="1:15" x14ac:dyDescent="0.3">
      <c r="A9223" t="s">
        <v>320</v>
      </c>
      <c r="B9223" t="s">
        <v>321</v>
      </c>
      <c r="C9223" t="s">
        <v>431</v>
      </c>
      <c r="D9223" t="s">
        <v>430</v>
      </c>
      <c r="E9223">
        <v>2001</v>
      </c>
      <c r="F9223">
        <v>39</v>
      </c>
      <c r="G9223">
        <v>13.388</v>
      </c>
      <c r="I9223">
        <v>1749260000</v>
      </c>
      <c r="J9223">
        <v>212.517</v>
      </c>
      <c r="K9223">
        <v>0.240672</v>
      </c>
      <c r="L9223">
        <v>101.2</v>
      </c>
      <c r="M9223">
        <v>49.936</v>
      </c>
      <c r="N9223">
        <v>333.65</v>
      </c>
      <c r="O9223">
        <v>0.80400000000000005</v>
      </c>
    </row>
    <row r="9224" spans="1:15" x14ac:dyDescent="0.3">
      <c r="A9224" t="s">
        <v>320</v>
      </c>
      <c r="B9224" t="s">
        <v>321</v>
      </c>
      <c r="C9224" t="s">
        <v>431</v>
      </c>
      <c r="D9224" t="s">
        <v>430</v>
      </c>
      <c r="E9224">
        <v>2000</v>
      </c>
      <c r="F9224">
        <v>39.656999999999996</v>
      </c>
      <c r="G9224">
        <v>14</v>
      </c>
      <c r="I9224">
        <v>1813940000</v>
      </c>
      <c r="J9224">
        <v>228.63800000000001</v>
      </c>
      <c r="K9224">
        <v>6.2831499999999998E-2</v>
      </c>
      <c r="L9224">
        <v>108.3</v>
      </c>
      <c r="M9224">
        <v>48.649000000000001</v>
      </c>
      <c r="N9224">
        <v>321.59199999999998</v>
      </c>
      <c r="O9224">
        <v>0.77600000000000002</v>
      </c>
    </row>
    <row r="9225" spans="1:15" x14ac:dyDescent="0.3">
      <c r="A9225" t="s">
        <v>320</v>
      </c>
      <c r="B9225" t="s">
        <v>321</v>
      </c>
      <c r="C9225" t="s">
        <v>431</v>
      </c>
      <c r="D9225" t="s">
        <v>430</v>
      </c>
      <c r="E9225">
        <v>1999</v>
      </c>
      <c r="F9225">
        <v>40.35</v>
      </c>
      <c r="G9225">
        <v>15.731</v>
      </c>
      <c r="I9225">
        <v>1898610000</v>
      </c>
      <c r="J9225">
        <v>253.10599999999999</v>
      </c>
      <c r="K9225">
        <v>6.71765E-2</v>
      </c>
      <c r="L9225">
        <v>110.5</v>
      </c>
      <c r="M9225">
        <v>46.639000000000003</v>
      </c>
      <c r="N9225">
        <v>304.06299999999999</v>
      </c>
      <c r="O9225">
        <v>0.72399999999999998</v>
      </c>
    </row>
    <row r="9226" spans="1:15" x14ac:dyDescent="0.3">
      <c r="A9226" t="s">
        <v>320</v>
      </c>
      <c r="B9226" t="s">
        <v>321</v>
      </c>
      <c r="C9226" t="s">
        <v>431</v>
      </c>
      <c r="D9226" t="s">
        <v>430</v>
      </c>
      <c r="E9226">
        <v>1998</v>
      </c>
      <c r="F9226">
        <v>41.048999999999999</v>
      </c>
      <c r="G9226">
        <v>18.87</v>
      </c>
      <c r="I9226">
        <v>1989340000</v>
      </c>
      <c r="J9226">
        <v>285.70999999999998</v>
      </c>
      <c r="K9226">
        <v>1.1763600000000001E-2</v>
      </c>
      <c r="L9226">
        <v>117</v>
      </c>
      <c r="M9226">
        <v>43.686</v>
      </c>
      <c r="N9226">
        <v>282.238</v>
      </c>
      <c r="O9226">
        <v>0.65200000000000002</v>
      </c>
    </row>
    <row r="9227" spans="1:15" x14ac:dyDescent="0.3">
      <c r="A9227" t="s">
        <v>320</v>
      </c>
      <c r="B9227" t="s">
        <v>321</v>
      </c>
      <c r="C9227" t="s">
        <v>431</v>
      </c>
      <c r="D9227" t="s">
        <v>430</v>
      </c>
      <c r="E9227">
        <v>1997</v>
      </c>
      <c r="F9227">
        <v>41.735999999999997</v>
      </c>
      <c r="G9227">
        <v>23.366</v>
      </c>
      <c r="I9227">
        <v>1851560000</v>
      </c>
      <c r="J9227">
        <v>288.40899999999999</v>
      </c>
      <c r="K9227">
        <v>1.62579E-3</v>
      </c>
      <c r="L9227">
        <v>115.2</v>
      </c>
      <c r="M9227">
        <v>39.838000000000001</v>
      </c>
      <c r="N9227">
        <v>260.23099999999999</v>
      </c>
      <c r="O9227">
        <v>0.61699999999999999</v>
      </c>
    </row>
    <row r="9228" spans="1:15" x14ac:dyDescent="0.3">
      <c r="A9228" t="s">
        <v>320</v>
      </c>
      <c r="B9228" t="s">
        <v>321</v>
      </c>
      <c r="C9228" t="s">
        <v>431</v>
      </c>
      <c r="D9228" t="s">
        <v>430</v>
      </c>
      <c r="E9228">
        <v>1996</v>
      </c>
      <c r="F9228">
        <v>42.41</v>
      </c>
      <c r="G9228">
        <v>28.856999999999999</v>
      </c>
      <c r="I9228">
        <v>1382330000</v>
      </c>
      <c r="J9228">
        <v>229.887</v>
      </c>
      <c r="K9228">
        <v>8.83372E-4</v>
      </c>
      <c r="L9228">
        <v>111.2</v>
      </c>
      <c r="M9228">
        <v>35.380000000000003</v>
      </c>
      <c r="N9228">
        <v>243.74199999999999</v>
      </c>
      <c r="O9228">
        <v>0.56000000000000005</v>
      </c>
    </row>
    <row r="9229" spans="1:15" x14ac:dyDescent="0.3">
      <c r="A9229" t="s">
        <v>320</v>
      </c>
      <c r="B9229" t="s">
        <v>321</v>
      </c>
      <c r="C9229" t="s">
        <v>431</v>
      </c>
      <c r="D9229" t="s">
        <v>430</v>
      </c>
      <c r="E9229">
        <v>1995</v>
      </c>
      <c r="F9229">
        <v>43.088999999999999</v>
      </c>
      <c r="G9229">
        <v>34.43</v>
      </c>
      <c r="I9229">
        <v>1293540000</v>
      </c>
      <c r="J9229">
        <v>221.62899999999999</v>
      </c>
      <c r="L9229">
        <v>117.1</v>
      </c>
      <c r="M9229">
        <v>31.036999999999999</v>
      </c>
      <c r="N9229">
        <v>236.583</v>
      </c>
      <c r="O9229">
        <v>0.52600000000000002</v>
      </c>
    </row>
    <row r="9230" spans="1:15" x14ac:dyDescent="0.3">
      <c r="A9230" t="s">
        <v>320</v>
      </c>
      <c r="B9230" t="s">
        <v>321</v>
      </c>
      <c r="C9230" t="s">
        <v>431</v>
      </c>
      <c r="D9230" t="s">
        <v>430</v>
      </c>
      <c r="E9230">
        <v>1994</v>
      </c>
      <c r="F9230">
        <v>43.802</v>
      </c>
      <c r="G9230">
        <v>38.902999999999999</v>
      </c>
      <c r="I9230">
        <v>753636000</v>
      </c>
      <c r="J9230">
        <v>126.955</v>
      </c>
      <c r="L9230">
        <v>125.8</v>
      </c>
      <c r="M9230">
        <v>27.738</v>
      </c>
      <c r="N9230">
        <v>240.62700000000001</v>
      </c>
      <c r="O9230">
        <v>0.47399999999999998</v>
      </c>
    </row>
    <row r="9231" spans="1:15" x14ac:dyDescent="0.3">
      <c r="A9231" t="s">
        <v>320</v>
      </c>
      <c r="B9231" t="s">
        <v>321</v>
      </c>
      <c r="C9231" t="s">
        <v>431</v>
      </c>
      <c r="D9231" t="s">
        <v>430</v>
      </c>
      <c r="E9231">
        <v>1993</v>
      </c>
      <c r="F9231">
        <v>44.576000000000001</v>
      </c>
      <c r="G9231">
        <v>41.359000000000002</v>
      </c>
      <c r="I9231">
        <v>1971530000</v>
      </c>
      <c r="J9231">
        <v>314.75099999999998</v>
      </c>
      <c r="L9231">
        <v>108.2</v>
      </c>
      <c r="M9231">
        <v>26.172000000000001</v>
      </c>
      <c r="N9231">
        <v>253.90199999999999</v>
      </c>
      <c r="O9231">
        <v>0.40100000000000002</v>
      </c>
    </row>
    <row r="9232" spans="1:15" x14ac:dyDescent="0.3">
      <c r="A9232" t="s">
        <v>320</v>
      </c>
      <c r="B9232" t="s">
        <v>321</v>
      </c>
      <c r="C9232" t="s">
        <v>431</v>
      </c>
      <c r="D9232" t="s">
        <v>430</v>
      </c>
      <c r="E9232">
        <v>1992</v>
      </c>
      <c r="F9232">
        <v>45.418999999999997</v>
      </c>
      <c r="G9232">
        <v>41.301000000000002</v>
      </c>
      <c r="I9232">
        <v>2029030000</v>
      </c>
      <c r="J9232">
        <v>302.738</v>
      </c>
      <c r="L9232">
        <v>101.6</v>
      </c>
      <c r="M9232">
        <v>26.690999999999999</v>
      </c>
      <c r="N9232">
        <v>271.67599999999999</v>
      </c>
      <c r="O9232">
        <v>0.33400000000000002</v>
      </c>
    </row>
    <row r="9233" spans="1:15" x14ac:dyDescent="0.3">
      <c r="A9233" t="s">
        <v>320</v>
      </c>
      <c r="B9233" t="s">
        <v>321</v>
      </c>
      <c r="C9233" t="s">
        <v>431</v>
      </c>
      <c r="D9233" t="s">
        <v>430</v>
      </c>
      <c r="E9233">
        <v>1991</v>
      </c>
      <c r="F9233">
        <v>46.326000000000001</v>
      </c>
      <c r="G9233">
        <v>38.741</v>
      </c>
      <c r="I9233">
        <v>1911600000</v>
      </c>
      <c r="J9233">
        <v>269.85000000000002</v>
      </c>
      <c r="L9233">
        <v>97</v>
      </c>
      <c r="M9233">
        <v>29.248000000000001</v>
      </c>
      <c r="N9233">
        <v>287.14800000000002</v>
      </c>
      <c r="O9233">
        <v>0.3</v>
      </c>
    </row>
    <row r="9234" spans="1:15" x14ac:dyDescent="0.3">
      <c r="A9234" t="s">
        <v>320</v>
      </c>
      <c r="B9234" t="s">
        <v>321</v>
      </c>
      <c r="C9234" t="s">
        <v>431</v>
      </c>
      <c r="D9234" t="s">
        <v>430</v>
      </c>
      <c r="E9234">
        <v>1990</v>
      </c>
      <c r="F9234">
        <v>47.283000000000001</v>
      </c>
      <c r="G9234">
        <v>34.183999999999997</v>
      </c>
      <c r="I9234">
        <v>2550190000</v>
      </c>
      <c r="J9234">
        <v>349.87299999999999</v>
      </c>
      <c r="K9234">
        <v>0</v>
      </c>
      <c r="L9234">
        <v>93.7</v>
      </c>
      <c r="M9234">
        <v>33.412999999999997</v>
      </c>
      <c r="N9234">
        <v>295.45499999999998</v>
      </c>
    </row>
    <row r="9235" spans="1:15" x14ac:dyDescent="0.3">
      <c r="A9235" t="s">
        <v>320</v>
      </c>
      <c r="B9235" t="s">
        <v>321</v>
      </c>
      <c r="C9235" t="s">
        <v>431</v>
      </c>
      <c r="D9235" t="s">
        <v>430</v>
      </c>
      <c r="E9235">
        <v>1989</v>
      </c>
      <c r="F9235">
        <v>48.271000000000001</v>
      </c>
      <c r="G9235">
        <v>28.54</v>
      </c>
      <c r="I9235">
        <v>2405020000</v>
      </c>
      <c r="J9235">
        <v>330.49700000000001</v>
      </c>
      <c r="L9235">
        <v>92.2</v>
      </c>
      <c r="M9235">
        <v>38.439</v>
      </c>
      <c r="N9235">
        <v>294.97300000000001</v>
      </c>
    </row>
    <row r="9236" spans="1:15" x14ac:dyDescent="0.3">
      <c r="A9236" t="s">
        <v>320</v>
      </c>
      <c r="B9236" t="s">
        <v>321</v>
      </c>
      <c r="C9236" t="s">
        <v>431</v>
      </c>
      <c r="D9236" t="s">
        <v>430</v>
      </c>
      <c r="E9236">
        <v>1988</v>
      </c>
      <c r="F9236">
        <v>49.253</v>
      </c>
      <c r="G9236">
        <v>23.003</v>
      </c>
      <c r="I9236">
        <v>2395490000</v>
      </c>
      <c r="J9236">
        <v>337.95600000000002</v>
      </c>
      <c r="L9236">
        <v>92.4</v>
      </c>
      <c r="M9236">
        <v>43.360999999999997</v>
      </c>
      <c r="N9236">
        <v>287.32</v>
      </c>
    </row>
    <row r="9237" spans="1:15" x14ac:dyDescent="0.3">
      <c r="A9237" t="s">
        <v>320</v>
      </c>
      <c r="B9237" t="s">
        <v>321</v>
      </c>
      <c r="C9237" t="s">
        <v>431</v>
      </c>
      <c r="D9237" t="s">
        <v>430</v>
      </c>
      <c r="E9237">
        <v>1987</v>
      </c>
      <c r="F9237">
        <v>50.191000000000003</v>
      </c>
      <c r="G9237">
        <v>18.516999999999999</v>
      </c>
      <c r="I9237">
        <v>2157430000</v>
      </c>
      <c r="J9237">
        <v>318.20600000000002</v>
      </c>
      <c r="L9237">
        <v>93.5</v>
      </c>
      <c r="M9237">
        <v>47.408999999999999</v>
      </c>
      <c r="N9237">
        <v>274.827</v>
      </c>
    </row>
    <row r="9238" spans="1:15" x14ac:dyDescent="0.3">
      <c r="A9238" t="s">
        <v>320</v>
      </c>
      <c r="B9238" t="s">
        <v>321</v>
      </c>
      <c r="C9238" t="s">
        <v>431</v>
      </c>
      <c r="D9238" t="s">
        <v>430</v>
      </c>
      <c r="E9238">
        <v>1986</v>
      </c>
      <c r="F9238">
        <v>51.054000000000002</v>
      </c>
      <c r="G9238">
        <v>15.483000000000001</v>
      </c>
      <c r="I9238">
        <v>1944710000</v>
      </c>
      <c r="J9238">
        <v>301.798</v>
      </c>
      <c r="L9238">
        <v>95.6</v>
      </c>
      <c r="M9238">
        <v>50.232999999999997</v>
      </c>
      <c r="N9238">
        <v>261.19799999999998</v>
      </c>
    </row>
    <row r="9239" spans="1:15" x14ac:dyDescent="0.3">
      <c r="A9239" t="s">
        <v>320</v>
      </c>
      <c r="B9239" t="s">
        <v>321</v>
      </c>
      <c r="C9239" t="s">
        <v>431</v>
      </c>
      <c r="D9239" t="s">
        <v>430</v>
      </c>
      <c r="E9239">
        <v>1985</v>
      </c>
      <c r="F9239">
        <v>51.814999999999998</v>
      </c>
      <c r="G9239">
        <v>14.045</v>
      </c>
      <c r="I9239">
        <v>1715630000</v>
      </c>
      <c r="J9239">
        <v>279.10500000000002</v>
      </c>
      <c r="L9239">
        <v>98.2</v>
      </c>
      <c r="M9239">
        <v>51.685000000000002</v>
      </c>
      <c r="N9239">
        <v>249.16499999999999</v>
      </c>
    </row>
    <row r="9240" spans="1:15" x14ac:dyDescent="0.3">
      <c r="A9240" t="s">
        <v>320</v>
      </c>
      <c r="B9240" t="s">
        <v>321</v>
      </c>
      <c r="C9240" t="s">
        <v>431</v>
      </c>
      <c r="D9240" t="s">
        <v>430</v>
      </c>
      <c r="E9240">
        <v>1984</v>
      </c>
      <c r="F9240">
        <v>52.454000000000001</v>
      </c>
      <c r="G9240">
        <v>14.01</v>
      </c>
      <c r="I9240">
        <v>1587410000</v>
      </c>
      <c r="J9240">
        <v>268.923</v>
      </c>
      <c r="L9240">
        <v>101.6</v>
      </c>
      <c r="M9240">
        <v>51.887999999999998</v>
      </c>
      <c r="N9240">
        <v>239.27199999999999</v>
      </c>
    </row>
    <row r="9241" spans="1:15" x14ac:dyDescent="0.3">
      <c r="A9241" t="s">
        <v>320</v>
      </c>
      <c r="B9241" t="s">
        <v>321</v>
      </c>
      <c r="C9241" t="s">
        <v>431</v>
      </c>
      <c r="D9241" t="s">
        <v>430</v>
      </c>
      <c r="E9241">
        <v>1983</v>
      </c>
      <c r="F9241">
        <v>52.968000000000004</v>
      </c>
      <c r="G9241">
        <v>14.750999999999999</v>
      </c>
      <c r="I9241">
        <v>1479690000</v>
      </c>
      <c r="J9241">
        <v>260.00599999999997</v>
      </c>
      <c r="L9241">
        <v>106</v>
      </c>
      <c r="M9241">
        <v>51.341999999999999</v>
      </c>
      <c r="N9241">
        <v>230.684</v>
      </c>
    </row>
    <row r="9242" spans="1:15" x14ac:dyDescent="0.3">
      <c r="A9242" t="s">
        <v>320</v>
      </c>
      <c r="B9242" t="s">
        <v>321</v>
      </c>
      <c r="C9242" t="s">
        <v>431</v>
      </c>
      <c r="D9242" t="s">
        <v>430</v>
      </c>
      <c r="E9242">
        <v>1982</v>
      </c>
      <c r="F9242">
        <v>53.354999999999997</v>
      </c>
      <c r="G9242">
        <v>15.728</v>
      </c>
      <c r="I9242">
        <v>1407240000</v>
      </c>
      <c r="J9242">
        <v>255.637</v>
      </c>
      <c r="L9242">
        <v>112.1</v>
      </c>
      <c r="M9242">
        <v>50.487000000000002</v>
      </c>
      <c r="N9242">
        <v>223.13900000000001</v>
      </c>
    </row>
    <row r="9243" spans="1:15" x14ac:dyDescent="0.3">
      <c r="A9243" t="s">
        <v>320</v>
      </c>
      <c r="B9243" t="s">
        <v>321</v>
      </c>
      <c r="C9243" t="s">
        <v>431</v>
      </c>
      <c r="D9243" t="s">
        <v>430</v>
      </c>
      <c r="E9243">
        <v>1981</v>
      </c>
      <c r="F9243">
        <v>53.607999999999997</v>
      </c>
      <c r="G9243">
        <v>16.738</v>
      </c>
      <c r="I9243">
        <v>1407060000</v>
      </c>
      <c r="J9243">
        <v>264.02600000000001</v>
      </c>
      <c r="L9243">
        <v>120.2</v>
      </c>
      <c r="M9243">
        <v>49.497999999999998</v>
      </c>
      <c r="N9243">
        <v>216.02199999999999</v>
      </c>
    </row>
    <row r="9244" spans="1:15" x14ac:dyDescent="0.3">
      <c r="A9244" t="s">
        <v>320</v>
      </c>
      <c r="B9244" t="s">
        <v>321</v>
      </c>
      <c r="C9244" t="s">
        <v>431</v>
      </c>
      <c r="D9244" t="s">
        <v>430</v>
      </c>
      <c r="E9244">
        <v>1980</v>
      </c>
      <c r="F9244">
        <v>53.716999999999999</v>
      </c>
      <c r="G9244">
        <v>17.625</v>
      </c>
      <c r="I9244">
        <v>1254770000</v>
      </c>
      <c r="J9244">
        <v>243.48699999999999</v>
      </c>
      <c r="L9244">
        <v>129.30000000000001</v>
      </c>
      <c r="M9244">
        <v>48.527000000000001</v>
      </c>
      <c r="N9244">
        <v>208.89</v>
      </c>
    </row>
    <row r="9245" spans="1:15" x14ac:dyDescent="0.3">
      <c r="A9245" t="s">
        <v>320</v>
      </c>
      <c r="B9245" t="s">
        <v>321</v>
      </c>
      <c r="C9245" t="s">
        <v>431</v>
      </c>
      <c r="D9245" t="s">
        <v>430</v>
      </c>
      <c r="E9245">
        <v>1979</v>
      </c>
      <c r="F9245">
        <v>53.676000000000002</v>
      </c>
      <c r="G9245">
        <v>18.321000000000002</v>
      </c>
      <c r="I9245">
        <v>1109350000</v>
      </c>
      <c r="J9245">
        <v>222.81299999999999</v>
      </c>
      <c r="L9245">
        <v>138.1</v>
      </c>
      <c r="M9245">
        <v>47.661000000000001</v>
      </c>
      <c r="N9245">
        <v>201.81700000000001</v>
      </c>
    </row>
    <row r="9246" spans="1:15" x14ac:dyDescent="0.3">
      <c r="A9246" t="s">
        <v>320</v>
      </c>
      <c r="B9246" t="s">
        <v>321</v>
      </c>
      <c r="C9246" t="s">
        <v>431</v>
      </c>
      <c r="D9246" t="s">
        <v>430</v>
      </c>
      <c r="E9246">
        <v>1978</v>
      </c>
      <c r="F9246">
        <v>53.497</v>
      </c>
      <c r="G9246">
        <v>18.885000000000002</v>
      </c>
      <c r="I9246">
        <v>905709000</v>
      </c>
      <c r="J9246">
        <v>188.185</v>
      </c>
      <c r="L9246">
        <v>144.9</v>
      </c>
      <c r="M9246">
        <v>46.895000000000003</v>
      </c>
      <c r="N9246">
        <v>195.09</v>
      </c>
    </row>
    <row r="9247" spans="1:15" x14ac:dyDescent="0.3">
      <c r="A9247" t="s">
        <v>320</v>
      </c>
      <c r="B9247" t="s">
        <v>321</v>
      </c>
      <c r="C9247" t="s">
        <v>431</v>
      </c>
      <c r="D9247" t="s">
        <v>430</v>
      </c>
      <c r="E9247">
        <v>1977</v>
      </c>
      <c r="F9247">
        <v>53.204000000000001</v>
      </c>
      <c r="G9247">
        <v>19.361999999999998</v>
      </c>
      <c r="I9247">
        <v>746651000</v>
      </c>
      <c r="J9247">
        <v>160.38399999999999</v>
      </c>
      <c r="L9247">
        <v>148.5</v>
      </c>
      <c r="M9247">
        <v>46.225000000000001</v>
      </c>
      <c r="N9247">
        <v>188.70599999999999</v>
      </c>
    </row>
    <row r="9248" spans="1:15" x14ac:dyDescent="0.3">
      <c r="A9248" t="s">
        <v>320</v>
      </c>
      <c r="B9248" t="s">
        <v>321</v>
      </c>
      <c r="C9248" t="s">
        <v>431</v>
      </c>
      <c r="D9248" t="s">
        <v>430</v>
      </c>
      <c r="E9248">
        <v>1976</v>
      </c>
      <c r="F9248">
        <v>52.82</v>
      </c>
      <c r="G9248">
        <v>19.725999999999999</v>
      </c>
      <c r="I9248">
        <v>637754000</v>
      </c>
      <c r="J9248">
        <v>141.53100000000001</v>
      </c>
      <c r="L9248">
        <v>148.5</v>
      </c>
      <c r="M9248">
        <v>45.692</v>
      </c>
      <c r="N9248">
        <v>182.655</v>
      </c>
    </row>
    <row r="9249" spans="1:14" x14ac:dyDescent="0.3">
      <c r="A9249" t="s">
        <v>320</v>
      </c>
      <c r="B9249" t="s">
        <v>321</v>
      </c>
      <c r="C9249" t="s">
        <v>431</v>
      </c>
      <c r="D9249" t="s">
        <v>430</v>
      </c>
      <c r="E9249">
        <v>1975</v>
      </c>
      <c r="F9249">
        <v>52.36</v>
      </c>
      <c r="G9249">
        <v>19.963999999999999</v>
      </c>
      <c r="I9249">
        <v>571863000</v>
      </c>
      <c r="J9249">
        <v>131.02000000000001</v>
      </c>
      <c r="L9249">
        <v>146.1</v>
      </c>
      <c r="M9249">
        <v>45.314999999999998</v>
      </c>
      <c r="N9249">
        <v>176.92400000000001</v>
      </c>
    </row>
    <row r="9250" spans="1:14" x14ac:dyDescent="0.3">
      <c r="A9250" t="s">
        <v>320</v>
      </c>
      <c r="B9250" t="s">
        <v>321</v>
      </c>
      <c r="C9250" t="s">
        <v>431</v>
      </c>
      <c r="D9250" t="s">
        <v>430</v>
      </c>
      <c r="E9250">
        <v>1974</v>
      </c>
      <c r="F9250">
        <v>51.838999999999999</v>
      </c>
      <c r="G9250">
        <v>20.084</v>
      </c>
      <c r="I9250">
        <v>308458000</v>
      </c>
      <c r="J9250">
        <v>72.894400000000005</v>
      </c>
      <c r="L9250">
        <v>142.5</v>
      </c>
      <c r="M9250">
        <v>45.084000000000003</v>
      </c>
      <c r="N9250">
        <v>171.52699999999999</v>
      </c>
    </row>
    <row r="9251" spans="1:14" x14ac:dyDescent="0.3">
      <c r="A9251" t="s">
        <v>320</v>
      </c>
      <c r="B9251" t="s">
        <v>321</v>
      </c>
      <c r="C9251" t="s">
        <v>431</v>
      </c>
      <c r="D9251" t="s">
        <v>430</v>
      </c>
      <c r="E9251">
        <v>1973</v>
      </c>
      <c r="F9251">
        <v>51.280999999999999</v>
      </c>
      <c r="G9251">
        <v>20.129000000000001</v>
      </c>
      <c r="I9251">
        <v>290746000</v>
      </c>
      <c r="J9251">
        <v>70.803100000000001</v>
      </c>
      <c r="L9251">
        <v>138.80000000000001</v>
      </c>
      <c r="M9251">
        <v>44.945</v>
      </c>
      <c r="N9251">
        <v>166.453</v>
      </c>
    </row>
    <row r="9252" spans="1:14" x14ac:dyDescent="0.3">
      <c r="A9252" t="s">
        <v>320</v>
      </c>
      <c r="B9252" t="s">
        <v>321</v>
      </c>
      <c r="C9252" t="s">
        <v>431</v>
      </c>
      <c r="D9252" t="s">
        <v>430</v>
      </c>
      <c r="E9252">
        <v>1972</v>
      </c>
      <c r="F9252">
        <v>50.719000000000001</v>
      </c>
      <c r="G9252">
        <v>20.14</v>
      </c>
      <c r="I9252">
        <v>246458000</v>
      </c>
      <c r="J9252">
        <v>61.811900000000001</v>
      </c>
      <c r="L9252">
        <v>135.5</v>
      </c>
      <c r="M9252">
        <v>44.847999999999999</v>
      </c>
      <c r="N9252">
        <v>161.62200000000001</v>
      </c>
    </row>
    <row r="9253" spans="1:14" x14ac:dyDescent="0.3">
      <c r="A9253" t="s">
        <v>320</v>
      </c>
      <c r="B9253" t="s">
        <v>321</v>
      </c>
      <c r="C9253" t="s">
        <v>431</v>
      </c>
      <c r="D9253" t="s">
        <v>430</v>
      </c>
      <c r="E9253">
        <v>1971</v>
      </c>
      <c r="F9253">
        <v>50.19</v>
      </c>
      <c r="G9253">
        <v>20.141999999999999</v>
      </c>
      <c r="I9253">
        <v>222953000</v>
      </c>
      <c r="J9253">
        <v>57.589100000000002</v>
      </c>
      <c r="L9253">
        <v>132.9</v>
      </c>
      <c r="M9253">
        <v>44.771999999999998</v>
      </c>
      <c r="N9253">
        <v>156.929</v>
      </c>
    </row>
    <row r="9254" spans="1:14" x14ac:dyDescent="0.3">
      <c r="A9254" t="s">
        <v>320</v>
      </c>
      <c r="B9254" t="s">
        <v>321</v>
      </c>
      <c r="C9254" t="s">
        <v>431</v>
      </c>
      <c r="D9254" t="s">
        <v>430</v>
      </c>
      <c r="E9254">
        <v>1970</v>
      </c>
      <c r="F9254">
        <v>49.735999999999997</v>
      </c>
      <c r="G9254">
        <v>20.161999999999999</v>
      </c>
      <c r="I9254">
        <v>219900006</v>
      </c>
      <c r="J9254">
        <v>58.525199999999998</v>
      </c>
      <c r="L9254">
        <v>130.9</v>
      </c>
      <c r="M9254">
        <v>44.695999999999998</v>
      </c>
      <c r="N9254">
        <v>152.30500000000001</v>
      </c>
    </row>
    <row r="9255" spans="1:14" x14ac:dyDescent="0.3">
      <c r="A9255" t="s">
        <v>320</v>
      </c>
      <c r="B9255" t="s">
        <v>321</v>
      </c>
      <c r="C9255" t="s">
        <v>431</v>
      </c>
      <c r="D9255" t="s">
        <v>430</v>
      </c>
      <c r="E9255">
        <v>1969</v>
      </c>
      <c r="F9255">
        <v>49.393000000000001</v>
      </c>
      <c r="G9255">
        <v>20.225000000000001</v>
      </c>
      <c r="I9255">
        <v>188700037</v>
      </c>
      <c r="J9255">
        <v>51.794600000000003</v>
      </c>
      <c r="L9255">
        <v>129.1</v>
      </c>
      <c r="M9255">
        <v>44.609000000000002</v>
      </c>
      <c r="N9255">
        <v>147.679</v>
      </c>
    </row>
    <row r="9256" spans="1:14" x14ac:dyDescent="0.3">
      <c r="A9256" t="s">
        <v>320</v>
      </c>
      <c r="B9256" t="s">
        <v>321</v>
      </c>
      <c r="C9256" t="s">
        <v>431</v>
      </c>
      <c r="D9256" t="s">
        <v>430</v>
      </c>
      <c r="E9256">
        <v>1968</v>
      </c>
      <c r="F9256">
        <v>49.173999999999999</v>
      </c>
      <c r="G9256">
        <v>20.337</v>
      </c>
      <c r="I9256">
        <v>172200018</v>
      </c>
      <c r="J9256">
        <v>48.783999999999999</v>
      </c>
      <c r="L9256">
        <v>127.4</v>
      </c>
      <c r="M9256">
        <v>44.505000000000003</v>
      </c>
      <c r="N9256">
        <v>143.08199999999999</v>
      </c>
    </row>
    <row r="9257" spans="1:14" x14ac:dyDescent="0.3">
      <c r="A9257" t="s">
        <v>320</v>
      </c>
      <c r="B9257" t="s">
        <v>321</v>
      </c>
      <c r="C9257" t="s">
        <v>431</v>
      </c>
      <c r="D9257" t="s">
        <v>430</v>
      </c>
      <c r="E9257">
        <v>1967</v>
      </c>
      <c r="F9257">
        <v>49.09</v>
      </c>
      <c r="G9257">
        <v>20.504999999999999</v>
      </c>
      <c r="I9257">
        <v>159560018</v>
      </c>
      <c r="J9257">
        <v>46.642800000000001</v>
      </c>
      <c r="L9257">
        <v>126</v>
      </c>
      <c r="M9257">
        <v>44.38</v>
      </c>
      <c r="N9257">
        <v>138.666</v>
      </c>
    </row>
    <row r="9258" spans="1:14" x14ac:dyDescent="0.3">
      <c r="A9258" t="s">
        <v>320</v>
      </c>
      <c r="B9258" t="s">
        <v>321</v>
      </c>
      <c r="C9258" t="s">
        <v>431</v>
      </c>
      <c r="D9258" t="s">
        <v>430</v>
      </c>
      <c r="E9258">
        <v>1966</v>
      </c>
      <c r="F9258">
        <v>49.146999999999998</v>
      </c>
      <c r="G9258">
        <v>20.731000000000002</v>
      </c>
      <c r="I9258">
        <v>124526000</v>
      </c>
      <c r="J9258">
        <v>37.488799999999998</v>
      </c>
      <c r="L9258">
        <v>125</v>
      </c>
      <c r="M9258">
        <v>44.225000000000001</v>
      </c>
      <c r="N9258">
        <v>134.64400000000001</v>
      </c>
    </row>
    <row r="9259" spans="1:14" x14ac:dyDescent="0.3">
      <c r="A9259" t="s">
        <v>320</v>
      </c>
      <c r="B9259" t="s">
        <v>321</v>
      </c>
      <c r="C9259" t="s">
        <v>431</v>
      </c>
      <c r="D9259" t="s">
        <v>430</v>
      </c>
      <c r="E9259">
        <v>1965</v>
      </c>
      <c r="F9259">
        <v>49.354999999999997</v>
      </c>
      <c r="G9259">
        <v>21.013000000000002</v>
      </c>
      <c r="I9259">
        <v>148799980</v>
      </c>
      <c r="J9259">
        <v>45.989400000000003</v>
      </c>
      <c r="L9259">
        <v>124.5</v>
      </c>
      <c r="M9259">
        <v>44.033999999999999</v>
      </c>
      <c r="N9259">
        <v>131.15199999999999</v>
      </c>
    </row>
    <row r="9260" spans="1:14" x14ac:dyDescent="0.3">
      <c r="A9260" t="s">
        <v>320</v>
      </c>
      <c r="B9260" t="s">
        <v>321</v>
      </c>
      <c r="C9260" t="s">
        <v>431</v>
      </c>
      <c r="D9260" t="s">
        <v>430</v>
      </c>
      <c r="E9260">
        <v>1964</v>
      </c>
      <c r="F9260">
        <v>49.716000000000001</v>
      </c>
      <c r="G9260">
        <v>21.338999999999999</v>
      </c>
      <c r="I9260">
        <v>129999994</v>
      </c>
      <c r="J9260">
        <v>41.083799999999997</v>
      </c>
      <c r="L9260">
        <v>124.4</v>
      </c>
      <c r="M9260">
        <v>43.802999999999997</v>
      </c>
      <c r="N9260">
        <v>128.26400000000001</v>
      </c>
    </row>
    <row r="9261" spans="1:14" x14ac:dyDescent="0.3">
      <c r="A9261" t="s">
        <v>320</v>
      </c>
      <c r="B9261" t="s">
        <v>321</v>
      </c>
      <c r="C9261" t="s">
        <v>431</v>
      </c>
      <c r="D9261" t="s">
        <v>430</v>
      </c>
      <c r="E9261">
        <v>1963</v>
      </c>
      <c r="F9261">
        <v>50.201000000000001</v>
      </c>
      <c r="G9261">
        <v>21.689</v>
      </c>
      <c r="I9261">
        <v>128000000</v>
      </c>
      <c r="J9261">
        <v>41.218299999999999</v>
      </c>
      <c r="L9261">
        <v>124.8</v>
      </c>
      <c r="M9261">
        <v>43.54</v>
      </c>
      <c r="N9261">
        <v>125.878</v>
      </c>
    </row>
    <row r="9262" spans="1:14" x14ac:dyDescent="0.3">
      <c r="A9262" t="s">
        <v>320</v>
      </c>
      <c r="B9262" t="s">
        <v>321</v>
      </c>
      <c r="C9262" t="s">
        <v>431</v>
      </c>
      <c r="D9262" t="s">
        <v>430</v>
      </c>
      <c r="E9262">
        <v>1962</v>
      </c>
      <c r="F9262">
        <v>50.768999999999998</v>
      </c>
      <c r="G9262">
        <v>22.045000000000002</v>
      </c>
      <c r="I9262">
        <v>125000008</v>
      </c>
      <c r="J9262">
        <v>40.944200000000002</v>
      </c>
      <c r="L9262">
        <v>126</v>
      </c>
      <c r="M9262">
        <v>43.250999999999998</v>
      </c>
      <c r="N9262">
        <v>123.751</v>
      </c>
    </row>
    <row r="9263" spans="1:14" x14ac:dyDescent="0.3">
      <c r="A9263" t="s">
        <v>320</v>
      </c>
      <c r="B9263" t="s">
        <v>321</v>
      </c>
      <c r="C9263" t="s">
        <v>431</v>
      </c>
      <c r="D9263" t="s">
        <v>430</v>
      </c>
      <c r="E9263">
        <v>1961</v>
      </c>
      <c r="F9263">
        <v>51.381999999999998</v>
      </c>
      <c r="G9263">
        <v>22.395</v>
      </c>
      <c r="I9263">
        <v>122000015</v>
      </c>
      <c r="J9263">
        <v>40.689399999999999</v>
      </c>
      <c r="L9263">
        <v>127.8</v>
      </c>
      <c r="M9263">
        <v>42.941000000000003</v>
      </c>
      <c r="N9263">
        <v>121.53700000000001</v>
      </c>
    </row>
    <row r="9264" spans="1:14" x14ac:dyDescent="0.3">
      <c r="A9264" t="s">
        <v>320</v>
      </c>
      <c r="B9264" t="s">
        <v>321</v>
      </c>
      <c r="C9264" t="s">
        <v>431</v>
      </c>
      <c r="D9264" t="s">
        <v>430</v>
      </c>
      <c r="E9264">
        <v>1960</v>
      </c>
      <c r="F9264">
        <v>51.999000000000002</v>
      </c>
      <c r="G9264">
        <v>22.734000000000002</v>
      </c>
      <c r="I9264">
        <v>119000024</v>
      </c>
      <c r="J9264">
        <v>40.537100000000002</v>
      </c>
      <c r="L9264">
        <v>130.19999999999999</v>
      </c>
      <c r="M9264">
        <v>42.616</v>
      </c>
    </row>
    <row r="9265" spans="1:15" x14ac:dyDescent="0.3">
      <c r="A9265" t="s">
        <v>322</v>
      </c>
      <c r="B9265" t="s">
        <v>323</v>
      </c>
      <c r="C9265" t="s">
        <v>435</v>
      </c>
      <c r="D9265" t="s">
        <v>432</v>
      </c>
      <c r="E9265">
        <v>2018</v>
      </c>
      <c r="I9265">
        <v>861495000</v>
      </c>
      <c r="J9265">
        <v>4392.47</v>
      </c>
      <c r="L9265">
        <v>13.6</v>
      </c>
      <c r="N9265">
        <v>69.303899999999999</v>
      </c>
      <c r="O9265">
        <v>8.3249999999999993</v>
      </c>
    </row>
    <row r="9266" spans="1:15" x14ac:dyDescent="0.3">
      <c r="A9266" t="s">
        <v>322</v>
      </c>
      <c r="B9266" t="s">
        <v>323</v>
      </c>
      <c r="C9266" t="s">
        <v>435</v>
      </c>
      <c r="D9266" t="s">
        <v>432</v>
      </c>
      <c r="E9266">
        <v>2017</v>
      </c>
      <c r="F9266">
        <v>24.689</v>
      </c>
      <c r="G9266">
        <v>5.2960000000000003</v>
      </c>
      <c r="I9266">
        <v>841538000</v>
      </c>
      <c r="J9266">
        <v>4307.8100000000004</v>
      </c>
      <c r="K9266">
        <v>33.610900000000001</v>
      </c>
      <c r="L9266">
        <v>14</v>
      </c>
      <c r="M9266">
        <v>73.046000000000006</v>
      </c>
      <c r="N9266">
        <v>69.028999999999996</v>
      </c>
      <c r="O9266">
        <v>8.3239999999999998</v>
      </c>
    </row>
    <row r="9267" spans="1:15" x14ac:dyDescent="0.3">
      <c r="A9267" t="s">
        <v>322</v>
      </c>
      <c r="B9267" t="s">
        <v>323</v>
      </c>
      <c r="C9267" t="s">
        <v>435</v>
      </c>
      <c r="D9267" t="s">
        <v>432</v>
      </c>
      <c r="E9267">
        <v>2016</v>
      </c>
      <c r="F9267">
        <v>25.036000000000001</v>
      </c>
      <c r="G9267">
        <v>5.3719999999999999</v>
      </c>
      <c r="I9267">
        <v>786640000</v>
      </c>
      <c r="J9267">
        <v>4043.69</v>
      </c>
      <c r="K9267">
        <v>29.4117</v>
      </c>
      <c r="L9267">
        <v>14.4</v>
      </c>
      <c r="M9267">
        <v>72.894999999999996</v>
      </c>
      <c r="N9267">
        <v>68.740300000000005</v>
      </c>
      <c r="O9267">
        <v>8.6059999999999999</v>
      </c>
    </row>
    <row r="9268" spans="1:15" x14ac:dyDescent="0.3">
      <c r="A9268" t="s">
        <v>322</v>
      </c>
      <c r="B9268" t="s">
        <v>323</v>
      </c>
      <c r="C9268" t="s">
        <v>435</v>
      </c>
      <c r="D9268" t="s">
        <v>432</v>
      </c>
      <c r="E9268">
        <v>2015</v>
      </c>
      <c r="F9268">
        <v>25.427</v>
      </c>
      <c r="G9268">
        <v>5.4610000000000003</v>
      </c>
      <c r="I9268">
        <v>804101000</v>
      </c>
      <c r="J9268">
        <v>4155.28</v>
      </c>
      <c r="K9268">
        <v>25.407</v>
      </c>
      <c r="L9268">
        <v>14.8</v>
      </c>
      <c r="M9268">
        <v>72.73</v>
      </c>
      <c r="N9268">
        <v>68.379199999999997</v>
      </c>
      <c r="O9268">
        <v>8.6159999999999997</v>
      </c>
    </row>
    <row r="9269" spans="1:15" x14ac:dyDescent="0.3">
      <c r="A9269" t="s">
        <v>322</v>
      </c>
      <c r="B9269" t="s">
        <v>323</v>
      </c>
      <c r="C9269" t="s">
        <v>435</v>
      </c>
      <c r="D9269" t="s">
        <v>432</v>
      </c>
      <c r="E9269">
        <v>2014</v>
      </c>
      <c r="F9269">
        <v>25.873999999999999</v>
      </c>
      <c r="G9269">
        <v>5.5540000000000003</v>
      </c>
      <c r="I9269">
        <v>805163000</v>
      </c>
      <c r="J9269">
        <v>4188.7299999999996</v>
      </c>
      <c r="K9269">
        <v>21.2</v>
      </c>
      <c r="L9269">
        <v>15.1</v>
      </c>
      <c r="M9269">
        <v>72.549000000000007</v>
      </c>
      <c r="N9269">
        <v>67.922600000000003</v>
      </c>
      <c r="O9269">
        <v>8.7200000000000006</v>
      </c>
    </row>
    <row r="9270" spans="1:15" x14ac:dyDescent="0.3">
      <c r="A9270" t="s">
        <v>322</v>
      </c>
      <c r="B9270" t="s">
        <v>323</v>
      </c>
      <c r="C9270" t="s">
        <v>435</v>
      </c>
      <c r="D9270" t="s">
        <v>432</v>
      </c>
      <c r="E9270">
        <v>2013</v>
      </c>
      <c r="F9270">
        <v>26.372</v>
      </c>
      <c r="G9270">
        <v>5.6449999999999996</v>
      </c>
      <c r="I9270">
        <v>804809000</v>
      </c>
      <c r="J9270">
        <v>4219.91</v>
      </c>
      <c r="K9270">
        <v>15.3</v>
      </c>
      <c r="L9270">
        <v>15.4</v>
      </c>
      <c r="M9270">
        <v>72.350999999999999</v>
      </c>
      <c r="N9270">
        <v>67.391199999999998</v>
      </c>
      <c r="O9270">
        <v>8.7959999999999994</v>
      </c>
    </row>
    <row r="9271" spans="1:15" x14ac:dyDescent="0.3">
      <c r="A9271" t="s">
        <v>322</v>
      </c>
      <c r="B9271" t="s">
        <v>323</v>
      </c>
      <c r="C9271" t="s">
        <v>435</v>
      </c>
      <c r="D9271" t="s">
        <v>432</v>
      </c>
      <c r="E9271">
        <v>2012</v>
      </c>
      <c r="F9271">
        <v>26.908999999999999</v>
      </c>
      <c r="G9271">
        <v>5.7270000000000003</v>
      </c>
      <c r="I9271">
        <v>801169000</v>
      </c>
      <c r="J9271">
        <v>4237.01</v>
      </c>
      <c r="K9271">
        <v>12.922499999999999</v>
      </c>
      <c r="L9271">
        <v>15.7</v>
      </c>
      <c r="M9271">
        <v>72.135999999999996</v>
      </c>
      <c r="N9271">
        <v>66.8155</v>
      </c>
      <c r="O9271">
        <v>8.7520000000000007</v>
      </c>
    </row>
    <row r="9272" spans="1:15" x14ac:dyDescent="0.3">
      <c r="A9272" t="s">
        <v>322</v>
      </c>
      <c r="B9272" t="s">
        <v>323</v>
      </c>
      <c r="C9272" t="s">
        <v>435</v>
      </c>
      <c r="D9272" t="s">
        <v>432</v>
      </c>
      <c r="E9272">
        <v>2011</v>
      </c>
      <c r="F9272">
        <v>27.463999999999999</v>
      </c>
      <c r="G9272">
        <v>5.7949999999999999</v>
      </c>
      <c r="I9272">
        <v>739785000</v>
      </c>
      <c r="J9272">
        <v>3946.17</v>
      </c>
      <c r="K9272">
        <v>11</v>
      </c>
      <c r="L9272">
        <v>15.9</v>
      </c>
      <c r="M9272">
        <v>71.906000000000006</v>
      </c>
      <c r="N9272">
        <v>66.243499999999997</v>
      </c>
      <c r="O9272">
        <v>5.68</v>
      </c>
    </row>
    <row r="9273" spans="1:15" x14ac:dyDescent="0.3">
      <c r="A9273" t="s">
        <v>322</v>
      </c>
      <c r="B9273" t="s">
        <v>323</v>
      </c>
      <c r="C9273" t="s">
        <v>435</v>
      </c>
      <c r="D9273" t="s">
        <v>432</v>
      </c>
      <c r="E9273">
        <v>2010</v>
      </c>
      <c r="F9273">
        <v>28.001000000000001</v>
      </c>
      <c r="G9273">
        <v>5.8479999999999999</v>
      </c>
      <c r="I9273">
        <v>643047000</v>
      </c>
      <c r="J9273">
        <v>3458.19</v>
      </c>
      <c r="K9273">
        <v>7</v>
      </c>
      <c r="L9273">
        <v>16</v>
      </c>
      <c r="M9273">
        <v>71.662999999999997</v>
      </c>
      <c r="N9273">
        <v>65.706400000000002</v>
      </c>
      <c r="O9273">
        <v>5.524</v>
      </c>
    </row>
    <row r="9274" spans="1:15" x14ac:dyDescent="0.3">
      <c r="A9274" t="s">
        <v>322</v>
      </c>
      <c r="B9274" t="s">
        <v>323</v>
      </c>
      <c r="C9274" t="s">
        <v>435</v>
      </c>
      <c r="D9274" t="s">
        <v>432</v>
      </c>
      <c r="E9274">
        <v>2009</v>
      </c>
      <c r="F9274">
        <v>28.475999999999999</v>
      </c>
      <c r="G9274">
        <v>5.883</v>
      </c>
      <c r="I9274">
        <v>560960000</v>
      </c>
      <c r="J9274">
        <v>3039.51</v>
      </c>
      <c r="K9274">
        <v>6</v>
      </c>
      <c r="L9274">
        <v>17.100000000000001</v>
      </c>
      <c r="M9274">
        <v>71.412000000000006</v>
      </c>
      <c r="N9274">
        <v>65.214100000000002</v>
      </c>
      <c r="O9274">
        <v>5.3449999999999998</v>
      </c>
    </row>
    <row r="9275" spans="1:15" x14ac:dyDescent="0.3">
      <c r="A9275" t="s">
        <v>322</v>
      </c>
      <c r="B9275" t="s">
        <v>323</v>
      </c>
      <c r="C9275" t="s">
        <v>435</v>
      </c>
      <c r="D9275" t="s">
        <v>432</v>
      </c>
      <c r="E9275">
        <v>2008</v>
      </c>
      <c r="F9275">
        <v>28.867000000000001</v>
      </c>
      <c r="G9275">
        <v>5.907</v>
      </c>
      <c r="I9275">
        <v>644132000</v>
      </c>
      <c r="J9275">
        <v>3514.8</v>
      </c>
      <c r="K9275">
        <v>5.0316200000000002</v>
      </c>
      <c r="L9275">
        <v>16.2</v>
      </c>
      <c r="M9275">
        <v>71.158000000000001</v>
      </c>
      <c r="N9275">
        <v>64.757199999999997</v>
      </c>
      <c r="O9275">
        <v>4.7690000000000001</v>
      </c>
    </row>
    <row r="9276" spans="1:15" x14ac:dyDescent="0.3">
      <c r="A9276" t="s">
        <v>322</v>
      </c>
      <c r="B9276" t="s">
        <v>323</v>
      </c>
      <c r="C9276" t="s">
        <v>435</v>
      </c>
      <c r="D9276" t="s">
        <v>432</v>
      </c>
      <c r="E9276">
        <v>2007</v>
      </c>
      <c r="F9276">
        <v>29.161999999999999</v>
      </c>
      <c r="G9276">
        <v>5.9249999999999998</v>
      </c>
      <c r="I9276">
        <v>550971000</v>
      </c>
      <c r="J9276">
        <v>3026.55</v>
      </c>
      <c r="K9276">
        <v>4.7499799999999999</v>
      </c>
      <c r="L9276">
        <v>16.2</v>
      </c>
      <c r="M9276">
        <v>70.900999999999996</v>
      </c>
      <c r="N9276">
        <v>64.327200000000005</v>
      </c>
      <c r="O9276">
        <v>4.7510000000000003</v>
      </c>
    </row>
    <row r="9277" spans="1:15" x14ac:dyDescent="0.3">
      <c r="A9277" t="s">
        <v>322</v>
      </c>
      <c r="B9277" t="s">
        <v>323</v>
      </c>
      <c r="C9277" t="s">
        <v>435</v>
      </c>
      <c r="D9277" t="s">
        <v>432</v>
      </c>
      <c r="E9277">
        <v>2006</v>
      </c>
      <c r="F9277">
        <v>29.367000000000001</v>
      </c>
      <c r="G9277">
        <v>5.9409999999999998</v>
      </c>
      <c r="I9277">
        <v>508504000</v>
      </c>
      <c r="J9277">
        <v>2811.34</v>
      </c>
      <c r="K9277">
        <v>4.4691700000000001</v>
      </c>
      <c r="L9277">
        <v>16.2</v>
      </c>
      <c r="M9277">
        <v>70.641999999999996</v>
      </c>
      <c r="N9277">
        <v>63.913800000000002</v>
      </c>
      <c r="O9277">
        <v>4.9580000000000002</v>
      </c>
    </row>
    <row r="9278" spans="1:15" x14ac:dyDescent="0.3">
      <c r="A9278" t="s">
        <v>322</v>
      </c>
      <c r="B9278" t="s">
        <v>323</v>
      </c>
      <c r="C9278" t="s">
        <v>435</v>
      </c>
      <c r="D9278" t="s">
        <v>432</v>
      </c>
      <c r="E9278">
        <v>2005</v>
      </c>
      <c r="F9278">
        <v>29.51</v>
      </c>
      <c r="G9278">
        <v>5.9630000000000001</v>
      </c>
      <c r="I9278">
        <v>462649000</v>
      </c>
      <c r="J9278">
        <v>2574.1799999999998</v>
      </c>
      <c r="K9278">
        <v>3.3525900000000002</v>
      </c>
      <c r="L9278">
        <v>16.3</v>
      </c>
      <c r="M9278">
        <v>70.373999999999995</v>
      </c>
      <c r="N9278">
        <v>63.507800000000003</v>
      </c>
      <c r="O9278">
        <v>5.14</v>
      </c>
    </row>
    <row r="9279" spans="1:15" x14ac:dyDescent="0.3">
      <c r="A9279" t="s">
        <v>322</v>
      </c>
      <c r="B9279" t="s">
        <v>323</v>
      </c>
      <c r="C9279" t="s">
        <v>435</v>
      </c>
      <c r="D9279" t="s">
        <v>432</v>
      </c>
      <c r="E9279">
        <v>2004</v>
      </c>
      <c r="F9279">
        <v>29.638000000000002</v>
      </c>
      <c r="G9279">
        <v>6</v>
      </c>
      <c r="I9279">
        <v>420320000</v>
      </c>
      <c r="J9279">
        <v>2353.5500000000002</v>
      </c>
      <c r="K9279">
        <v>3.0755300000000001</v>
      </c>
      <c r="L9279">
        <v>16.399999999999999</v>
      </c>
      <c r="M9279">
        <v>70.088999999999999</v>
      </c>
      <c r="N9279">
        <v>63.106000000000002</v>
      </c>
      <c r="O9279">
        <v>5.1369999999999996</v>
      </c>
    </row>
    <row r="9280" spans="1:15" x14ac:dyDescent="0.3">
      <c r="A9280" t="s">
        <v>322</v>
      </c>
      <c r="B9280" t="s">
        <v>323</v>
      </c>
      <c r="C9280" t="s">
        <v>435</v>
      </c>
      <c r="D9280" t="s">
        <v>432</v>
      </c>
      <c r="E9280">
        <v>2003</v>
      </c>
      <c r="F9280">
        <v>29.794</v>
      </c>
      <c r="G9280">
        <v>6.0549999999999997</v>
      </c>
      <c r="I9280">
        <v>338839000</v>
      </c>
      <c r="J9280">
        <v>1909.12</v>
      </c>
      <c r="K9280">
        <v>2.7996300000000001</v>
      </c>
      <c r="L9280">
        <v>16.7</v>
      </c>
      <c r="M9280">
        <v>69.781000000000006</v>
      </c>
      <c r="N9280">
        <v>62.715200000000003</v>
      </c>
      <c r="O9280">
        <v>5.1509999999999998</v>
      </c>
    </row>
    <row r="9281" spans="1:15" x14ac:dyDescent="0.3">
      <c r="A9281" t="s">
        <v>322</v>
      </c>
      <c r="B9281" t="s">
        <v>323</v>
      </c>
      <c r="C9281" t="s">
        <v>435</v>
      </c>
      <c r="D9281" t="s">
        <v>432</v>
      </c>
      <c r="E9281">
        <v>2002</v>
      </c>
      <c r="F9281">
        <v>30.01</v>
      </c>
      <c r="G9281">
        <v>6.1280000000000001</v>
      </c>
      <c r="I9281">
        <v>288079000</v>
      </c>
      <c r="J9281">
        <v>1633.04</v>
      </c>
      <c r="K9281">
        <v>2.2448299999999999</v>
      </c>
      <c r="L9281">
        <v>17</v>
      </c>
      <c r="M9281">
        <v>69.450999999999993</v>
      </c>
      <c r="N9281">
        <v>62.334600000000002</v>
      </c>
      <c r="O9281">
        <v>5.1130000000000004</v>
      </c>
    </row>
    <row r="9282" spans="1:15" x14ac:dyDescent="0.3">
      <c r="A9282" t="s">
        <v>322</v>
      </c>
      <c r="B9282" t="s">
        <v>323</v>
      </c>
      <c r="C9282" t="s">
        <v>435</v>
      </c>
      <c r="D9282" t="s">
        <v>432</v>
      </c>
      <c r="E9282">
        <v>2001</v>
      </c>
      <c r="F9282">
        <v>30.29</v>
      </c>
      <c r="G9282">
        <v>6.218</v>
      </c>
      <c r="I9282">
        <v>273088000</v>
      </c>
      <c r="J9282">
        <v>1557.02</v>
      </c>
      <c r="K9282">
        <v>1.6899</v>
      </c>
      <c r="L9282">
        <v>17.5</v>
      </c>
      <c r="M9282">
        <v>69.102999999999994</v>
      </c>
      <c r="N9282">
        <v>61.975999999999999</v>
      </c>
      <c r="O9282">
        <v>4.96</v>
      </c>
    </row>
    <row r="9283" spans="1:15" x14ac:dyDescent="0.3">
      <c r="A9283" t="s">
        <v>322</v>
      </c>
      <c r="B9283" t="s">
        <v>323</v>
      </c>
      <c r="C9283" t="s">
        <v>435</v>
      </c>
      <c r="D9283" t="s">
        <v>432</v>
      </c>
      <c r="E9283">
        <v>2000</v>
      </c>
      <c r="F9283">
        <v>30.616</v>
      </c>
      <c r="G9283">
        <v>6.3159999999999998</v>
      </c>
      <c r="I9283">
        <v>269020000</v>
      </c>
      <c r="J9283">
        <v>1542.07</v>
      </c>
      <c r="K9283">
        <v>0.56639300000000004</v>
      </c>
      <c r="L9283">
        <v>18</v>
      </c>
      <c r="M9283">
        <v>68.748000000000005</v>
      </c>
      <c r="N9283">
        <v>61.644500000000001</v>
      </c>
      <c r="O9283">
        <v>4.7160000000000002</v>
      </c>
    </row>
    <row r="9284" spans="1:15" x14ac:dyDescent="0.3">
      <c r="A9284" t="s">
        <v>322</v>
      </c>
      <c r="B9284" t="s">
        <v>323</v>
      </c>
      <c r="C9284" t="s">
        <v>435</v>
      </c>
      <c r="D9284" t="s">
        <v>432</v>
      </c>
      <c r="E9284">
        <v>1999</v>
      </c>
      <c r="F9284">
        <v>30.952000000000002</v>
      </c>
      <c r="G9284">
        <v>6.4130000000000003</v>
      </c>
      <c r="I9284">
        <v>258834000</v>
      </c>
      <c r="J9284">
        <v>1490.9</v>
      </c>
      <c r="K9284">
        <v>0.28530800000000001</v>
      </c>
      <c r="L9284">
        <v>18.600000000000001</v>
      </c>
      <c r="M9284">
        <v>68.399000000000001</v>
      </c>
      <c r="N9284">
        <v>61.3459</v>
      </c>
      <c r="O9284">
        <v>4.4320000000000004</v>
      </c>
    </row>
    <row r="9285" spans="1:15" x14ac:dyDescent="0.3">
      <c r="A9285" t="s">
        <v>322</v>
      </c>
      <c r="B9285" t="s">
        <v>323</v>
      </c>
      <c r="C9285" t="s">
        <v>435</v>
      </c>
      <c r="D9285" t="s">
        <v>432</v>
      </c>
      <c r="E9285">
        <v>1998</v>
      </c>
      <c r="F9285">
        <v>31.256</v>
      </c>
      <c r="G9285">
        <v>6.5</v>
      </c>
      <c r="I9285">
        <v>269482000</v>
      </c>
      <c r="J9285">
        <v>1559.15</v>
      </c>
      <c r="K9285">
        <v>0.23035900000000001</v>
      </c>
      <c r="L9285">
        <v>19.3</v>
      </c>
      <c r="M9285">
        <v>68.066999999999993</v>
      </c>
      <c r="N9285">
        <v>61.073900000000002</v>
      </c>
      <c r="O9285">
        <v>4.0039999999999996</v>
      </c>
    </row>
    <row r="9286" spans="1:15" x14ac:dyDescent="0.3">
      <c r="A9286" t="s">
        <v>322</v>
      </c>
      <c r="B9286" t="s">
        <v>323</v>
      </c>
      <c r="C9286" t="s">
        <v>435</v>
      </c>
      <c r="D9286" t="s">
        <v>432</v>
      </c>
      <c r="E9286">
        <v>1997</v>
      </c>
      <c r="F9286">
        <v>31.504999999999999</v>
      </c>
      <c r="G9286">
        <v>6.5679999999999996</v>
      </c>
      <c r="I9286">
        <v>285476000</v>
      </c>
      <c r="J9286">
        <v>1659.09</v>
      </c>
      <c r="K9286">
        <v>0.174572</v>
      </c>
      <c r="L9286">
        <v>19.899999999999999</v>
      </c>
      <c r="M9286">
        <v>67.763999999999996</v>
      </c>
      <c r="N9286">
        <v>60.801400000000001</v>
      </c>
      <c r="O9286">
        <v>3.7759999999999998</v>
      </c>
    </row>
    <row r="9287" spans="1:15" x14ac:dyDescent="0.3">
      <c r="A9287" t="s">
        <v>322</v>
      </c>
      <c r="B9287" t="s">
        <v>323</v>
      </c>
      <c r="C9287" t="s">
        <v>435</v>
      </c>
      <c r="D9287" t="s">
        <v>432</v>
      </c>
      <c r="E9287">
        <v>1996</v>
      </c>
      <c r="F9287">
        <v>31.698</v>
      </c>
      <c r="G9287">
        <v>6.6150000000000002</v>
      </c>
      <c r="I9287">
        <v>249909000</v>
      </c>
      <c r="J9287">
        <v>1460.05</v>
      </c>
      <c r="L9287">
        <v>20.6</v>
      </c>
      <c r="M9287">
        <v>67.491</v>
      </c>
      <c r="N9287">
        <v>60.482300000000002</v>
      </c>
      <c r="O9287">
        <v>3.496</v>
      </c>
    </row>
    <row r="9288" spans="1:15" x14ac:dyDescent="0.3">
      <c r="A9288" t="s">
        <v>322</v>
      </c>
      <c r="B9288" t="s">
        <v>323</v>
      </c>
      <c r="C9288" t="s">
        <v>435</v>
      </c>
      <c r="D9288" t="s">
        <v>432</v>
      </c>
      <c r="E9288">
        <v>1995</v>
      </c>
      <c r="F9288">
        <v>31.853999999999999</v>
      </c>
      <c r="G9288">
        <v>6.6390000000000002</v>
      </c>
      <c r="I9288">
        <v>224866000</v>
      </c>
      <c r="J9288">
        <v>1322.32</v>
      </c>
      <c r="L9288">
        <v>21.3</v>
      </c>
      <c r="M9288">
        <v>67.248999999999995</v>
      </c>
      <c r="N9288">
        <v>60.089799999999997</v>
      </c>
      <c r="O9288">
        <v>3.218</v>
      </c>
    </row>
    <row r="9289" spans="1:15" x14ac:dyDescent="0.3">
      <c r="A9289" t="s">
        <v>322</v>
      </c>
      <c r="B9289" t="s">
        <v>323</v>
      </c>
      <c r="C9289" t="s">
        <v>435</v>
      </c>
      <c r="D9289" t="s">
        <v>432</v>
      </c>
      <c r="E9289">
        <v>1994</v>
      </c>
      <c r="F9289">
        <v>32.006999999999998</v>
      </c>
      <c r="G9289">
        <v>6.6440000000000001</v>
      </c>
      <c r="I9289">
        <v>221098000</v>
      </c>
      <c r="J9289">
        <v>1310.6500000000001</v>
      </c>
      <c r="L9289">
        <v>22.1</v>
      </c>
      <c r="M9289">
        <v>67.037000000000006</v>
      </c>
      <c r="N9289">
        <v>59.609200000000001</v>
      </c>
      <c r="O9289">
        <v>2.9649999999999999</v>
      </c>
    </row>
    <row r="9290" spans="1:15" x14ac:dyDescent="0.3">
      <c r="A9290" t="s">
        <v>322</v>
      </c>
      <c r="B9290" t="s">
        <v>323</v>
      </c>
      <c r="C9290" t="s">
        <v>435</v>
      </c>
      <c r="D9290" t="s">
        <v>432</v>
      </c>
      <c r="E9290">
        <v>1993</v>
      </c>
      <c r="F9290">
        <v>32.192</v>
      </c>
      <c r="G9290">
        <v>6.6349999999999998</v>
      </c>
      <c r="I9290">
        <v>133123000</v>
      </c>
      <c r="J9290">
        <v>796.57500000000005</v>
      </c>
      <c r="L9290">
        <v>22.9</v>
      </c>
      <c r="M9290">
        <v>66.841999999999999</v>
      </c>
      <c r="N9290">
        <v>59.052700000000002</v>
      </c>
      <c r="O9290">
        <v>2.6850000000000001</v>
      </c>
    </row>
    <row r="9291" spans="1:15" x14ac:dyDescent="0.3">
      <c r="A9291" t="s">
        <v>322</v>
      </c>
      <c r="B9291" t="s">
        <v>323</v>
      </c>
      <c r="C9291" t="s">
        <v>435</v>
      </c>
      <c r="D9291" t="s">
        <v>432</v>
      </c>
      <c r="E9291">
        <v>1992</v>
      </c>
      <c r="F9291">
        <v>32.436999999999998</v>
      </c>
      <c r="G9291">
        <v>6.6219999999999999</v>
      </c>
      <c r="I9291">
        <v>132303000</v>
      </c>
      <c r="J9291">
        <v>799.46199999999999</v>
      </c>
      <c r="L9291">
        <v>23.6</v>
      </c>
      <c r="M9291">
        <v>66.655000000000001</v>
      </c>
      <c r="N9291">
        <v>58.476999999999997</v>
      </c>
      <c r="O9291">
        <v>2.3540000000000001</v>
      </c>
    </row>
    <row r="9292" spans="1:15" x14ac:dyDescent="0.3">
      <c r="A9292" t="s">
        <v>322</v>
      </c>
      <c r="B9292" t="s">
        <v>323</v>
      </c>
      <c r="C9292" t="s">
        <v>435</v>
      </c>
      <c r="D9292" t="s">
        <v>432</v>
      </c>
      <c r="E9292">
        <v>1991</v>
      </c>
      <c r="F9292">
        <v>32.75</v>
      </c>
      <c r="G9292">
        <v>6.609</v>
      </c>
      <c r="I9292">
        <v>125597000</v>
      </c>
      <c r="J9292">
        <v>765.851</v>
      </c>
      <c r="L9292">
        <v>24.3</v>
      </c>
      <c r="M9292">
        <v>66.47</v>
      </c>
      <c r="N9292">
        <v>57.9495</v>
      </c>
      <c r="O9292">
        <v>2.1</v>
      </c>
    </row>
    <row r="9293" spans="1:15" x14ac:dyDescent="0.3">
      <c r="A9293" t="s">
        <v>322</v>
      </c>
      <c r="B9293" t="s">
        <v>323</v>
      </c>
      <c r="C9293" t="s">
        <v>435</v>
      </c>
      <c r="D9293" t="s">
        <v>432</v>
      </c>
      <c r="E9293">
        <v>1990</v>
      </c>
      <c r="F9293">
        <v>33.127000000000002</v>
      </c>
      <c r="G9293">
        <v>6.6</v>
      </c>
      <c r="I9293">
        <v>125766000</v>
      </c>
      <c r="J9293">
        <v>772.50599999999997</v>
      </c>
      <c r="K9293">
        <v>0</v>
      </c>
      <c r="L9293">
        <v>25.1</v>
      </c>
      <c r="M9293">
        <v>66.281000000000006</v>
      </c>
      <c r="N9293">
        <v>57.5276</v>
      </c>
    </row>
    <row r="9294" spans="1:15" x14ac:dyDescent="0.3">
      <c r="A9294" t="s">
        <v>322</v>
      </c>
      <c r="B9294" t="s">
        <v>323</v>
      </c>
      <c r="C9294" t="s">
        <v>435</v>
      </c>
      <c r="D9294" t="s">
        <v>432</v>
      </c>
      <c r="E9294">
        <v>1989</v>
      </c>
      <c r="F9294">
        <v>33.555999999999997</v>
      </c>
      <c r="G9294">
        <v>6.5990000000000002</v>
      </c>
      <c r="I9294">
        <v>122889000</v>
      </c>
      <c r="J9294">
        <v>758.85299999999995</v>
      </c>
      <c r="L9294">
        <v>25.9</v>
      </c>
      <c r="M9294">
        <v>66.084999999999994</v>
      </c>
      <c r="N9294">
        <v>57.2226</v>
      </c>
    </row>
    <row r="9295" spans="1:15" x14ac:dyDescent="0.3">
      <c r="A9295" t="s">
        <v>322</v>
      </c>
      <c r="B9295" t="s">
        <v>323</v>
      </c>
      <c r="C9295" t="s">
        <v>435</v>
      </c>
      <c r="D9295" t="s">
        <v>432</v>
      </c>
      <c r="E9295">
        <v>1988</v>
      </c>
      <c r="F9295">
        <v>34.009</v>
      </c>
      <c r="G9295">
        <v>6.6050000000000004</v>
      </c>
      <c r="I9295">
        <v>133016000</v>
      </c>
      <c r="J9295">
        <v>824.26199999999994</v>
      </c>
      <c r="L9295">
        <v>26.8</v>
      </c>
      <c r="M9295">
        <v>65.882999999999996</v>
      </c>
      <c r="N9295">
        <v>57.023299999999999</v>
      </c>
    </row>
    <row r="9296" spans="1:15" x14ac:dyDescent="0.3">
      <c r="A9296" t="s">
        <v>322</v>
      </c>
      <c r="B9296" t="s">
        <v>323</v>
      </c>
      <c r="C9296" t="s">
        <v>435</v>
      </c>
      <c r="D9296" t="s">
        <v>432</v>
      </c>
      <c r="E9296">
        <v>1987</v>
      </c>
      <c r="F9296">
        <v>34.460999999999999</v>
      </c>
      <c r="G9296">
        <v>6.6230000000000002</v>
      </c>
      <c r="I9296">
        <v>111714000</v>
      </c>
      <c r="J9296">
        <v>694.02599999999995</v>
      </c>
      <c r="L9296">
        <v>27.7</v>
      </c>
      <c r="M9296">
        <v>65.67</v>
      </c>
      <c r="N9296">
        <v>56.878100000000003</v>
      </c>
    </row>
    <row r="9297" spans="1:14" x14ac:dyDescent="0.3">
      <c r="A9297" t="s">
        <v>322</v>
      </c>
      <c r="B9297" t="s">
        <v>323</v>
      </c>
      <c r="C9297" t="s">
        <v>435</v>
      </c>
      <c r="D9297" t="s">
        <v>432</v>
      </c>
      <c r="E9297">
        <v>1986</v>
      </c>
      <c r="F9297">
        <v>34.9</v>
      </c>
      <c r="G9297">
        <v>6.6539999999999999</v>
      </c>
      <c r="I9297">
        <v>100948000</v>
      </c>
      <c r="J9297">
        <v>628.78599999999994</v>
      </c>
      <c r="L9297">
        <v>28.7</v>
      </c>
      <c r="M9297">
        <v>65.442999999999998</v>
      </c>
      <c r="N9297">
        <v>56.729300000000002</v>
      </c>
    </row>
    <row r="9298" spans="1:14" x14ac:dyDescent="0.3">
      <c r="A9298" t="s">
        <v>322</v>
      </c>
      <c r="B9298" t="s">
        <v>323</v>
      </c>
      <c r="C9298" t="s">
        <v>435</v>
      </c>
      <c r="D9298" t="s">
        <v>432</v>
      </c>
      <c r="E9298">
        <v>1985</v>
      </c>
      <c r="F9298">
        <v>35.314</v>
      </c>
      <c r="G9298">
        <v>6.7009999999999996</v>
      </c>
      <c r="I9298">
        <v>95572200</v>
      </c>
      <c r="J9298">
        <v>597.36300000000006</v>
      </c>
      <c r="L9298">
        <v>29.8</v>
      </c>
      <c r="M9298">
        <v>65.194000000000003</v>
      </c>
      <c r="N9298">
        <v>56.5336</v>
      </c>
    </row>
    <row r="9299" spans="1:14" x14ac:dyDescent="0.3">
      <c r="A9299" t="s">
        <v>322</v>
      </c>
      <c r="B9299" t="s">
        <v>323</v>
      </c>
      <c r="C9299" t="s">
        <v>435</v>
      </c>
      <c r="D9299" t="s">
        <v>432</v>
      </c>
      <c r="E9299">
        <v>1984</v>
      </c>
      <c r="F9299">
        <v>35.694000000000003</v>
      </c>
      <c r="G9299">
        <v>6.7670000000000003</v>
      </c>
      <c r="I9299">
        <v>109201000</v>
      </c>
      <c r="J9299">
        <v>685.72900000000004</v>
      </c>
      <c r="L9299">
        <v>31</v>
      </c>
      <c r="M9299">
        <v>64.92</v>
      </c>
      <c r="N9299">
        <v>56.2714</v>
      </c>
    </row>
    <row r="9300" spans="1:14" x14ac:dyDescent="0.3">
      <c r="A9300" t="s">
        <v>322</v>
      </c>
      <c r="B9300" t="s">
        <v>323</v>
      </c>
      <c r="C9300" t="s">
        <v>435</v>
      </c>
      <c r="D9300" t="s">
        <v>432</v>
      </c>
      <c r="E9300">
        <v>1983</v>
      </c>
      <c r="F9300">
        <v>36.046999999999997</v>
      </c>
      <c r="G9300">
        <v>6.85</v>
      </c>
      <c r="I9300">
        <v>111863000</v>
      </c>
      <c r="J9300">
        <v>706.41899999999998</v>
      </c>
      <c r="M9300">
        <v>64.617000000000004</v>
      </c>
      <c r="N9300">
        <v>55.954799999999999</v>
      </c>
    </row>
    <row r="9301" spans="1:14" x14ac:dyDescent="0.3">
      <c r="A9301" t="s">
        <v>322</v>
      </c>
      <c r="B9301" t="s">
        <v>323</v>
      </c>
      <c r="C9301" t="s">
        <v>435</v>
      </c>
      <c r="D9301" t="s">
        <v>432</v>
      </c>
      <c r="E9301">
        <v>1982</v>
      </c>
      <c r="F9301">
        <v>36.378</v>
      </c>
      <c r="G9301">
        <v>6.9509999999999996</v>
      </c>
      <c r="I9301">
        <v>121222000</v>
      </c>
      <c r="J9301">
        <v>770.28700000000003</v>
      </c>
      <c r="M9301">
        <v>64.289000000000001</v>
      </c>
      <c r="N9301">
        <v>55.608499999999999</v>
      </c>
    </row>
    <row r="9302" spans="1:14" x14ac:dyDescent="0.3">
      <c r="A9302" t="s">
        <v>322</v>
      </c>
      <c r="B9302" t="s">
        <v>323</v>
      </c>
      <c r="C9302" t="s">
        <v>435</v>
      </c>
      <c r="D9302" t="s">
        <v>432</v>
      </c>
      <c r="E9302">
        <v>1981</v>
      </c>
      <c r="F9302">
        <v>36.692</v>
      </c>
      <c r="G9302">
        <v>7.0659999999999998</v>
      </c>
      <c r="M9302">
        <v>63.936999999999998</v>
      </c>
      <c r="N9302">
        <v>55.267499999999998</v>
      </c>
    </row>
    <row r="9303" spans="1:14" x14ac:dyDescent="0.3">
      <c r="A9303" t="s">
        <v>322</v>
      </c>
      <c r="B9303" t="s">
        <v>323</v>
      </c>
      <c r="C9303" t="s">
        <v>435</v>
      </c>
      <c r="D9303" t="s">
        <v>432</v>
      </c>
      <c r="E9303">
        <v>1980</v>
      </c>
      <c r="F9303">
        <v>36.991999999999997</v>
      </c>
      <c r="G9303">
        <v>7.1950000000000003</v>
      </c>
      <c r="M9303">
        <v>63.567</v>
      </c>
      <c r="N9303">
        <v>54.955800000000004</v>
      </c>
    </row>
    <row r="9304" spans="1:14" x14ac:dyDescent="0.3">
      <c r="A9304" t="s">
        <v>322</v>
      </c>
      <c r="B9304" t="s">
        <v>323</v>
      </c>
      <c r="C9304" t="s">
        <v>435</v>
      </c>
      <c r="D9304" t="s">
        <v>432</v>
      </c>
      <c r="E9304">
        <v>1979</v>
      </c>
      <c r="F9304">
        <v>37.284999999999997</v>
      </c>
      <c r="G9304">
        <v>7.3339999999999996</v>
      </c>
      <c r="M9304">
        <v>63.183999999999997</v>
      </c>
      <c r="N9304">
        <v>54.678100000000001</v>
      </c>
    </row>
    <row r="9305" spans="1:14" x14ac:dyDescent="0.3">
      <c r="A9305" t="s">
        <v>322</v>
      </c>
      <c r="B9305" t="s">
        <v>323</v>
      </c>
      <c r="C9305" t="s">
        <v>435</v>
      </c>
      <c r="D9305" t="s">
        <v>432</v>
      </c>
      <c r="E9305">
        <v>1978</v>
      </c>
      <c r="F9305">
        <v>37.579000000000001</v>
      </c>
      <c r="G9305">
        <v>7.48</v>
      </c>
      <c r="M9305">
        <v>62.795999999999999</v>
      </c>
      <c r="N9305">
        <v>54.412399999999998</v>
      </c>
    </row>
    <row r="9306" spans="1:14" x14ac:dyDescent="0.3">
      <c r="A9306" t="s">
        <v>322</v>
      </c>
      <c r="B9306" t="s">
        <v>323</v>
      </c>
      <c r="C9306" t="s">
        <v>435</v>
      </c>
      <c r="D9306" t="s">
        <v>432</v>
      </c>
      <c r="E9306">
        <v>1977</v>
      </c>
      <c r="F9306">
        <v>37.887999999999998</v>
      </c>
      <c r="G9306">
        <v>7.63</v>
      </c>
      <c r="M9306">
        <v>62.41</v>
      </c>
      <c r="N9306">
        <v>54.142800000000001</v>
      </c>
    </row>
    <row r="9307" spans="1:14" x14ac:dyDescent="0.3">
      <c r="A9307" t="s">
        <v>322</v>
      </c>
      <c r="B9307" t="s">
        <v>323</v>
      </c>
      <c r="C9307" t="s">
        <v>435</v>
      </c>
      <c r="D9307" t="s">
        <v>432</v>
      </c>
      <c r="E9307">
        <v>1976</v>
      </c>
      <c r="F9307">
        <v>38.222000000000001</v>
      </c>
      <c r="G9307">
        <v>7.782</v>
      </c>
      <c r="M9307">
        <v>62.030999999999999</v>
      </c>
      <c r="N9307">
        <v>53.8399</v>
      </c>
    </row>
    <row r="9308" spans="1:14" x14ac:dyDescent="0.3">
      <c r="A9308" t="s">
        <v>322</v>
      </c>
      <c r="B9308" t="s">
        <v>323</v>
      </c>
      <c r="C9308" t="s">
        <v>435</v>
      </c>
      <c r="D9308" t="s">
        <v>432</v>
      </c>
      <c r="E9308">
        <v>1975</v>
      </c>
      <c r="F9308">
        <v>38.593000000000004</v>
      </c>
      <c r="G9308">
        <v>7.9349999999999996</v>
      </c>
      <c r="M9308">
        <v>61.661000000000001</v>
      </c>
      <c r="N9308">
        <v>53.483699999999999</v>
      </c>
    </row>
    <row r="9309" spans="1:14" x14ac:dyDescent="0.3">
      <c r="A9309" t="s">
        <v>322</v>
      </c>
      <c r="B9309" t="s">
        <v>323</v>
      </c>
      <c r="C9309" t="s">
        <v>435</v>
      </c>
      <c r="D9309" t="s">
        <v>432</v>
      </c>
      <c r="E9309">
        <v>1974</v>
      </c>
      <c r="F9309">
        <v>39.012</v>
      </c>
      <c r="G9309">
        <v>8.0869999999999997</v>
      </c>
      <c r="M9309">
        <v>61.301000000000002</v>
      </c>
      <c r="N9309">
        <v>53.073500000000003</v>
      </c>
    </row>
    <row r="9310" spans="1:14" x14ac:dyDescent="0.3">
      <c r="A9310" t="s">
        <v>322</v>
      </c>
      <c r="B9310" t="s">
        <v>323</v>
      </c>
      <c r="C9310" t="s">
        <v>435</v>
      </c>
      <c r="D9310" t="s">
        <v>432</v>
      </c>
      <c r="E9310">
        <v>1973</v>
      </c>
      <c r="F9310">
        <v>39.481000000000002</v>
      </c>
      <c r="G9310">
        <v>8.2390000000000008</v>
      </c>
      <c r="M9310">
        <v>60.948</v>
      </c>
      <c r="N9310">
        <v>52.6021</v>
      </c>
    </row>
    <row r="9311" spans="1:14" x14ac:dyDescent="0.3">
      <c r="A9311" t="s">
        <v>322</v>
      </c>
      <c r="B9311" t="s">
        <v>323</v>
      </c>
      <c r="C9311" t="s">
        <v>435</v>
      </c>
      <c r="D9311" t="s">
        <v>432</v>
      </c>
      <c r="E9311">
        <v>1972</v>
      </c>
      <c r="F9311">
        <v>40.003</v>
      </c>
      <c r="G9311">
        <v>8.3930000000000007</v>
      </c>
      <c r="M9311">
        <v>60.598999999999997</v>
      </c>
      <c r="N9311">
        <v>52.048099999999998</v>
      </c>
    </row>
    <row r="9312" spans="1:14" x14ac:dyDescent="0.3">
      <c r="A9312" t="s">
        <v>322</v>
      </c>
      <c r="B9312" t="s">
        <v>323</v>
      </c>
      <c r="C9312" t="s">
        <v>435</v>
      </c>
      <c r="D9312" t="s">
        <v>432</v>
      </c>
      <c r="E9312">
        <v>1971</v>
      </c>
      <c r="F9312">
        <v>40.58</v>
      </c>
      <c r="G9312">
        <v>8.5510000000000002</v>
      </c>
      <c r="M9312">
        <v>60.256</v>
      </c>
      <c r="N9312">
        <v>51.3827</v>
      </c>
    </row>
    <row r="9313" spans="1:14" x14ac:dyDescent="0.3">
      <c r="A9313" t="s">
        <v>322</v>
      </c>
      <c r="B9313" t="s">
        <v>323</v>
      </c>
      <c r="C9313" t="s">
        <v>435</v>
      </c>
      <c r="D9313" t="s">
        <v>432</v>
      </c>
      <c r="E9313">
        <v>1970</v>
      </c>
      <c r="F9313">
        <v>41.225000000000001</v>
      </c>
      <c r="G9313">
        <v>8.7140000000000004</v>
      </c>
      <c r="M9313">
        <v>59.918999999999997</v>
      </c>
      <c r="N9313">
        <v>50.582700000000003</v>
      </c>
    </row>
    <row r="9314" spans="1:14" x14ac:dyDescent="0.3">
      <c r="A9314" t="s">
        <v>322</v>
      </c>
      <c r="B9314" t="s">
        <v>323</v>
      </c>
      <c r="C9314" t="s">
        <v>435</v>
      </c>
      <c r="D9314" t="s">
        <v>432</v>
      </c>
      <c r="E9314">
        <v>1969</v>
      </c>
      <c r="F9314">
        <v>41.948</v>
      </c>
      <c r="G9314">
        <v>8.8849999999999998</v>
      </c>
      <c r="M9314">
        <v>59.588999999999999</v>
      </c>
      <c r="N9314">
        <v>49.646599999999999</v>
      </c>
    </row>
    <row r="9315" spans="1:14" x14ac:dyDescent="0.3">
      <c r="A9315" t="s">
        <v>322</v>
      </c>
      <c r="B9315" t="s">
        <v>323</v>
      </c>
      <c r="C9315" t="s">
        <v>435</v>
      </c>
      <c r="D9315" t="s">
        <v>432</v>
      </c>
      <c r="E9315">
        <v>1968</v>
      </c>
      <c r="F9315">
        <v>42.741999999999997</v>
      </c>
      <c r="G9315">
        <v>9.0649999999999995</v>
      </c>
      <c r="M9315">
        <v>59.265999999999998</v>
      </c>
      <c r="N9315">
        <v>48.582000000000001</v>
      </c>
    </row>
    <row r="9316" spans="1:14" x14ac:dyDescent="0.3">
      <c r="A9316" t="s">
        <v>322</v>
      </c>
      <c r="B9316" t="s">
        <v>323</v>
      </c>
      <c r="C9316" t="s">
        <v>435</v>
      </c>
      <c r="D9316" t="s">
        <v>432</v>
      </c>
      <c r="E9316">
        <v>1967</v>
      </c>
      <c r="F9316">
        <v>43.587000000000003</v>
      </c>
      <c r="G9316">
        <v>9.2550000000000008</v>
      </c>
      <c r="M9316">
        <v>58.951000000000001</v>
      </c>
      <c r="N9316">
        <v>47.412399999999998</v>
      </c>
    </row>
    <row r="9317" spans="1:14" x14ac:dyDescent="0.3">
      <c r="A9317" t="s">
        <v>322</v>
      </c>
      <c r="B9317" t="s">
        <v>323</v>
      </c>
      <c r="C9317" t="s">
        <v>435</v>
      </c>
      <c r="D9317" t="s">
        <v>432</v>
      </c>
      <c r="E9317">
        <v>1966</v>
      </c>
      <c r="F9317">
        <v>44.457000000000001</v>
      </c>
      <c r="G9317">
        <v>9.4570000000000007</v>
      </c>
      <c r="M9317">
        <v>58.642000000000003</v>
      </c>
      <c r="N9317">
        <v>46.174199999999999</v>
      </c>
    </row>
    <row r="9318" spans="1:14" x14ac:dyDescent="0.3">
      <c r="A9318" t="s">
        <v>322</v>
      </c>
      <c r="B9318" t="s">
        <v>323</v>
      </c>
      <c r="C9318" t="s">
        <v>435</v>
      </c>
      <c r="D9318" t="s">
        <v>432</v>
      </c>
      <c r="E9318">
        <v>1965</v>
      </c>
      <c r="F9318">
        <v>45.305999999999997</v>
      </c>
      <c r="G9318">
        <v>9.6679999999999993</v>
      </c>
      <c r="M9318">
        <v>58.34</v>
      </c>
      <c r="N9318">
        <v>44.895400000000002</v>
      </c>
    </row>
    <row r="9319" spans="1:14" x14ac:dyDescent="0.3">
      <c r="A9319" t="s">
        <v>322</v>
      </c>
      <c r="B9319" t="s">
        <v>323</v>
      </c>
      <c r="C9319" t="s">
        <v>435</v>
      </c>
      <c r="D9319" t="s">
        <v>432</v>
      </c>
      <c r="E9319">
        <v>1964</v>
      </c>
      <c r="F9319">
        <v>46.084000000000003</v>
      </c>
      <c r="G9319">
        <v>9.8879999999999999</v>
      </c>
      <c r="M9319">
        <v>58.045000000000002</v>
      </c>
      <c r="N9319">
        <v>43.5837</v>
      </c>
    </row>
    <row r="9320" spans="1:14" x14ac:dyDescent="0.3">
      <c r="A9320" t="s">
        <v>322</v>
      </c>
      <c r="B9320" t="s">
        <v>323</v>
      </c>
      <c r="C9320" t="s">
        <v>435</v>
      </c>
      <c r="D9320" t="s">
        <v>432</v>
      </c>
      <c r="E9320">
        <v>1963</v>
      </c>
      <c r="F9320">
        <v>46.761000000000003</v>
      </c>
      <c r="G9320">
        <v>10.113</v>
      </c>
      <c r="M9320">
        <v>57.756</v>
      </c>
      <c r="N9320">
        <v>42.247</v>
      </c>
    </row>
    <row r="9321" spans="1:14" x14ac:dyDescent="0.3">
      <c r="A9321" t="s">
        <v>322</v>
      </c>
      <c r="B9321" t="s">
        <v>323</v>
      </c>
      <c r="C9321" t="s">
        <v>435</v>
      </c>
      <c r="D9321" t="s">
        <v>432</v>
      </c>
      <c r="E9321">
        <v>1962</v>
      </c>
      <c r="F9321">
        <v>47.323</v>
      </c>
      <c r="G9321">
        <v>10.343999999999999</v>
      </c>
      <c r="M9321">
        <v>57.472000000000001</v>
      </c>
      <c r="N9321">
        <v>40.910200000000003</v>
      </c>
    </row>
    <row r="9322" spans="1:14" x14ac:dyDescent="0.3">
      <c r="A9322" t="s">
        <v>322</v>
      </c>
      <c r="B9322" t="s">
        <v>323</v>
      </c>
      <c r="C9322" t="s">
        <v>435</v>
      </c>
      <c r="D9322" t="s">
        <v>432</v>
      </c>
      <c r="E9322">
        <v>1961</v>
      </c>
      <c r="F9322">
        <v>47.774000000000001</v>
      </c>
      <c r="G9322">
        <v>10.58</v>
      </c>
      <c r="M9322">
        <v>57.188000000000002</v>
      </c>
      <c r="N9322">
        <v>39.613100000000003</v>
      </c>
    </row>
    <row r="9323" spans="1:14" x14ac:dyDescent="0.3">
      <c r="A9323" t="s">
        <v>322</v>
      </c>
      <c r="B9323" t="s">
        <v>323</v>
      </c>
      <c r="C9323" t="s">
        <v>435</v>
      </c>
      <c r="D9323" t="s">
        <v>432</v>
      </c>
      <c r="E9323">
        <v>1960</v>
      </c>
      <c r="F9323">
        <v>48.137999999999998</v>
      </c>
      <c r="G9323">
        <v>10.821999999999999</v>
      </c>
      <c r="M9323">
        <v>56.902000000000001</v>
      </c>
    </row>
    <row r="9324" spans="1:14" x14ac:dyDescent="0.3">
      <c r="A9324" t="s">
        <v>324</v>
      </c>
      <c r="B9324" t="s">
        <v>325</v>
      </c>
      <c r="C9324" t="s">
        <v>438</v>
      </c>
      <c r="D9324" t="s">
        <v>436</v>
      </c>
      <c r="E9324">
        <v>2018</v>
      </c>
      <c r="L9324">
        <v>1.7</v>
      </c>
      <c r="N9324">
        <v>563.08299999999997</v>
      </c>
    </row>
    <row r="9325" spans="1:14" x14ac:dyDescent="0.3">
      <c r="A9325" t="s">
        <v>324</v>
      </c>
      <c r="B9325" t="s">
        <v>325</v>
      </c>
      <c r="C9325" t="s">
        <v>438</v>
      </c>
      <c r="D9325" t="s">
        <v>436</v>
      </c>
      <c r="E9325">
        <v>2017</v>
      </c>
      <c r="I9325">
        <v>1632860000</v>
      </c>
      <c r="J9325">
        <v>48494.6</v>
      </c>
      <c r="K9325">
        <v>60.182299999999998</v>
      </c>
      <c r="L9325">
        <v>1.8</v>
      </c>
      <c r="N9325">
        <v>561.18299999999999</v>
      </c>
    </row>
    <row r="9326" spans="1:14" x14ac:dyDescent="0.3">
      <c r="A9326" t="s">
        <v>324</v>
      </c>
      <c r="B9326" t="s">
        <v>325</v>
      </c>
      <c r="C9326" t="s">
        <v>438</v>
      </c>
      <c r="D9326" t="s">
        <v>436</v>
      </c>
      <c r="E9326">
        <v>2016</v>
      </c>
      <c r="F9326">
        <v>7.9</v>
      </c>
      <c r="G9326">
        <v>7.6</v>
      </c>
      <c r="I9326">
        <v>1564380000</v>
      </c>
      <c r="J9326">
        <v>46692.4</v>
      </c>
      <c r="L9326">
        <v>1.9</v>
      </c>
      <c r="N9326">
        <v>558.4</v>
      </c>
    </row>
    <row r="9327" spans="1:14" x14ac:dyDescent="0.3">
      <c r="A9327" t="s">
        <v>324</v>
      </c>
      <c r="B9327" t="s">
        <v>325</v>
      </c>
      <c r="C9327" t="s">
        <v>438</v>
      </c>
      <c r="D9327" t="s">
        <v>436</v>
      </c>
      <c r="E9327">
        <v>2015</v>
      </c>
      <c r="F9327">
        <v>8.1999999999999993</v>
      </c>
      <c r="G9327">
        <v>7.1</v>
      </c>
      <c r="I9327">
        <v>1523010000</v>
      </c>
      <c r="J9327">
        <v>45774.6</v>
      </c>
      <c r="L9327">
        <v>2</v>
      </c>
      <c r="N9327">
        <v>554.53300000000002</v>
      </c>
    </row>
    <row r="9328" spans="1:14" x14ac:dyDescent="0.3">
      <c r="A9328" t="s">
        <v>324</v>
      </c>
      <c r="B9328" t="s">
        <v>325</v>
      </c>
      <c r="C9328" t="s">
        <v>438</v>
      </c>
      <c r="D9328" t="s">
        <v>436</v>
      </c>
      <c r="E9328">
        <v>2014</v>
      </c>
      <c r="F9328">
        <v>9.1</v>
      </c>
      <c r="G9328">
        <v>7.7</v>
      </c>
      <c r="I9328">
        <v>1788510000</v>
      </c>
      <c r="J9328">
        <v>54282.8</v>
      </c>
      <c r="L9328">
        <v>2</v>
      </c>
      <c r="N9328">
        <v>549.13300000000004</v>
      </c>
    </row>
    <row r="9329" spans="1:14" x14ac:dyDescent="0.3">
      <c r="A9329" t="s">
        <v>324</v>
      </c>
      <c r="B9329" t="s">
        <v>325</v>
      </c>
      <c r="C9329" t="s">
        <v>438</v>
      </c>
      <c r="D9329" t="s">
        <v>436</v>
      </c>
      <c r="E9329">
        <v>2013</v>
      </c>
      <c r="F9329">
        <v>9.4</v>
      </c>
      <c r="G9329">
        <v>7.4</v>
      </c>
      <c r="I9329">
        <v>1865370000</v>
      </c>
      <c r="J9329">
        <v>57302.7</v>
      </c>
      <c r="L9329">
        <v>2.1</v>
      </c>
      <c r="N9329">
        <v>542.54999999999995</v>
      </c>
    </row>
    <row r="9330" spans="1:14" x14ac:dyDescent="0.3">
      <c r="A9330" t="s">
        <v>324</v>
      </c>
      <c r="B9330" t="s">
        <v>325</v>
      </c>
      <c r="C9330" t="s">
        <v>438</v>
      </c>
      <c r="D9330" t="s">
        <v>436</v>
      </c>
      <c r="E9330">
        <v>2012</v>
      </c>
      <c r="F9330">
        <v>9.6999999999999993</v>
      </c>
      <c r="G9330">
        <v>7.1</v>
      </c>
      <c r="I9330">
        <v>1800080000</v>
      </c>
      <c r="J9330">
        <v>56068.4</v>
      </c>
      <c r="L9330">
        <v>2.2000000000000002</v>
      </c>
      <c r="M9330">
        <v>85.417100000000005</v>
      </c>
      <c r="N9330">
        <v>535.08299999999997</v>
      </c>
    </row>
    <row r="9331" spans="1:14" x14ac:dyDescent="0.3">
      <c r="A9331" t="s">
        <v>324</v>
      </c>
      <c r="B9331" t="s">
        <v>325</v>
      </c>
      <c r="C9331" t="s">
        <v>438</v>
      </c>
      <c r="D9331" t="s">
        <v>436</v>
      </c>
      <c r="E9331">
        <v>2011</v>
      </c>
      <c r="F9331">
        <v>10</v>
      </c>
      <c r="G9331">
        <v>6.8</v>
      </c>
      <c r="I9331">
        <v>2054490000</v>
      </c>
      <c r="J9331">
        <v>64890.2</v>
      </c>
      <c r="K9331">
        <v>49.6</v>
      </c>
      <c r="L9331">
        <v>2.4</v>
      </c>
      <c r="N9331">
        <v>527.68299999999999</v>
      </c>
    </row>
    <row r="9332" spans="1:14" x14ac:dyDescent="0.3">
      <c r="A9332" t="s">
        <v>324</v>
      </c>
      <c r="B9332" t="s">
        <v>325</v>
      </c>
      <c r="C9332" t="s">
        <v>438</v>
      </c>
      <c r="D9332" t="s">
        <v>436</v>
      </c>
      <c r="E9332">
        <v>2010</v>
      </c>
      <c r="F9332">
        <v>10.333299999999999</v>
      </c>
      <c r="G9332">
        <v>6.5333300000000003</v>
      </c>
      <c r="I9332">
        <v>2139070000</v>
      </c>
      <c r="J9332">
        <v>68496.399999999994</v>
      </c>
      <c r="L9332">
        <v>2.5</v>
      </c>
      <c r="N9332">
        <v>520.48299999999995</v>
      </c>
    </row>
    <row r="9333" spans="1:14" x14ac:dyDescent="0.3">
      <c r="A9333" t="s">
        <v>324</v>
      </c>
      <c r="B9333" t="s">
        <v>325</v>
      </c>
      <c r="C9333" t="s">
        <v>438</v>
      </c>
      <c r="D9333" t="s">
        <v>436</v>
      </c>
      <c r="E9333">
        <v>2009</v>
      </c>
      <c r="F9333">
        <v>10.666700000000001</v>
      </c>
      <c r="G9333">
        <v>6.2666700000000004</v>
      </c>
      <c r="I9333">
        <v>2363160000</v>
      </c>
      <c r="J9333">
        <v>76686</v>
      </c>
      <c r="K9333">
        <v>54.21</v>
      </c>
      <c r="L9333">
        <v>2.7</v>
      </c>
      <c r="N9333">
        <v>513.6</v>
      </c>
    </row>
    <row r="9334" spans="1:14" x14ac:dyDescent="0.3">
      <c r="A9334" t="s">
        <v>324</v>
      </c>
      <c r="B9334" t="s">
        <v>325</v>
      </c>
      <c r="C9334" t="s">
        <v>438</v>
      </c>
      <c r="D9334" t="s">
        <v>436</v>
      </c>
      <c r="E9334">
        <v>2008</v>
      </c>
      <c r="F9334">
        <v>11</v>
      </c>
      <c r="G9334">
        <v>6</v>
      </c>
      <c r="I9334">
        <v>2752310000</v>
      </c>
      <c r="J9334">
        <v>90435.3</v>
      </c>
      <c r="K9334">
        <v>54.52</v>
      </c>
      <c r="L9334">
        <v>3</v>
      </c>
      <c r="N9334">
        <v>507.233</v>
      </c>
    </row>
    <row r="9335" spans="1:14" x14ac:dyDescent="0.3">
      <c r="A9335" t="s">
        <v>324</v>
      </c>
      <c r="B9335" t="s">
        <v>325</v>
      </c>
      <c r="C9335" t="s">
        <v>438</v>
      </c>
      <c r="D9335" t="s">
        <v>436</v>
      </c>
      <c r="E9335">
        <v>2007</v>
      </c>
      <c r="F9335">
        <v>9.4</v>
      </c>
      <c r="G9335">
        <v>7.2</v>
      </c>
      <c r="I9335">
        <v>2488370000</v>
      </c>
      <c r="J9335">
        <v>82771.7</v>
      </c>
      <c r="K9335">
        <v>50.364800000000002</v>
      </c>
      <c r="L9335">
        <v>3.2</v>
      </c>
      <c r="N9335">
        <v>501.05</v>
      </c>
    </row>
    <row r="9336" spans="1:14" x14ac:dyDescent="0.3">
      <c r="A9336" t="s">
        <v>324</v>
      </c>
      <c r="B9336" t="s">
        <v>325</v>
      </c>
      <c r="C9336" t="s">
        <v>438</v>
      </c>
      <c r="D9336" t="s">
        <v>436</v>
      </c>
      <c r="E9336">
        <v>2006</v>
      </c>
      <c r="F9336">
        <v>10</v>
      </c>
      <c r="G9336">
        <v>7.5</v>
      </c>
      <c r="I9336">
        <v>2092590000</v>
      </c>
      <c r="J9336">
        <v>70457.399999999994</v>
      </c>
      <c r="K9336">
        <v>50.2087</v>
      </c>
      <c r="L9336">
        <v>3.4</v>
      </c>
      <c r="N9336">
        <v>495</v>
      </c>
    </row>
    <row r="9337" spans="1:14" x14ac:dyDescent="0.3">
      <c r="A9337" t="s">
        <v>324</v>
      </c>
      <c r="B9337" t="s">
        <v>325</v>
      </c>
      <c r="C9337" t="s">
        <v>438</v>
      </c>
      <c r="D9337" t="s">
        <v>436</v>
      </c>
      <c r="E9337">
        <v>2005</v>
      </c>
      <c r="F9337">
        <v>9.5</v>
      </c>
      <c r="G9337">
        <v>7.3</v>
      </c>
      <c r="I9337">
        <v>1958710000</v>
      </c>
      <c r="J9337">
        <v>66795.5</v>
      </c>
      <c r="K9337">
        <v>50.259599999999999</v>
      </c>
      <c r="L9337">
        <v>3.7</v>
      </c>
      <c r="N9337">
        <v>488.733</v>
      </c>
    </row>
    <row r="9338" spans="1:14" x14ac:dyDescent="0.3">
      <c r="A9338" t="s">
        <v>324</v>
      </c>
      <c r="B9338" t="s">
        <v>325</v>
      </c>
      <c r="C9338" t="s">
        <v>438</v>
      </c>
      <c r="D9338" t="s">
        <v>436</v>
      </c>
      <c r="E9338">
        <v>2004</v>
      </c>
      <c r="F9338">
        <v>10.4</v>
      </c>
      <c r="G9338">
        <v>6.3</v>
      </c>
      <c r="I9338">
        <v>1877330000</v>
      </c>
      <c r="J9338">
        <v>64869.7</v>
      </c>
      <c r="K9338">
        <v>50.566299999999998</v>
      </c>
      <c r="L9338">
        <v>4</v>
      </c>
      <c r="N9338">
        <v>482.33300000000003</v>
      </c>
    </row>
    <row r="9339" spans="1:14" x14ac:dyDescent="0.3">
      <c r="A9339" t="s">
        <v>324</v>
      </c>
      <c r="B9339" t="s">
        <v>325</v>
      </c>
      <c r="C9339" t="s">
        <v>438</v>
      </c>
      <c r="D9339" t="s">
        <v>436</v>
      </c>
      <c r="E9339">
        <v>2003</v>
      </c>
      <c r="I9339">
        <v>1600450000</v>
      </c>
      <c r="J9339">
        <v>56034.3</v>
      </c>
      <c r="K9339">
        <v>50.003500000000003</v>
      </c>
      <c r="L9339">
        <v>4.3</v>
      </c>
      <c r="N9339">
        <v>476.03300000000002</v>
      </c>
    </row>
    <row r="9340" spans="1:14" x14ac:dyDescent="0.3">
      <c r="A9340" t="s">
        <v>324</v>
      </c>
      <c r="B9340" t="s">
        <v>325</v>
      </c>
      <c r="C9340" t="s">
        <v>438</v>
      </c>
      <c r="D9340" t="s">
        <v>436</v>
      </c>
      <c r="E9340">
        <v>2002</v>
      </c>
      <c r="I9340">
        <v>1253530000</v>
      </c>
      <c r="J9340">
        <v>44490.8</v>
      </c>
      <c r="K9340">
        <v>50.834800000000001</v>
      </c>
      <c r="L9340">
        <v>4.5999999999999996</v>
      </c>
      <c r="N9340">
        <v>469.58300000000003</v>
      </c>
    </row>
    <row r="9341" spans="1:14" x14ac:dyDescent="0.3">
      <c r="A9341" t="s">
        <v>324</v>
      </c>
      <c r="B9341" t="s">
        <v>325</v>
      </c>
      <c r="C9341" t="s">
        <v>438</v>
      </c>
      <c r="D9341" t="s">
        <v>436</v>
      </c>
      <c r="E9341">
        <v>2001</v>
      </c>
      <c r="I9341">
        <v>1160630000</v>
      </c>
      <c r="J9341">
        <v>41731.1</v>
      </c>
      <c r="K9341">
        <v>50.341700000000003</v>
      </c>
      <c r="L9341">
        <v>5</v>
      </c>
      <c r="N9341">
        <v>463.53300000000002</v>
      </c>
    </row>
    <row r="9342" spans="1:14" x14ac:dyDescent="0.3">
      <c r="A9342" t="s">
        <v>324</v>
      </c>
      <c r="B9342" t="s">
        <v>325</v>
      </c>
      <c r="C9342" t="s">
        <v>438</v>
      </c>
      <c r="D9342" t="s">
        <v>436</v>
      </c>
      <c r="E9342">
        <v>2000</v>
      </c>
      <c r="I9342">
        <v>1101900000</v>
      </c>
      <c r="J9342">
        <v>40124.5</v>
      </c>
      <c r="K9342">
        <v>48.799500000000002</v>
      </c>
      <c r="L9342">
        <v>5.4</v>
      </c>
      <c r="N9342">
        <v>457.7</v>
      </c>
    </row>
    <row r="9343" spans="1:14" x14ac:dyDescent="0.3">
      <c r="A9343" t="s">
        <v>324</v>
      </c>
      <c r="B9343" t="s">
        <v>325</v>
      </c>
      <c r="C9343" t="s">
        <v>438</v>
      </c>
      <c r="D9343" t="s">
        <v>436</v>
      </c>
      <c r="E9343">
        <v>1999</v>
      </c>
      <c r="I9343">
        <v>1215640000</v>
      </c>
      <c r="J9343">
        <v>44783.199999999997</v>
      </c>
      <c r="K9343">
        <v>42.8033</v>
      </c>
      <c r="L9343">
        <v>5.8</v>
      </c>
      <c r="N9343">
        <v>452.41699999999997</v>
      </c>
    </row>
    <row r="9344" spans="1:14" x14ac:dyDescent="0.3">
      <c r="A9344" t="s">
        <v>324</v>
      </c>
      <c r="B9344" t="s">
        <v>325</v>
      </c>
      <c r="C9344" t="s">
        <v>438</v>
      </c>
      <c r="D9344" t="s">
        <v>436</v>
      </c>
      <c r="E9344">
        <v>1998</v>
      </c>
      <c r="K9344">
        <v>1.40856</v>
      </c>
      <c r="L9344">
        <v>6.3</v>
      </c>
      <c r="N9344">
        <v>447.33300000000003</v>
      </c>
    </row>
    <row r="9345" spans="1:14" x14ac:dyDescent="0.3">
      <c r="A9345" t="s">
        <v>324</v>
      </c>
      <c r="B9345" t="s">
        <v>325</v>
      </c>
      <c r="C9345" t="s">
        <v>438</v>
      </c>
      <c r="D9345" t="s">
        <v>436</v>
      </c>
      <c r="E9345">
        <v>1997</v>
      </c>
      <c r="K9345">
        <v>1.41855</v>
      </c>
      <c r="L9345">
        <v>6.8</v>
      </c>
      <c r="N9345">
        <v>442.7</v>
      </c>
    </row>
    <row r="9346" spans="1:14" x14ac:dyDescent="0.3">
      <c r="A9346" t="s">
        <v>324</v>
      </c>
      <c r="B9346" t="s">
        <v>325</v>
      </c>
      <c r="C9346" t="s">
        <v>438</v>
      </c>
      <c r="D9346" t="s">
        <v>436</v>
      </c>
      <c r="E9346">
        <v>1996</v>
      </c>
      <c r="K9346">
        <v>1.42808</v>
      </c>
      <c r="L9346">
        <v>7.3</v>
      </c>
      <c r="N9346">
        <v>437.53300000000002</v>
      </c>
    </row>
    <row r="9347" spans="1:14" x14ac:dyDescent="0.3">
      <c r="A9347" t="s">
        <v>324</v>
      </c>
      <c r="B9347" t="s">
        <v>325</v>
      </c>
      <c r="C9347" t="s">
        <v>438</v>
      </c>
      <c r="D9347" t="s">
        <v>436</v>
      </c>
      <c r="E9347">
        <v>1995</v>
      </c>
      <c r="K9347">
        <v>1.3621300000000001</v>
      </c>
      <c r="L9347">
        <v>7.9</v>
      </c>
      <c r="N9347">
        <v>432.13299999999998</v>
      </c>
    </row>
    <row r="9348" spans="1:14" x14ac:dyDescent="0.3">
      <c r="A9348" t="s">
        <v>324</v>
      </c>
      <c r="B9348" t="s">
        <v>325</v>
      </c>
      <c r="C9348" t="s">
        <v>438</v>
      </c>
      <c r="D9348" t="s">
        <v>436</v>
      </c>
      <c r="E9348">
        <v>1994</v>
      </c>
      <c r="L9348">
        <v>8.5</v>
      </c>
      <c r="N9348">
        <v>426.36700000000002</v>
      </c>
    </row>
    <row r="9349" spans="1:14" x14ac:dyDescent="0.3">
      <c r="A9349" t="s">
        <v>324</v>
      </c>
      <c r="B9349" t="s">
        <v>325</v>
      </c>
      <c r="C9349" t="s">
        <v>438</v>
      </c>
      <c r="D9349" t="s">
        <v>436</v>
      </c>
      <c r="E9349">
        <v>1993</v>
      </c>
      <c r="L9349">
        <v>9.1999999999999993</v>
      </c>
      <c r="N9349">
        <v>420.15</v>
      </c>
    </row>
    <row r="9350" spans="1:14" x14ac:dyDescent="0.3">
      <c r="A9350" t="s">
        <v>324</v>
      </c>
      <c r="B9350" t="s">
        <v>325</v>
      </c>
      <c r="C9350" t="s">
        <v>438</v>
      </c>
      <c r="D9350" t="s">
        <v>436</v>
      </c>
      <c r="E9350">
        <v>1992</v>
      </c>
      <c r="L9350">
        <v>10</v>
      </c>
      <c r="N9350">
        <v>413.7</v>
      </c>
    </row>
    <row r="9351" spans="1:14" x14ac:dyDescent="0.3">
      <c r="A9351" t="s">
        <v>324</v>
      </c>
      <c r="B9351" t="s">
        <v>325</v>
      </c>
      <c r="C9351" t="s">
        <v>438</v>
      </c>
      <c r="D9351" t="s">
        <v>436</v>
      </c>
      <c r="E9351">
        <v>1991</v>
      </c>
      <c r="L9351">
        <v>10.7</v>
      </c>
      <c r="N9351">
        <v>407.66699999999997</v>
      </c>
    </row>
    <row r="9352" spans="1:14" x14ac:dyDescent="0.3">
      <c r="A9352" t="s">
        <v>324</v>
      </c>
      <c r="B9352" t="s">
        <v>325</v>
      </c>
      <c r="C9352" t="s">
        <v>438</v>
      </c>
      <c r="D9352" t="s">
        <v>436</v>
      </c>
      <c r="E9352">
        <v>1990</v>
      </c>
      <c r="K9352">
        <v>0</v>
      </c>
      <c r="L9352">
        <v>11.6</v>
      </c>
      <c r="N9352">
        <v>402.08300000000003</v>
      </c>
    </row>
    <row r="9353" spans="1:14" x14ac:dyDescent="0.3">
      <c r="A9353" t="s">
        <v>324</v>
      </c>
      <c r="B9353" t="s">
        <v>325</v>
      </c>
      <c r="C9353" t="s">
        <v>438</v>
      </c>
      <c r="D9353" t="s">
        <v>436</v>
      </c>
      <c r="E9353">
        <v>1989</v>
      </c>
      <c r="L9353">
        <v>12.5</v>
      </c>
      <c r="N9353">
        <v>396.95</v>
      </c>
    </row>
    <row r="9354" spans="1:14" x14ac:dyDescent="0.3">
      <c r="A9354" t="s">
        <v>324</v>
      </c>
      <c r="B9354" t="s">
        <v>325</v>
      </c>
      <c r="C9354" t="s">
        <v>438</v>
      </c>
      <c r="D9354" t="s">
        <v>436</v>
      </c>
      <c r="E9354">
        <v>1988</v>
      </c>
      <c r="L9354">
        <v>13.5</v>
      </c>
      <c r="N9354">
        <v>392.517</v>
      </c>
    </row>
    <row r="9355" spans="1:14" x14ac:dyDescent="0.3">
      <c r="A9355" t="s">
        <v>324</v>
      </c>
      <c r="B9355" t="s">
        <v>325</v>
      </c>
      <c r="C9355" t="s">
        <v>438</v>
      </c>
      <c r="D9355" t="s">
        <v>436</v>
      </c>
      <c r="E9355">
        <v>1987</v>
      </c>
      <c r="L9355">
        <v>14.5</v>
      </c>
      <c r="N9355">
        <v>388.25</v>
      </c>
    </row>
    <row r="9356" spans="1:14" x14ac:dyDescent="0.3">
      <c r="A9356" t="s">
        <v>324</v>
      </c>
      <c r="B9356" t="s">
        <v>325</v>
      </c>
      <c r="C9356" t="s">
        <v>438</v>
      </c>
      <c r="D9356" t="s">
        <v>436</v>
      </c>
      <c r="E9356">
        <v>1986</v>
      </c>
      <c r="L9356">
        <v>15.7</v>
      </c>
      <c r="N9356">
        <v>384.1</v>
      </c>
    </row>
    <row r="9357" spans="1:14" x14ac:dyDescent="0.3">
      <c r="A9357" t="s">
        <v>324</v>
      </c>
      <c r="B9357" t="s">
        <v>325</v>
      </c>
      <c r="C9357" t="s">
        <v>438</v>
      </c>
      <c r="D9357" t="s">
        <v>436</v>
      </c>
      <c r="E9357">
        <v>1985</v>
      </c>
      <c r="L9357">
        <v>16.8</v>
      </c>
      <c r="N9357">
        <v>379.96699999999998</v>
      </c>
    </row>
    <row r="9358" spans="1:14" x14ac:dyDescent="0.3">
      <c r="A9358" t="s">
        <v>324</v>
      </c>
      <c r="B9358" t="s">
        <v>325</v>
      </c>
      <c r="C9358" t="s">
        <v>438</v>
      </c>
      <c r="D9358" t="s">
        <v>436</v>
      </c>
      <c r="E9358">
        <v>1984</v>
      </c>
      <c r="N9358">
        <v>375.81700000000001</v>
      </c>
    </row>
    <row r="9359" spans="1:14" x14ac:dyDescent="0.3">
      <c r="A9359" t="s">
        <v>324</v>
      </c>
      <c r="B9359" t="s">
        <v>325</v>
      </c>
      <c r="C9359" t="s">
        <v>438</v>
      </c>
      <c r="D9359" t="s">
        <v>436</v>
      </c>
      <c r="E9359">
        <v>1983</v>
      </c>
      <c r="N9359">
        <v>371.65</v>
      </c>
    </row>
    <row r="9360" spans="1:14" x14ac:dyDescent="0.3">
      <c r="A9360" t="s">
        <v>324</v>
      </c>
      <c r="B9360" t="s">
        <v>325</v>
      </c>
      <c r="C9360" t="s">
        <v>438</v>
      </c>
      <c r="D9360" t="s">
        <v>436</v>
      </c>
      <c r="E9360">
        <v>1982</v>
      </c>
      <c r="N9360">
        <v>367.28300000000002</v>
      </c>
    </row>
    <row r="9361" spans="1:14" x14ac:dyDescent="0.3">
      <c r="A9361" t="s">
        <v>324</v>
      </c>
      <c r="B9361" t="s">
        <v>325</v>
      </c>
      <c r="C9361" t="s">
        <v>438</v>
      </c>
      <c r="D9361" t="s">
        <v>436</v>
      </c>
      <c r="E9361">
        <v>1981</v>
      </c>
      <c r="N9361">
        <v>362.75</v>
      </c>
    </row>
    <row r="9362" spans="1:14" x14ac:dyDescent="0.3">
      <c r="A9362" t="s">
        <v>324</v>
      </c>
      <c r="B9362" t="s">
        <v>325</v>
      </c>
      <c r="C9362" t="s">
        <v>438</v>
      </c>
      <c r="D9362" t="s">
        <v>436</v>
      </c>
      <c r="E9362">
        <v>1980</v>
      </c>
      <c r="N9362">
        <v>357.65</v>
      </c>
    </row>
    <row r="9363" spans="1:14" x14ac:dyDescent="0.3">
      <c r="A9363" t="s">
        <v>324</v>
      </c>
      <c r="B9363" t="s">
        <v>325</v>
      </c>
      <c r="C9363" t="s">
        <v>438</v>
      </c>
      <c r="D9363" t="s">
        <v>436</v>
      </c>
      <c r="E9363">
        <v>1979</v>
      </c>
      <c r="N9363">
        <v>352.11700000000002</v>
      </c>
    </row>
    <row r="9364" spans="1:14" x14ac:dyDescent="0.3">
      <c r="A9364" t="s">
        <v>324</v>
      </c>
      <c r="B9364" t="s">
        <v>325</v>
      </c>
      <c r="C9364" t="s">
        <v>438</v>
      </c>
      <c r="D9364" t="s">
        <v>436</v>
      </c>
      <c r="E9364">
        <v>1978</v>
      </c>
      <c r="N9364">
        <v>346</v>
      </c>
    </row>
    <row r="9365" spans="1:14" x14ac:dyDescent="0.3">
      <c r="A9365" t="s">
        <v>324</v>
      </c>
      <c r="B9365" t="s">
        <v>325</v>
      </c>
      <c r="C9365" t="s">
        <v>438</v>
      </c>
      <c r="D9365" t="s">
        <v>436</v>
      </c>
      <c r="E9365">
        <v>1977</v>
      </c>
      <c r="N9365">
        <v>339.95</v>
      </c>
    </row>
    <row r="9366" spans="1:14" x14ac:dyDescent="0.3">
      <c r="A9366" t="s">
        <v>324</v>
      </c>
      <c r="B9366" t="s">
        <v>325</v>
      </c>
      <c r="C9366" t="s">
        <v>438</v>
      </c>
      <c r="D9366" t="s">
        <v>436</v>
      </c>
      <c r="E9366">
        <v>1976</v>
      </c>
      <c r="N9366">
        <v>334.71699999999998</v>
      </c>
    </row>
    <row r="9367" spans="1:14" x14ac:dyDescent="0.3">
      <c r="A9367" t="s">
        <v>324</v>
      </c>
      <c r="B9367" t="s">
        <v>325</v>
      </c>
      <c r="C9367" t="s">
        <v>438</v>
      </c>
      <c r="D9367" t="s">
        <v>436</v>
      </c>
      <c r="E9367">
        <v>1975</v>
      </c>
      <c r="N9367">
        <v>330.517</v>
      </c>
    </row>
    <row r="9368" spans="1:14" x14ac:dyDescent="0.3">
      <c r="A9368" t="s">
        <v>324</v>
      </c>
      <c r="B9368" t="s">
        <v>325</v>
      </c>
      <c r="C9368" t="s">
        <v>438</v>
      </c>
      <c r="D9368" t="s">
        <v>436</v>
      </c>
      <c r="E9368">
        <v>1974</v>
      </c>
      <c r="N9368">
        <v>327.733</v>
      </c>
    </row>
    <row r="9369" spans="1:14" x14ac:dyDescent="0.3">
      <c r="A9369" t="s">
        <v>324</v>
      </c>
      <c r="B9369" t="s">
        <v>325</v>
      </c>
      <c r="C9369" t="s">
        <v>438</v>
      </c>
      <c r="D9369" t="s">
        <v>436</v>
      </c>
      <c r="E9369">
        <v>1973</v>
      </c>
      <c r="N9369">
        <v>326.10000000000002</v>
      </c>
    </row>
    <row r="9370" spans="1:14" x14ac:dyDescent="0.3">
      <c r="A9370" t="s">
        <v>324</v>
      </c>
      <c r="B9370" t="s">
        <v>325</v>
      </c>
      <c r="C9370" t="s">
        <v>438</v>
      </c>
      <c r="D9370" t="s">
        <v>436</v>
      </c>
      <c r="E9370">
        <v>1972</v>
      </c>
      <c r="N9370">
        <v>324.89999999999998</v>
      </c>
    </row>
    <row r="9371" spans="1:14" x14ac:dyDescent="0.3">
      <c r="A9371" t="s">
        <v>324</v>
      </c>
      <c r="B9371" t="s">
        <v>325</v>
      </c>
      <c r="C9371" t="s">
        <v>438</v>
      </c>
      <c r="D9371" t="s">
        <v>436</v>
      </c>
      <c r="E9371">
        <v>1971</v>
      </c>
      <c r="N9371">
        <v>323.14999999999998</v>
      </c>
    </row>
    <row r="9372" spans="1:14" x14ac:dyDescent="0.3">
      <c r="A9372" t="s">
        <v>324</v>
      </c>
      <c r="B9372" t="s">
        <v>325</v>
      </c>
      <c r="C9372" t="s">
        <v>438</v>
      </c>
      <c r="D9372" t="s">
        <v>436</v>
      </c>
      <c r="E9372">
        <v>1970</v>
      </c>
      <c r="N9372">
        <v>320.35000000000002</v>
      </c>
    </row>
    <row r="9373" spans="1:14" x14ac:dyDescent="0.3">
      <c r="A9373" t="s">
        <v>324</v>
      </c>
      <c r="B9373" t="s">
        <v>325</v>
      </c>
      <c r="C9373" t="s">
        <v>438</v>
      </c>
      <c r="D9373" t="s">
        <v>436</v>
      </c>
      <c r="E9373">
        <v>1969</v>
      </c>
      <c r="N9373">
        <v>316.28300000000002</v>
      </c>
    </row>
    <row r="9374" spans="1:14" x14ac:dyDescent="0.3">
      <c r="A9374" t="s">
        <v>324</v>
      </c>
      <c r="B9374" t="s">
        <v>325</v>
      </c>
      <c r="C9374" t="s">
        <v>438</v>
      </c>
      <c r="D9374" t="s">
        <v>436</v>
      </c>
      <c r="E9374">
        <v>1968</v>
      </c>
      <c r="N9374">
        <v>311.13299999999998</v>
      </c>
    </row>
    <row r="9375" spans="1:14" x14ac:dyDescent="0.3">
      <c r="A9375" t="s">
        <v>324</v>
      </c>
      <c r="B9375" t="s">
        <v>325</v>
      </c>
      <c r="C9375" t="s">
        <v>438</v>
      </c>
      <c r="D9375" t="s">
        <v>436</v>
      </c>
      <c r="E9375">
        <v>1967</v>
      </c>
      <c r="N9375">
        <v>305.11700000000002</v>
      </c>
    </row>
    <row r="9376" spans="1:14" x14ac:dyDescent="0.3">
      <c r="A9376" t="s">
        <v>324</v>
      </c>
      <c r="B9376" t="s">
        <v>325</v>
      </c>
      <c r="C9376" t="s">
        <v>438</v>
      </c>
      <c r="D9376" t="s">
        <v>436</v>
      </c>
      <c r="E9376">
        <v>1966</v>
      </c>
      <c r="N9376">
        <v>298.63299999999998</v>
      </c>
    </row>
    <row r="9377" spans="1:15" x14ac:dyDescent="0.3">
      <c r="A9377" t="s">
        <v>324</v>
      </c>
      <c r="B9377" t="s">
        <v>325</v>
      </c>
      <c r="C9377" t="s">
        <v>438</v>
      </c>
      <c r="D9377" t="s">
        <v>436</v>
      </c>
      <c r="E9377">
        <v>1965</v>
      </c>
      <c r="N9377">
        <v>291.88299999999998</v>
      </c>
    </row>
    <row r="9378" spans="1:15" x14ac:dyDescent="0.3">
      <c r="A9378" t="s">
        <v>324</v>
      </c>
      <c r="B9378" t="s">
        <v>325</v>
      </c>
      <c r="C9378" t="s">
        <v>438</v>
      </c>
      <c r="D9378" t="s">
        <v>436</v>
      </c>
      <c r="E9378">
        <v>1964</v>
      </c>
      <c r="N9378">
        <v>284.983</v>
      </c>
    </row>
    <row r="9379" spans="1:15" x14ac:dyDescent="0.3">
      <c r="A9379" t="s">
        <v>324</v>
      </c>
      <c r="B9379" t="s">
        <v>325</v>
      </c>
      <c r="C9379" t="s">
        <v>438</v>
      </c>
      <c r="D9379" t="s">
        <v>436</v>
      </c>
      <c r="E9379">
        <v>1963</v>
      </c>
      <c r="N9379">
        <v>277.983</v>
      </c>
    </row>
    <row r="9380" spans="1:15" x14ac:dyDescent="0.3">
      <c r="A9380" t="s">
        <v>324</v>
      </c>
      <c r="B9380" t="s">
        <v>325</v>
      </c>
      <c r="C9380" t="s">
        <v>438</v>
      </c>
      <c r="D9380" t="s">
        <v>436</v>
      </c>
      <c r="E9380">
        <v>1962</v>
      </c>
      <c r="N9380">
        <v>270.91699999999997</v>
      </c>
    </row>
    <row r="9381" spans="1:15" x14ac:dyDescent="0.3">
      <c r="A9381" t="s">
        <v>324</v>
      </c>
      <c r="B9381" t="s">
        <v>325</v>
      </c>
      <c r="C9381" t="s">
        <v>438</v>
      </c>
      <c r="D9381" t="s">
        <v>436</v>
      </c>
      <c r="E9381">
        <v>1961</v>
      </c>
      <c r="N9381">
        <v>263.95</v>
      </c>
    </row>
    <row r="9382" spans="1:15" x14ac:dyDescent="0.3">
      <c r="A9382" t="s">
        <v>324</v>
      </c>
      <c r="B9382" t="s">
        <v>325</v>
      </c>
      <c r="C9382" t="s">
        <v>438</v>
      </c>
      <c r="D9382" t="s">
        <v>436</v>
      </c>
      <c r="E9382">
        <v>1960</v>
      </c>
    </row>
    <row r="9383" spans="1:15" x14ac:dyDescent="0.3">
      <c r="A9383" t="s">
        <v>326</v>
      </c>
      <c r="B9383" t="s">
        <v>327</v>
      </c>
      <c r="C9383" t="s">
        <v>431</v>
      </c>
      <c r="D9383" t="s">
        <v>432</v>
      </c>
      <c r="E9383">
        <v>2018</v>
      </c>
      <c r="I9383">
        <v>422297000</v>
      </c>
      <c r="J9383">
        <v>2001.14</v>
      </c>
      <c r="L9383">
        <v>24.4</v>
      </c>
      <c r="N9383">
        <v>219.821</v>
      </c>
      <c r="O9383">
        <v>13.319000000000001</v>
      </c>
    </row>
    <row r="9384" spans="1:15" x14ac:dyDescent="0.3">
      <c r="A9384" t="s">
        <v>326</v>
      </c>
      <c r="B9384" t="s">
        <v>327</v>
      </c>
      <c r="C9384" t="s">
        <v>431</v>
      </c>
      <c r="D9384" t="s">
        <v>432</v>
      </c>
      <c r="E9384">
        <v>2017</v>
      </c>
      <c r="F9384">
        <v>31.966999999999999</v>
      </c>
      <c r="G9384">
        <v>4.9080000000000004</v>
      </c>
      <c r="I9384">
        <v>375040000</v>
      </c>
      <c r="J9384">
        <v>1811.01</v>
      </c>
      <c r="K9384">
        <v>29.9312</v>
      </c>
      <c r="L9384">
        <v>25.2</v>
      </c>
      <c r="M9384">
        <v>69.933000000000007</v>
      </c>
      <c r="N9384">
        <v>215.71799999999999</v>
      </c>
      <c r="O9384">
        <v>13.138999999999999</v>
      </c>
    </row>
    <row r="9385" spans="1:15" x14ac:dyDescent="0.3">
      <c r="A9385" t="s">
        <v>326</v>
      </c>
      <c r="B9385" t="s">
        <v>327</v>
      </c>
      <c r="C9385" t="s">
        <v>431</v>
      </c>
      <c r="D9385" t="s">
        <v>432</v>
      </c>
      <c r="E9385">
        <v>2016</v>
      </c>
      <c r="F9385">
        <v>32.436999999999998</v>
      </c>
      <c r="G9385">
        <v>5.0019999999999998</v>
      </c>
      <c r="I9385">
        <v>347545000</v>
      </c>
      <c r="J9385">
        <v>1710.13</v>
      </c>
      <c r="K9385">
        <v>28</v>
      </c>
      <c r="L9385">
        <v>26.1</v>
      </c>
      <c r="M9385">
        <v>69.67</v>
      </c>
      <c r="N9385">
        <v>211.69499999999999</v>
      </c>
      <c r="O9385">
        <v>13.57</v>
      </c>
    </row>
    <row r="9386" spans="1:15" x14ac:dyDescent="0.3">
      <c r="A9386" t="s">
        <v>326</v>
      </c>
      <c r="B9386" t="s">
        <v>327</v>
      </c>
      <c r="C9386" t="s">
        <v>431</v>
      </c>
      <c r="D9386" t="s">
        <v>432</v>
      </c>
      <c r="E9386">
        <v>2015</v>
      </c>
      <c r="F9386">
        <v>32.950000000000003</v>
      </c>
      <c r="G9386">
        <v>5.1109999999999998</v>
      </c>
      <c r="I9386">
        <v>318266000</v>
      </c>
      <c r="J9386">
        <v>1595.86</v>
      </c>
      <c r="K9386">
        <v>25.82</v>
      </c>
      <c r="L9386">
        <v>27</v>
      </c>
      <c r="M9386">
        <v>69.376999999999995</v>
      </c>
      <c r="N9386">
        <v>207.74199999999999</v>
      </c>
      <c r="O9386">
        <v>13.605</v>
      </c>
    </row>
    <row r="9387" spans="1:15" x14ac:dyDescent="0.3">
      <c r="A9387" t="s">
        <v>326</v>
      </c>
      <c r="B9387" t="s">
        <v>327</v>
      </c>
      <c r="C9387" t="s">
        <v>431</v>
      </c>
      <c r="D9387" t="s">
        <v>432</v>
      </c>
      <c r="E9387">
        <v>2014</v>
      </c>
      <c r="F9387">
        <v>33.508000000000003</v>
      </c>
      <c r="G9387">
        <v>5.2320000000000002</v>
      </c>
      <c r="I9387">
        <v>348942000</v>
      </c>
      <c r="J9387">
        <v>1782.8</v>
      </c>
      <c r="K9387">
        <v>24.41</v>
      </c>
      <c r="L9387">
        <v>28.1</v>
      </c>
      <c r="M9387">
        <v>69.052000000000007</v>
      </c>
      <c r="N9387">
        <v>203.88200000000001</v>
      </c>
      <c r="O9387">
        <v>13.885999999999999</v>
      </c>
    </row>
    <row r="9388" spans="1:15" x14ac:dyDescent="0.3">
      <c r="A9388" t="s">
        <v>326</v>
      </c>
      <c r="B9388" t="s">
        <v>327</v>
      </c>
      <c r="C9388" t="s">
        <v>431</v>
      </c>
      <c r="D9388" t="s">
        <v>432</v>
      </c>
      <c r="E9388">
        <v>2013</v>
      </c>
      <c r="F9388">
        <v>34.103000000000002</v>
      </c>
      <c r="G9388">
        <v>5.3639999999999999</v>
      </c>
      <c r="I9388">
        <v>302925000</v>
      </c>
      <c r="J9388">
        <v>1577.02</v>
      </c>
      <c r="K9388">
        <v>23</v>
      </c>
      <c r="L9388">
        <v>29.2</v>
      </c>
      <c r="M9388">
        <v>68.694999999999993</v>
      </c>
      <c r="N9388">
        <v>200.09100000000001</v>
      </c>
      <c r="O9388">
        <v>13.927</v>
      </c>
    </row>
    <row r="9389" spans="1:15" x14ac:dyDescent="0.3">
      <c r="A9389" t="s">
        <v>326</v>
      </c>
      <c r="B9389" t="s">
        <v>327</v>
      </c>
      <c r="C9389" t="s">
        <v>431</v>
      </c>
      <c r="D9389" t="s">
        <v>432</v>
      </c>
      <c r="E9389">
        <v>2012</v>
      </c>
      <c r="F9389">
        <v>34.725999999999999</v>
      </c>
      <c r="G9389">
        <v>5.5090000000000003</v>
      </c>
      <c r="I9389">
        <v>252561000</v>
      </c>
      <c r="J9389">
        <v>1340.53</v>
      </c>
      <c r="K9389">
        <v>21.572399999999998</v>
      </c>
      <c r="L9389">
        <v>30.4</v>
      </c>
      <c r="M9389">
        <v>68.305999999999997</v>
      </c>
      <c r="N9389">
        <v>196.25399999999999</v>
      </c>
      <c r="O9389">
        <v>13.59</v>
      </c>
    </row>
    <row r="9390" spans="1:15" x14ac:dyDescent="0.3">
      <c r="A9390" t="s">
        <v>326</v>
      </c>
      <c r="B9390" t="s">
        <v>327</v>
      </c>
      <c r="C9390" t="s">
        <v>431</v>
      </c>
      <c r="D9390" t="s">
        <v>432</v>
      </c>
      <c r="E9390">
        <v>2011</v>
      </c>
      <c r="F9390">
        <v>35.363</v>
      </c>
      <c r="G9390">
        <v>5.6689999999999996</v>
      </c>
      <c r="I9390">
        <v>233214000</v>
      </c>
      <c r="J9390">
        <v>1263.8699999999999</v>
      </c>
      <c r="K9390">
        <v>20.161200000000001</v>
      </c>
      <c r="L9390">
        <v>31.9</v>
      </c>
      <c r="M9390">
        <v>67.885000000000005</v>
      </c>
      <c r="N9390">
        <v>192.21299999999999</v>
      </c>
      <c r="O9390">
        <v>13.723000000000001</v>
      </c>
    </row>
    <row r="9391" spans="1:15" x14ac:dyDescent="0.3">
      <c r="A9391" t="s">
        <v>326</v>
      </c>
      <c r="B9391" t="s">
        <v>327</v>
      </c>
      <c r="C9391" t="s">
        <v>431</v>
      </c>
      <c r="D9391" t="s">
        <v>432</v>
      </c>
      <c r="E9391">
        <v>2010</v>
      </c>
      <c r="F9391">
        <v>36.003</v>
      </c>
      <c r="G9391">
        <v>5.8479999999999999</v>
      </c>
      <c r="I9391">
        <v>197454000</v>
      </c>
      <c r="J9391">
        <v>1094.71</v>
      </c>
      <c r="K9391">
        <v>18.75</v>
      </c>
      <c r="L9391">
        <v>33.4</v>
      </c>
      <c r="M9391">
        <v>67.430000000000007</v>
      </c>
      <c r="N9391">
        <v>187.886</v>
      </c>
      <c r="O9391">
        <v>13.74</v>
      </c>
    </row>
    <row r="9392" spans="1:15" x14ac:dyDescent="0.3">
      <c r="A9392" t="s">
        <v>326</v>
      </c>
      <c r="B9392" t="s">
        <v>327</v>
      </c>
      <c r="C9392" t="s">
        <v>431</v>
      </c>
      <c r="D9392" t="s">
        <v>432</v>
      </c>
      <c r="E9392">
        <v>2009</v>
      </c>
      <c r="F9392">
        <v>36.636000000000003</v>
      </c>
      <c r="G9392">
        <v>6.0529999999999999</v>
      </c>
      <c r="I9392">
        <v>187821000</v>
      </c>
      <c r="J9392">
        <v>1067.92</v>
      </c>
      <c r="K9392">
        <v>16.41</v>
      </c>
      <c r="L9392">
        <v>35.1</v>
      </c>
      <c r="M9392">
        <v>66.938000000000002</v>
      </c>
      <c r="N9392">
        <v>183.20400000000001</v>
      </c>
      <c r="O9392">
        <v>14.693</v>
      </c>
    </row>
    <row r="9393" spans="1:15" x14ac:dyDescent="0.3">
      <c r="A9393" t="s">
        <v>326</v>
      </c>
      <c r="B9393" t="s">
        <v>327</v>
      </c>
      <c r="C9393" t="s">
        <v>431</v>
      </c>
      <c r="D9393" t="s">
        <v>432</v>
      </c>
      <c r="E9393">
        <v>2008</v>
      </c>
      <c r="F9393">
        <v>37.250999999999998</v>
      </c>
      <c r="G9393">
        <v>6.2869999999999999</v>
      </c>
      <c r="I9393">
        <v>188021000</v>
      </c>
      <c r="J9393">
        <v>1098.77</v>
      </c>
      <c r="K9393">
        <v>15.48</v>
      </c>
      <c r="L9393">
        <v>36.799999999999997</v>
      </c>
      <c r="M9393">
        <v>66.412000000000006</v>
      </c>
      <c r="N9393">
        <v>178.25</v>
      </c>
      <c r="O9393">
        <v>13.992000000000001</v>
      </c>
    </row>
    <row r="9394" spans="1:15" x14ac:dyDescent="0.3">
      <c r="A9394" t="s">
        <v>326</v>
      </c>
      <c r="B9394" t="s">
        <v>327</v>
      </c>
      <c r="C9394" t="s">
        <v>431</v>
      </c>
      <c r="D9394" t="s">
        <v>432</v>
      </c>
      <c r="E9394">
        <v>2007</v>
      </c>
      <c r="F9394">
        <v>37.831000000000003</v>
      </c>
      <c r="G9394">
        <v>6.5510000000000002</v>
      </c>
      <c r="I9394">
        <v>149147000</v>
      </c>
      <c r="J9394">
        <v>896.85500000000002</v>
      </c>
      <c r="K9394">
        <v>14.5905</v>
      </c>
      <c r="L9394">
        <v>38.700000000000003</v>
      </c>
      <c r="M9394">
        <v>65.853999999999999</v>
      </c>
      <c r="N9394">
        <v>173.22900000000001</v>
      </c>
      <c r="O9394">
        <v>15.281000000000001</v>
      </c>
    </row>
    <row r="9395" spans="1:15" x14ac:dyDescent="0.3">
      <c r="A9395" t="s">
        <v>326</v>
      </c>
      <c r="B9395" t="s">
        <v>327</v>
      </c>
      <c r="C9395" t="s">
        <v>431</v>
      </c>
      <c r="D9395" t="s">
        <v>432</v>
      </c>
      <c r="E9395">
        <v>2006</v>
      </c>
      <c r="F9395">
        <v>38.357999999999997</v>
      </c>
      <c r="G9395">
        <v>6.8440000000000003</v>
      </c>
      <c r="I9395">
        <v>142775000</v>
      </c>
      <c r="J9395">
        <v>883.06700000000001</v>
      </c>
      <c r="K9395">
        <v>14.182</v>
      </c>
      <c r="L9395">
        <v>40.799999999999997</v>
      </c>
      <c r="M9395">
        <v>65.27</v>
      </c>
      <c r="N9395">
        <v>168.41800000000001</v>
      </c>
      <c r="O9395">
        <v>16.649999999999999</v>
      </c>
    </row>
    <row r="9396" spans="1:15" x14ac:dyDescent="0.3">
      <c r="A9396" t="s">
        <v>326</v>
      </c>
      <c r="B9396" t="s">
        <v>327</v>
      </c>
      <c r="C9396" t="s">
        <v>431</v>
      </c>
      <c r="D9396" t="s">
        <v>432</v>
      </c>
      <c r="E9396">
        <v>2005</v>
      </c>
      <c r="F9396">
        <v>38.808</v>
      </c>
      <c r="G9396">
        <v>7.1669999999999998</v>
      </c>
      <c r="I9396">
        <v>136451000</v>
      </c>
      <c r="J9396">
        <v>866.50699999999995</v>
      </c>
      <c r="K9396">
        <v>13.759499999999999</v>
      </c>
      <c r="L9396">
        <v>43</v>
      </c>
      <c r="M9396">
        <v>64.659000000000006</v>
      </c>
      <c r="N9396">
        <v>164.03299999999999</v>
      </c>
      <c r="O9396">
        <v>16.47</v>
      </c>
    </row>
    <row r="9397" spans="1:15" x14ac:dyDescent="0.3">
      <c r="A9397" t="s">
        <v>326</v>
      </c>
      <c r="B9397" t="s">
        <v>327</v>
      </c>
      <c r="C9397" t="s">
        <v>431</v>
      </c>
      <c r="D9397" t="s">
        <v>432</v>
      </c>
      <c r="E9397">
        <v>2004</v>
      </c>
      <c r="F9397">
        <v>39.156999999999996</v>
      </c>
      <c r="G9397">
        <v>7.52</v>
      </c>
      <c r="I9397">
        <v>114582000</v>
      </c>
      <c r="J9397">
        <v>745.31399999999996</v>
      </c>
      <c r="K9397">
        <v>13.322900000000001</v>
      </c>
      <c r="L9397">
        <v>45.3</v>
      </c>
      <c r="M9397">
        <v>64.02</v>
      </c>
      <c r="N9397">
        <v>160.143</v>
      </c>
      <c r="O9397">
        <v>16.12</v>
      </c>
    </row>
    <row r="9398" spans="1:15" x14ac:dyDescent="0.3">
      <c r="A9398" t="s">
        <v>326</v>
      </c>
      <c r="B9398" t="s">
        <v>327</v>
      </c>
      <c r="C9398" t="s">
        <v>431</v>
      </c>
      <c r="D9398" t="s">
        <v>432</v>
      </c>
      <c r="E9398">
        <v>2003</v>
      </c>
      <c r="F9398">
        <v>39.401000000000003</v>
      </c>
      <c r="G9398">
        <v>7.8949999999999996</v>
      </c>
      <c r="I9398">
        <v>102086000</v>
      </c>
      <c r="J9398">
        <v>678.69399999999996</v>
      </c>
      <c r="K9398">
        <v>10.161799999999999</v>
      </c>
      <c r="L9398">
        <v>47.8</v>
      </c>
      <c r="M9398">
        <v>63.359000000000002</v>
      </c>
      <c r="N9398">
        <v>156.68199999999999</v>
      </c>
      <c r="O9398">
        <v>16.36</v>
      </c>
    </row>
    <row r="9399" spans="1:15" x14ac:dyDescent="0.3">
      <c r="A9399" t="s">
        <v>326</v>
      </c>
      <c r="B9399" t="s">
        <v>327</v>
      </c>
      <c r="C9399" t="s">
        <v>431</v>
      </c>
      <c r="D9399" t="s">
        <v>432</v>
      </c>
      <c r="E9399">
        <v>2002</v>
      </c>
      <c r="F9399">
        <v>39.545000000000002</v>
      </c>
      <c r="G9399">
        <v>8.282</v>
      </c>
      <c r="I9399">
        <v>85171100</v>
      </c>
      <c r="J9399">
        <v>577.63900000000001</v>
      </c>
      <c r="K9399">
        <v>7.5806699999999996</v>
      </c>
      <c r="L9399">
        <v>50.4</v>
      </c>
      <c r="M9399">
        <v>62.686999999999998</v>
      </c>
      <c r="N9399">
        <v>153.59100000000001</v>
      </c>
      <c r="O9399">
        <v>17.63</v>
      </c>
    </row>
    <row r="9400" spans="1:15" x14ac:dyDescent="0.3">
      <c r="A9400" t="s">
        <v>326</v>
      </c>
      <c r="B9400" t="s">
        <v>327</v>
      </c>
      <c r="C9400" t="s">
        <v>431</v>
      </c>
      <c r="D9400" t="s">
        <v>432</v>
      </c>
      <c r="E9400">
        <v>2001</v>
      </c>
      <c r="F9400">
        <v>39.601999999999997</v>
      </c>
      <c r="G9400">
        <v>8.6720000000000006</v>
      </c>
      <c r="I9400">
        <v>75951100</v>
      </c>
      <c r="J9400">
        <v>524.68700000000001</v>
      </c>
      <c r="K9400">
        <v>6.3109200000000003</v>
      </c>
      <c r="L9400">
        <v>53.1</v>
      </c>
      <c r="M9400">
        <v>62.017000000000003</v>
      </c>
      <c r="N9400">
        <v>150.786</v>
      </c>
      <c r="O9400">
        <v>15.73</v>
      </c>
    </row>
    <row r="9401" spans="1:15" x14ac:dyDescent="0.3">
      <c r="A9401" t="s">
        <v>326</v>
      </c>
      <c r="B9401" t="s">
        <v>327</v>
      </c>
      <c r="C9401" t="s">
        <v>431</v>
      </c>
      <c r="D9401" t="s">
        <v>432</v>
      </c>
      <c r="E9401">
        <v>2000</v>
      </c>
      <c r="F9401">
        <v>39.588999999999999</v>
      </c>
      <c r="G9401">
        <v>9.0540000000000003</v>
      </c>
      <c r="K9401">
        <v>4.6385199999999998</v>
      </c>
      <c r="L9401">
        <v>55.8</v>
      </c>
      <c r="M9401">
        <v>61.365000000000002</v>
      </c>
      <c r="N9401">
        <v>148.19</v>
      </c>
      <c r="O9401">
        <v>14.4</v>
      </c>
    </row>
    <row r="9402" spans="1:15" x14ac:dyDescent="0.3">
      <c r="A9402" t="s">
        <v>326</v>
      </c>
      <c r="B9402" t="s">
        <v>327</v>
      </c>
      <c r="C9402" t="s">
        <v>431</v>
      </c>
      <c r="D9402" t="s">
        <v>432</v>
      </c>
      <c r="E9402">
        <v>1999</v>
      </c>
      <c r="F9402">
        <v>39.533999999999999</v>
      </c>
      <c r="G9402">
        <v>9.4149999999999991</v>
      </c>
      <c r="K9402">
        <v>0.363203</v>
      </c>
      <c r="L9402">
        <v>58.5</v>
      </c>
      <c r="M9402">
        <v>60.741999999999997</v>
      </c>
      <c r="N9402">
        <v>145.791</v>
      </c>
      <c r="O9402">
        <v>14.407999999999999</v>
      </c>
    </row>
    <row r="9403" spans="1:15" x14ac:dyDescent="0.3">
      <c r="A9403" t="s">
        <v>326</v>
      </c>
      <c r="B9403" t="s">
        <v>327</v>
      </c>
      <c r="C9403" t="s">
        <v>431</v>
      </c>
      <c r="D9403" t="s">
        <v>432</v>
      </c>
      <c r="E9403">
        <v>1998</v>
      </c>
      <c r="F9403">
        <v>39.468000000000004</v>
      </c>
      <c r="G9403">
        <v>9.75</v>
      </c>
      <c r="K9403">
        <v>0.29584700000000003</v>
      </c>
      <c r="L9403">
        <v>61</v>
      </c>
      <c r="M9403">
        <v>60.158999999999999</v>
      </c>
      <c r="N9403">
        <v>143.59200000000001</v>
      </c>
      <c r="O9403">
        <v>14.214</v>
      </c>
    </row>
    <row r="9404" spans="1:15" x14ac:dyDescent="0.3">
      <c r="A9404" t="s">
        <v>326</v>
      </c>
      <c r="B9404" t="s">
        <v>327</v>
      </c>
      <c r="C9404" t="s">
        <v>431</v>
      </c>
      <c r="D9404" t="s">
        <v>432</v>
      </c>
      <c r="E9404">
        <v>1997</v>
      </c>
      <c r="F9404">
        <v>39.417999999999999</v>
      </c>
      <c r="G9404">
        <v>10.052</v>
      </c>
      <c r="L9404">
        <v>63.3</v>
      </c>
      <c r="M9404">
        <v>59.631</v>
      </c>
      <c r="N9404">
        <v>141.49199999999999</v>
      </c>
      <c r="O9404">
        <v>14.250999999999999</v>
      </c>
    </row>
    <row r="9405" spans="1:15" x14ac:dyDescent="0.3">
      <c r="A9405" t="s">
        <v>326</v>
      </c>
      <c r="B9405" t="s">
        <v>327</v>
      </c>
      <c r="C9405" t="s">
        <v>431</v>
      </c>
      <c r="D9405" t="s">
        <v>432</v>
      </c>
      <c r="E9405">
        <v>1996</v>
      </c>
      <c r="F9405">
        <v>39.402000000000001</v>
      </c>
      <c r="G9405">
        <v>10.314</v>
      </c>
      <c r="L9405">
        <v>65.3</v>
      </c>
      <c r="M9405">
        <v>59.171999999999997</v>
      </c>
      <c r="N9405">
        <v>139.381</v>
      </c>
      <c r="O9405">
        <v>14.138</v>
      </c>
    </row>
    <row r="9406" spans="1:15" x14ac:dyDescent="0.3">
      <c r="A9406" t="s">
        <v>326</v>
      </c>
      <c r="B9406" t="s">
        <v>327</v>
      </c>
      <c r="C9406" t="s">
        <v>431</v>
      </c>
      <c r="D9406" t="s">
        <v>432</v>
      </c>
      <c r="E9406">
        <v>1995</v>
      </c>
      <c r="F9406">
        <v>39.430999999999997</v>
      </c>
      <c r="G9406">
        <v>10.532999999999999</v>
      </c>
      <c r="L9406">
        <v>67</v>
      </c>
      <c r="M9406">
        <v>58.795000000000002</v>
      </c>
      <c r="N9406">
        <v>137.16499999999999</v>
      </c>
      <c r="O9406">
        <v>14.065</v>
      </c>
    </row>
    <row r="9407" spans="1:15" x14ac:dyDescent="0.3">
      <c r="A9407" t="s">
        <v>326</v>
      </c>
      <c r="B9407" t="s">
        <v>327</v>
      </c>
      <c r="C9407" t="s">
        <v>431</v>
      </c>
      <c r="D9407" t="s">
        <v>432</v>
      </c>
      <c r="E9407">
        <v>1994</v>
      </c>
      <c r="F9407">
        <v>39.508000000000003</v>
      </c>
      <c r="G9407">
        <v>10.706</v>
      </c>
      <c r="L9407">
        <v>68.3</v>
      </c>
      <c r="M9407">
        <v>58.511000000000003</v>
      </c>
      <c r="N9407">
        <v>134.82</v>
      </c>
      <c r="O9407">
        <v>13.973000000000001</v>
      </c>
    </row>
    <row r="9408" spans="1:15" x14ac:dyDescent="0.3">
      <c r="A9408" t="s">
        <v>326</v>
      </c>
      <c r="B9408" t="s">
        <v>327</v>
      </c>
      <c r="C9408" t="s">
        <v>431</v>
      </c>
      <c r="D9408" t="s">
        <v>432</v>
      </c>
      <c r="E9408">
        <v>1993</v>
      </c>
      <c r="F9408">
        <v>39.618000000000002</v>
      </c>
      <c r="G9408">
        <v>10.840999999999999</v>
      </c>
      <c r="L9408">
        <v>69.099999999999994</v>
      </c>
      <c r="M9408">
        <v>58.317999999999998</v>
      </c>
      <c r="N9408">
        <v>132.35599999999999</v>
      </c>
      <c r="O9408">
        <v>13.848000000000001</v>
      </c>
    </row>
    <row r="9409" spans="1:15" x14ac:dyDescent="0.3">
      <c r="A9409" t="s">
        <v>326</v>
      </c>
      <c r="B9409" t="s">
        <v>327</v>
      </c>
      <c r="C9409" t="s">
        <v>431</v>
      </c>
      <c r="D9409" t="s">
        <v>432</v>
      </c>
      <c r="E9409">
        <v>1992</v>
      </c>
      <c r="F9409">
        <v>39.75</v>
      </c>
      <c r="G9409">
        <v>10.942</v>
      </c>
      <c r="L9409">
        <v>69.5</v>
      </c>
      <c r="M9409">
        <v>58.212000000000003</v>
      </c>
      <c r="N9409">
        <v>129.767</v>
      </c>
      <c r="O9409">
        <v>13.48</v>
      </c>
    </row>
    <row r="9410" spans="1:15" x14ac:dyDescent="0.3">
      <c r="A9410" t="s">
        <v>326</v>
      </c>
      <c r="B9410" t="s">
        <v>327</v>
      </c>
      <c r="C9410" t="s">
        <v>431</v>
      </c>
      <c r="D9410" t="s">
        <v>432</v>
      </c>
      <c r="E9410">
        <v>1991</v>
      </c>
      <c r="F9410">
        <v>39.896999999999998</v>
      </c>
      <c r="G9410">
        <v>11.013999999999999</v>
      </c>
      <c r="L9410">
        <v>69.400000000000006</v>
      </c>
      <c r="M9410">
        <v>58.188000000000002</v>
      </c>
      <c r="N9410">
        <v>127.03700000000001</v>
      </c>
      <c r="O9410">
        <v>13.403</v>
      </c>
    </row>
    <row r="9411" spans="1:15" x14ac:dyDescent="0.3">
      <c r="A9411" t="s">
        <v>326</v>
      </c>
      <c r="B9411" t="s">
        <v>327</v>
      </c>
      <c r="C9411" t="s">
        <v>431</v>
      </c>
      <c r="D9411" t="s">
        <v>432</v>
      </c>
      <c r="E9411">
        <v>1990</v>
      </c>
      <c r="F9411">
        <v>40.052999999999997</v>
      </c>
      <c r="G9411">
        <v>11.061</v>
      </c>
      <c r="K9411">
        <v>0</v>
      </c>
      <c r="L9411">
        <v>69.099999999999994</v>
      </c>
      <c r="M9411">
        <v>58.247</v>
      </c>
      <c r="N9411">
        <v>124.176</v>
      </c>
    </row>
    <row r="9412" spans="1:15" x14ac:dyDescent="0.3">
      <c r="A9412" t="s">
        <v>326</v>
      </c>
      <c r="B9412" t="s">
        <v>327</v>
      </c>
      <c r="C9412" t="s">
        <v>431</v>
      </c>
      <c r="D9412" t="s">
        <v>432</v>
      </c>
      <c r="E9412">
        <v>1989</v>
      </c>
      <c r="F9412">
        <v>40.213000000000001</v>
      </c>
      <c r="G9412">
        <v>11.087</v>
      </c>
      <c r="L9412">
        <v>68.5</v>
      </c>
      <c r="M9412">
        <v>58.392000000000003</v>
      </c>
      <c r="N9412">
        <v>121.167</v>
      </c>
    </row>
    <row r="9413" spans="1:15" x14ac:dyDescent="0.3">
      <c r="A9413" t="s">
        <v>326</v>
      </c>
      <c r="B9413" t="s">
        <v>327</v>
      </c>
      <c r="C9413" t="s">
        <v>431</v>
      </c>
      <c r="D9413" t="s">
        <v>432</v>
      </c>
      <c r="E9413">
        <v>1988</v>
      </c>
      <c r="F9413">
        <v>40.371000000000002</v>
      </c>
      <c r="G9413">
        <v>11.093999999999999</v>
      </c>
      <c r="L9413">
        <v>67.7</v>
      </c>
      <c r="M9413">
        <v>58.607999999999997</v>
      </c>
      <c r="N9413">
        <v>118.005</v>
      </c>
    </row>
    <row r="9414" spans="1:15" x14ac:dyDescent="0.3">
      <c r="A9414" t="s">
        <v>326</v>
      </c>
      <c r="B9414" t="s">
        <v>327</v>
      </c>
      <c r="C9414" t="s">
        <v>431</v>
      </c>
      <c r="D9414" t="s">
        <v>432</v>
      </c>
      <c r="E9414">
        <v>1987</v>
      </c>
      <c r="F9414">
        <v>40.521999999999998</v>
      </c>
      <c r="G9414">
        <v>11.086</v>
      </c>
      <c r="L9414">
        <v>66.8</v>
      </c>
      <c r="M9414">
        <v>58.874000000000002</v>
      </c>
      <c r="N9414">
        <v>114.848</v>
      </c>
    </row>
    <row r="9415" spans="1:15" x14ac:dyDescent="0.3">
      <c r="A9415" t="s">
        <v>326</v>
      </c>
      <c r="B9415" t="s">
        <v>327</v>
      </c>
      <c r="C9415" t="s">
        <v>431</v>
      </c>
      <c r="D9415" t="s">
        <v>432</v>
      </c>
      <c r="E9415">
        <v>1986</v>
      </c>
      <c r="F9415">
        <v>40.661999999999999</v>
      </c>
      <c r="G9415">
        <v>11.065</v>
      </c>
      <c r="L9415">
        <v>65.7</v>
      </c>
      <c r="M9415">
        <v>59.161000000000001</v>
      </c>
      <c r="N9415">
        <v>111.905</v>
      </c>
    </row>
    <row r="9416" spans="1:15" x14ac:dyDescent="0.3">
      <c r="A9416" t="s">
        <v>326</v>
      </c>
      <c r="B9416" t="s">
        <v>327</v>
      </c>
      <c r="C9416" t="s">
        <v>431</v>
      </c>
      <c r="D9416" t="s">
        <v>432</v>
      </c>
      <c r="E9416">
        <v>1985</v>
      </c>
      <c r="F9416">
        <v>40.79</v>
      </c>
      <c r="G9416">
        <v>11.023</v>
      </c>
      <c r="L9416">
        <v>64.5</v>
      </c>
      <c r="M9416">
        <v>59.442</v>
      </c>
      <c r="N9416">
        <v>109.29600000000001</v>
      </c>
    </row>
    <row r="9417" spans="1:15" x14ac:dyDescent="0.3">
      <c r="A9417" t="s">
        <v>326</v>
      </c>
      <c r="B9417" t="s">
        <v>327</v>
      </c>
      <c r="C9417" t="s">
        <v>431</v>
      </c>
      <c r="D9417" t="s">
        <v>432</v>
      </c>
      <c r="E9417">
        <v>1984</v>
      </c>
      <c r="F9417">
        <v>40.909999999999997</v>
      </c>
      <c r="G9417">
        <v>10.946</v>
      </c>
      <c r="L9417">
        <v>63.2</v>
      </c>
      <c r="M9417">
        <v>59.688000000000002</v>
      </c>
      <c r="N9417">
        <v>107.114</v>
      </c>
    </row>
    <row r="9418" spans="1:15" x14ac:dyDescent="0.3">
      <c r="A9418" t="s">
        <v>326</v>
      </c>
      <c r="B9418" t="s">
        <v>327</v>
      </c>
      <c r="C9418" t="s">
        <v>431</v>
      </c>
      <c r="D9418" t="s">
        <v>432</v>
      </c>
      <c r="E9418">
        <v>1983</v>
      </c>
      <c r="F9418">
        <v>41.023000000000003</v>
      </c>
      <c r="G9418">
        <v>10.833</v>
      </c>
      <c r="L9418">
        <v>62</v>
      </c>
      <c r="M9418">
        <v>59.878</v>
      </c>
      <c r="N9418">
        <v>105.277</v>
      </c>
    </row>
    <row r="9419" spans="1:15" x14ac:dyDescent="0.3">
      <c r="A9419" t="s">
        <v>326</v>
      </c>
      <c r="B9419" t="s">
        <v>327</v>
      </c>
      <c r="C9419" t="s">
        <v>431</v>
      </c>
      <c r="D9419" t="s">
        <v>432</v>
      </c>
      <c r="E9419">
        <v>1982</v>
      </c>
      <c r="F9419">
        <v>41.131</v>
      </c>
      <c r="G9419">
        <v>10.695</v>
      </c>
      <c r="L9419">
        <v>60.9</v>
      </c>
      <c r="M9419">
        <v>59.991999999999997</v>
      </c>
      <c r="N9419">
        <v>103.61799999999999</v>
      </c>
    </row>
    <row r="9420" spans="1:15" x14ac:dyDescent="0.3">
      <c r="A9420" t="s">
        <v>326</v>
      </c>
      <c r="B9420" t="s">
        <v>327</v>
      </c>
      <c r="C9420" t="s">
        <v>431</v>
      </c>
      <c r="D9420" t="s">
        <v>432</v>
      </c>
      <c r="E9420">
        <v>1981</v>
      </c>
      <c r="F9420">
        <v>41.228000000000002</v>
      </c>
      <c r="G9420">
        <v>10.551</v>
      </c>
      <c r="L9420">
        <v>60</v>
      </c>
      <c r="M9420">
        <v>60.014000000000003</v>
      </c>
      <c r="N9420">
        <v>101.84399999999999</v>
      </c>
    </row>
    <row r="9421" spans="1:15" x14ac:dyDescent="0.3">
      <c r="A9421" t="s">
        <v>326</v>
      </c>
      <c r="B9421" t="s">
        <v>327</v>
      </c>
      <c r="C9421" t="s">
        <v>431</v>
      </c>
      <c r="D9421" t="s">
        <v>432</v>
      </c>
      <c r="E9421">
        <v>1980</v>
      </c>
      <c r="F9421">
        <v>41.298999999999999</v>
      </c>
      <c r="G9421">
        <v>10.446999999999999</v>
      </c>
      <c r="L9421">
        <v>59.4</v>
      </c>
      <c r="M9421">
        <v>59.927999999999997</v>
      </c>
      <c r="N9421">
        <v>99.785399999999996</v>
      </c>
    </row>
    <row r="9422" spans="1:15" x14ac:dyDescent="0.3">
      <c r="A9422" t="s">
        <v>326</v>
      </c>
      <c r="B9422" t="s">
        <v>327</v>
      </c>
      <c r="C9422" t="s">
        <v>431</v>
      </c>
      <c r="D9422" t="s">
        <v>432</v>
      </c>
      <c r="E9422">
        <v>1979</v>
      </c>
      <c r="F9422">
        <v>41.323999999999998</v>
      </c>
      <c r="G9422">
        <v>10.433</v>
      </c>
      <c r="L9422">
        <v>58.9</v>
      </c>
      <c r="M9422">
        <v>59.731000000000002</v>
      </c>
      <c r="N9422">
        <v>97.355199999999996</v>
      </c>
    </row>
    <row r="9423" spans="1:15" x14ac:dyDescent="0.3">
      <c r="A9423" t="s">
        <v>326</v>
      </c>
      <c r="B9423" t="s">
        <v>327</v>
      </c>
      <c r="C9423" t="s">
        <v>431</v>
      </c>
      <c r="D9423" t="s">
        <v>432</v>
      </c>
      <c r="E9423">
        <v>1978</v>
      </c>
      <c r="F9423">
        <v>41.296999999999997</v>
      </c>
      <c r="G9423">
        <v>10.537000000000001</v>
      </c>
      <c r="L9423">
        <v>58.6</v>
      </c>
      <c r="M9423">
        <v>59.436</v>
      </c>
      <c r="N9423">
        <v>94.628100000000003</v>
      </c>
    </row>
    <row r="9424" spans="1:15" x14ac:dyDescent="0.3">
      <c r="A9424" t="s">
        <v>326</v>
      </c>
      <c r="B9424" t="s">
        <v>327</v>
      </c>
      <c r="C9424" t="s">
        <v>431</v>
      </c>
      <c r="D9424" t="s">
        <v>432</v>
      </c>
      <c r="E9424">
        <v>1977</v>
      </c>
      <c r="F9424">
        <v>41.225000000000001</v>
      </c>
      <c r="G9424">
        <v>10.766999999999999</v>
      </c>
      <c r="L9424">
        <v>58.4</v>
      </c>
      <c r="M9424">
        <v>59.063000000000002</v>
      </c>
      <c r="N9424">
        <v>91.781199999999998</v>
      </c>
    </row>
    <row r="9425" spans="1:14" x14ac:dyDescent="0.3">
      <c r="A9425" t="s">
        <v>326</v>
      </c>
      <c r="B9425" t="s">
        <v>327</v>
      </c>
      <c r="C9425" t="s">
        <v>431</v>
      </c>
      <c r="D9425" t="s">
        <v>432</v>
      </c>
      <c r="E9425">
        <v>1976</v>
      </c>
      <c r="F9425">
        <v>41.125</v>
      </c>
      <c r="G9425">
        <v>11.111000000000001</v>
      </c>
      <c r="L9425">
        <v>58.3</v>
      </c>
      <c r="M9425">
        <v>58.622999999999998</v>
      </c>
      <c r="N9425">
        <v>89.042699999999996</v>
      </c>
    </row>
    <row r="9426" spans="1:14" x14ac:dyDescent="0.3">
      <c r="A9426" t="s">
        <v>326</v>
      </c>
      <c r="B9426" t="s">
        <v>327</v>
      </c>
      <c r="C9426" t="s">
        <v>431</v>
      </c>
      <c r="D9426" t="s">
        <v>432</v>
      </c>
      <c r="E9426">
        <v>1975</v>
      </c>
      <c r="F9426">
        <v>41.021999999999998</v>
      </c>
      <c r="G9426">
        <v>11.518000000000001</v>
      </c>
      <c r="L9426">
        <v>58</v>
      </c>
      <c r="M9426">
        <v>58.13</v>
      </c>
      <c r="N9426">
        <v>86.602099999999993</v>
      </c>
    </row>
    <row r="9427" spans="1:14" x14ac:dyDescent="0.3">
      <c r="A9427" t="s">
        <v>326</v>
      </c>
      <c r="B9427" t="s">
        <v>327</v>
      </c>
      <c r="C9427" t="s">
        <v>431</v>
      </c>
      <c r="D9427" t="s">
        <v>432</v>
      </c>
      <c r="E9427">
        <v>1974</v>
      </c>
      <c r="F9427">
        <v>40.947000000000003</v>
      </c>
      <c r="G9427">
        <v>11.919</v>
      </c>
      <c r="L9427">
        <v>57.7</v>
      </c>
      <c r="M9427">
        <v>57.597000000000001</v>
      </c>
      <c r="N9427">
        <v>84.533299999999997</v>
      </c>
    </row>
    <row r="9428" spans="1:14" x14ac:dyDescent="0.3">
      <c r="A9428" t="s">
        <v>326</v>
      </c>
      <c r="B9428" t="s">
        <v>327</v>
      </c>
      <c r="C9428" t="s">
        <v>431</v>
      </c>
      <c r="D9428" t="s">
        <v>432</v>
      </c>
      <c r="E9428">
        <v>1973</v>
      </c>
      <c r="F9428">
        <v>40.933</v>
      </c>
      <c r="G9428">
        <v>12.253</v>
      </c>
      <c r="L9428">
        <v>57.3</v>
      </c>
      <c r="M9428">
        <v>57.04</v>
      </c>
      <c r="N9428">
        <v>82.775000000000006</v>
      </c>
    </row>
    <row r="9429" spans="1:14" x14ac:dyDescent="0.3">
      <c r="A9429" t="s">
        <v>326</v>
      </c>
      <c r="B9429" t="s">
        <v>327</v>
      </c>
      <c r="C9429" t="s">
        <v>431</v>
      </c>
      <c r="D9429" t="s">
        <v>432</v>
      </c>
      <c r="E9429">
        <v>1972</v>
      </c>
      <c r="F9429">
        <v>41.006999999999998</v>
      </c>
      <c r="G9429">
        <v>12.491</v>
      </c>
      <c r="L9429">
        <v>57</v>
      </c>
      <c r="M9429">
        <v>56.472000000000001</v>
      </c>
      <c r="N9429">
        <v>81.181299999999993</v>
      </c>
    </row>
    <row r="9430" spans="1:14" x14ac:dyDescent="0.3">
      <c r="A9430" t="s">
        <v>326</v>
      </c>
      <c r="B9430" t="s">
        <v>327</v>
      </c>
      <c r="C9430" t="s">
        <v>431</v>
      </c>
      <c r="D9430" t="s">
        <v>432</v>
      </c>
      <c r="E9430">
        <v>1971</v>
      </c>
      <c r="F9430">
        <v>41.191000000000003</v>
      </c>
      <c r="G9430">
        <v>12.637</v>
      </c>
      <c r="L9430">
        <v>56.8</v>
      </c>
      <c r="M9430">
        <v>55.906999999999996</v>
      </c>
      <c r="N9430">
        <v>79.528099999999995</v>
      </c>
    </row>
    <row r="9431" spans="1:14" x14ac:dyDescent="0.3">
      <c r="A9431" t="s">
        <v>326</v>
      </c>
      <c r="B9431" t="s">
        <v>327</v>
      </c>
      <c r="C9431" t="s">
        <v>431</v>
      </c>
      <c r="D9431" t="s">
        <v>432</v>
      </c>
      <c r="E9431">
        <v>1970</v>
      </c>
      <c r="F9431">
        <v>41.514000000000003</v>
      </c>
      <c r="G9431">
        <v>12.743</v>
      </c>
      <c r="L9431">
        <v>56.8</v>
      </c>
      <c r="M9431">
        <v>55.357999999999997</v>
      </c>
      <c r="N9431">
        <v>77.6708</v>
      </c>
    </row>
    <row r="9432" spans="1:14" x14ac:dyDescent="0.3">
      <c r="A9432" t="s">
        <v>326</v>
      </c>
      <c r="B9432" t="s">
        <v>327</v>
      </c>
      <c r="C9432" t="s">
        <v>431</v>
      </c>
      <c r="D9432" t="s">
        <v>432</v>
      </c>
      <c r="E9432">
        <v>1969</v>
      </c>
      <c r="F9432">
        <v>42.003</v>
      </c>
      <c r="G9432">
        <v>12.888</v>
      </c>
      <c r="L9432">
        <v>57.3</v>
      </c>
      <c r="M9432">
        <v>54.832999999999998</v>
      </c>
      <c r="N9432">
        <v>75.528099999999995</v>
      </c>
    </row>
    <row r="9433" spans="1:14" x14ac:dyDescent="0.3">
      <c r="A9433" t="s">
        <v>326</v>
      </c>
      <c r="B9433" t="s">
        <v>327</v>
      </c>
      <c r="C9433" t="s">
        <v>431</v>
      </c>
      <c r="D9433" t="s">
        <v>432</v>
      </c>
      <c r="E9433">
        <v>1968</v>
      </c>
      <c r="F9433">
        <v>42.637999999999998</v>
      </c>
      <c r="G9433">
        <v>13.146000000000001</v>
      </c>
      <c r="L9433">
        <v>58.2</v>
      </c>
      <c r="M9433">
        <v>54.328000000000003</v>
      </c>
      <c r="N9433">
        <v>73.184399999999997</v>
      </c>
    </row>
    <row r="9434" spans="1:14" x14ac:dyDescent="0.3">
      <c r="A9434" t="s">
        <v>326</v>
      </c>
      <c r="B9434" t="s">
        <v>327</v>
      </c>
      <c r="C9434" t="s">
        <v>431</v>
      </c>
      <c r="D9434" t="s">
        <v>432</v>
      </c>
      <c r="E9434">
        <v>1967</v>
      </c>
      <c r="F9434">
        <v>43.387999999999998</v>
      </c>
      <c r="G9434">
        <v>13.561999999999999</v>
      </c>
      <c r="L9434">
        <v>59.4</v>
      </c>
      <c r="M9434">
        <v>53.838000000000001</v>
      </c>
      <c r="N9434">
        <v>70.882300000000001</v>
      </c>
    </row>
    <row r="9435" spans="1:14" x14ac:dyDescent="0.3">
      <c r="A9435" t="s">
        <v>326</v>
      </c>
      <c r="B9435" t="s">
        <v>327</v>
      </c>
      <c r="C9435" t="s">
        <v>431</v>
      </c>
      <c r="D9435" t="s">
        <v>432</v>
      </c>
      <c r="E9435">
        <v>1966</v>
      </c>
      <c r="F9435">
        <v>44.212000000000003</v>
      </c>
      <c r="G9435">
        <v>14.132999999999999</v>
      </c>
      <c r="L9435">
        <v>61.1</v>
      </c>
      <c r="M9435">
        <v>53.360999999999997</v>
      </c>
      <c r="N9435">
        <v>68.940600000000003</v>
      </c>
    </row>
    <row r="9436" spans="1:14" x14ac:dyDescent="0.3">
      <c r="A9436" t="s">
        <v>326</v>
      </c>
      <c r="B9436" t="s">
        <v>327</v>
      </c>
      <c r="C9436" t="s">
        <v>431</v>
      </c>
      <c r="D9436" t="s">
        <v>432</v>
      </c>
      <c r="E9436">
        <v>1965</v>
      </c>
      <c r="F9436">
        <v>45.051000000000002</v>
      </c>
      <c r="G9436">
        <v>14.821999999999999</v>
      </c>
      <c r="L9436">
        <v>63.1</v>
      </c>
      <c r="M9436">
        <v>52.890999999999998</v>
      </c>
      <c r="N9436">
        <v>67.595799999999997</v>
      </c>
    </row>
    <row r="9437" spans="1:14" x14ac:dyDescent="0.3">
      <c r="A9437" t="s">
        <v>326</v>
      </c>
      <c r="B9437" t="s">
        <v>327</v>
      </c>
      <c r="C9437" t="s">
        <v>431</v>
      </c>
      <c r="D9437" t="s">
        <v>432</v>
      </c>
      <c r="E9437">
        <v>1964</v>
      </c>
      <c r="F9437">
        <v>45.837000000000003</v>
      </c>
      <c r="G9437">
        <v>15.561</v>
      </c>
      <c r="M9437">
        <v>52.417000000000002</v>
      </c>
      <c r="N9437">
        <v>66.955200000000005</v>
      </c>
    </row>
    <row r="9438" spans="1:14" x14ac:dyDescent="0.3">
      <c r="A9438" t="s">
        <v>326</v>
      </c>
      <c r="B9438" t="s">
        <v>327</v>
      </c>
      <c r="C9438" t="s">
        <v>431</v>
      </c>
      <c r="D9438" t="s">
        <v>432</v>
      </c>
      <c r="E9438">
        <v>1963</v>
      </c>
      <c r="F9438">
        <v>46.518999999999998</v>
      </c>
      <c r="G9438">
        <v>16.268000000000001</v>
      </c>
      <c r="M9438">
        <v>51.930999999999997</v>
      </c>
      <c r="N9438">
        <v>66.907300000000006</v>
      </c>
    </row>
    <row r="9439" spans="1:14" x14ac:dyDescent="0.3">
      <c r="A9439" t="s">
        <v>326</v>
      </c>
      <c r="B9439" t="s">
        <v>327</v>
      </c>
      <c r="C9439" t="s">
        <v>431</v>
      </c>
      <c r="D9439" t="s">
        <v>432</v>
      </c>
      <c r="E9439">
        <v>1962</v>
      </c>
      <c r="F9439">
        <v>47.058999999999997</v>
      </c>
      <c r="G9439">
        <v>16.885999999999999</v>
      </c>
      <c r="M9439">
        <v>51.427999999999997</v>
      </c>
      <c r="N9439">
        <v>67.165599999999998</v>
      </c>
    </row>
    <row r="9440" spans="1:14" x14ac:dyDescent="0.3">
      <c r="A9440" t="s">
        <v>326</v>
      </c>
      <c r="B9440" t="s">
        <v>327</v>
      </c>
      <c r="C9440" t="s">
        <v>431</v>
      </c>
      <c r="D9440" t="s">
        <v>432</v>
      </c>
      <c r="E9440">
        <v>1961</v>
      </c>
      <c r="F9440">
        <v>47.44</v>
      </c>
      <c r="G9440">
        <v>17.396000000000001</v>
      </c>
      <c r="M9440">
        <v>50.908999999999999</v>
      </c>
      <c r="N9440">
        <v>67.293800000000005</v>
      </c>
    </row>
    <row r="9441" spans="1:15" x14ac:dyDescent="0.3">
      <c r="A9441" t="s">
        <v>326</v>
      </c>
      <c r="B9441" t="s">
        <v>327</v>
      </c>
      <c r="C9441" t="s">
        <v>431</v>
      </c>
      <c r="D9441" t="s">
        <v>432</v>
      </c>
      <c r="E9441">
        <v>1960</v>
      </c>
      <c r="F9441">
        <v>47.670999999999999</v>
      </c>
      <c r="G9441">
        <v>17.806999999999999</v>
      </c>
      <c r="M9441">
        <v>50.378</v>
      </c>
    </row>
    <row r="9442" spans="1:15" x14ac:dyDescent="0.3">
      <c r="A9442" t="s">
        <v>328</v>
      </c>
      <c r="B9442" t="s">
        <v>329</v>
      </c>
      <c r="C9442" t="s">
        <v>434</v>
      </c>
      <c r="D9442" t="s">
        <v>436</v>
      </c>
      <c r="E9442">
        <v>2018</v>
      </c>
      <c r="I9442" s="1">
        <v>782000000000</v>
      </c>
      <c r="J9442">
        <v>23219.1</v>
      </c>
      <c r="K9442">
        <v>93.31</v>
      </c>
      <c r="L9442">
        <v>6</v>
      </c>
      <c r="N9442">
        <v>15.6767</v>
      </c>
      <c r="O9442">
        <v>5.9189999999999996</v>
      </c>
    </row>
    <row r="9443" spans="1:15" x14ac:dyDescent="0.3">
      <c r="A9443" t="s">
        <v>328</v>
      </c>
      <c r="B9443" t="s">
        <v>329</v>
      </c>
      <c r="C9443" t="s">
        <v>434</v>
      </c>
      <c r="D9443" t="s">
        <v>436</v>
      </c>
      <c r="E9443">
        <v>2017</v>
      </c>
      <c r="F9443">
        <v>18.318999999999999</v>
      </c>
      <c r="G9443">
        <v>3.4460000000000002</v>
      </c>
      <c r="I9443" s="1">
        <v>689000000000</v>
      </c>
      <c r="J9443">
        <v>20803.7</v>
      </c>
      <c r="K9443">
        <v>82.12</v>
      </c>
      <c r="L9443">
        <v>6.4</v>
      </c>
      <c r="M9443">
        <v>74.873999999999995</v>
      </c>
      <c r="N9443">
        <v>15.3972</v>
      </c>
      <c r="O9443">
        <v>5.89</v>
      </c>
    </row>
    <row r="9444" spans="1:15" x14ac:dyDescent="0.3">
      <c r="A9444" t="s">
        <v>328</v>
      </c>
      <c r="B9444" t="s">
        <v>329</v>
      </c>
      <c r="C9444" t="s">
        <v>434</v>
      </c>
      <c r="D9444" t="s">
        <v>436</v>
      </c>
      <c r="E9444">
        <v>2016</v>
      </c>
      <c r="F9444">
        <v>18.858000000000001</v>
      </c>
      <c r="G9444">
        <v>3.4260000000000002</v>
      </c>
      <c r="I9444" s="1">
        <v>645000000000</v>
      </c>
      <c r="J9444">
        <v>19879.3</v>
      </c>
      <c r="K9444">
        <v>74.879300000000001</v>
      </c>
      <c r="L9444">
        <v>6.8</v>
      </c>
      <c r="M9444">
        <v>74.760999999999996</v>
      </c>
      <c r="N9444">
        <v>15.091699999999999</v>
      </c>
      <c r="O9444">
        <v>5.65</v>
      </c>
    </row>
    <row r="9445" spans="1:15" x14ac:dyDescent="0.3">
      <c r="A9445" t="s">
        <v>328</v>
      </c>
      <c r="B9445" t="s">
        <v>329</v>
      </c>
      <c r="C9445" t="s">
        <v>434</v>
      </c>
      <c r="D9445" t="s">
        <v>436</v>
      </c>
      <c r="E9445">
        <v>2015</v>
      </c>
      <c r="F9445">
        <v>19.41</v>
      </c>
      <c r="G9445">
        <v>3.4119999999999999</v>
      </c>
      <c r="I9445" s="1">
        <v>654000000000</v>
      </c>
      <c r="J9445">
        <v>20627.900000000001</v>
      </c>
      <c r="K9445">
        <v>69.616200000000006</v>
      </c>
      <c r="L9445">
        <v>7.3</v>
      </c>
      <c r="M9445">
        <v>74.650999999999996</v>
      </c>
      <c r="N9445">
        <v>14.7545</v>
      </c>
      <c r="O9445">
        <v>5.59</v>
      </c>
    </row>
    <row r="9446" spans="1:15" x14ac:dyDescent="0.3">
      <c r="A9446" t="s">
        <v>328</v>
      </c>
      <c r="B9446" t="s">
        <v>329</v>
      </c>
      <c r="C9446" t="s">
        <v>434</v>
      </c>
      <c r="D9446" t="s">
        <v>436</v>
      </c>
      <c r="E9446">
        <v>2014</v>
      </c>
      <c r="F9446">
        <v>19.969000000000001</v>
      </c>
      <c r="G9446">
        <v>3.407</v>
      </c>
      <c r="H9446">
        <v>9401.3700000000008</v>
      </c>
      <c r="I9446" s="1">
        <v>756000000000</v>
      </c>
      <c r="J9446">
        <v>24463.9</v>
      </c>
      <c r="K9446">
        <v>64.713700000000003</v>
      </c>
      <c r="L9446">
        <v>7.9</v>
      </c>
      <c r="M9446">
        <v>74.533000000000001</v>
      </c>
      <c r="N9446">
        <v>14.382099999999999</v>
      </c>
      <c r="O9446">
        <v>5.72</v>
      </c>
    </row>
    <row r="9447" spans="1:15" x14ac:dyDescent="0.3">
      <c r="A9447" t="s">
        <v>328</v>
      </c>
      <c r="B9447" t="s">
        <v>329</v>
      </c>
      <c r="C9447" t="s">
        <v>434</v>
      </c>
      <c r="D9447" t="s">
        <v>436</v>
      </c>
      <c r="E9447">
        <v>2013</v>
      </c>
      <c r="F9447">
        <v>20.527999999999999</v>
      </c>
      <c r="G9447">
        <v>3.41</v>
      </c>
      <c r="H9447">
        <v>8784.6200000000008</v>
      </c>
      <c r="I9447" s="1">
        <v>747000000000</v>
      </c>
      <c r="J9447">
        <v>24844.7</v>
      </c>
      <c r="K9447">
        <v>60.5</v>
      </c>
      <c r="L9447">
        <v>8.5</v>
      </c>
      <c r="M9447">
        <v>74.402000000000001</v>
      </c>
      <c r="N9447">
        <v>13.979900000000001</v>
      </c>
      <c r="O9447">
        <v>5.57</v>
      </c>
    </row>
    <row r="9448" spans="1:15" x14ac:dyDescent="0.3">
      <c r="A9448" t="s">
        <v>328</v>
      </c>
      <c r="B9448" t="s">
        <v>329</v>
      </c>
      <c r="C9448" t="s">
        <v>434</v>
      </c>
      <c r="D9448" t="s">
        <v>436</v>
      </c>
      <c r="E9448">
        <v>2012</v>
      </c>
      <c r="F9448">
        <v>21.077999999999999</v>
      </c>
      <c r="G9448">
        <v>3.4220000000000002</v>
      </c>
      <c r="H9448">
        <v>8502.7800000000007</v>
      </c>
      <c r="I9448" s="1">
        <v>736000000000</v>
      </c>
      <c r="J9448">
        <v>25243.4</v>
      </c>
      <c r="K9448">
        <v>54</v>
      </c>
      <c r="L9448">
        <v>9.1</v>
      </c>
      <c r="M9448">
        <v>74.254000000000005</v>
      </c>
      <c r="N9448">
        <v>13.5625</v>
      </c>
      <c r="O9448">
        <v>5.52</v>
      </c>
    </row>
    <row r="9449" spans="1:15" x14ac:dyDescent="0.3">
      <c r="A9449" t="s">
        <v>328</v>
      </c>
      <c r="B9449" t="s">
        <v>329</v>
      </c>
      <c r="C9449" t="s">
        <v>434</v>
      </c>
      <c r="D9449" t="s">
        <v>436</v>
      </c>
      <c r="E9449">
        <v>2011</v>
      </c>
      <c r="F9449">
        <v>21.613</v>
      </c>
      <c r="G9449">
        <v>3.4409999999999998</v>
      </c>
      <c r="H9449">
        <v>8015.12</v>
      </c>
      <c r="I9449" s="1">
        <v>671000000000</v>
      </c>
      <c r="J9449">
        <v>23745.8</v>
      </c>
      <c r="K9449">
        <v>47.5</v>
      </c>
      <c r="L9449">
        <v>9.6999999999999993</v>
      </c>
      <c r="M9449">
        <v>74.088999999999999</v>
      </c>
      <c r="N9449">
        <v>13.149699999999999</v>
      </c>
      <c r="O9449">
        <v>5.77</v>
      </c>
    </row>
    <row r="9450" spans="1:15" x14ac:dyDescent="0.3">
      <c r="A9450" t="s">
        <v>328</v>
      </c>
      <c r="B9450" t="s">
        <v>329</v>
      </c>
      <c r="C9450" t="s">
        <v>434</v>
      </c>
      <c r="D9450" t="s">
        <v>436</v>
      </c>
      <c r="E9450">
        <v>2010</v>
      </c>
      <c r="F9450">
        <v>22.123000000000001</v>
      </c>
      <c r="G9450">
        <v>3.464</v>
      </c>
      <c r="H9450">
        <v>7974.74</v>
      </c>
      <c r="I9450" s="1">
        <v>528000000000</v>
      </c>
      <c r="J9450">
        <v>19262.5</v>
      </c>
      <c r="K9450">
        <v>41</v>
      </c>
      <c r="L9450">
        <v>10.4</v>
      </c>
      <c r="M9450">
        <v>73.917000000000002</v>
      </c>
      <c r="N9450">
        <v>12.756</v>
      </c>
      <c r="O9450">
        <v>5.55</v>
      </c>
    </row>
    <row r="9451" spans="1:15" x14ac:dyDescent="0.3">
      <c r="A9451" t="s">
        <v>328</v>
      </c>
      <c r="B9451" t="s">
        <v>329</v>
      </c>
      <c r="C9451" t="s">
        <v>434</v>
      </c>
      <c r="D9451" t="s">
        <v>436</v>
      </c>
      <c r="E9451">
        <v>2009</v>
      </c>
      <c r="F9451">
        <v>22.599</v>
      </c>
      <c r="G9451">
        <v>3.488</v>
      </c>
      <c r="H9451">
        <v>7477.08</v>
      </c>
      <c r="I9451" s="1">
        <v>429000000000</v>
      </c>
      <c r="J9451">
        <v>16113.1</v>
      </c>
      <c r="K9451">
        <v>38</v>
      </c>
      <c r="L9451">
        <v>11.1</v>
      </c>
      <c r="M9451">
        <v>73.75</v>
      </c>
      <c r="N9451">
        <v>12.388</v>
      </c>
      <c r="O9451">
        <v>5.38</v>
      </c>
    </row>
    <row r="9452" spans="1:15" x14ac:dyDescent="0.3">
      <c r="A9452" t="s">
        <v>328</v>
      </c>
      <c r="B9452" t="s">
        <v>329</v>
      </c>
      <c r="C9452" t="s">
        <v>434</v>
      </c>
      <c r="D9452" t="s">
        <v>436</v>
      </c>
      <c r="E9452">
        <v>2008</v>
      </c>
      <c r="F9452">
        <v>23.042999999999999</v>
      </c>
      <c r="G9452">
        <v>3.51</v>
      </c>
      <c r="H9452">
        <v>7203.5</v>
      </c>
      <c r="I9452" s="1">
        <v>520000000000</v>
      </c>
      <c r="J9452">
        <v>20078.3</v>
      </c>
      <c r="K9452">
        <v>36</v>
      </c>
      <c r="L9452">
        <v>11.9</v>
      </c>
      <c r="M9452">
        <v>73.597999999999999</v>
      </c>
      <c r="N9452">
        <v>12.042899999999999</v>
      </c>
      <c r="O9452">
        <v>5.08</v>
      </c>
    </row>
    <row r="9453" spans="1:15" x14ac:dyDescent="0.3">
      <c r="A9453" t="s">
        <v>328</v>
      </c>
      <c r="B9453" t="s">
        <v>329</v>
      </c>
      <c r="C9453" t="s">
        <v>434</v>
      </c>
      <c r="D9453" t="s">
        <v>436</v>
      </c>
      <c r="E9453">
        <v>2007</v>
      </c>
      <c r="F9453">
        <v>23.457999999999998</v>
      </c>
      <c r="G9453">
        <v>3.53</v>
      </c>
      <c r="H9453">
        <v>6942.54</v>
      </c>
      <c r="I9453" s="1">
        <v>416000000000</v>
      </c>
      <c r="J9453">
        <v>16516.599999999999</v>
      </c>
      <c r="K9453">
        <v>30</v>
      </c>
      <c r="L9453">
        <v>12.6</v>
      </c>
      <c r="M9453">
        <v>73.466999999999999</v>
      </c>
      <c r="N9453">
        <v>11.7155</v>
      </c>
      <c r="O9453">
        <v>5.73</v>
      </c>
    </row>
    <row r="9454" spans="1:15" x14ac:dyDescent="0.3">
      <c r="A9454" t="s">
        <v>328</v>
      </c>
      <c r="B9454" t="s">
        <v>329</v>
      </c>
      <c r="C9454" t="s">
        <v>434</v>
      </c>
      <c r="D9454" t="s">
        <v>436</v>
      </c>
      <c r="E9454">
        <v>2006</v>
      </c>
      <c r="F9454">
        <v>23.853999999999999</v>
      </c>
      <c r="G9454">
        <v>3.5459999999999998</v>
      </c>
      <c r="H9454">
        <v>6842.76</v>
      </c>
      <c r="I9454" s="1">
        <v>377000000000</v>
      </c>
      <c r="J9454">
        <v>15384.7</v>
      </c>
      <c r="K9454">
        <v>19.459599999999998</v>
      </c>
      <c r="L9454">
        <v>13.4</v>
      </c>
      <c r="M9454">
        <v>73.355000000000004</v>
      </c>
      <c r="N9454">
        <v>11.3962</v>
      </c>
      <c r="O9454">
        <v>6.25</v>
      </c>
    </row>
    <row r="9455" spans="1:15" x14ac:dyDescent="0.3">
      <c r="A9455" t="s">
        <v>328</v>
      </c>
      <c r="B9455" t="s">
        <v>329</v>
      </c>
      <c r="C9455" t="s">
        <v>434</v>
      </c>
      <c r="D9455" t="s">
        <v>436</v>
      </c>
      <c r="E9455">
        <v>2005</v>
      </c>
      <c r="F9455">
        <v>24.236000000000001</v>
      </c>
      <c r="G9455">
        <v>3.5609999999999999</v>
      </c>
      <c r="H9455">
        <v>6615.04</v>
      </c>
      <c r="I9455" s="1">
        <v>328000000000</v>
      </c>
      <c r="J9455">
        <v>13791.4</v>
      </c>
      <c r="K9455">
        <v>12.705</v>
      </c>
      <c r="L9455">
        <v>14.2</v>
      </c>
      <c r="M9455">
        <v>73.256</v>
      </c>
      <c r="N9455">
        <v>11.078900000000001</v>
      </c>
      <c r="O9455">
        <v>6.05</v>
      </c>
    </row>
    <row r="9456" spans="1:15" x14ac:dyDescent="0.3">
      <c r="A9456" t="s">
        <v>328</v>
      </c>
      <c r="B9456" t="s">
        <v>329</v>
      </c>
      <c r="C9456" t="s">
        <v>434</v>
      </c>
      <c r="D9456" t="s">
        <v>436</v>
      </c>
      <c r="E9456">
        <v>2004</v>
      </c>
      <c r="F9456">
        <v>24.61</v>
      </c>
      <c r="G9456">
        <v>3.5750000000000002</v>
      </c>
      <c r="H9456">
        <v>6352.4</v>
      </c>
      <c r="I9456" s="1">
        <v>259000000000</v>
      </c>
      <c r="J9456">
        <v>11185.1</v>
      </c>
      <c r="K9456">
        <v>10.234500000000001</v>
      </c>
      <c r="L9456">
        <v>15.1</v>
      </c>
      <c r="M9456">
        <v>73.159000000000006</v>
      </c>
      <c r="N9456">
        <v>10.760899999999999</v>
      </c>
      <c r="O9456">
        <v>5.82</v>
      </c>
    </row>
    <row r="9457" spans="1:15" x14ac:dyDescent="0.3">
      <c r="A9457" t="s">
        <v>328</v>
      </c>
      <c r="B9457" t="s">
        <v>329</v>
      </c>
      <c r="C9457" t="s">
        <v>434</v>
      </c>
      <c r="D9457" t="s">
        <v>436</v>
      </c>
      <c r="E9457">
        <v>2003</v>
      </c>
      <c r="F9457">
        <v>24.991</v>
      </c>
      <c r="G9457">
        <v>3.5910000000000002</v>
      </c>
      <c r="H9457">
        <v>6501.33</v>
      </c>
      <c r="I9457" s="1">
        <v>216000000000</v>
      </c>
      <c r="J9457">
        <v>9609.9699999999993</v>
      </c>
      <c r="K9457">
        <v>8.0015800000000006</v>
      </c>
      <c r="L9457">
        <v>15.9</v>
      </c>
      <c r="M9457">
        <v>73.051000000000002</v>
      </c>
      <c r="N9457">
        <v>10.4465</v>
      </c>
      <c r="O9457">
        <v>5.56</v>
      </c>
    </row>
    <row r="9458" spans="1:15" x14ac:dyDescent="0.3">
      <c r="A9458" t="s">
        <v>328</v>
      </c>
      <c r="B9458" t="s">
        <v>329</v>
      </c>
      <c r="C9458" t="s">
        <v>434</v>
      </c>
      <c r="D9458" t="s">
        <v>436</v>
      </c>
      <c r="E9458">
        <v>2002</v>
      </c>
      <c r="F9458">
        <v>25.398</v>
      </c>
      <c r="G9458">
        <v>3.6139999999999999</v>
      </c>
      <c r="H9458">
        <v>6049.35</v>
      </c>
      <c r="I9458" s="1">
        <v>190000000000</v>
      </c>
      <c r="J9458">
        <v>8695.4</v>
      </c>
      <c r="K9458">
        <v>6.3847100000000001</v>
      </c>
      <c r="L9458">
        <v>16.899999999999999</v>
      </c>
      <c r="M9458">
        <v>72.92</v>
      </c>
      <c r="N9458">
        <v>10.1435</v>
      </c>
      <c r="O9458">
        <v>5.27</v>
      </c>
    </row>
    <row r="9459" spans="1:15" x14ac:dyDescent="0.3">
      <c r="A9459" t="s">
        <v>328</v>
      </c>
      <c r="B9459" t="s">
        <v>329</v>
      </c>
      <c r="C9459" t="s">
        <v>434</v>
      </c>
      <c r="D9459" t="s">
        <v>436</v>
      </c>
      <c r="E9459">
        <v>2001</v>
      </c>
      <c r="F9459">
        <v>25.85</v>
      </c>
      <c r="G9459">
        <v>3.6469999999999998</v>
      </c>
      <c r="H9459">
        <v>5947.28</v>
      </c>
      <c r="I9459" s="1">
        <v>184000000000</v>
      </c>
      <c r="J9459">
        <v>8684.65</v>
      </c>
      <c r="K9459">
        <v>4.6810499999999999</v>
      </c>
      <c r="L9459">
        <v>17.8</v>
      </c>
      <c r="M9459">
        <v>72.759</v>
      </c>
      <c r="N9459">
        <v>9.8631200000000003</v>
      </c>
      <c r="O9459">
        <v>4.62</v>
      </c>
    </row>
    <row r="9460" spans="1:15" x14ac:dyDescent="0.3">
      <c r="A9460" t="s">
        <v>328</v>
      </c>
      <c r="B9460" t="s">
        <v>329</v>
      </c>
      <c r="C9460" t="s">
        <v>434</v>
      </c>
      <c r="D9460" t="s">
        <v>436</v>
      </c>
      <c r="E9460">
        <v>2000</v>
      </c>
      <c r="F9460">
        <v>26.375</v>
      </c>
      <c r="G9460">
        <v>3.6909999999999998</v>
      </c>
      <c r="H9460">
        <v>5664.97</v>
      </c>
      <c r="I9460" s="1">
        <v>190000000000</v>
      </c>
      <c r="J9460">
        <v>9171.33</v>
      </c>
      <c r="K9460">
        <v>2.21069</v>
      </c>
      <c r="L9460">
        <v>18.899999999999999</v>
      </c>
      <c r="M9460">
        <v>72.561000000000007</v>
      </c>
      <c r="N9460">
        <v>9.6124799999999997</v>
      </c>
      <c r="O9460">
        <v>4.57</v>
      </c>
    </row>
    <row r="9461" spans="1:15" x14ac:dyDescent="0.3">
      <c r="A9461" t="s">
        <v>328</v>
      </c>
      <c r="B9461" t="s">
        <v>329</v>
      </c>
      <c r="C9461" t="s">
        <v>434</v>
      </c>
      <c r="D9461" t="s">
        <v>436</v>
      </c>
      <c r="E9461">
        <v>1999</v>
      </c>
      <c r="F9461">
        <v>27.001999999999999</v>
      </c>
      <c r="G9461">
        <v>3.7469999999999999</v>
      </c>
      <c r="H9461">
        <v>5612.71</v>
      </c>
      <c r="I9461" s="1">
        <v>162000000000</v>
      </c>
      <c r="J9461">
        <v>8007.96</v>
      </c>
      <c r="K9461">
        <v>0.493585</v>
      </c>
      <c r="L9461">
        <v>20</v>
      </c>
      <c r="M9461">
        <v>72.326999999999998</v>
      </c>
      <c r="N9461">
        <v>9.3941599999999994</v>
      </c>
      <c r="O9461">
        <v>4.3499999999999996</v>
      </c>
    </row>
    <row r="9462" spans="1:15" x14ac:dyDescent="0.3">
      <c r="A9462" t="s">
        <v>328</v>
      </c>
      <c r="B9462" t="s">
        <v>329</v>
      </c>
      <c r="C9462" t="s">
        <v>434</v>
      </c>
      <c r="D9462" t="s">
        <v>436</v>
      </c>
      <c r="E9462">
        <v>1998</v>
      </c>
      <c r="F9462">
        <v>27.736000000000001</v>
      </c>
      <c r="G9462">
        <v>3.8180000000000001</v>
      </c>
      <c r="H9462">
        <v>5471.48</v>
      </c>
      <c r="I9462" s="1">
        <v>147000000000</v>
      </c>
      <c r="J9462">
        <v>7419.16</v>
      </c>
      <c r="K9462">
        <v>0.10143000000000001</v>
      </c>
      <c r="L9462">
        <v>21.2</v>
      </c>
      <c r="M9462">
        <v>72.06</v>
      </c>
      <c r="N9462">
        <v>9.2028599999999994</v>
      </c>
      <c r="O9462">
        <v>4.6920000000000002</v>
      </c>
    </row>
    <row r="9463" spans="1:15" x14ac:dyDescent="0.3">
      <c r="A9463" t="s">
        <v>328</v>
      </c>
      <c r="B9463" t="s">
        <v>329</v>
      </c>
      <c r="C9463" t="s">
        <v>434</v>
      </c>
      <c r="D9463" t="s">
        <v>436</v>
      </c>
      <c r="E9463">
        <v>1997</v>
      </c>
      <c r="F9463">
        <v>28.577000000000002</v>
      </c>
      <c r="G9463">
        <v>3.9020000000000001</v>
      </c>
      <c r="H9463">
        <v>5128.0600000000004</v>
      </c>
      <c r="I9463" s="1">
        <v>166000000000</v>
      </c>
      <c r="J9463">
        <v>8551.67</v>
      </c>
      <c r="K9463">
        <v>5.2098999999999999E-2</v>
      </c>
      <c r="L9463">
        <v>22.5</v>
      </c>
      <c r="M9463">
        <v>71.766000000000005</v>
      </c>
      <c r="N9463">
        <v>9.0278799999999997</v>
      </c>
      <c r="O9463">
        <v>5.141</v>
      </c>
    </row>
    <row r="9464" spans="1:15" x14ac:dyDescent="0.3">
      <c r="A9464" t="s">
        <v>328</v>
      </c>
      <c r="B9464" t="s">
        <v>329</v>
      </c>
      <c r="C9464" t="s">
        <v>434</v>
      </c>
      <c r="D9464" t="s">
        <v>436</v>
      </c>
      <c r="E9464">
        <v>1996</v>
      </c>
      <c r="F9464">
        <v>29.513999999999999</v>
      </c>
      <c r="G9464">
        <v>4.0019999999999998</v>
      </c>
      <c r="H9464">
        <v>4967.5200000000004</v>
      </c>
      <c r="I9464" s="1">
        <v>159000000000</v>
      </c>
      <c r="J9464">
        <v>8335.7999999999993</v>
      </c>
      <c r="K9464">
        <v>2.6732700000000002E-2</v>
      </c>
      <c r="L9464">
        <v>23.9</v>
      </c>
      <c r="M9464">
        <v>71.444999999999993</v>
      </c>
      <c r="N9464">
        <v>8.8542299999999994</v>
      </c>
      <c r="O9464">
        <v>5.601</v>
      </c>
    </row>
    <row r="9465" spans="1:15" x14ac:dyDescent="0.3">
      <c r="A9465" t="s">
        <v>328</v>
      </c>
      <c r="B9465" t="s">
        <v>329</v>
      </c>
      <c r="C9465" t="s">
        <v>434</v>
      </c>
      <c r="D9465" t="s">
        <v>436</v>
      </c>
      <c r="E9465">
        <v>1995</v>
      </c>
      <c r="F9465">
        <v>30.529</v>
      </c>
      <c r="G9465">
        <v>4.1180000000000003</v>
      </c>
      <c r="H9465">
        <v>4929.99</v>
      </c>
      <c r="I9465" s="1">
        <v>143000000000</v>
      </c>
      <c r="J9465">
        <v>7690.58</v>
      </c>
      <c r="K9465">
        <v>1.09561E-2</v>
      </c>
      <c r="L9465">
        <v>25.5</v>
      </c>
      <c r="M9465">
        <v>71.099000000000004</v>
      </c>
      <c r="N9465">
        <v>8.6704500000000007</v>
      </c>
      <c r="O9465">
        <v>6.09</v>
      </c>
    </row>
    <row r="9466" spans="1:15" x14ac:dyDescent="0.3">
      <c r="A9466" t="s">
        <v>328</v>
      </c>
      <c r="B9466" t="s">
        <v>329</v>
      </c>
      <c r="C9466" t="s">
        <v>434</v>
      </c>
      <c r="D9466" t="s">
        <v>436</v>
      </c>
      <c r="E9466">
        <v>1994</v>
      </c>
      <c r="F9466">
        <v>31.593</v>
      </c>
      <c r="G9466">
        <v>4.2460000000000004</v>
      </c>
      <c r="H9466">
        <v>4834.95</v>
      </c>
      <c r="I9466" s="1">
        <v>135000000000</v>
      </c>
      <c r="J9466">
        <v>7421.29</v>
      </c>
      <c r="L9466">
        <v>27.2</v>
      </c>
      <c r="M9466">
        <v>70.733000000000004</v>
      </c>
      <c r="N9466">
        <v>8.4730699999999999</v>
      </c>
      <c r="O9466">
        <v>6.5609999999999999</v>
      </c>
    </row>
    <row r="9467" spans="1:15" x14ac:dyDescent="0.3">
      <c r="A9467" t="s">
        <v>328</v>
      </c>
      <c r="B9467" t="s">
        <v>329</v>
      </c>
      <c r="C9467" t="s">
        <v>434</v>
      </c>
      <c r="D9467" t="s">
        <v>436</v>
      </c>
      <c r="E9467">
        <v>1993</v>
      </c>
      <c r="F9467">
        <v>32.670999999999999</v>
      </c>
      <c r="G9467">
        <v>4.3879999999999999</v>
      </c>
      <c r="H9467">
        <v>4745.12</v>
      </c>
      <c r="I9467" s="1">
        <v>133000000000</v>
      </c>
      <c r="J9467">
        <v>7485.54</v>
      </c>
      <c r="L9467">
        <v>29.1</v>
      </c>
      <c r="M9467">
        <v>70.349000000000004</v>
      </c>
      <c r="N9467">
        <v>8.2631899999999998</v>
      </c>
      <c r="O9467">
        <v>7.0170000000000003</v>
      </c>
    </row>
    <row r="9468" spans="1:15" x14ac:dyDescent="0.3">
      <c r="A9468" t="s">
        <v>328</v>
      </c>
      <c r="B9468" t="s">
        <v>329</v>
      </c>
      <c r="C9468" t="s">
        <v>434</v>
      </c>
      <c r="D9468" t="s">
        <v>436</v>
      </c>
      <c r="E9468">
        <v>1992</v>
      </c>
      <c r="F9468">
        <v>33.738</v>
      </c>
      <c r="G9468">
        <v>4.5449999999999999</v>
      </c>
      <c r="H9468">
        <v>4397.46</v>
      </c>
      <c r="I9468" s="1">
        <v>137000000000</v>
      </c>
      <c r="J9468">
        <v>7932.09</v>
      </c>
      <c r="L9468">
        <v>31.1</v>
      </c>
      <c r="M9468">
        <v>69.944999999999993</v>
      </c>
      <c r="N9468">
        <v>8.0396199999999993</v>
      </c>
      <c r="O9468">
        <v>7.2</v>
      </c>
    </row>
    <row r="9469" spans="1:15" x14ac:dyDescent="0.3">
      <c r="A9469" t="s">
        <v>328</v>
      </c>
      <c r="B9469" t="s">
        <v>329</v>
      </c>
      <c r="C9469" t="s">
        <v>434</v>
      </c>
      <c r="D9469" t="s">
        <v>436</v>
      </c>
      <c r="E9469">
        <v>1991</v>
      </c>
      <c r="F9469">
        <v>34.779000000000003</v>
      </c>
      <c r="G9469">
        <v>4.718</v>
      </c>
      <c r="H9469">
        <v>4122</v>
      </c>
      <c r="I9469" s="1">
        <v>132000000000</v>
      </c>
      <c r="J9469">
        <v>7883.25</v>
      </c>
      <c r="L9469">
        <v>33.299999999999997</v>
      </c>
      <c r="M9469">
        <v>69.522000000000006</v>
      </c>
      <c r="N9469">
        <v>7.8023800000000003</v>
      </c>
      <c r="O9469">
        <v>6.9950000000000001</v>
      </c>
    </row>
    <row r="9470" spans="1:15" x14ac:dyDescent="0.3">
      <c r="A9470" t="s">
        <v>328</v>
      </c>
      <c r="B9470" t="s">
        <v>329</v>
      </c>
      <c r="C9470" t="s">
        <v>434</v>
      </c>
      <c r="D9470" t="s">
        <v>436</v>
      </c>
      <c r="E9470">
        <v>1990</v>
      </c>
      <c r="F9470">
        <v>35.798999999999999</v>
      </c>
      <c r="G9470">
        <v>4.9130000000000003</v>
      </c>
      <c r="H9470">
        <v>4017.73</v>
      </c>
      <c r="I9470" s="1">
        <v>118000000000</v>
      </c>
      <c r="J9470">
        <v>7246.02</v>
      </c>
      <c r="K9470">
        <v>0</v>
      </c>
      <c r="L9470">
        <v>35.799999999999997</v>
      </c>
      <c r="M9470">
        <v>69.078000000000003</v>
      </c>
      <c r="N9470">
        <v>7.5516899999999998</v>
      </c>
    </row>
    <row r="9471" spans="1:15" x14ac:dyDescent="0.3">
      <c r="A9471" t="s">
        <v>328</v>
      </c>
      <c r="B9471" t="s">
        <v>329</v>
      </c>
      <c r="C9471" t="s">
        <v>434</v>
      </c>
      <c r="D9471" t="s">
        <v>436</v>
      </c>
      <c r="E9471">
        <v>1989</v>
      </c>
      <c r="F9471">
        <v>36.82</v>
      </c>
      <c r="G9471">
        <v>5.1340000000000003</v>
      </c>
      <c r="H9471">
        <v>3859.5</v>
      </c>
      <c r="I9471">
        <v>95344500000</v>
      </c>
      <c r="J9471">
        <v>6085.96</v>
      </c>
      <c r="L9471">
        <v>38.4</v>
      </c>
      <c r="M9471">
        <v>68.611000000000004</v>
      </c>
      <c r="N9471">
        <v>7.2877000000000001</v>
      </c>
    </row>
    <row r="9472" spans="1:15" x14ac:dyDescent="0.3">
      <c r="A9472" t="s">
        <v>328</v>
      </c>
      <c r="B9472" t="s">
        <v>329</v>
      </c>
      <c r="C9472" t="s">
        <v>434</v>
      </c>
      <c r="D9472" t="s">
        <v>436</v>
      </c>
      <c r="E9472">
        <v>1988</v>
      </c>
      <c r="F9472">
        <v>37.859000000000002</v>
      </c>
      <c r="G9472">
        <v>5.3849999999999998</v>
      </c>
      <c r="H9472">
        <v>3756.78</v>
      </c>
      <c r="I9472">
        <v>88256100000</v>
      </c>
      <c r="J9472">
        <v>5856.38</v>
      </c>
      <c r="L9472">
        <v>41.2</v>
      </c>
      <c r="M9472">
        <v>68.116</v>
      </c>
      <c r="N9472">
        <v>7.0103499999999999</v>
      </c>
    </row>
    <row r="9473" spans="1:14" x14ac:dyDescent="0.3">
      <c r="A9473" t="s">
        <v>328</v>
      </c>
      <c r="B9473" t="s">
        <v>329</v>
      </c>
      <c r="C9473" t="s">
        <v>434</v>
      </c>
      <c r="D9473" t="s">
        <v>436</v>
      </c>
      <c r="E9473">
        <v>1987</v>
      </c>
      <c r="F9473">
        <v>38.917000000000002</v>
      </c>
      <c r="G9473">
        <v>5.6680000000000001</v>
      </c>
      <c r="H9473">
        <v>3656.39</v>
      </c>
      <c r="I9473">
        <v>85695900000</v>
      </c>
      <c r="J9473">
        <v>5932.29</v>
      </c>
      <c r="L9473">
        <v>44.2</v>
      </c>
      <c r="M9473">
        <v>67.588999999999999</v>
      </c>
      <c r="N9473">
        <v>6.7198900000000004</v>
      </c>
    </row>
    <row r="9474" spans="1:14" x14ac:dyDescent="0.3">
      <c r="A9474" t="s">
        <v>328</v>
      </c>
      <c r="B9474" t="s">
        <v>329</v>
      </c>
      <c r="C9474" t="s">
        <v>434</v>
      </c>
      <c r="D9474" t="s">
        <v>436</v>
      </c>
      <c r="E9474">
        <v>1986</v>
      </c>
      <c r="F9474">
        <v>39.972000000000001</v>
      </c>
      <c r="G9474">
        <v>5.984</v>
      </c>
      <c r="H9474">
        <v>3400.06</v>
      </c>
      <c r="I9474">
        <v>86961900000</v>
      </c>
      <c r="J9474">
        <v>6304.25</v>
      </c>
      <c r="L9474">
        <v>47.3</v>
      </c>
      <c r="M9474">
        <v>67.028000000000006</v>
      </c>
      <c r="N9474">
        <v>6.4168200000000004</v>
      </c>
    </row>
    <row r="9475" spans="1:14" x14ac:dyDescent="0.3">
      <c r="A9475" t="s">
        <v>328</v>
      </c>
      <c r="B9475" t="s">
        <v>329</v>
      </c>
      <c r="C9475" t="s">
        <v>434</v>
      </c>
      <c r="D9475" t="s">
        <v>436</v>
      </c>
      <c r="E9475">
        <v>1985</v>
      </c>
      <c r="F9475">
        <v>40.981000000000002</v>
      </c>
      <c r="G9475">
        <v>6.3330000000000002</v>
      </c>
      <c r="H9475">
        <v>3070.43</v>
      </c>
      <c r="I9475" s="1">
        <v>104000000000</v>
      </c>
      <c r="J9475">
        <v>7919.65</v>
      </c>
      <c r="L9475">
        <v>50.4</v>
      </c>
      <c r="M9475">
        <v>66.430000000000007</v>
      </c>
      <c r="N9475">
        <v>6.1027399999999998</v>
      </c>
    </row>
    <row r="9476" spans="1:14" x14ac:dyDescent="0.3">
      <c r="A9476" t="s">
        <v>328</v>
      </c>
      <c r="B9476" t="s">
        <v>329</v>
      </c>
      <c r="C9476" t="s">
        <v>434</v>
      </c>
      <c r="D9476" t="s">
        <v>436</v>
      </c>
      <c r="E9476">
        <v>1984</v>
      </c>
      <c r="F9476">
        <v>41.892000000000003</v>
      </c>
      <c r="G9476">
        <v>6.7130000000000001</v>
      </c>
      <c r="H9476">
        <v>3052.38</v>
      </c>
      <c r="I9476" s="1">
        <v>120000000000</v>
      </c>
      <c r="J9476">
        <v>9632.5400000000009</v>
      </c>
      <c r="L9476">
        <v>53.6</v>
      </c>
      <c r="M9476">
        <v>65.795000000000002</v>
      </c>
      <c r="N9476">
        <v>5.7770299999999999</v>
      </c>
    </row>
    <row r="9477" spans="1:14" x14ac:dyDescent="0.3">
      <c r="A9477" t="s">
        <v>328</v>
      </c>
      <c r="B9477" t="s">
        <v>329</v>
      </c>
      <c r="C9477" t="s">
        <v>434</v>
      </c>
      <c r="D9477" t="s">
        <v>436</v>
      </c>
      <c r="E9477">
        <v>1983</v>
      </c>
      <c r="F9477">
        <v>42.667999999999999</v>
      </c>
      <c r="G9477">
        <v>7.12</v>
      </c>
      <c r="H9477">
        <v>2733.58</v>
      </c>
      <c r="I9477" s="1">
        <v>129000000000</v>
      </c>
      <c r="J9477">
        <v>11039.2</v>
      </c>
      <c r="L9477">
        <v>57.1</v>
      </c>
      <c r="M9477">
        <v>65.122</v>
      </c>
      <c r="N9477">
        <v>5.4431700000000003</v>
      </c>
    </row>
    <row r="9478" spans="1:14" x14ac:dyDescent="0.3">
      <c r="A9478" t="s">
        <v>328</v>
      </c>
      <c r="B9478" t="s">
        <v>329</v>
      </c>
      <c r="C9478" t="s">
        <v>434</v>
      </c>
      <c r="D9478" t="s">
        <v>436</v>
      </c>
      <c r="E9478">
        <v>1982</v>
      </c>
      <c r="F9478">
        <v>43.292000000000002</v>
      </c>
      <c r="G9478">
        <v>7.5510000000000002</v>
      </c>
      <c r="H9478">
        <v>2655.33</v>
      </c>
      <c r="I9478" s="1">
        <v>153000000000</v>
      </c>
      <c r="J9478">
        <v>13945</v>
      </c>
      <c r="L9478">
        <v>60.6</v>
      </c>
      <c r="M9478">
        <v>64.411000000000001</v>
      </c>
      <c r="N9478">
        <v>5.1118300000000003</v>
      </c>
    </row>
    <row r="9479" spans="1:14" x14ac:dyDescent="0.3">
      <c r="A9479" t="s">
        <v>328</v>
      </c>
      <c r="B9479" t="s">
        <v>329</v>
      </c>
      <c r="C9479" t="s">
        <v>434</v>
      </c>
      <c r="D9479" t="s">
        <v>436</v>
      </c>
      <c r="E9479">
        <v>1981</v>
      </c>
      <c r="F9479">
        <v>43.765999999999998</v>
      </c>
      <c r="G9479">
        <v>8.0079999999999991</v>
      </c>
      <c r="H9479">
        <v>2247.92</v>
      </c>
      <c r="I9479" s="1">
        <v>184000000000</v>
      </c>
      <c r="J9479">
        <v>17872</v>
      </c>
      <c r="L9479">
        <v>64.400000000000006</v>
      </c>
      <c r="M9479">
        <v>63.66</v>
      </c>
      <c r="N9479">
        <v>4.7968700000000002</v>
      </c>
    </row>
    <row r="9480" spans="1:14" x14ac:dyDescent="0.3">
      <c r="A9480" t="s">
        <v>328</v>
      </c>
      <c r="B9480" t="s">
        <v>329</v>
      </c>
      <c r="C9480" t="s">
        <v>434</v>
      </c>
      <c r="D9480" t="s">
        <v>436</v>
      </c>
      <c r="E9480">
        <v>1980</v>
      </c>
      <c r="F9480">
        <v>44.116</v>
      </c>
      <c r="G9480">
        <v>8.4930000000000003</v>
      </c>
      <c r="H9480">
        <v>1971.11</v>
      </c>
      <c r="I9480" s="1">
        <v>165000000000</v>
      </c>
      <c r="J9480">
        <v>16978</v>
      </c>
      <c r="L9480">
        <v>68.3</v>
      </c>
      <c r="M9480">
        <v>62.863</v>
      </c>
      <c r="N9480">
        <v>4.5083099999999998</v>
      </c>
    </row>
    <row r="9481" spans="1:14" x14ac:dyDescent="0.3">
      <c r="A9481" t="s">
        <v>328</v>
      </c>
      <c r="B9481" t="s">
        <v>329</v>
      </c>
      <c r="C9481" t="s">
        <v>434</v>
      </c>
      <c r="D9481" t="s">
        <v>436</v>
      </c>
      <c r="E9481">
        <v>1979</v>
      </c>
      <c r="F9481">
        <v>44.386000000000003</v>
      </c>
      <c r="G9481">
        <v>9.01</v>
      </c>
      <c r="H9481">
        <v>1612.95</v>
      </c>
      <c r="I9481" s="1">
        <v>112000000000</v>
      </c>
      <c r="J9481">
        <v>12241.3</v>
      </c>
      <c r="L9481">
        <v>72.5</v>
      </c>
      <c r="M9481">
        <v>62.015999999999998</v>
      </c>
      <c r="N9481">
        <v>4.2508100000000004</v>
      </c>
    </row>
    <row r="9482" spans="1:14" x14ac:dyDescent="0.3">
      <c r="A9482" t="s">
        <v>328</v>
      </c>
      <c r="B9482" t="s">
        <v>329</v>
      </c>
      <c r="C9482" t="s">
        <v>434</v>
      </c>
      <c r="D9482" t="s">
        <v>436</v>
      </c>
      <c r="E9482">
        <v>1978</v>
      </c>
      <c r="F9482">
        <v>44.631</v>
      </c>
      <c r="G9482">
        <v>9.5609999999999999</v>
      </c>
      <c r="H9482">
        <v>1113.01</v>
      </c>
      <c r="I9482">
        <v>80265600000</v>
      </c>
      <c r="J9482">
        <v>9282.65</v>
      </c>
      <c r="L9482">
        <v>76.900000000000006</v>
      </c>
      <c r="M9482">
        <v>61.116</v>
      </c>
      <c r="N9482">
        <v>4.0223699999999996</v>
      </c>
    </row>
    <row r="9483" spans="1:14" x14ac:dyDescent="0.3">
      <c r="A9483" t="s">
        <v>328</v>
      </c>
      <c r="B9483" t="s">
        <v>329</v>
      </c>
      <c r="C9483" t="s">
        <v>434</v>
      </c>
      <c r="D9483" t="s">
        <v>436</v>
      </c>
      <c r="E9483">
        <v>1977</v>
      </c>
      <c r="F9483">
        <v>44.892000000000003</v>
      </c>
      <c r="G9483">
        <v>10.148</v>
      </c>
      <c r="H9483">
        <v>838.48099999999999</v>
      </c>
      <c r="I9483">
        <v>74188200000</v>
      </c>
      <c r="J9483">
        <v>9038.86</v>
      </c>
      <c r="L9483">
        <v>81.599999999999994</v>
      </c>
      <c r="M9483">
        <v>60.168999999999997</v>
      </c>
      <c r="N9483">
        <v>3.8180800000000001</v>
      </c>
    </row>
    <row r="9484" spans="1:14" x14ac:dyDescent="0.3">
      <c r="A9484" t="s">
        <v>328</v>
      </c>
      <c r="B9484" t="s">
        <v>329</v>
      </c>
      <c r="C9484" t="s">
        <v>434</v>
      </c>
      <c r="D9484" t="s">
        <v>436</v>
      </c>
      <c r="E9484">
        <v>1976</v>
      </c>
      <c r="F9484">
        <v>45.183999999999997</v>
      </c>
      <c r="G9484">
        <v>10.769</v>
      </c>
      <c r="H9484">
        <v>727.03499999999997</v>
      </c>
      <c r="I9484">
        <v>64005700000</v>
      </c>
      <c r="J9484">
        <v>8202.7800000000007</v>
      </c>
      <c r="L9484">
        <v>86.5</v>
      </c>
      <c r="M9484">
        <v>59.179000000000002</v>
      </c>
      <c r="N9484">
        <v>3.6297899999999998</v>
      </c>
    </row>
    <row r="9485" spans="1:14" x14ac:dyDescent="0.3">
      <c r="A9485" t="s">
        <v>328</v>
      </c>
      <c r="B9485" t="s">
        <v>329</v>
      </c>
      <c r="C9485" t="s">
        <v>434</v>
      </c>
      <c r="D9485" t="s">
        <v>436</v>
      </c>
      <c r="E9485">
        <v>1975</v>
      </c>
      <c r="F9485">
        <v>45.505000000000003</v>
      </c>
      <c r="G9485">
        <v>11.423</v>
      </c>
      <c r="H9485">
        <v>534.40300000000002</v>
      </c>
      <c r="I9485">
        <v>46773400000</v>
      </c>
      <c r="J9485">
        <v>6304.12</v>
      </c>
      <c r="L9485">
        <v>91.7</v>
      </c>
      <c r="M9485">
        <v>58.148000000000003</v>
      </c>
      <c r="N9485">
        <v>3.4514200000000002</v>
      </c>
    </row>
    <row r="9486" spans="1:14" x14ac:dyDescent="0.3">
      <c r="A9486" t="s">
        <v>328</v>
      </c>
      <c r="B9486" t="s">
        <v>329</v>
      </c>
      <c r="C9486" t="s">
        <v>434</v>
      </c>
      <c r="D9486" t="s">
        <v>436</v>
      </c>
      <c r="E9486">
        <v>1974</v>
      </c>
      <c r="F9486">
        <v>45.835999999999999</v>
      </c>
      <c r="G9486">
        <v>12.114000000000001</v>
      </c>
      <c r="H9486">
        <v>502.37200000000001</v>
      </c>
      <c r="I9486">
        <v>45413000000</v>
      </c>
      <c r="J9486">
        <v>6437.42</v>
      </c>
      <c r="L9486">
        <v>97.2</v>
      </c>
      <c r="M9486">
        <v>57.078000000000003</v>
      </c>
      <c r="N9486">
        <v>3.28165</v>
      </c>
    </row>
    <row r="9487" spans="1:14" x14ac:dyDescent="0.3">
      <c r="A9487" t="s">
        <v>328</v>
      </c>
      <c r="B9487" t="s">
        <v>329</v>
      </c>
      <c r="C9487" t="s">
        <v>434</v>
      </c>
      <c r="D9487" t="s">
        <v>436</v>
      </c>
      <c r="E9487">
        <v>1973</v>
      </c>
      <c r="F9487">
        <v>46.143000000000001</v>
      </c>
      <c r="G9487">
        <v>12.834</v>
      </c>
      <c r="H9487">
        <v>414.78399999999999</v>
      </c>
      <c r="I9487">
        <v>14947400000</v>
      </c>
      <c r="J9487">
        <v>2226.9899999999998</v>
      </c>
      <c r="L9487">
        <v>103.1</v>
      </c>
      <c r="M9487">
        <v>55.981000000000002</v>
      </c>
      <c r="N9487">
        <v>3.1222699999999999</v>
      </c>
    </row>
    <row r="9488" spans="1:14" x14ac:dyDescent="0.3">
      <c r="A9488" t="s">
        <v>328</v>
      </c>
      <c r="B9488" t="s">
        <v>329</v>
      </c>
      <c r="C9488" t="s">
        <v>434</v>
      </c>
      <c r="D9488" t="s">
        <v>436</v>
      </c>
      <c r="E9488">
        <v>1972</v>
      </c>
      <c r="F9488">
        <v>46.402000000000001</v>
      </c>
      <c r="G9488">
        <v>13.574</v>
      </c>
      <c r="H9488">
        <v>358.05</v>
      </c>
      <c r="I9488">
        <v>9664160000</v>
      </c>
      <c r="J9488">
        <v>1511.69</v>
      </c>
      <c r="L9488">
        <v>109.4</v>
      </c>
      <c r="M9488">
        <v>54.872</v>
      </c>
      <c r="N9488">
        <v>2.9739</v>
      </c>
    </row>
    <row r="9489" spans="1:15" x14ac:dyDescent="0.3">
      <c r="A9489" t="s">
        <v>328</v>
      </c>
      <c r="B9489" t="s">
        <v>329</v>
      </c>
      <c r="C9489" t="s">
        <v>434</v>
      </c>
      <c r="D9489" t="s">
        <v>436</v>
      </c>
      <c r="E9489">
        <v>1971</v>
      </c>
      <c r="F9489">
        <v>46.61</v>
      </c>
      <c r="G9489">
        <v>14.32</v>
      </c>
      <c r="H9489">
        <v>323.73700000000002</v>
      </c>
      <c r="I9489">
        <v>7184850000</v>
      </c>
      <c r="J9489">
        <v>1177.72</v>
      </c>
      <c r="M9489">
        <v>53.771000000000001</v>
      </c>
      <c r="N9489">
        <v>2.8379099999999999</v>
      </c>
    </row>
    <row r="9490" spans="1:15" x14ac:dyDescent="0.3">
      <c r="A9490" t="s">
        <v>328</v>
      </c>
      <c r="B9490" t="s">
        <v>329</v>
      </c>
      <c r="C9490" t="s">
        <v>434</v>
      </c>
      <c r="D9490" t="s">
        <v>436</v>
      </c>
      <c r="E9490">
        <v>1970</v>
      </c>
      <c r="F9490">
        <v>46.771999999999998</v>
      </c>
      <c r="G9490">
        <v>15.057</v>
      </c>
      <c r="I9490">
        <v>5377330000</v>
      </c>
      <c r="J9490">
        <v>921.346</v>
      </c>
      <c r="M9490">
        <v>52.703000000000003</v>
      </c>
      <c r="N9490">
        <v>2.7149899999999998</v>
      </c>
    </row>
    <row r="9491" spans="1:15" x14ac:dyDescent="0.3">
      <c r="A9491" t="s">
        <v>328</v>
      </c>
      <c r="B9491" t="s">
        <v>329</v>
      </c>
      <c r="C9491" t="s">
        <v>434</v>
      </c>
      <c r="D9491" t="s">
        <v>436</v>
      </c>
      <c r="E9491">
        <v>1969</v>
      </c>
      <c r="F9491">
        <v>46.901000000000003</v>
      </c>
      <c r="G9491">
        <v>15.769</v>
      </c>
      <c r="I9491">
        <v>4485780000</v>
      </c>
      <c r="J9491">
        <v>801.04499999999996</v>
      </c>
      <c r="M9491">
        <v>51.692</v>
      </c>
      <c r="N9491">
        <v>2.6049799999999999</v>
      </c>
    </row>
    <row r="9492" spans="1:15" x14ac:dyDescent="0.3">
      <c r="A9492" t="s">
        <v>328</v>
      </c>
      <c r="B9492" t="s">
        <v>329</v>
      </c>
      <c r="C9492" t="s">
        <v>434</v>
      </c>
      <c r="D9492" t="s">
        <v>436</v>
      </c>
      <c r="E9492">
        <v>1968</v>
      </c>
      <c r="F9492">
        <v>47.014000000000003</v>
      </c>
      <c r="G9492">
        <v>16.445</v>
      </c>
      <c r="I9492">
        <v>4187780000</v>
      </c>
      <c r="J9492">
        <v>777.26599999999996</v>
      </c>
      <c r="M9492">
        <v>50.750999999999998</v>
      </c>
      <c r="N9492">
        <v>2.5063300000000002</v>
      </c>
    </row>
    <row r="9493" spans="1:15" x14ac:dyDescent="0.3">
      <c r="A9493" t="s">
        <v>328</v>
      </c>
      <c r="B9493" t="s">
        <v>329</v>
      </c>
      <c r="C9493" t="s">
        <v>434</v>
      </c>
      <c r="D9493" t="s">
        <v>436</v>
      </c>
      <c r="E9493">
        <v>1967</v>
      </c>
      <c r="F9493">
        <v>47.124000000000002</v>
      </c>
      <c r="G9493">
        <v>17.077999999999999</v>
      </c>
      <c r="M9493">
        <v>49.887999999999998</v>
      </c>
      <c r="N9493">
        <v>2.41669</v>
      </c>
    </row>
    <row r="9494" spans="1:15" x14ac:dyDescent="0.3">
      <c r="A9494" t="s">
        <v>328</v>
      </c>
      <c r="B9494" t="s">
        <v>329</v>
      </c>
      <c r="C9494" t="s">
        <v>434</v>
      </c>
      <c r="D9494" t="s">
        <v>436</v>
      </c>
      <c r="E9494">
        <v>1966</v>
      </c>
      <c r="F9494">
        <v>47.234999999999999</v>
      </c>
      <c r="G9494">
        <v>17.661999999999999</v>
      </c>
      <c r="M9494">
        <v>49.106999999999999</v>
      </c>
      <c r="N9494">
        <v>2.3330600000000001</v>
      </c>
    </row>
    <row r="9495" spans="1:15" x14ac:dyDescent="0.3">
      <c r="A9495" t="s">
        <v>328</v>
      </c>
      <c r="B9495" t="s">
        <v>329</v>
      </c>
      <c r="C9495" t="s">
        <v>434</v>
      </c>
      <c r="D9495" t="s">
        <v>436</v>
      </c>
      <c r="E9495">
        <v>1965</v>
      </c>
      <c r="F9495">
        <v>47.343000000000004</v>
      </c>
      <c r="G9495">
        <v>18.195</v>
      </c>
      <c r="M9495">
        <v>48.408000000000001</v>
      </c>
      <c r="N9495">
        <v>2.25318</v>
      </c>
    </row>
    <row r="9496" spans="1:15" x14ac:dyDescent="0.3">
      <c r="A9496" t="s">
        <v>328</v>
      </c>
      <c r="B9496" t="s">
        <v>329</v>
      </c>
      <c r="C9496" t="s">
        <v>434</v>
      </c>
      <c r="D9496" t="s">
        <v>436</v>
      </c>
      <c r="E9496">
        <v>1964</v>
      </c>
      <c r="F9496">
        <v>47.438000000000002</v>
      </c>
      <c r="G9496">
        <v>18.677</v>
      </c>
      <c r="M9496">
        <v>47.780999999999999</v>
      </c>
      <c r="N9496">
        <v>2.1758000000000002</v>
      </c>
    </row>
    <row r="9497" spans="1:15" x14ac:dyDescent="0.3">
      <c r="A9497" t="s">
        <v>328</v>
      </c>
      <c r="B9497" t="s">
        <v>329</v>
      </c>
      <c r="C9497" t="s">
        <v>434</v>
      </c>
      <c r="D9497" t="s">
        <v>436</v>
      </c>
      <c r="E9497">
        <v>1963</v>
      </c>
      <c r="F9497">
        <v>47.511000000000003</v>
      </c>
      <c r="G9497">
        <v>19.12</v>
      </c>
      <c r="M9497">
        <v>47.207000000000001</v>
      </c>
      <c r="N9497">
        <v>2.1010200000000001</v>
      </c>
    </row>
    <row r="9498" spans="1:15" x14ac:dyDescent="0.3">
      <c r="A9498" t="s">
        <v>328</v>
      </c>
      <c r="B9498" t="s">
        <v>329</v>
      </c>
      <c r="C9498" t="s">
        <v>434</v>
      </c>
      <c r="D9498" t="s">
        <v>436</v>
      </c>
      <c r="E9498">
        <v>1962</v>
      </c>
      <c r="F9498">
        <v>47.555999999999997</v>
      </c>
      <c r="G9498">
        <v>19.536999999999999</v>
      </c>
      <c r="M9498">
        <v>46.664999999999999</v>
      </c>
      <c r="N9498">
        <v>2.0295000000000001</v>
      </c>
    </row>
    <row r="9499" spans="1:15" x14ac:dyDescent="0.3">
      <c r="A9499" t="s">
        <v>328</v>
      </c>
      <c r="B9499" t="s">
        <v>329</v>
      </c>
      <c r="C9499" t="s">
        <v>434</v>
      </c>
      <c r="D9499" t="s">
        <v>436</v>
      </c>
      <c r="E9499">
        <v>1961</v>
      </c>
      <c r="F9499">
        <v>47.576000000000001</v>
      </c>
      <c r="G9499">
        <v>19.934000000000001</v>
      </c>
      <c r="M9499">
        <v>46.145000000000003</v>
      </c>
      <c r="N9499">
        <v>1.96254</v>
      </c>
    </row>
    <row r="9500" spans="1:15" x14ac:dyDescent="0.3">
      <c r="A9500" t="s">
        <v>328</v>
      </c>
      <c r="B9500" t="s">
        <v>329</v>
      </c>
      <c r="C9500" t="s">
        <v>434</v>
      </c>
      <c r="D9500" t="s">
        <v>436</v>
      </c>
      <c r="E9500">
        <v>1960</v>
      </c>
      <c r="F9500">
        <v>47.576999999999998</v>
      </c>
      <c r="G9500">
        <v>20.318999999999999</v>
      </c>
      <c r="M9500">
        <v>45.637999999999998</v>
      </c>
    </row>
    <row r="9501" spans="1:15" x14ac:dyDescent="0.3">
      <c r="A9501" t="s">
        <v>330</v>
      </c>
      <c r="B9501" t="s">
        <v>331</v>
      </c>
      <c r="C9501" t="s">
        <v>431</v>
      </c>
      <c r="D9501" t="s">
        <v>432</v>
      </c>
      <c r="E9501">
        <v>2018</v>
      </c>
      <c r="I9501">
        <v>24129600000</v>
      </c>
      <c r="J9501">
        <v>1521.95</v>
      </c>
      <c r="L9501">
        <v>31.8</v>
      </c>
      <c r="N9501">
        <v>82.347499999999997</v>
      </c>
      <c r="O9501">
        <v>6.4640000000000004</v>
      </c>
    </row>
    <row r="9502" spans="1:15" x14ac:dyDescent="0.3">
      <c r="A9502" t="s">
        <v>330</v>
      </c>
      <c r="B9502" t="s">
        <v>331</v>
      </c>
      <c r="C9502" t="s">
        <v>431</v>
      </c>
      <c r="D9502" t="s">
        <v>432</v>
      </c>
      <c r="E9502">
        <v>2017</v>
      </c>
      <c r="F9502">
        <v>35.119999999999997</v>
      </c>
      <c r="G9502">
        <v>5.8449999999999998</v>
      </c>
      <c r="I9502">
        <v>21081700000</v>
      </c>
      <c r="J9502">
        <v>1367.22</v>
      </c>
      <c r="K9502">
        <v>46</v>
      </c>
      <c r="L9502">
        <v>32.799999999999997</v>
      </c>
      <c r="M9502">
        <v>67.38</v>
      </c>
      <c r="N9502">
        <v>80.088200000000001</v>
      </c>
      <c r="O9502">
        <v>6.4370000000000003</v>
      </c>
    </row>
    <row r="9503" spans="1:15" x14ac:dyDescent="0.3">
      <c r="A9503" t="s">
        <v>330</v>
      </c>
      <c r="B9503" t="s">
        <v>331</v>
      </c>
      <c r="C9503" t="s">
        <v>431</v>
      </c>
      <c r="D9503" t="s">
        <v>432</v>
      </c>
      <c r="E9503">
        <v>2016</v>
      </c>
      <c r="F9503">
        <v>35.726999999999997</v>
      </c>
      <c r="G9503">
        <v>5.9850000000000003</v>
      </c>
      <c r="I9503">
        <v>19027400000</v>
      </c>
      <c r="J9503">
        <v>1269.04</v>
      </c>
      <c r="K9503">
        <v>25.6648</v>
      </c>
      <c r="L9503">
        <v>33.9</v>
      </c>
      <c r="M9503">
        <v>67.078000000000003</v>
      </c>
      <c r="N9503">
        <v>77.876300000000001</v>
      </c>
      <c r="O9503">
        <v>6.6130000000000004</v>
      </c>
    </row>
    <row r="9504" spans="1:15" x14ac:dyDescent="0.3">
      <c r="A9504" t="s">
        <v>330</v>
      </c>
      <c r="B9504" t="s">
        <v>331</v>
      </c>
      <c r="C9504" t="s">
        <v>431</v>
      </c>
      <c r="D9504" t="s">
        <v>432</v>
      </c>
      <c r="E9504">
        <v>2015</v>
      </c>
      <c r="F9504">
        <v>36.317999999999998</v>
      </c>
      <c r="G9504">
        <v>6.141</v>
      </c>
      <c r="I9504">
        <v>17767700000</v>
      </c>
      <c r="J9504">
        <v>1218.76</v>
      </c>
      <c r="K9504">
        <v>27</v>
      </c>
      <c r="L9504">
        <v>35.1</v>
      </c>
      <c r="M9504">
        <v>66.747</v>
      </c>
      <c r="N9504">
        <v>75.720500000000001</v>
      </c>
      <c r="O9504">
        <v>6.7569999999999997</v>
      </c>
    </row>
    <row r="9505" spans="1:15" x14ac:dyDescent="0.3">
      <c r="A9505" t="s">
        <v>330</v>
      </c>
      <c r="B9505" t="s">
        <v>331</v>
      </c>
      <c r="C9505" t="s">
        <v>431</v>
      </c>
      <c r="D9505" t="s">
        <v>432</v>
      </c>
      <c r="E9505">
        <v>2014</v>
      </c>
      <c r="F9505">
        <v>36.866999999999997</v>
      </c>
      <c r="G9505">
        <v>6.319</v>
      </c>
      <c r="H9505">
        <v>229.352</v>
      </c>
      <c r="I9505">
        <v>19770800000</v>
      </c>
      <c r="J9505">
        <v>1394.79</v>
      </c>
      <c r="K9505">
        <v>17.7</v>
      </c>
      <c r="L9505">
        <v>36.4</v>
      </c>
      <c r="M9505">
        <v>66.37</v>
      </c>
      <c r="N9505">
        <v>73.623500000000007</v>
      </c>
      <c r="O9505">
        <v>7.63</v>
      </c>
    </row>
    <row r="9506" spans="1:15" x14ac:dyDescent="0.3">
      <c r="A9506" t="s">
        <v>330</v>
      </c>
      <c r="B9506" t="s">
        <v>331</v>
      </c>
      <c r="C9506" t="s">
        <v>431</v>
      </c>
      <c r="D9506" t="s">
        <v>432</v>
      </c>
      <c r="E9506">
        <v>2013</v>
      </c>
      <c r="F9506">
        <v>37.351999999999997</v>
      </c>
      <c r="G9506">
        <v>6.5220000000000002</v>
      </c>
      <c r="H9506">
        <v>215.34700000000001</v>
      </c>
      <c r="I9506">
        <v>18960200000</v>
      </c>
      <c r="J9506">
        <v>1375.68</v>
      </c>
      <c r="K9506">
        <v>13.1</v>
      </c>
      <c r="L9506">
        <v>37.799999999999997</v>
      </c>
      <c r="M9506">
        <v>65.938999999999993</v>
      </c>
      <c r="N9506">
        <v>71.585800000000006</v>
      </c>
      <c r="O9506">
        <v>8.5129999999999999</v>
      </c>
    </row>
    <row r="9507" spans="1:15" x14ac:dyDescent="0.3">
      <c r="A9507" t="s">
        <v>330</v>
      </c>
      <c r="B9507" t="s">
        <v>331</v>
      </c>
      <c r="C9507" t="s">
        <v>431</v>
      </c>
      <c r="D9507" t="s">
        <v>432</v>
      </c>
      <c r="E9507">
        <v>2012</v>
      </c>
      <c r="F9507">
        <v>37.756999999999998</v>
      </c>
      <c r="G9507">
        <v>6.7530000000000001</v>
      </c>
      <c r="H9507">
        <v>215.49</v>
      </c>
      <c r="I9507">
        <v>17825400000</v>
      </c>
      <c r="J9507">
        <v>1330.06</v>
      </c>
      <c r="K9507">
        <v>10.8</v>
      </c>
      <c r="L9507">
        <v>39.299999999999997</v>
      </c>
      <c r="M9507">
        <v>65.447999999999993</v>
      </c>
      <c r="N9507">
        <v>69.609899999999996</v>
      </c>
      <c r="O9507">
        <v>9.3140000000000001</v>
      </c>
    </row>
    <row r="9508" spans="1:15" x14ac:dyDescent="0.3">
      <c r="A9508" t="s">
        <v>330</v>
      </c>
      <c r="B9508" t="s">
        <v>331</v>
      </c>
      <c r="C9508" t="s">
        <v>431</v>
      </c>
      <c r="D9508" t="s">
        <v>432</v>
      </c>
      <c r="E9508">
        <v>2011</v>
      </c>
      <c r="F9508">
        <v>38.076999999999998</v>
      </c>
      <c r="G9508">
        <v>7.0129999999999999</v>
      </c>
      <c r="H9508">
        <v>203.77799999999999</v>
      </c>
      <c r="I9508">
        <v>17878800000</v>
      </c>
      <c r="J9508">
        <v>1371.72</v>
      </c>
      <c r="K9508">
        <v>9.8000000000000007</v>
      </c>
      <c r="L9508">
        <v>40.9</v>
      </c>
      <c r="M9508">
        <v>64.897999999999996</v>
      </c>
      <c r="N9508">
        <v>67.697500000000005</v>
      </c>
      <c r="O9508">
        <v>10.36</v>
      </c>
    </row>
    <row r="9509" spans="1:15" x14ac:dyDescent="0.3">
      <c r="A9509" t="s">
        <v>330</v>
      </c>
      <c r="B9509" t="s">
        <v>331</v>
      </c>
      <c r="C9509" t="s">
        <v>431</v>
      </c>
      <c r="D9509" t="s">
        <v>432</v>
      </c>
      <c r="E9509">
        <v>2010</v>
      </c>
      <c r="F9509">
        <v>38.305999999999997</v>
      </c>
      <c r="G9509">
        <v>7.3049999999999997</v>
      </c>
      <c r="H9509">
        <v>202.869</v>
      </c>
      <c r="I9509">
        <v>16215100000</v>
      </c>
      <c r="J9509">
        <v>1278.98</v>
      </c>
      <c r="K9509">
        <v>8</v>
      </c>
      <c r="L9509">
        <v>42.6</v>
      </c>
      <c r="M9509">
        <v>64.284000000000006</v>
      </c>
      <c r="N9509">
        <v>65.850200000000001</v>
      </c>
      <c r="O9509">
        <v>10.541</v>
      </c>
    </row>
    <row r="9510" spans="1:15" x14ac:dyDescent="0.3">
      <c r="A9510" t="s">
        <v>330</v>
      </c>
      <c r="B9510" t="s">
        <v>331</v>
      </c>
      <c r="C9510" t="s">
        <v>431</v>
      </c>
      <c r="D9510" t="s">
        <v>432</v>
      </c>
      <c r="E9510">
        <v>2009</v>
      </c>
      <c r="F9510">
        <v>38.445999999999998</v>
      </c>
      <c r="G9510">
        <v>7.6319999999999997</v>
      </c>
      <c r="H9510">
        <v>192.37799999999999</v>
      </c>
      <c r="I9510">
        <v>16248200000</v>
      </c>
      <c r="J9510">
        <v>1317.24</v>
      </c>
      <c r="K9510">
        <v>7.5</v>
      </c>
      <c r="L9510">
        <v>44.5</v>
      </c>
      <c r="M9510">
        <v>63.606999999999999</v>
      </c>
      <c r="N9510">
        <v>64.068399999999997</v>
      </c>
      <c r="O9510">
        <v>10.363</v>
      </c>
    </row>
    <row r="9511" spans="1:15" x14ac:dyDescent="0.3">
      <c r="A9511" t="s">
        <v>330</v>
      </c>
      <c r="B9511" t="s">
        <v>331</v>
      </c>
      <c r="C9511" t="s">
        <v>431</v>
      </c>
      <c r="D9511" t="s">
        <v>432</v>
      </c>
      <c r="E9511">
        <v>2008</v>
      </c>
      <c r="F9511">
        <v>38.518999999999998</v>
      </c>
      <c r="G9511">
        <v>7.9870000000000001</v>
      </c>
      <c r="H9511">
        <v>160.93700000000001</v>
      </c>
      <c r="I9511">
        <v>16949800000</v>
      </c>
      <c r="J9511">
        <v>1411.93</v>
      </c>
      <c r="K9511">
        <v>7.12</v>
      </c>
      <c r="L9511">
        <v>46.5</v>
      </c>
      <c r="M9511">
        <v>62.88</v>
      </c>
      <c r="N9511">
        <v>62.352400000000003</v>
      </c>
      <c r="O9511">
        <v>9.3160000000000007</v>
      </c>
    </row>
    <row r="9512" spans="1:15" x14ac:dyDescent="0.3">
      <c r="A9512" t="s">
        <v>330</v>
      </c>
      <c r="B9512" t="s">
        <v>331</v>
      </c>
      <c r="C9512" t="s">
        <v>431</v>
      </c>
      <c r="D9512" t="s">
        <v>432</v>
      </c>
      <c r="E9512">
        <v>2007</v>
      </c>
      <c r="F9512">
        <v>38.552999999999997</v>
      </c>
      <c r="G9512">
        <v>8.3629999999999995</v>
      </c>
      <c r="H9512">
        <v>184.04900000000001</v>
      </c>
      <c r="I9512">
        <v>14286000000</v>
      </c>
      <c r="J9512">
        <v>1222.3699999999999</v>
      </c>
      <c r="K9512">
        <v>6.89</v>
      </c>
      <c r="L9512">
        <v>48.8</v>
      </c>
      <c r="M9512">
        <v>62.125999999999998</v>
      </c>
      <c r="N9512">
        <v>60.702599999999997</v>
      </c>
      <c r="O9512">
        <v>9.4990000000000006</v>
      </c>
    </row>
    <row r="9513" spans="1:15" x14ac:dyDescent="0.3">
      <c r="A9513" t="s">
        <v>330</v>
      </c>
      <c r="B9513" t="s">
        <v>331</v>
      </c>
      <c r="C9513" t="s">
        <v>431</v>
      </c>
      <c r="D9513" t="s">
        <v>432</v>
      </c>
      <c r="E9513">
        <v>2006</v>
      </c>
      <c r="F9513">
        <v>38.566000000000003</v>
      </c>
      <c r="G9513">
        <v>8.7490000000000006</v>
      </c>
      <c r="H9513">
        <v>159.54599999999999</v>
      </c>
      <c r="I9513">
        <v>11847800000</v>
      </c>
      <c r="J9513">
        <v>1040.9000000000001</v>
      </c>
      <c r="K9513">
        <v>5.6117400000000002</v>
      </c>
      <c r="L9513">
        <v>51.3</v>
      </c>
      <c r="M9513">
        <v>61.365000000000002</v>
      </c>
      <c r="N9513">
        <v>59.119500000000002</v>
      </c>
      <c r="O9513">
        <v>10.029999999999999</v>
      </c>
    </row>
    <row r="9514" spans="1:15" x14ac:dyDescent="0.3">
      <c r="A9514" t="s">
        <v>330</v>
      </c>
      <c r="B9514" t="s">
        <v>331</v>
      </c>
      <c r="C9514" t="s">
        <v>431</v>
      </c>
      <c r="D9514" t="s">
        <v>432</v>
      </c>
      <c r="E9514">
        <v>2005</v>
      </c>
      <c r="F9514">
        <v>38.582999999999998</v>
      </c>
      <c r="G9514">
        <v>9.1370000000000005</v>
      </c>
      <c r="H9514">
        <v>160.233</v>
      </c>
      <c r="I9514">
        <v>11022800000</v>
      </c>
      <c r="J9514">
        <v>993.93200000000002</v>
      </c>
      <c r="K9514">
        <v>4.7866799999999996</v>
      </c>
      <c r="L9514">
        <v>54</v>
      </c>
      <c r="M9514">
        <v>60.62</v>
      </c>
      <c r="N9514">
        <v>57.601999999999997</v>
      </c>
      <c r="O9514">
        <v>9.0879999999999992</v>
      </c>
    </row>
    <row r="9515" spans="1:15" x14ac:dyDescent="0.3">
      <c r="A9515" t="s">
        <v>330</v>
      </c>
      <c r="B9515" t="s">
        <v>331</v>
      </c>
      <c r="C9515" t="s">
        <v>431</v>
      </c>
      <c r="D9515" t="s">
        <v>432</v>
      </c>
      <c r="E9515">
        <v>2004</v>
      </c>
      <c r="F9515">
        <v>38.625999999999998</v>
      </c>
      <c r="G9515">
        <v>9.516</v>
      </c>
      <c r="H9515">
        <v>140.33199999999999</v>
      </c>
      <c r="I9515">
        <v>10167400000</v>
      </c>
      <c r="J9515">
        <v>940.55200000000002</v>
      </c>
      <c r="K9515">
        <v>4.3860200000000003</v>
      </c>
      <c r="L9515">
        <v>56.9</v>
      </c>
      <c r="M9515">
        <v>59.911999999999999</v>
      </c>
      <c r="N9515">
        <v>56.147500000000001</v>
      </c>
      <c r="O9515">
        <v>7.9580000000000002</v>
      </c>
    </row>
    <row r="9516" spans="1:15" x14ac:dyDescent="0.3">
      <c r="A9516" t="s">
        <v>330</v>
      </c>
      <c r="B9516" t="s">
        <v>331</v>
      </c>
      <c r="C9516" t="s">
        <v>431</v>
      </c>
      <c r="D9516" t="s">
        <v>432</v>
      </c>
      <c r="E9516">
        <v>2003</v>
      </c>
      <c r="F9516">
        <v>38.707000000000001</v>
      </c>
      <c r="G9516">
        <v>9.8780000000000001</v>
      </c>
      <c r="H9516">
        <v>127.496</v>
      </c>
      <c r="I9516">
        <v>8683230000</v>
      </c>
      <c r="J9516">
        <v>823.721</v>
      </c>
      <c r="K9516">
        <v>2.1014400000000002</v>
      </c>
      <c r="L9516">
        <v>60</v>
      </c>
      <c r="M9516">
        <v>59.259</v>
      </c>
      <c r="N9516">
        <v>54.752299999999998</v>
      </c>
      <c r="O9516">
        <v>6.7759999999999998</v>
      </c>
    </row>
    <row r="9517" spans="1:15" x14ac:dyDescent="0.3">
      <c r="A9517" t="s">
        <v>330</v>
      </c>
      <c r="B9517" t="s">
        <v>331</v>
      </c>
      <c r="C9517" t="s">
        <v>431</v>
      </c>
      <c r="D9517" t="s">
        <v>432</v>
      </c>
      <c r="E9517">
        <v>2002</v>
      </c>
      <c r="F9517">
        <v>38.834000000000003</v>
      </c>
      <c r="G9517">
        <v>10.212</v>
      </c>
      <c r="H9517">
        <v>147.321</v>
      </c>
      <c r="I9517">
        <v>6752510000</v>
      </c>
      <c r="J9517">
        <v>656.62300000000005</v>
      </c>
      <c r="K9517">
        <v>1.0064500000000001</v>
      </c>
      <c r="L9517">
        <v>63</v>
      </c>
      <c r="M9517">
        <v>58.674999999999997</v>
      </c>
      <c r="N9517">
        <v>53.413499999999999</v>
      </c>
      <c r="O9517">
        <v>5.65</v>
      </c>
    </row>
    <row r="9518" spans="1:15" x14ac:dyDescent="0.3">
      <c r="A9518" t="s">
        <v>330</v>
      </c>
      <c r="B9518" t="s">
        <v>331</v>
      </c>
      <c r="C9518" t="s">
        <v>431</v>
      </c>
      <c r="D9518" t="s">
        <v>432</v>
      </c>
      <c r="E9518">
        <v>2001</v>
      </c>
      <c r="F9518">
        <v>39.014000000000003</v>
      </c>
      <c r="G9518">
        <v>10.507999999999999</v>
      </c>
      <c r="H9518">
        <v>124.55</v>
      </c>
      <c r="I9518">
        <v>6174900000</v>
      </c>
      <c r="J9518">
        <v>615.26800000000003</v>
      </c>
      <c r="K9518">
        <v>0.98379399999999995</v>
      </c>
      <c r="L9518">
        <v>66</v>
      </c>
      <c r="M9518">
        <v>58.177</v>
      </c>
      <c r="N9518">
        <v>52.127499999999998</v>
      </c>
      <c r="O9518">
        <v>5.6079999999999997</v>
      </c>
    </row>
    <row r="9519" spans="1:15" x14ac:dyDescent="0.3">
      <c r="A9519" t="s">
        <v>330</v>
      </c>
      <c r="B9519" t="s">
        <v>331</v>
      </c>
      <c r="C9519" t="s">
        <v>431</v>
      </c>
      <c r="D9519" t="s">
        <v>432</v>
      </c>
      <c r="E9519">
        <v>2000</v>
      </c>
      <c r="F9519">
        <v>39.246000000000002</v>
      </c>
      <c r="G9519">
        <v>10.752000000000001</v>
      </c>
      <c r="H9519">
        <v>102.575</v>
      </c>
      <c r="I9519">
        <v>5924240000</v>
      </c>
      <c r="J9519">
        <v>604.654</v>
      </c>
      <c r="K9519">
        <v>0.40396700000000002</v>
      </c>
      <c r="L9519">
        <v>68.400000000000006</v>
      </c>
      <c r="M9519">
        <v>57.786999999999999</v>
      </c>
      <c r="N9519">
        <v>50.889400000000002</v>
      </c>
      <c r="O9519">
        <v>5.6029999999999998</v>
      </c>
    </row>
    <row r="9520" spans="1:15" x14ac:dyDescent="0.3">
      <c r="A9520" t="s">
        <v>330</v>
      </c>
      <c r="B9520" t="s">
        <v>331</v>
      </c>
      <c r="C9520" t="s">
        <v>431</v>
      </c>
      <c r="D9520" t="s">
        <v>432</v>
      </c>
      <c r="E9520">
        <v>1999</v>
      </c>
      <c r="F9520">
        <v>39.518999999999998</v>
      </c>
      <c r="G9520">
        <v>10.93</v>
      </c>
      <c r="H9520">
        <v>118.30200000000001</v>
      </c>
      <c r="I9520">
        <v>6512210000</v>
      </c>
      <c r="J9520">
        <v>680.572</v>
      </c>
      <c r="K9520">
        <v>0.31109100000000001</v>
      </c>
      <c r="L9520">
        <v>70.2</v>
      </c>
      <c r="M9520">
        <v>57.523000000000003</v>
      </c>
      <c r="N9520">
        <v>49.6999</v>
      </c>
      <c r="O9520">
        <v>5.7030000000000003</v>
      </c>
    </row>
    <row r="9521" spans="1:15" x14ac:dyDescent="0.3">
      <c r="A9521" t="s">
        <v>330</v>
      </c>
      <c r="B9521" t="s">
        <v>331</v>
      </c>
      <c r="C9521" t="s">
        <v>431</v>
      </c>
      <c r="D9521" t="s">
        <v>432</v>
      </c>
      <c r="E9521">
        <v>1998</v>
      </c>
      <c r="F9521">
        <v>39.817999999999998</v>
      </c>
      <c r="G9521">
        <v>11.042999999999999</v>
      </c>
      <c r="H9521">
        <v>122.16800000000001</v>
      </c>
      <c r="I9521">
        <v>6368270000</v>
      </c>
      <c r="J9521">
        <v>681.26</v>
      </c>
      <c r="K9521">
        <v>7.9871399999999995E-2</v>
      </c>
      <c r="L9521">
        <v>71.3</v>
      </c>
      <c r="M9521">
        <v>57.375999999999998</v>
      </c>
      <c r="N9521">
        <v>48.552300000000002</v>
      </c>
      <c r="O9521">
        <v>5.649</v>
      </c>
    </row>
    <row r="9522" spans="1:15" x14ac:dyDescent="0.3">
      <c r="A9522" t="s">
        <v>330</v>
      </c>
      <c r="B9522" t="s">
        <v>331</v>
      </c>
      <c r="C9522" t="s">
        <v>431</v>
      </c>
      <c r="D9522" t="s">
        <v>432</v>
      </c>
      <c r="E9522">
        <v>1997</v>
      </c>
      <c r="F9522">
        <v>40.128999999999998</v>
      </c>
      <c r="G9522">
        <v>11.103</v>
      </c>
      <c r="H9522">
        <v>117.51300000000001</v>
      </c>
      <c r="I9522">
        <v>5915250000</v>
      </c>
      <c r="J9522">
        <v>647.82899999999995</v>
      </c>
      <c r="K9522">
        <v>2.7347400000000001E-2</v>
      </c>
      <c r="L9522">
        <v>71.8</v>
      </c>
      <c r="M9522">
        <v>57.323</v>
      </c>
      <c r="N9522">
        <v>47.425699999999999</v>
      </c>
      <c r="O9522">
        <v>5.6589999999999998</v>
      </c>
    </row>
    <row r="9523" spans="1:15" x14ac:dyDescent="0.3">
      <c r="A9523" t="s">
        <v>330</v>
      </c>
      <c r="B9523" t="s">
        <v>331</v>
      </c>
      <c r="C9523" t="s">
        <v>431</v>
      </c>
      <c r="D9523" t="s">
        <v>432</v>
      </c>
      <c r="E9523">
        <v>1996</v>
      </c>
      <c r="F9523">
        <v>40.448999999999998</v>
      </c>
      <c r="G9523">
        <v>11.121</v>
      </c>
      <c r="H9523">
        <v>110.066</v>
      </c>
      <c r="I9523">
        <v>6413190000</v>
      </c>
      <c r="J9523">
        <v>719.54300000000001</v>
      </c>
      <c r="K9523">
        <v>1.12382E-2</v>
      </c>
      <c r="L9523">
        <v>71.8</v>
      </c>
      <c r="M9523">
        <v>57.341999999999999</v>
      </c>
      <c r="N9523">
        <v>46.293399999999998</v>
      </c>
      <c r="O9523">
        <v>5.6859999999999999</v>
      </c>
    </row>
    <row r="9524" spans="1:15" x14ac:dyDescent="0.3">
      <c r="A9524" t="s">
        <v>330</v>
      </c>
      <c r="B9524" t="s">
        <v>331</v>
      </c>
      <c r="C9524" t="s">
        <v>431</v>
      </c>
      <c r="D9524" t="s">
        <v>432</v>
      </c>
      <c r="E9524">
        <v>1995</v>
      </c>
      <c r="F9524">
        <v>40.776000000000003</v>
      </c>
      <c r="G9524">
        <v>11.11</v>
      </c>
      <c r="H9524">
        <v>109.319</v>
      </c>
      <c r="I9524">
        <v>6176310000</v>
      </c>
      <c r="J9524">
        <v>710.72500000000002</v>
      </c>
      <c r="K9524">
        <v>6.9284800000000003E-4</v>
      </c>
      <c r="L9524">
        <v>71.5</v>
      </c>
      <c r="M9524">
        <v>57.404000000000003</v>
      </c>
      <c r="N9524">
        <v>45.136699999999998</v>
      </c>
      <c r="O9524">
        <v>5.6580000000000004</v>
      </c>
    </row>
    <row r="9525" spans="1:15" x14ac:dyDescent="0.3">
      <c r="A9525" t="s">
        <v>330</v>
      </c>
      <c r="B9525" t="s">
        <v>331</v>
      </c>
      <c r="C9525" t="s">
        <v>431</v>
      </c>
      <c r="D9525" t="s">
        <v>432</v>
      </c>
      <c r="E9525">
        <v>1994</v>
      </c>
      <c r="F9525">
        <v>41.109000000000002</v>
      </c>
      <c r="G9525">
        <v>11.087999999999999</v>
      </c>
      <c r="H9525">
        <v>110.033</v>
      </c>
      <c r="I9525">
        <v>4908420000</v>
      </c>
      <c r="J9525">
        <v>580.11800000000005</v>
      </c>
      <c r="L9525">
        <v>71</v>
      </c>
      <c r="M9525">
        <v>57.48</v>
      </c>
      <c r="N9525">
        <v>43.946800000000003</v>
      </c>
      <c r="O9525">
        <v>5.609</v>
      </c>
    </row>
    <row r="9526" spans="1:15" x14ac:dyDescent="0.3">
      <c r="A9526" t="s">
        <v>330</v>
      </c>
      <c r="B9526" t="s">
        <v>331</v>
      </c>
      <c r="C9526" t="s">
        <v>431</v>
      </c>
      <c r="D9526" t="s">
        <v>432</v>
      </c>
      <c r="E9526">
        <v>1993</v>
      </c>
      <c r="F9526">
        <v>41.457000000000001</v>
      </c>
      <c r="G9526">
        <v>11.076000000000001</v>
      </c>
      <c r="H9526">
        <v>104.41500000000001</v>
      </c>
      <c r="I9526">
        <v>7189230000</v>
      </c>
      <c r="J9526">
        <v>873.88300000000004</v>
      </c>
      <c r="L9526">
        <v>70.599999999999994</v>
      </c>
      <c r="M9526">
        <v>57.534999999999997</v>
      </c>
      <c r="N9526">
        <v>42.729799999999997</v>
      </c>
      <c r="O9526">
        <v>5.609</v>
      </c>
    </row>
    <row r="9527" spans="1:15" x14ac:dyDescent="0.3">
      <c r="A9527" t="s">
        <v>330</v>
      </c>
      <c r="B9527" t="s">
        <v>331</v>
      </c>
      <c r="C9527" t="s">
        <v>431</v>
      </c>
      <c r="D9527" t="s">
        <v>432</v>
      </c>
      <c r="E9527">
        <v>1992</v>
      </c>
      <c r="F9527">
        <v>41.826999999999998</v>
      </c>
      <c r="G9527">
        <v>11.098000000000001</v>
      </c>
      <c r="H9527">
        <v>109.26</v>
      </c>
      <c r="I9527">
        <v>7602010000</v>
      </c>
      <c r="J9527">
        <v>951.42899999999997</v>
      </c>
      <c r="L9527">
        <v>70.400000000000006</v>
      </c>
      <c r="M9527">
        <v>57.529000000000003</v>
      </c>
      <c r="N9527">
        <v>41.500500000000002</v>
      </c>
      <c r="O9527">
        <v>5.407</v>
      </c>
    </row>
    <row r="9528" spans="1:15" x14ac:dyDescent="0.3">
      <c r="A9528" t="s">
        <v>330</v>
      </c>
      <c r="B9528" t="s">
        <v>331</v>
      </c>
      <c r="C9528" t="s">
        <v>431</v>
      </c>
      <c r="D9528" t="s">
        <v>432</v>
      </c>
      <c r="E9528">
        <v>1991</v>
      </c>
      <c r="F9528">
        <v>42.228000000000002</v>
      </c>
      <c r="G9528">
        <v>11.177</v>
      </c>
      <c r="H9528">
        <v>102.637</v>
      </c>
      <c r="I9528">
        <v>7111250000</v>
      </c>
      <c r="J9528">
        <v>916.93100000000004</v>
      </c>
      <c r="L9528">
        <v>70.5</v>
      </c>
      <c r="M9528">
        <v>57.43</v>
      </c>
      <c r="N9528">
        <v>40.281999999999996</v>
      </c>
      <c r="O9528">
        <v>5.3710000000000004</v>
      </c>
    </row>
    <row r="9529" spans="1:15" x14ac:dyDescent="0.3">
      <c r="A9529" t="s">
        <v>330</v>
      </c>
      <c r="B9529" t="s">
        <v>331</v>
      </c>
      <c r="C9529" t="s">
        <v>431</v>
      </c>
      <c r="D9529" t="s">
        <v>432</v>
      </c>
      <c r="E9529">
        <v>1990</v>
      </c>
      <c r="F9529">
        <v>42.677999999999997</v>
      </c>
      <c r="G9529">
        <v>11.335000000000001</v>
      </c>
      <c r="H9529">
        <v>103.636</v>
      </c>
      <c r="I9529">
        <v>7237100000</v>
      </c>
      <c r="J9529">
        <v>961.57399999999996</v>
      </c>
      <c r="K9529">
        <v>0</v>
      </c>
      <c r="L9529">
        <v>71.2</v>
      </c>
      <c r="M9529">
        <v>57.201999999999998</v>
      </c>
      <c r="N9529">
        <v>39.0916</v>
      </c>
    </row>
    <row r="9530" spans="1:15" x14ac:dyDescent="0.3">
      <c r="A9530" t="s">
        <v>330</v>
      </c>
      <c r="B9530" t="s">
        <v>331</v>
      </c>
      <c r="C9530" t="s">
        <v>431</v>
      </c>
      <c r="D9530" t="s">
        <v>432</v>
      </c>
      <c r="E9530">
        <v>1989</v>
      </c>
      <c r="F9530">
        <v>43.201000000000001</v>
      </c>
      <c r="G9530">
        <v>11.592000000000001</v>
      </c>
      <c r="H9530">
        <v>100.636</v>
      </c>
      <c r="I9530">
        <v>6219790000</v>
      </c>
      <c r="J9530">
        <v>851.61599999999999</v>
      </c>
      <c r="L9530">
        <v>72.5</v>
      </c>
      <c r="M9530">
        <v>56.817999999999998</v>
      </c>
      <c r="N9530">
        <v>37.934399999999997</v>
      </c>
    </row>
    <row r="9531" spans="1:15" x14ac:dyDescent="0.3">
      <c r="A9531" t="s">
        <v>330</v>
      </c>
      <c r="B9531" t="s">
        <v>331</v>
      </c>
      <c r="C9531" t="s">
        <v>431</v>
      </c>
      <c r="D9531" t="s">
        <v>432</v>
      </c>
      <c r="E9531">
        <v>1988</v>
      </c>
      <c r="F9531">
        <v>43.8</v>
      </c>
      <c r="G9531">
        <v>11.948</v>
      </c>
      <c r="H9531">
        <v>104.563</v>
      </c>
      <c r="I9531">
        <v>6311050000</v>
      </c>
      <c r="J9531">
        <v>890.55799999999999</v>
      </c>
      <c r="L9531">
        <v>74.5</v>
      </c>
      <c r="M9531">
        <v>56.283000000000001</v>
      </c>
      <c r="N9531">
        <v>36.807899999999997</v>
      </c>
    </row>
    <row r="9532" spans="1:15" x14ac:dyDescent="0.3">
      <c r="A9532" t="s">
        <v>330</v>
      </c>
      <c r="B9532" t="s">
        <v>331</v>
      </c>
      <c r="C9532" t="s">
        <v>431</v>
      </c>
      <c r="D9532" t="s">
        <v>432</v>
      </c>
      <c r="E9532">
        <v>1987</v>
      </c>
      <c r="F9532">
        <v>44.465000000000003</v>
      </c>
      <c r="G9532">
        <v>12.396000000000001</v>
      </c>
      <c r="H9532">
        <v>103.407</v>
      </c>
      <c r="I9532">
        <v>6381390000</v>
      </c>
      <c r="J9532">
        <v>928.1</v>
      </c>
      <c r="L9532">
        <v>77.099999999999994</v>
      </c>
      <c r="M9532">
        <v>55.61</v>
      </c>
      <c r="N9532">
        <v>35.712600000000002</v>
      </c>
    </row>
    <row r="9533" spans="1:15" x14ac:dyDescent="0.3">
      <c r="A9533" t="s">
        <v>330</v>
      </c>
      <c r="B9533" t="s">
        <v>331</v>
      </c>
      <c r="C9533" t="s">
        <v>431</v>
      </c>
      <c r="D9533" t="s">
        <v>432</v>
      </c>
      <c r="E9533">
        <v>1986</v>
      </c>
      <c r="F9533">
        <v>45.176000000000002</v>
      </c>
      <c r="G9533">
        <v>12.929</v>
      </c>
      <c r="H9533">
        <v>101.639</v>
      </c>
      <c r="I9533">
        <v>5304240000</v>
      </c>
      <c r="J9533">
        <v>795.15899999999999</v>
      </c>
      <c r="L9533">
        <v>80</v>
      </c>
      <c r="M9533">
        <v>54.813000000000002</v>
      </c>
      <c r="N9533">
        <v>34.647399999999998</v>
      </c>
    </row>
    <row r="9534" spans="1:15" x14ac:dyDescent="0.3">
      <c r="A9534" t="s">
        <v>330</v>
      </c>
      <c r="B9534" t="s">
        <v>331</v>
      </c>
      <c r="C9534" t="s">
        <v>431</v>
      </c>
      <c r="D9534" t="s">
        <v>432</v>
      </c>
      <c r="E9534">
        <v>1985</v>
      </c>
      <c r="F9534">
        <v>45.895000000000003</v>
      </c>
      <c r="G9534">
        <v>13.531000000000001</v>
      </c>
      <c r="H9534">
        <v>104.152</v>
      </c>
      <c r="I9534">
        <v>3750060000</v>
      </c>
      <c r="J9534">
        <v>579.48800000000006</v>
      </c>
      <c r="L9534">
        <v>82.9</v>
      </c>
      <c r="M9534">
        <v>53.914000000000001</v>
      </c>
      <c r="N9534">
        <v>33.612000000000002</v>
      </c>
    </row>
    <row r="9535" spans="1:15" x14ac:dyDescent="0.3">
      <c r="A9535" t="s">
        <v>330</v>
      </c>
      <c r="B9535" t="s">
        <v>331</v>
      </c>
      <c r="C9535" t="s">
        <v>431</v>
      </c>
      <c r="D9535" t="s">
        <v>432</v>
      </c>
      <c r="E9535">
        <v>1984</v>
      </c>
      <c r="F9535">
        <v>46.573999999999998</v>
      </c>
      <c r="G9535">
        <v>14.18</v>
      </c>
      <c r="H9535">
        <v>109.91800000000001</v>
      </c>
      <c r="I9535">
        <v>3425130000</v>
      </c>
      <c r="J9535">
        <v>545.62599999999998</v>
      </c>
      <c r="L9535">
        <v>85.6</v>
      </c>
      <c r="M9535">
        <v>52.945999999999998</v>
      </c>
      <c r="N9535">
        <v>32.604900000000001</v>
      </c>
    </row>
    <row r="9536" spans="1:15" x14ac:dyDescent="0.3">
      <c r="A9536" t="s">
        <v>330</v>
      </c>
      <c r="B9536" t="s">
        <v>331</v>
      </c>
      <c r="C9536" t="s">
        <v>431</v>
      </c>
      <c r="D9536" t="s">
        <v>432</v>
      </c>
      <c r="E9536">
        <v>1983</v>
      </c>
      <c r="F9536">
        <v>47.176000000000002</v>
      </c>
      <c r="G9536">
        <v>14.852</v>
      </c>
      <c r="H9536">
        <v>105.426</v>
      </c>
      <c r="I9536">
        <v>3512050000</v>
      </c>
      <c r="J9536">
        <v>576.73199999999997</v>
      </c>
      <c r="L9536">
        <v>88</v>
      </c>
      <c r="M9536">
        <v>51.945</v>
      </c>
      <c r="N9536">
        <v>31.629200000000001</v>
      </c>
    </row>
    <row r="9537" spans="1:14" x14ac:dyDescent="0.3">
      <c r="A9537" t="s">
        <v>330</v>
      </c>
      <c r="B9537" t="s">
        <v>331</v>
      </c>
      <c r="C9537" t="s">
        <v>431</v>
      </c>
      <c r="D9537" t="s">
        <v>432</v>
      </c>
      <c r="E9537">
        <v>1982</v>
      </c>
      <c r="F9537">
        <v>47.674999999999997</v>
      </c>
      <c r="G9537">
        <v>15.531000000000001</v>
      </c>
      <c r="H9537">
        <v>95.943299999999994</v>
      </c>
      <c r="I9537">
        <v>3936760000</v>
      </c>
      <c r="J9537">
        <v>666.14800000000002</v>
      </c>
      <c r="L9537">
        <v>90.2</v>
      </c>
      <c r="M9537">
        <v>50.938000000000002</v>
      </c>
      <c r="N9537">
        <v>30.6952</v>
      </c>
    </row>
    <row r="9538" spans="1:14" x14ac:dyDescent="0.3">
      <c r="A9538" t="s">
        <v>330</v>
      </c>
      <c r="B9538" t="s">
        <v>331</v>
      </c>
      <c r="C9538" t="s">
        <v>431</v>
      </c>
      <c r="D9538" t="s">
        <v>432</v>
      </c>
      <c r="E9538">
        <v>1981</v>
      </c>
      <c r="F9538">
        <v>48.061999999999998</v>
      </c>
      <c r="G9538">
        <v>16.21</v>
      </c>
      <c r="H9538">
        <v>106.089</v>
      </c>
      <c r="I9538">
        <v>4021700000</v>
      </c>
      <c r="J9538">
        <v>700.59</v>
      </c>
      <c r="L9538">
        <v>92.4</v>
      </c>
      <c r="M9538">
        <v>49.94</v>
      </c>
      <c r="N9538">
        <v>29.815799999999999</v>
      </c>
    </row>
    <row r="9539" spans="1:14" x14ac:dyDescent="0.3">
      <c r="A9539" t="s">
        <v>330</v>
      </c>
      <c r="B9539" t="s">
        <v>331</v>
      </c>
      <c r="C9539" t="s">
        <v>431</v>
      </c>
      <c r="D9539" t="s">
        <v>432</v>
      </c>
      <c r="E9539">
        <v>1980</v>
      </c>
      <c r="F9539">
        <v>48.344999999999999</v>
      </c>
      <c r="G9539">
        <v>16.899999999999999</v>
      </c>
      <c r="H9539">
        <v>102.988</v>
      </c>
      <c r="I9539">
        <v>4435050000</v>
      </c>
      <c r="J9539">
        <v>794.36099999999999</v>
      </c>
      <c r="L9539">
        <v>94.9</v>
      </c>
      <c r="M9539">
        <v>48.944000000000003</v>
      </c>
      <c r="N9539">
        <v>28.998899999999999</v>
      </c>
    </row>
    <row r="9540" spans="1:14" x14ac:dyDescent="0.3">
      <c r="A9540" t="s">
        <v>330</v>
      </c>
      <c r="B9540" t="s">
        <v>331</v>
      </c>
      <c r="C9540" t="s">
        <v>431</v>
      </c>
      <c r="D9540" t="s">
        <v>432</v>
      </c>
      <c r="E9540">
        <v>1979</v>
      </c>
      <c r="F9540">
        <v>48.545000000000002</v>
      </c>
      <c r="G9540">
        <v>17.625</v>
      </c>
      <c r="H9540">
        <v>102.223</v>
      </c>
      <c r="I9540">
        <v>4084880000</v>
      </c>
      <c r="J9540">
        <v>751.02599999999995</v>
      </c>
      <c r="L9540">
        <v>97.7</v>
      </c>
      <c r="M9540">
        <v>47.927</v>
      </c>
      <c r="N9540">
        <v>28.250499999999999</v>
      </c>
    </row>
    <row r="9541" spans="1:14" x14ac:dyDescent="0.3">
      <c r="A9541" t="s">
        <v>330</v>
      </c>
      <c r="B9541" t="s">
        <v>331</v>
      </c>
      <c r="C9541" t="s">
        <v>431</v>
      </c>
      <c r="D9541" t="s">
        <v>432</v>
      </c>
      <c r="E9541">
        <v>1978</v>
      </c>
      <c r="F9541">
        <v>48.701999999999998</v>
      </c>
      <c r="G9541">
        <v>18.401</v>
      </c>
      <c r="H9541">
        <v>97.424400000000006</v>
      </c>
      <c r="I9541">
        <v>3280350000</v>
      </c>
      <c r="J9541">
        <v>618.15599999999995</v>
      </c>
      <c r="L9541">
        <v>100.9</v>
      </c>
      <c r="M9541">
        <v>46.869</v>
      </c>
      <c r="N9541">
        <v>27.562899999999999</v>
      </c>
    </row>
    <row r="9542" spans="1:14" x14ac:dyDescent="0.3">
      <c r="A9542" t="s">
        <v>330</v>
      </c>
      <c r="B9542" t="s">
        <v>331</v>
      </c>
      <c r="C9542" t="s">
        <v>431</v>
      </c>
      <c r="D9542" t="s">
        <v>432</v>
      </c>
      <c r="E9542">
        <v>1977</v>
      </c>
      <c r="F9542">
        <v>48.848999999999997</v>
      </c>
      <c r="G9542">
        <v>19.231999999999999</v>
      </c>
      <c r="H9542">
        <v>91.864999999999995</v>
      </c>
      <c r="I9542">
        <v>2938050000</v>
      </c>
      <c r="J9542">
        <v>567.02499999999998</v>
      </c>
      <c r="L9542">
        <v>104.5</v>
      </c>
      <c r="M9542">
        <v>45.767000000000003</v>
      </c>
      <c r="N9542">
        <v>26.912800000000001</v>
      </c>
    </row>
    <row r="9543" spans="1:14" x14ac:dyDescent="0.3">
      <c r="A9543" t="s">
        <v>330</v>
      </c>
      <c r="B9543" t="s">
        <v>331</v>
      </c>
      <c r="C9543" t="s">
        <v>431</v>
      </c>
      <c r="D9543" t="s">
        <v>432</v>
      </c>
      <c r="E9543">
        <v>1976</v>
      </c>
      <c r="F9543">
        <v>49</v>
      </c>
      <c r="G9543">
        <v>20.103999999999999</v>
      </c>
      <c r="H9543">
        <v>86.606099999999998</v>
      </c>
      <c r="I9543">
        <v>2869780000</v>
      </c>
      <c r="J9543">
        <v>567.44399999999996</v>
      </c>
      <c r="L9543">
        <v>108.4</v>
      </c>
      <c r="M9543">
        <v>44.640999999999998</v>
      </c>
      <c r="N9543">
        <v>26.268000000000001</v>
      </c>
    </row>
    <row r="9544" spans="1:14" x14ac:dyDescent="0.3">
      <c r="A9544" t="s">
        <v>330</v>
      </c>
      <c r="B9544" t="s">
        <v>331</v>
      </c>
      <c r="C9544" t="s">
        <v>431</v>
      </c>
      <c r="D9544" t="s">
        <v>432</v>
      </c>
      <c r="E9544">
        <v>1975</v>
      </c>
      <c r="F9544">
        <v>49.161999999999999</v>
      </c>
      <c r="G9544">
        <v>20.995000000000001</v>
      </c>
      <c r="H9544">
        <v>83.166899999999998</v>
      </c>
      <c r="I9544">
        <v>2830390000</v>
      </c>
      <c r="J9544">
        <v>574.13300000000004</v>
      </c>
      <c r="L9544">
        <v>112.2</v>
      </c>
      <c r="M9544">
        <v>43.521000000000001</v>
      </c>
      <c r="N9544">
        <v>25.605599999999999</v>
      </c>
    </row>
    <row r="9545" spans="1:14" x14ac:dyDescent="0.3">
      <c r="A9545" t="s">
        <v>330</v>
      </c>
      <c r="B9545" t="s">
        <v>331</v>
      </c>
      <c r="C9545" t="s">
        <v>431</v>
      </c>
      <c r="D9545" t="s">
        <v>432</v>
      </c>
      <c r="E9545">
        <v>1974</v>
      </c>
      <c r="F9545">
        <v>49.332999999999998</v>
      </c>
      <c r="G9545">
        <v>21.876000000000001</v>
      </c>
      <c r="H9545">
        <v>79.838499999999996</v>
      </c>
      <c r="I9545">
        <v>2099320000</v>
      </c>
      <c r="J9545">
        <v>437.61599999999999</v>
      </c>
      <c r="L9545">
        <v>115.6</v>
      </c>
      <c r="M9545">
        <v>42.442</v>
      </c>
      <c r="N9545">
        <v>24.916599999999999</v>
      </c>
    </row>
    <row r="9546" spans="1:14" x14ac:dyDescent="0.3">
      <c r="A9546" t="s">
        <v>330</v>
      </c>
      <c r="B9546" t="s">
        <v>331</v>
      </c>
      <c r="C9546" t="s">
        <v>431</v>
      </c>
      <c r="D9546" t="s">
        <v>432</v>
      </c>
      <c r="E9546">
        <v>1973</v>
      </c>
      <c r="F9546">
        <v>49.502000000000002</v>
      </c>
      <c r="G9546">
        <v>22.713999999999999</v>
      </c>
      <c r="H9546">
        <v>80.245000000000005</v>
      </c>
      <c r="I9546">
        <v>1863400000</v>
      </c>
      <c r="J9546">
        <v>399.80900000000003</v>
      </c>
      <c r="L9546">
        <v>118.7</v>
      </c>
      <c r="M9546">
        <v>41.445</v>
      </c>
      <c r="N9546">
        <v>24.207799999999999</v>
      </c>
    </row>
    <row r="9547" spans="1:14" x14ac:dyDescent="0.3">
      <c r="A9547" t="s">
        <v>330</v>
      </c>
      <c r="B9547" t="s">
        <v>331</v>
      </c>
      <c r="C9547" t="s">
        <v>431</v>
      </c>
      <c r="D9547" t="s">
        <v>432</v>
      </c>
      <c r="E9547">
        <v>1972</v>
      </c>
      <c r="F9547">
        <v>49.655999999999999</v>
      </c>
      <c r="G9547">
        <v>23.478000000000002</v>
      </c>
      <c r="H9547">
        <v>74.730900000000005</v>
      </c>
      <c r="I9547">
        <v>1620860000</v>
      </c>
      <c r="J9547">
        <v>358.36700000000002</v>
      </c>
      <c r="L9547">
        <v>121.3</v>
      </c>
      <c r="M9547">
        <v>40.561999999999998</v>
      </c>
      <c r="N9547">
        <v>23.491900000000001</v>
      </c>
    </row>
    <row r="9548" spans="1:14" x14ac:dyDescent="0.3">
      <c r="A9548" t="s">
        <v>330</v>
      </c>
      <c r="B9548" t="s">
        <v>331</v>
      </c>
      <c r="C9548" t="s">
        <v>431</v>
      </c>
      <c r="D9548" t="s">
        <v>432</v>
      </c>
      <c r="E9548">
        <v>1971</v>
      </c>
      <c r="F9548">
        <v>49.792999999999999</v>
      </c>
      <c r="G9548">
        <v>24.143999999999998</v>
      </c>
      <c r="H9548">
        <v>73.845500000000001</v>
      </c>
      <c r="I9548">
        <v>1339550000</v>
      </c>
      <c r="J9548">
        <v>305.30700000000002</v>
      </c>
      <c r="L9548">
        <v>123.7</v>
      </c>
      <c r="M9548">
        <v>39.814</v>
      </c>
      <c r="N9548">
        <v>22.788900000000002</v>
      </c>
    </row>
    <row r="9549" spans="1:14" x14ac:dyDescent="0.3">
      <c r="A9549" t="s">
        <v>330</v>
      </c>
      <c r="B9549" t="s">
        <v>331</v>
      </c>
      <c r="C9549" t="s">
        <v>431</v>
      </c>
      <c r="D9549" t="s">
        <v>432</v>
      </c>
      <c r="E9549">
        <v>1970</v>
      </c>
      <c r="F9549">
        <v>49.911999999999999</v>
      </c>
      <c r="G9549">
        <v>24.687000000000001</v>
      </c>
      <c r="I9549">
        <v>1297410000</v>
      </c>
      <c r="J9549">
        <v>304.73399999999998</v>
      </c>
      <c r="L9549">
        <v>125.5</v>
      </c>
      <c r="M9549">
        <v>39.226999999999997</v>
      </c>
      <c r="N9549">
        <v>22.113499999999998</v>
      </c>
    </row>
    <row r="9550" spans="1:14" x14ac:dyDescent="0.3">
      <c r="A9550" t="s">
        <v>330</v>
      </c>
      <c r="B9550" t="s">
        <v>331</v>
      </c>
      <c r="C9550" t="s">
        <v>431</v>
      </c>
      <c r="D9550" t="s">
        <v>432</v>
      </c>
      <c r="E9550">
        <v>1969</v>
      </c>
      <c r="F9550">
        <v>50.009</v>
      </c>
      <c r="G9550">
        <v>25.085999999999999</v>
      </c>
      <c r="I9550">
        <v>1245230000</v>
      </c>
      <c r="J9550">
        <v>301.267</v>
      </c>
      <c r="L9550">
        <v>126.9</v>
      </c>
      <c r="M9550">
        <v>38.816000000000003</v>
      </c>
      <c r="N9550">
        <v>21.468499999999999</v>
      </c>
    </row>
    <row r="9551" spans="1:14" x14ac:dyDescent="0.3">
      <c r="A9551" t="s">
        <v>330</v>
      </c>
      <c r="B9551" t="s">
        <v>331</v>
      </c>
      <c r="C9551" t="s">
        <v>431</v>
      </c>
      <c r="D9551" t="s">
        <v>432</v>
      </c>
      <c r="E9551">
        <v>1968</v>
      </c>
      <c r="F9551">
        <v>50.085000000000001</v>
      </c>
      <c r="G9551">
        <v>25.353999999999999</v>
      </c>
      <c r="I9551">
        <v>1309380000</v>
      </c>
      <c r="J9551">
        <v>326.19600000000003</v>
      </c>
      <c r="L9551">
        <v>128</v>
      </c>
      <c r="M9551">
        <v>38.558</v>
      </c>
      <c r="N9551">
        <v>20.8492</v>
      </c>
    </row>
    <row r="9552" spans="1:14" x14ac:dyDescent="0.3">
      <c r="A9552" t="s">
        <v>330</v>
      </c>
      <c r="B9552" t="s">
        <v>331</v>
      </c>
      <c r="C9552" t="s">
        <v>431</v>
      </c>
      <c r="D9552" t="s">
        <v>432</v>
      </c>
      <c r="E9552">
        <v>1967</v>
      </c>
      <c r="F9552">
        <v>50.143000000000001</v>
      </c>
      <c r="G9552">
        <v>25.513999999999999</v>
      </c>
      <c r="I9552">
        <v>1246480000</v>
      </c>
      <c r="J9552">
        <v>319.64</v>
      </c>
      <c r="L9552">
        <v>128.6</v>
      </c>
      <c r="M9552">
        <v>38.423999999999999</v>
      </c>
      <c r="N9552">
        <v>20.2547</v>
      </c>
    </row>
    <row r="9553" spans="1:15" x14ac:dyDescent="0.3">
      <c r="A9553" t="s">
        <v>330</v>
      </c>
      <c r="B9553" t="s">
        <v>331</v>
      </c>
      <c r="C9553" t="s">
        <v>431</v>
      </c>
      <c r="D9553" t="s">
        <v>432</v>
      </c>
      <c r="E9553">
        <v>1966</v>
      </c>
      <c r="F9553">
        <v>50.185000000000002</v>
      </c>
      <c r="G9553">
        <v>25.587</v>
      </c>
      <c r="I9553">
        <v>1246910000</v>
      </c>
      <c r="J9553">
        <v>329.053</v>
      </c>
      <c r="L9553">
        <v>129</v>
      </c>
      <c r="M9553">
        <v>38.386000000000003</v>
      </c>
      <c r="N9553">
        <v>19.681999999999999</v>
      </c>
    </row>
    <row r="9554" spans="1:15" x14ac:dyDescent="0.3">
      <c r="A9554" t="s">
        <v>330</v>
      </c>
      <c r="B9554" t="s">
        <v>331</v>
      </c>
      <c r="C9554" t="s">
        <v>431</v>
      </c>
      <c r="D9554" t="s">
        <v>432</v>
      </c>
      <c r="E9554">
        <v>1965</v>
      </c>
      <c r="F9554">
        <v>50.213999999999999</v>
      </c>
      <c r="G9554">
        <v>25.605</v>
      </c>
      <c r="I9554">
        <v>1210060000</v>
      </c>
      <c r="J9554">
        <v>328.56299999999999</v>
      </c>
      <c r="L9554">
        <v>129.19999999999999</v>
      </c>
      <c r="M9554">
        <v>38.406999999999996</v>
      </c>
      <c r="N9554">
        <v>19.128799999999998</v>
      </c>
    </row>
    <row r="9555" spans="1:15" x14ac:dyDescent="0.3">
      <c r="A9555" t="s">
        <v>330</v>
      </c>
      <c r="B9555" t="s">
        <v>331</v>
      </c>
      <c r="C9555" t="s">
        <v>431</v>
      </c>
      <c r="D9555" t="s">
        <v>432</v>
      </c>
      <c r="E9555">
        <v>1964</v>
      </c>
      <c r="F9555">
        <v>50.234999999999999</v>
      </c>
      <c r="G9555">
        <v>25.603999999999999</v>
      </c>
      <c r="I9555">
        <v>1188930000</v>
      </c>
      <c r="J9555">
        <v>332.08100000000002</v>
      </c>
      <c r="L9555">
        <v>129.1</v>
      </c>
      <c r="M9555">
        <v>38.448999999999998</v>
      </c>
      <c r="N9555">
        <v>18.595700000000001</v>
      </c>
    </row>
    <row r="9556" spans="1:15" x14ac:dyDescent="0.3">
      <c r="A9556" t="s">
        <v>330</v>
      </c>
      <c r="B9556" t="s">
        <v>331</v>
      </c>
      <c r="C9556" t="s">
        <v>431</v>
      </c>
      <c r="D9556" t="s">
        <v>432</v>
      </c>
      <c r="E9556">
        <v>1963</v>
      </c>
      <c r="F9556">
        <v>50.250999999999998</v>
      </c>
      <c r="G9556">
        <v>25.62</v>
      </c>
      <c r="I9556">
        <v>1122140000</v>
      </c>
      <c r="J9556">
        <v>322.30099999999999</v>
      </c>
      <c r="L9556">
        <v>129</v>
      </c>
      <c r="M9556">
        <v>38.476999999999997</v>
      </c>
      <c r="N9556">
        <v>18.0837</v>
      </c>
    </row>
    <row r="9557" spans="1:15" x14ac:dyDescent="0.3">
      <c r="A9557" t="s">
        <v>330</v>
      </c>
      <c r="B9557" t="s">
        <v>331</v>
      </c>
      <c r="C9557" t="s">
        <v>431</v>
      </c>
      <c r="D9557" t="s">
        <v>432</v>
      </c>
      <c r="E9557">
        <v>1962</v>
      </c>
      <c r="F9557">
        <v>50.268000000000001</v>
      </c>
      <c r="G9557">
        <v>25.683</v>
      </c>
      <c r="I9557">
        <v>1085480000</v>
      </c>
      <c r="J9557">
        <v>320.50099999999998</v>
      </c>
      <c r="L9557">
        <v>128.69999999999999</v>
      </c>
      <c r="M9557">
        <v>38.462000000000003</v>
      </c>
      <c r="N9557">
        <v>17.591100000000001</v>
      </c>
    </row>
    <row r="9558" spans="1:15" x14ac:dyDescent="0.3">
      <c r="A9558" t="s">
        <v>330</v>
      </c>
      <c r="B9558" t="s">
        <v>331</v>
      </c>
      <c r="C9558" t="s">
        <v>431</v>
      </c>
      <c r="D9558" t="s">
        <v>432</v>
      </c>
      <c r="E9558">
        <v>1961</v>
      </c>
      <c r="F9558">
        <v>50.292000000000002</v>
      </c>
      <c r="G9558">
        <v>25.815000000000001</v>
      </c>
      <c r="I9558">
        <v>1058980000</v>
      </c>
      <c r="J9558">
        <v>321.36099999999999</v>
      </c>
      <c r="L9558">
        <v>128.5</v>
      </c>
      <c r="M9558">
        <v>38.380000000000003</v>
      </c>
      <c r="N9558">
        <v>17.1157</v>
      </c>
    </row>
    <row r="9559" spans="1:15" x14ac:dyDescent="0.3">
      <c r="A9559" t="s">
        <v>330</v>
      </c>
      <c r="B9559" t="s">
        <v>331</v>
      </c>
      <c r="C9559" t="s">
        <v>431</v>
      </c>
      <c r="D9559" t="s">
        <v>432</v>
      </c>
      <c r="E9559">
        <v>1960</v>
      </c>
      <c r="F9559">
        <v>50.326000000000001</v>
      </c>
      <c r="G9559">
        <v>26.023</v>
      </c>
      <c r="I9559">
        <v>1003690000</v>
      </c>
      <c r="J9559">
        <v>312.99400000000003</v>
      </c>
      <c r="L9559">
        <v>128.5</v>
      </c>
      <c r="M9559">
        <v>38.222999999999999</v>
      </c>
    </row>
    <row r="9560" spans="1:15" x14ac:dyDescent="0.3">
      <c r="A9560" t="s">
        <v>332</v>
      </c>
      <c r="B9560" t="s">
        <v>333</v>
      </c>
      <c r="C9560" t="s">
        <v>438</v>
      </c>
      <c r="D9560" t="s">
        <v>433</v>
      </c>
      <c r="E9560">
        <v>2018</v>
      </c>
      <c r="I9560">
        <v>50508400000</v>
      </c>
      <c r="J9560">
        <v>7234</v>
      </c>
      <c r="K9560">
        <v>73.360699999999994</v>
      </c>
      <c r="L9560">
        <v>4.8</v>
      </c>
      <c r="N9560">
        <v>79.831699999999998</v>
      </c>
      <c r="O9560">
        <v>13.51</v>
      </c>
    </row>
    <row r="9561" spans="1:15" x14ac:dyDescent="0.3">
      <c r="A9561" t="s">
        <v>332</v>
      </c>
      <c r="B9561" t="s">
        <v>333</v>
      </c>
      <c r="C9561" t="s">
        <v>438</v>
      </c>
      <c r="D9561" t="s">
        <v>433</v>
      </c>
      <c r="E9561">
        <v>2017</v>
      </c>
      <c r="F9561">
        <v>9.1999999999999993</v>
      </c>
      <c r="G9561">
        <v>14.8</v>
      </c>
      <c r="I9561">
        <v>44120400000</v>
      </c>
      <c r="J9561">
        <v>6284.19</v>
      </c>
      <c r="K9561">
        <v>70.330799999999996</v>
      </c>
      <c r="L9561">
        <v>5</v>
      </c>
      <c r="M9561">
        <v>76.087800000000001</v>
      </c>
      <c r="N9561">
        <v>80.275099999999995</v>
      </c>
      <c r="O9561">
        <v>13.477</v>
      </c>
    </row>
    <row r="9562" spans="1:15" x14ac:dyDescent="0.3">
      <c r="A9562" t="s">
        <v>332</v>
      </c>
      <c r="B9562" t="s">
        <v>333</v>
      </c>
      <c r="C9562" t="s">
        <v>438</v>
      </c>
      <c r="D9562" t="s">
        <v>433</v>
      </c>
      <c r="E9562">
        <v>2016</v>
      </c>
      <c r="F9562">
        <v>9.1999999999999993</v>
      </c>
      <c r="G9562">
        <v>14.3</v>
      </c>
      <c r="I9562">
        <v>40630400000</v>
      </c>
      <c r="J9562">
        <v>5756.38</v>
      </c>
      <c r="K9562">
        <v>67.056799999999996</v>
      </c>
      <c r="L9562">
        <v>5.2</v>
      </c>
      <c r="M9562">
        <v>75.687799999999996</v>
      </c>
      <c r="N9562">
        <v>80.703400000000002</v>
      </c>
      <c r="O9562">
        <v>15.257</v>
      </c>
    </row>
    <row r="9563" spans="1:15" x14ac:dyDescent="0.3">
      <c r="A9563" t="s">
        <v>332</v>
      </c>
      <c r="B9563" t="s">
        <v>333</v>
      </c>
      <c r="C9563" t="s">
        <v>438</v>
      </c>
      <c r="D9563" t="s">
        <v>433</v>
      </c>
      <c r="E9563">
        <v>2015</v>
      </c>
      <c r="F9563">
        <v>9.3000000000000007</v>
      </c>
      <c r="G9563">
        <v>14.6</v>
      </c>
      <c r="I9563">
        <v>39628500000</v>
      </c>
      <c r="J9563">
        <v>5585.12</v>
      </c>
      <c r="K9563">
        <v>65.316999999999993</v>
      </c>
      <c r="L9563">
        <v>5.5</v>
      </c>
      <c r="M9563">
        <v>75.287800000000004</v>
      </c>
      <c r="N9563">
        <v>81.127200000000002</v>
      </c>
      <c r="O9563">
        <v>17.920999999999999</v>
      </c>
    </row>
    <row r="9564" spans="1:15" x14ac:dyDescent="0.3">
      <c r="A9564" t="s">
        <v>332</v>
      </c>
      <c r="B9564" t="s">
        <v>333</v>
      </c>
      <c r="C9564" t="s">
        <v>438</v>
      </c>
      <c r="D9564" t="s">
        <v>433</v>
      </c>
      <c r="E9564">
        <v>2014</v>
      </c>
      <c r="F9564">
        <v>9.3000000000000007</v>
      </c>
      <c r="G9564">
        <v>14.2</v>
      </c>
      <c r="H9564">
        <v>4271.74</v>
      </c>
      <c r="I9564">
        <v>47062200000</v>
      </c>
      <c r="J9564">
        <v>6600.06</v>
      </c>
      <c r="K9564">
        <v>62.075099999999999</v>
      </c>
      <c r="L9564">
        <v>5.7</v>
      </c>
      <c r="M9564">
        <v>75.336600000000004</v>
      </c>
      <c r="N9564">
        <v>81.529600000000002</v>
      </c>
      <c r="O9564">
        <v>19.222999999999999</v>
      </c>
    </row>
    <row r="9565" spans="1:15" x14ac:dyDescent="0.3">
      <c r="A9565" t="s">
        <v>332</v>
      </c>
      <c r="B9565" t="s">
        <v>333</v>
      </c>
      <c r="C9565" t="s">
        <v>438</v>
      </c>
      <c r="D9565" t="s">
        <v>433</v>
      </c>
      <c r="E9565">
        <v>2013</v>
      </c>
      <c r="F9565">
        <v>9.1999999999999993</v>
      </c>
      <c r="G9565">
        <v>14</v>
      </c>
      <c r="H9565">
        <v>4444.22</v>
      </c>
      <c r="I9565">
        <v>48394200000</v>
      </c>
      <c r="J9565">
        <v>6755.07</v>
      </c>
      <c r="K9565">
        <v>53.450400000000002</v>
      </c>
      <c r="L9565">
        <v>6</v>
      </c>
      <c r="M9565">
        <v>75.185400000000001</v>
      </c>
      <c r="N9565">
        <v>81.913200000000003</v>
      </c>
      <c r="O9565">
        <v>22.154</v>
      </c>
    </row>
    <row r="9566" spans="1:15" x14ac:dyDescent="0.3">
      <c r="A9566" t="s">
        <v>332</v>
      </c>
      <c r="B9566" t="s">
        <v>333</v>
      </c>
      <c r="C9566" t="s">
        <v>438</v>
      </c>
      <c r="D9566" t="s">
        <v>433</v>
      </c>
      <c r="E9566">
        <v>2012</v>
      </c>
      <c r="F9566">
        <v>9.3000000000000007</v>
      </c>
      <c r="G9566">
        <v>14.2</v>
      </c>
      <c r="H9566">
        <v>4386.53</v>
      </c>
      <c r="I9566">
        <v>43309300000</v>
      </c>
      <c r="J9566">
        <v>6015.95</v>
      </c>
      <c r="K9566">
        <v>48.1</v>
      </c>
      <c r="L9566">
        <v>6.2</v>
      </c>
      <c r="M9566">
        <v>74.836600000000004</v>
      </c>
      <c r="N9566">
        <v>82.312799999999996</v>
      </c>
      <c r="O9566">
        <v>24</v>
      </c>
    </row>
    <row r="9567" spans="1:15" x14ac:dyDescent="0.3">
      <c r="A9567" t="s">
        <v>332</v>
      </c>
      <c r="B9567" t="s">
        <v>333</v>
      </c>
      <c r="C9567" t="s">
        <v>438</v>
      </c>
      <c r="D9567" t="s">
        <v>433</v>
      </c>
      <c r="E9567">
        <v>2011</v>
      </c>
      <c r="F9567">
        <v>9.1</v>
      </c>
      <c r="G9567">
        <v>14.2</v>
      </c>
      <c r="H9567">
        <v>4489.57</v>
      </c>
      <c r="I9567">
        <v>49258100000</v>
      </c>
      <c r="J9567">
        <v>6809.16</v>
      </c>
      <c r="K9567">
        <v>42.2</v>
      </c>
      <c r="L9567">
        <v>6.4</v>
      </c>
      <c r="M9567">
        <v>74.536600000000007</v>
      </c>
      <c r="N9567">
        <v>82.713200000000001</v>
      </c>
      <c r="O9567">
        <v>22.966000000000001</v>
      </c>
    </row>
    <row r="9568" spans="1:15" x14ac:dyDescent="0.3">
      <c r="A9568" t="s">
        <v>332</v>
      </c>
      <c r="B9568" t="s">
        <v>333</v>
      </c>
      <c r="C9568" t="s">
        <v>438</v>
      </c>
      <c r="D9568" t="s">
        <v>433</v>
      </c>
      <c r="E9568">
        <v>2010</v>
      </c>
      <c r="F9568">
        <v>9.4</v>
      </c>
      <c r="G9568">
        <v>14.2</v>
      </c>
      <c r="H9568">
        <v>4358.8100000000004</v>
      </c>
      <c r="I9568">
        <v>41819500000</v>
      </c>
      <c r="J9568">
        <v>5735.42</v>
      </c>
      <c r="K9568">
        <v>40.9</v>
      </c>
      <c r="L9568">
        <v>6.6</v>
      </c>
      <c r="M9568">
        <v>74.336600000000004</v>
      </c>
      <c r="N9568">
        <v>83.368799999999993</v>
      </c>
      <c r="O9568">
        <v>19.218</v>
      </c>
    </row>
    <row r="9569" spans="1:15" x14ac:dyDescent="0.3">
      <c r="A9569" t="s">
        <v>332</v>
      </c>
      <c r="B9569" t="s">
        <v>333</v>
      </c>
      <c r="C9569" t="s">
        <v>438</v>
      </c>
      <c r="D9569" t="s">
        <v>433</v>
      </c>
      <c r="E9569">
        <v>2009</v>
      </c>
      <c r="F9569">
        <v>9.6</v>
      </c>
      <c r="G9569">
        <v>14.2</v>
      </c>
      <c r="H9569">
        <v>4224.3999999999996</v>
      </c>
      <c r="I9569">
        <v>45162900000</v>
      </c>
      <c r="J9569">
        <v>6169.11</v>
      </c>
      <c r="K9569">
        <v>38.1</v>
      </c>
      <c r="L9569">
        <v>6.8</v>
      </c>
      <c r="M9569">
        <v>73.985399999999998</v>
      </c>
      <c r="N9569">
        <v>83.704599999999999</v>
      </c>
      <c r="O9569">
        <v>16.141999999999999</v>
      </c>
    </row>
    <row r="9570" spans="1:15" x14ac:dyDescent="0.3">
      <c r="A9570" t="s">
        <v>332</v>
      </c>
      <c r="B9570" t="s">
        <v>333</v>
      </c>
      <c r="C9570" t="s">
        <v>438</v>
      </c>
      <c r="D9570" t="s">
        <v>433</v>
      </c>
      <c r="E9570">
        <v>2008</v>
      </c>
      <c r="F9570">
        <v>9.4</v>
      </c>
      <c r="G9570">
        <v>13.97</v>
      </c>
      <c r="H9570">
        <v>4291.84</v>
      </c>
      <c r="I9570">
        <v>52194200000</v>
      </c>
      <c r="J9570">
        <v>7101.04</v>
      </c>
      <c r="K9570">
        <v>35.6</v>
      </c>
      <c r="L9570">
        <v>6.9</v>
      </c>
      <c r="M9570">
        <v>73.885400000000004</v>
      </c>
      <c r="N9570">
        <v>84.040999999999997</v>
      </c>
      <c r="O9570">
        <v>13.705</v>
      </c>
    </row>
    <row r="9571" spans="1:15" x14ac:dyDescent="0.3">
      <c r="A9571" t="s">
        <v>332</v>
      </c>
      <c r="B9571" t="s">
        <v>333</v>
      </c>
      <c r="C9571" t="s">
        <v>438</v>
      </c>
      <c r="D9571" t="s">
        <v>433</v>
      </c>
      <c r="E9571">
        <v>2007</v>
      </c>
      <c r="F9571">
        <v>9.2200000000000006</v>
      </c>
      <c r="G9571">
        <v>13.92</v>
      </c>
      <c r="H9571">
        <v>4159.1400000000003</v>
      </c>
      <c r="I9571">
        <v>43171000000</v>
      </c>
      <c r="J9571">
        <v>5848.48</v>
      </c>
      <c r="K9571">
        <v>33.15</v>
      </c>
      <c r="L9571">
        <v>7</v>
      </c>
      <c r="M9571">
        <v>73.631699999999995</v>
      </c>
      <c r="N9571">
        <v>84.399500000000003</v>
      </c>
      <c r="O9571">
        <v>18.059999999999999</v>
      </c>
    </row>
    <row r="9572" spans="1:15" x14ac:dyDescent="0.3">
      <c r="A9572" t="s">
        <v>332</v>
      </c>
      <c r="B9572" t="s">
        <v>333</v>
      </c>
      <c r="C9572" t="s">
        <v>438</v>
      </c>
      <c r="D9572" t="s">
        <v>433</v>
      </c>
      <c r="E9572">
        <v>2006</v>
      </c>
      <c r="F9572">
        <v>9.58</v>
      </c>
      <c r="G9572">
        <v>13.88</v>
      </c>
      <c r="H9572">
        <v>4040.44</v>
      </c>
      <c r="I9572">
        <v>32482100000</v>
      </c>
      <c r="J9572">
        <v>4382.62</v>
      </c>
      <c r="K9572">
        <v>27.2</v>
      </c>
      <c r="L9572">
        <v>7.3</v>
      </c>
      <c r="M9572">
        <v>73.385400000000004</v>
      </c>
      <c r="N9572">
        <v>84.742400000000004</v>
      </c>
      <c r="O9572">
        <v>20.85</v>
      </c>
    </row>
    <row r="9573" spans="1:15" x14ac:dyDescent="0.3">
      <c r="A9573" t="s">
        <v>332</v>
      </c>
      <c r="B9573" t="s">
        <v>333</v>
      </c>
      <c r="C9573" t="s">
        <v>438</v>
      </c>
      <c r="D9573" t="s">
        <v>433</v>
      </c>
      <c r="E9573">
        <v>2005</v>
      </c>
      <c r="F9573">
        <v>9.6999999999999993</v>
      </c>
      <c r="G9573">
        <v>14.3</v>
      </c>
      <c r="H9573">
        <v>3921.91</v>
      </c>
      <c r="I9573">
        <v>27683200000</v>
      </c>
      <c r="J9573">
        <v>3720.48</v>
      </c>
      <c r="K9573">
        <v>26.3</v>
      </c>
      <c r="L9573">
        <v>7.7</v>
      </c>
      <c r="M9573">
        <v>72.834100000000007</v>
      </c>
      <c r="N9573">
        <v>85.076300000000003</v>
      </c>
      <c r="O9573">
        <v>20.85</v>
      </c>
    </row>
    <row r="9574" spans="1:15" x14ac:dyDescent="0.3">
      <c r="A9574" t="s">
        <v>332</v>
      </c>
      <c r="B9574" t="s">
        <v>333</v>
      </c>
      <c r="C9574" t="s">
        <v>438</v>
      </c>
      <c r="D9574" t="s">
        <v>433</v>
      </c>
      <c r="E9574">
        <v>2004</v>
      </c>
      <c r="F9574">
        <v>10.5</v>
      </c>
      <c r="G9574">
        <v>14</v>
      </c>
      <c r="H9574">
        <v>4258.25</v>
      </c>
      <c r="I9574">
        <v>24861500000</v>
      </c>
      <c r="J9574">
        <v>3331.23</v>
      </c>
      <c r="K9574">
        <v>23.5</v>
      </c>
      <c r="L9574">
        <v>8.4</v>
      </c>
      <c r="M9574">
        <v>72.682900000000004</v>
      </c>
      <c r="N9574">
        <v>85.3322</v>
      </c>
      <c r="O9574">
        <v>18.5</v>
      </c>
    </row>
    <row r="9575" spans="1:15" x14ac:dyDescent="0.3">
      <c r="A9575" t="s">
        <v>332</v>
      </c>
      <c r="B9575" t="s">
        <v>333</v>
      </c>
      <c r="C9575" t="s">
        <v>438</v>
      </c>
      <c r="D9575" t="s">
        <v>433</v>
      </c>
      <c r="E9575">
        <v>2003</v>
      </c>
      <c r="F9575">
        <v>10.6</v>
      </c>
      <c r="G9575">
        <v>13.9</v>
      </c>
      <c r="H9575">
        <v>4332.68</v>
      </c>
      <c r="I9575">
        <v>21188700000</v>
      </c>
      <c r="J9575">
        <v>2832.49</v>
      </c>
      <c r="L9575">
        <v>9.1</v>
      </c>
      <c r="M9575">
        <v>72.436599999999999</v>
      </c>
      <c r="N9575">
        <v>85.531599999999997</v>
      </c>
      <c r="O9575">
        <v>15.2</v>
      </c>
    </row>
    <row r="9576" spans="1:15" x14ac:dyDescent="0.3">
      <c r="A9576" t="s">
        <v>332</v>
      </c>
      <c r="B9576" t="s">
        <v>333</v>
      </c>
      <c r="C9576" t="s">
        <v>438</v>
      </c>
      <c r="D9576" t="s">
        <v>433</v>
      </c>
      <c r="E9576">
        <v>2002</v>
      </c>
      <c r="F9576">
        <v>10.4</v>
      </c>
      <c r="G9576">
        <v>13.7</v>
      </c>
      <c r="H9576">
        <v>4480.34</v>
      </c>
      <c r="I9576">
        <v>16116800000</v>
      </c>
      <c r="J9576">
        <v>2149.91</v>
      </c>
      <c r="L9576">
        <v>9.9</v>
      </c>
      <c r="M9576">
        <v>72.285399999999996</v>
      </c>
      <c r="N9576">
        <v>85.713700000000003</v>
      </c>
      <c r="O9576">
        <v>13.8</v>
      </c>
    </row>
    <row r="9577" spans="1:15" x14ac:dyDescent="0.3">
      <c r="A9577" t="s">
        <v>332</v>
      </c>
      <c r="B9577" t="s">
        <v>333</v>
      </c>
      <c r="C9577" t="s">
        <v>438</v>
      </c>
      <c r="D9577" t="s">
        <v>433</v>
      </c>
      <c r="E9577">
        <v>2001</v>
      </c>
      <c r="F9577">
        <v>10.5</v>
      </c>
      <c r="G9577">
        <v>13.2</v>
      </c>
      <c r="H9577">
        <v>4434.37</v>
      </c>
      <c r="I9577">
        <v>12267200000</v>
      </c>
      <c r="J9577">
        <v>1634.88</v>
      </c>
      <c r="L9577">
        <v>10.6</v>
      </c>
      <c r="M9577">
        <v>72.234099999999998</v>
      </c>
      <c r="N9577">
        <v>85.792699999999996</v>
      </c>
      <c r="O9577">
        <v>12.8</v>
      </c>
    </row>
    <row r="9578" spans="1:15" x14ac:dyDescent="0.3">
      <c r="A9578" t="s">
        <v>332</v>
      </c>
      <c r="B9578" t="s">
        <v>333</v>
      </c>
      <c r="C9578" t="s">
        <v>438</v>
      </c>
      <c r="D9578" t="s">
        <v>433</v>
      </c>
      <c r="E9578">
        <v>2000</v>
      </c>
      <c r="F9578">
        <v>9.8000000000000007</v>
      </c>
      <c r="G9578">
        <v>13.8</v>
      </c>
      <c r="H9578">
        <v>4198.72</v>
      </c>
      <c r="I9578">
        <v>6540250000</v>
      </c>
      <c r="J9578">
        <v>870.13599999999997</v>
      </c>
      <c r="L9578">
        <v>11</v>
      </c>
      <c r="M9578">
        <v>71.582899999999995</v>
      </c>
      <c r="N9578">
        <v>85.940399999999997</v>
      </c>
      <c r="O9578">
        <v>12.6</v>
      </c>
    </row>
    <row r="9579" spans="1:15" x14ac:dyDescent="0.3">
      <c r="A9579" t="s">
        <v>332</v>
      </c>
      <c r="B9579" t="s">
        <v>333</v>
      </c>
      <c r="C9579" t="s">
        <v>438</v>
      </c>
      <c r="D9579" t="s">
        <v>433</v>
      </c>
      <c r="E9579">
        <v>1999</v>
      </c>
      <c r="F9579">
        <v>9.6</v>
      </c>
      <c r="G9579">
        <v>13.5</v>
      </c>
      <c r="H9579">
        <v>3979.36</v>
      </c>
      <c r="I9579">
        <v>18409400000</v>
      </c>
      <c r="J9579">
        <v>2441.4299999999998</v>
      </c>
      <c r="L9579">
        <v>11.4</v>
      </c>
      <c r="N9579">
        <v>86.215400000000002</v>
      </c>
      <c r="O9579">
        <v>13.7</v>
      </c>
    </row>
    <row r="9580" spans="1:15" x14ac:dyDescent="0.3">
      <c r="A9580" t="s">
        <v>332</v>
      </c>
      <c r="B9580" t="s">
        <v>333</v>
      </c>
      <c r="C9580" t="s">
        <v>438</v>
      </c>
      <c r="D9580" t="s">
        <v>433</v>
      </c>
      <c r="E9580">
        <v>1998</v>
      </c>
      <c r="F9580">
        <v>10.09</v>
      </c>
      <c r="G9580">
        <v>13.13</v>
      </c>
      <c r="H9580">
        <v>4303</v>
      </c>
      <c r="I9580">
        <v>18284200000</v>
      </c>
      <c r="J9580">
        <v>2416.0700000000002</v>
      </c>
      <c r="L9580">
        <v>12.1</v>
      </c>
      <c r="N9580">
        <v>86.528099999999995</v>
      </c>
      <c r="O9580">
        <v>13.7</v>
      </c>
    </row>
    <row r="9581" spans="1:15" x14ac:dyDescent="0.3">
      <c r="A9581" t="s">
        <v>332</v>
      </c>
      <c r="B9581" t="s">
        <v>333</v>
      </c>
      <c r="C9581" t="s">
        <v>438</v>
      </c>
      <c r="D9581" t="s">
        <v>433</v>
      </c>
      <c r="E9581">
        <v>1997</v>
      </c>
      <c r="F9581">
        <v>10.49</v>
      </c>
      <c r="G9581">
        <v>12.91</v>
      </c>
      <c r="H9581">
        <v>4291.32</v>
      </c>
      <c r="I9581">
        <v>24148000000</v>
      </c>
      <c r="J9581">
        <v>3178.83</v>
      </c>
      <c r="L9581">
        <v>13.3</v>
      </c>
      <c r="M9581">
        <v>72.039000000000001</v>
      </c>
      <c r="N9581">
        <v>86.856899999999996</v>
      </c>
      <c r="O9581">
        <v>13.8</v>
      </c>
    </row>
    <row r="9582" spans="1:15" x14ac:dyDescent="0.3">
      <c r="A9582" t="s">
        <v>332</v>
      </c>
      <c r="B9582" t="s">
        <v>333</v>
      </c>
      <c r="C9582" t="s">
        <v>438</v>
      </c>
      <c r="D9582" t="s">
        <v>433</v>
      </c>
      <c r="E9582">
        <v>1996</v>
      </c>
      <c r="F9582">
        <v>10.8</v>
      </c>
      <c r="G9582">
        <v>12.9</v>
      </c>
      <c r="H9582">
        <v>4132.5600000000004</v>
      </c>
      <c r="I9582">
        <v>20948700000</v>
      </c>
      <c r="J9582">
        <v>2749.97</v>
      </c>
      <c r="L9582">
        <v>15</v>
      </c>
      <c r="N9582">
        <v>87.100300000000004</v>
      </c>
      <c r="O9582">
        <v>13.2</v>
      </c>
    </row>
    <row r="9583" spans="1:15" x14ac:dyDescent="0.3">
      <c r="A9583" t="s">
        <v>332</v>
      </c>
      <c r="B9583" t="s">
        <v>333</v>
      </c>
      <c r="C9583" t="s">
        <v>438</v>
      </c>
      <c r="D9583" t="s">
        <v>433</v>
      </c>
      <c r="E9583">
        <v>1995</v>
      </c>
      <c r="F9583">
        <v>11.3</v>
      </c>
      <c r="G9583">
        <v>12.3</v>
      </c>
      <c r="H9583">
        <v>3789.99</v>
      </c>
      <c r="I9583">
        <v>16750000000</v>
      </c>
      <c r="J9583">
        <v>2196.62</v>
      </c>
      <c r="L9583">
        <v>17</v>
      </c>
      <c r="N9583">
        <v>87.186800000000005</v>
      </c>
      <c r="O9583">
        <v>13.4</v>
      </c>
    </row>
    <row r="9584" spans="1:15" x14ac:dyDescent="0.3">
      <c r="A9584" t="s">
        <v>332</v>
      </c>
      <c r="B9584" t="s">
        <v>333</v>
      </c>
      <c r="C9584" t="s">
        <v>438</v>
      </c>
      <c r="D9584" t="s">
        <v>433</v>
      </c>
      <c r="E9584">
        <v>1994</v>
      </c>
      <c r="H9584">
        <v>3411.15</v>
      </c>
      <c r="L9584">
        <v>18.8</v>
      </c>
      <c r="N9584">
        <v>88.436300000000003</v>
      </c>
      <c r="O9584">
        <v>13.403</v>
      </c>
    </row>
    <row r="9585" spans="1:15" x14ac:dyDescent="0.3">
      <c r="A9585" t="s">
        <v>332</v>
      </c>
      <c r="B9585" t="s">
        <v>333</v>
      </c>
      <c r="C9585" t="s">
        <v>438</v>
      </c>
      <c r="D9585" t="s">
        <v>433</v>
      </c>
      <c r="E9585">
        <v>1993</v>
      </c>
      <c r="H9585">
        <v>3479.53</v>
      </c>
      <c r="L9585">
        <v>20.2</v>
      </c>
      <c r="N9585">
        <v>88.032300000000006</v>
      </c>
      <c r="O9585">
        <v>13.319000000000001</v>
      </c>
    </row>
    <row r="9586" spans="1:15" x14ac:dyDescent="0.3">
      <c r="A9586" t="s">
        <v>332</v>
      </c>
      <c r="B9586" t="s">
        <v>333</v>
      </c>
      <c r="C9586" t="s">
        <v>438</v>
      </c>
      <c r="D9586" t="s">
        <v>433</v>
      </c>
      <c r="E9586">
        <v>1992</v>
      </c>
      <c r="H9586">
        <v>4274.55</v>
      </c>
      <c r="L9586">
        <v>21</v>
      </c>
      <c r="N9586">
        <v>87.427700000000002</v>
      </c>
      <c r="O9586">
        <v>12.978</v>
      </c>
    </row>
    <row r="9587" spans="1:15" x14ac:dyDescent="0.3">
      <c r="A9587" t="s">
        <v>332</v>
      </c>
      <c r="B9587" t="s">
        <v>333</v>
      </c>
      <c r="C9587" t="s">
        <v>438</v>
      </c>
      <c r="D9587" t="s">
        <v>433</v>
      </c>
      <c r="E9587">
        <v>1991</v>
      </c>
      <c r="F9587">
        <v>11.9</v>
      </c>
      <c r="G9587">
        <v>11.7</v>
      </c>
      <c r="H9587">
        <v>4411.4799999999996</v>
      </c>
      <c r="L9587">
        <v>22</v>
      </c>
      <c r="M9587">
        <v>71.487799999999993</v>
      </c>
      <c r="N9587">
        <v>86.846999999999994</v>
      </c>
      <c r="O9587">
        <v>12.87</v>
      </c>
    </row>
    <row r="9588" spans="1:15" x14ac:dyDescent="0.3">
      <c r="A9588" t="s">
        <v>332</v>
      </c>
      <c r="B9588" t="s">
        <v>333</v>
      </c>
      <c r="C9588" t="s">
        <v>438</v>
      </c>
      <c r="D9588" t="s">
        <v>433</v>
      </c>
      <c r="E9588">
        <v>1990</v>
      </c>
      <c r="H9588">
        <v>4628.66</v>
      </c>
      <c r="L9588">
        <v>24</v>
      </c>
      <c r="N9588">
        <v>86.736800000000002</v>
      </c>
    </row>
    <row r="9589" spans="1:15" x14ac:dyDescent="0.3">
      <c r="A9589" t="s">
        <v>332</v>
      </c>
      <c r="B9589" t="s">
        <v>333</v>
      </c>
      <c r="C9589" t="s">
        <v>438</v>
      </c>
      <c r="D9589" t="s">
        <v>433</v>
      </c>
      <c r="E9589">
        <v>1989</v>
      </c>
      <c r="L9589">
        <v>27</v>
      </c>
    </row>
    <row r="9590" spans="1:15" x14ac:dyDescent="0.3">
      <c r="A9590" t="s">
        <v>332</v>
      </c>
      <c r="B9590" t="s">
        <v>333</v>
      </c>
      <c r="C9590" t="s">
        <v>438</v>
      </c>
      <c r="D9590" t="s">
        <v>433</v>
      </c>
      <c r="E9590">
        <v>1988</v>
      </c>
      <c r="L9590">
        <v>29.6</v>
      </c>
    </row>
    <row r="9591" spans="1:15" x14ac:dyDescent="0.3">
      <c r="A9591" t="s">
        <v>332</v>
      </c>
      <c r="B9591" t="s">
        <v>333</v>
      </c>
      <c r="C9591" t="s">
        <v>438</v>
      </c>
      <c r="D9591" t="s">
        <v>433</v>
      </c>
      <c r="E9591">
        <v>1987</v>
      </c>
      <c r="L9591">
        <v>31.2</v>
      </c>
    </row>
    <row r="9592" spans="1:15" x14ac:dyDescent="0.3">
      <c r="A9592" t="s">
        <v>332</v>
      </c>
      <c r="B9592" t="s">
        <v>333</v>
      </c>
      <c r="C9592" t="s">
        <v>438</v>
      </c>
      <c r="D9592" t="s">
        <v>433</v>
      </c>
      <c r="E9592">
        <v>1986</v>
      </c>
      <c r="L9592">
        <v>32.200000000000003</v>
      </c>
    </row>
    <row r="9593" spans="1:15" x14ac:dyDescent="0.3">
      <c r="A9593" t="s">
        <v>332</v>
      </c>
      <c r="B9593" t="s">
        <v>333</v>
      </c>
      <c r="C9593" t="s">
        <v>438</v>
      </c>
      <c r="D9593" t="s">
        <v>433</v>
      </c>
      <c r="E9593">
        <v>1985</v>
      </c>
      <c r="L9593">
        <v>33.5</v>
      </c>
    </row>
    <row r="9594" spans="1:15" x14ac:dyDescent="0.3">
      <c r="A9594" t="s">
        <v>332</v>
      </c>
      <c r="B9594" t="s">
        <v>333</v>
      </c>
      <c r="C9594" t="s">
        <v>438</v>
      </c>
      <c r="D9594" t="s">
        <v>433</v>
      </c>
      <c r="E9594">
        <v>1984</v>
      </c>
      <c r="L9594">
        <v>35.299999999999997</v>
      </c>
    </row>
    <row r="9595" spans="1:15" x14ac:dyDescent="0.3">
      <c r="A9595" t="s">
        <v>332</v>
      </c>
      <c r="B9595" t="s">
        <v>333</v>
      </c>
      <c r="C9595" t="s">
        <v>438</v>
      </c>
      <c r="D9595" t="s">
        <v>433</v>
      </c>
      <c r="E9595">
        <v>1983</v>
      </c>
    </row>
    <row r="9596" spans="1:15" x14ac:dyDescent="0.3">
      <c r="A9596" t="s">
        <v>332</v>
      </c>
      <c r="B9596" t="s">
        <v>333</v>
      </c>
      <c r="C9596" t="s">
        <v>438</v>
      </c>
      <c r="D9596" t="s">
        <v>433</v>
      </c>
      <c r="E9596">
        <v>1982</v>
      </c>
    </row>
    <row r="9597" spans="1:15" x14ac:dyDescent="0.3">
      <c r="A9597" t="s">
        <v>332</v>
      </c>
      <c r="B9597" t="s">
        <v>333</v>
      </c>
      <c r="C9597" t="s">
        <v>438</v>
      </c>
      <c r="D9597" t="s">
        <v>433</v>
      </c>
      <c r="E9597">
        <v>1981</v>
      </c>
    </row>
    <row r="9598" spans="1:15" x14ac:dyDescent="0.3">
      <c r="A9598" t="s">
        <v>332</v>
      </c>
      <c r="B9598" t="s">
        <v>333</v>
      </c>
      <c r="C9598" t="s">
        <v>438</v>
      </c>
      <c r="D9598" t="s">
        <v>433</v>
      </c>
      <c r="E9598">
        <v>1980</v>
      </c>
    </row>
    <row r="9599" spans="1:15" x14ac:dyDescent="0.3">
      <c r="A9599" t="s">
        <v>332</v>
      </c>
      <c r="B9599" t="s">
        <v>333</v>
      </c>
      <c r="C9599" t="s">
        <v>438</v>
      </c>
      <c r="D9599" t="s">
        <v>433</v>
      </c>
      <c r="E9599">
        <v>1979</v>
      </c>
    </row>
    <row r="9600" spans="1:15" x14ac:dyDescent="0.3">
      <c r="A9600" t="s">
        <v>332</v>
      </c>
      <c r="B9600" t="s">
        <v>333</v>
      </c>
      <c r="C9600" t="s">
        <v>438</v>
      </c>
      <c r="D9600" t="s">
        <v>433</v>
      </c>
      <c r="E9600">
        <v>1978</v>
      </c>
    </row>
    <row r="9601" spans="1:5" x14ac:dyDescent="0.3">
      <c r="A9601" t="s">
        <v>332</v>
      </c>
      <c r="B9601" t="s">
        <v>333</v>
      </c>
      <c r="C9601" t="s">
        <v>438</v>
      </c>
      <c r="D9601" t="s">
        <v>433</v>
      </c>
      <c r="E9601">
        <v>1977</v>
      </c>
    </row>
    <row r="9602" spans="1:5" x14ac:dyDescent="0.3">
      <c r="A9602" t="s">
        <v>332</v>
      </c>
      <c r="B9602" t="s">
        <v>333</v>
      </c>
      <c r="C9602" t="s">
        <v>438</v>
      </c>
      <c r="D9602" t="s">
        <v>433</v>
      </c>
      <c r="E9602">
        <v>1976</v>
      </c>
    </row>
    <row r="9603" spans="1:5" x14ac:dyDescent="0.3">
      <c r="A9603" t="s">
        <v>332</v>
      </c>
      <c r="B9603" t="s">
        <v>333</v>
      </c>
      <c r="C9603" t="s">
        <v>438</v>
      </c>
      <c r="D9603" t="s">
        <v>433</v>
      </c>
      <c r="E9603">
        <v>1975</v>
      </c>
    </row>
    <row r="9604" spans="1:5" x14ac:dyDescent="0.3">
      <c r="A9604" t="s">
        <v>332</v>
      </c>
      <c r="B9604" t="s">
        <v>333</v>
      </c>
      <c r="C9604" t="s">
        <v>438</v>
      </c>
      <c r="D9604" t="s">
        <v>433</v>
      </c>
      <c r="E9604">
        <v>1974</v>
      </c>
    </row>
    <row r="9605" spans="1:5" x14ac:dyDescent="0.3">
      <c r="A9605" t="s">
        <v>332</v>
      </c>
      <c r="B9605" t="s">
        <v>333</v>
      </c>
      <c r="C9605" t="s">
        <v>438</v>
      </c>
      <c r="D9605" t="s">
        <v>433</v>
      </c>
      <c r="E9605">
        <v>1973</v>
      </c>
    </row>
    <row r="9606" spans="1:5" x14ac:dyDescent="0.3">
      <c r="A9606" t="s">
        <v>332</v>
      </c>
      <c r="B9606" t="s">
        <v>333</v>
      </c>
      <c r="C9606" t="s">
        <v>438</v>
      </c>
      <c r="D9606" t="s">
        <v>433</v>
      </c>
      <c r="E9606">
        <v>1972</v>
      </c>
    </row>
    <row r="9607" spans="1:5" x14ac:dyDescent="0.3">
      <c r="A9607" t="s">
        <v>332</v>
      </c>
      <c r="B9607" t="s">
        <v>333</v>
      </c>
      <c r="C9607" t="s">
        <v>438</v>
      </c>
      <c r="D9607" t="s">
        <v>433</v>
      </c>
      <c r="E9607">
        <v>1971</v>
      </c>
    </row>
    <row r="9608" spans="1:5" x14ac:dyDescent="0.3">
      <c r="A9608" t="s">
        <v>332</v>
      </c>
      <c r="B9608" t="s">
        <v>333</v>
      </c>
      <c r="C9608" t="s">
        <v>438</v>
      </c>
      <c r="D9608" t="s">
        <v>433</v>
      </c>
      <c r="E9608">
        <v>1970</v>
      </c>
    </row>
    <row r="9609" spans="1:5" x14ac:dyDescent="0.3">
      <c r="A9609" t="s">
        <v>332</v>
      </c>
      <c r="B9609" t="s">
        <v>333</v>
      </c>
      <c r="C9609" t="s">
        <v>438</v>
      </c>
      <c r="D9609" t="s">
        <v>433</v>
      </c>
      <c r="E9609">
        <v>1969</v>
      </c>
    </row>
    <row r="9610" spans="1:5" x14ac:dyDescent="0.3">
      <c r="A9610" t="s">
        <v>332</v>
      </c>
      <c r="B9610" t="s">
        <v>333</v>
      </c>
      <c r="C9610" t="s">
        <v>438</v>
      </c>
      <c r="D9610" t="s">
        <v>433</v>
      </c>
      <c r="E9610">
        <v>1968</v>
      </c>
    </row>
    <row r="9611" spans="1:5" x14ac:dyDescent="0.3">
      <c r="A9611" t="s">
        <v>332</v>
      </c>
      <c r="B9611" t="s">
        <v>333</v>
      </c>
      <c r="C9611" t="s">
        <v>438</v>
      </c>
      <c r="D9611" t="s">
        <v>433</v>
      </c>
      <c r="E9611">
        <v>1967</v>
      </c>
    </row>
    <row r="9612" spans="1:5" x14ac:dyDescent="0.3">
      <c r="A9612" t="s">
        <v>332</v>
      </c>
      <c r="B9612" t="s">
        <v>333</v>
      </c>
      <c r="C9612" t="s">
        <v>438</v>
      </c>
      <c r="D9612" t="s">
        <v>433</v>
      </c>
      <c r="E9612">
        <v>1966</v>
      </c>
    </row>
    <row r="9613" spans="1:5" x14ac:dyDescent="0.3">
      <c r="A9613" t="s">
        <v>332</v>
      </c>
      <c r="B9613" t="s">
        <v>333</v>
      </c>
      <c r="C9613" t="s">
        <v>438</v>
      </c>
      <c r="D9613" t="s">
        <v>433</v>
      </c>
      <c r="E9613">
        <v>1965</v>
      </c>
    </row>
    <row r="9614" spans="1:5" x14ac:dyDescent="0.3">
      <c r="A9614" t="s">
        <v>332</v>
      </c>
      <c r="B9614" t="s">
        <v>333</v>
      </c>
      <c r="C9614" t="s">
        <v>438</v>
      </c>
      <c r="D9614" t="s">
        <v>433</v>
      </c>
      <c r="E9614">
        <v>1964</v>
      </c>
    </row>
    <row r="9615" spans="1:5" x14ac:dyDescent="0.3">
      <c r="A9615" t="s">
        <v>332</v>
      </c>
      <c r="B9615" t="s">
        <v>333</v>
      </c>
      <c r="C9615" t="s">
        <v>438</v>
      </c>
      <c r="D9615" t="s">
        <v>433</v>
      </c>
      <c r="E9615">
        <v>1963</v>
      </c>
    </row>
    <row r="9616" spans="1:5" x14ac:dyDescent="0.3">
      <c r="A9616" t="s">
        <v>332</v>
      </c>
      <c r="B9616" t="s">
        <v>333</v>
      </c>
      <c r="C9616" t="s">
        <v>438</v>
      </c>
      <c r="D9616" t="s">
        <v>433</v>
      </c>
      <c r="E9616">
        <v>1962</v>
      </c>
    </row>
    <row r="9617" spans="1:14" x14ac:dyDescent="0.3">
      <c r="A9617" t="s">
        <v>332</v>
      </c>
      <c r="B9617" t="s">
        <v>333</v>
      </c>
      <c r="C9617" t="s">
        <v>438</v>
      </c>
      <c r="D9617" t="s">
        <v>433</v>
      </c>
      <c r="E9617">
        <v>1961</v>
      </c>
    </row>
    <row r="9618" spans="1:14" x14ac:dyDescent="0.3">
      <c r="A9618" t="s">
        <v>332</v>
      </c>
      <c r="B9618" t="s">
        <v>333</v>
      </c>
      <c r="C9618" t="s">
        <v>438</v>
      </c>
      <c r="D9618" t="s">
        <v>433</v>
      </c>
      <c r="E9618">
        <v>1960</v>
      </c>
    </row>
    <row r="9619" spans="1:14" x14ac:dyDescent="0.3">
      <c r="A9619" t="s">
        <v>334</v>
      </c>
      <c r="B9619" t="s">
        <v>335</v>
      </c>
      <c r="C9619" t="s">
        <v>431</v>
      </c>
      <c r="D9619" t="s">
        <v>436</v>
      </c>
      <c r="E9619">
        <v>2018</v>
      </c>
      <c r="I9619">
        <v>1590180000</v>
      </c>
      <c r="J9619">
        <v>16433.900000000001</v>
      </c>
      <c r="L9619">
        <v>12.4</v>
      </c>
      <c r="N9619">
        <v>210.352</v>
      </c>
    </row>
    <row r="9620" spans="1:14" x14ac:dyDescent="0.3">
      <c r="A9620" t="s">
        <v>334</v>
      </c>
      <c r="B9620" t="s">
        <v>335</v>
      </c>
      <c r="C9620" t="s">
        <v>431</v>
      </c>
      <c r="D9620" t="s">
        <v>436</v>
      </c>
      <c r="E9620">
        <v>2017</v>
      </c>
      <c r="F9620">
        <v>17.2</v>
      </c>
      <c r="G9620">
        <v>7.8</v>
      </c>
      <c r="I9620">
        <v>1503170000</v>
      </c>
      <c r="J9620">
        <v>15683.7</v>
      </c>
      <c r="K9620">
        <v>58.769799999999996</v>
      </c>
      <c r="L9620">
        <v>12.6</v>
      </c>
      <c r="M9620">
        <v>74.3</v>
      </c>
      <c r="N9620">
        <v>208.35400000000001</v>
      </c>
    </row>
    <row r="9621" spans="1:14" x14ac:dyDescent="0.3">
      <c r="A9621" t="s">
        <v>334</v>
      </c>
      <c r="B9621" t="s">
        <v>335</v>
      </c>
      <c r="C9621" t="s">
        <v>431</v>
      </c>
      <c r="D9621" t="s">
        <v>436</v>
      </c>
      <c r="E9621">
        <v>2016</v>
      </c>
      <c r="F9621">
        <v>17.399999999999999</v>
      </c>
      <c r="G9621">
        <v>7.9</v>
      </c>
      <c r="I9621">
        <v>1427520000</v>
      </c>
      <c r="J9621">
        <v>15077.8</v>
      </c>
      <c r="K9621">
        <v>56.514699999999998</v>
      </c>
      <c r="L9621">
        <v>12.7</v>
      </c>
      <c r="M9621">
        <v>74.309799999999996</v>
      </c>
      <c r="N9621">
        <v>205.82</v>
      </c>
    </row>
    <row r="9622" spans="1:14" x14ac:dyDescent="0.3">
      <c r="A9622" t="s">
        <v>334</v>
      </c>
      <c r="B9622" t="s">
        <v>335</v>
      </c>
      <c r="C9622" t="s">
        <v>431</v>
      </c>
      <c r="D9622" t="s">
        <v>436</v>
      </c>
      <c r="E9622">
        <v>2015</v>
      </c>
      <c r="F9622">
        <v>17</v>
      </c>
      <c r="G9622">
        <v>7.5</v>
      </c>
      <c r="I9622">
        <v>1377500000</v>
      </c>
      <c r="J9622">
        <v>14745.3</v>
      </c>
      <c r="K9622">
        <v>54.259599999999999</v>
      </c>
      <c r="L9622">
        <v>12.7</v>
      </c>
      <c r="M9622">
        <v>74.295100000000005</v>
      </c>
      <c r="N9622">
        <v>203.08500000000001</v>
      </c>
    </row>
    <row r="9623" spans="1:14" x14ac:dyDescent="0.3">
      <c r="A9623" t="s">
        <v>334</v>
      </c>
      <c r="B9623" t="s">
        <v>335</v>
      </c>
      <c r="C9623" t="s">
        <v>431</v>
      </c>
      <c r="D9623" t="s">
        <v>436</v>
      </c>
      <c r="E9623">
        <v>2014</v>
      </c>
      <c r="F9623">
        <v>17</v>
      </c>
      <c r="G9623">
        <v>7.9</v>
      </c>
      <c r="I9623">
        <v>1343010000</v>
      </c>
      <c r="J9623">
        <v>14700.3</v>
      </c>
      <c r="K9623">
        <v>51.2547</v>
      </c>
      <c r="L9623">
        <v>12.6</v>
      </c>
      <c r="M9623">
        <v>73.229299999999995</v>
      </c>
      <c r="N9623">
        <v>198.607</v>
      </c>
    </row>
    <row r="9624" spans="1:14" x14ac:dyDescent="0.3">
      <c r="A9624" t="s">
        <v>334</v>
      </c>
      <c r="B9624" t="s">
        <v>335</v>
      </c>
      <c r="C9624" t="s">
        <v>431</v>
      </c>
      <c r="D9624" t="s">
        <v>436</v>
      </c>
      <c r="E9624">
        <v>2013</v>
      </c>
      <c r="F9624">
        <v>17.399999999999999</v>
      </c>
      <c r="G9624">
        <v>8</v>
      </c>
      <c r="I9624">
        <v>1328160000</v>
      </c>
      <c r="J9624">
        <v>14765.7</v>
      </c>
      <c r="K9624">
        <v>50.4</v>
      </c>
      <c r="L9624">
        <v>12.5</v>
      </c>
      <c r="M9624">
        <v>73.119500000000002</v>
      </c>
      <c r="N9624">
        <v>195.541</v>
      </c>
    </row>
    <row r="9625" spans="1:14" x14ac:dyDescent="0.3">
      <c r="A9625" t="s">
        <v>334</v>
      </c>
      <c r="B9625" t="s">
        <v>335</v>
      </c>
      <c r="C9625" t="s">
        <v>431</v>
      </c>
      <c r="D9625" t="s">
        <v>436</v>
      </c>
      <c r="E9625">
        <v>2012</v>
      </c>
      <c r="F9625">
        <v>18.600000000000001</v>
      </c>
      <c r="G9625">
        <v>7.4</v>
      </c>
      <c r="I9625">
        <v>1060230000</v>
      </c>
      <c r="J9625">
        <v>12006.7</v>
      </c>
      <c r="K9625">
        <v>47.076000000000001</v>
      </c>
      <c r="L9625">
        <v>12.3</v>
      </c>
      <c r="M9625">
        <v>74.275599999999997</v>
      </c>
      <c r="N9625">
        <v>191.96299999999999</v>
      </c>
    </row>
    <row r="9626" spans="1:14" x14ac:dyDescent="0.3">
      <c r="A9626" t="s">
        <v>334</v>
      </c>
      <c r="B9626" t="s">
        <v>335</v>
      </c>
      <c r="C9626" t="s">
        <v>431</v>
      </c>
      <c r="D9626" t="s">
        <v>436</v>
      </c>
      <c r="E9626">
        <v>2011</v>
      </c>
      <c r="F9626">
        <v>18.600000000000001</v>
      </c>
      <c r="G9626">
        <v>7.9</v>
      </c>
      <c r="I9626">
        <v>1065830000</v>
      </c>
      <c r="J9626">
        <v>12189.1</v>
      </c>
      <c r="K9626">
        <v>43.164000000000001</v>
      </c>
      <c r="L9626">
        <v>12.2</v>
      </c>
      <c r="M9626">
        <v>72.724400000000003</v>
      </c>
      <c r="N9626">
        <v>190.089</v>
      </c>
    </row>
    <row r="9627" spans="1:14" x14ac:dyDescent="0.3">
      <c r="A9627" t="s">
        <v>334</v>
      </c>
      <c r="B9627" t="s">
        <v>335</v>
      </c>
      <c r="C9627" t="s">
        <v>431</v>
      </c>
      <c r="D9627" t="s">
        <v>436</v>
      </c>
      <c r="E9627">
        <v>2010</v>
      </c>
      <c r="F9627">
        <v>16.8</v>
      </c>
      <c r="G9627">
        <v>7.4</v>
      </c>
      <c r="I9627">
        <v>969937000</v>
      </c>
      <c r="J9627">
        <v>10804.7</v>
      </c>
      <c r="K9627">
        <v>41</v>
      </c>
      <c r="L9627">
        <v>12.1</v>
      </c>
      <c r="M9627">
        <v>73.197599999999994</v>
      </c>
      <c r="N9627">
        <v>195.15199999999999</v>
      </c>
    </row>
    <row r="9628" spans="1:14" x14ac:dyDescent="0.3">
      <c r="A9628" t="s">
        <v>334</v>
      </c>
      <c r="B9628" t="s">
        <v>335</v>
      </c>
      <c r="C9628" t="s">
        <v>431</v>
      </c>
      <c r="D9628" t="s">
        <v>436</v>
      </c>
      <c r="E9628">
        <v>2009</v>
      </c>
      <c r="F9628">
        <v>18.100000000000001</v>
      </c>
      <c r="G9628">
        <v>7.8</v>
      </c>
      <c r="I9628">
        <v>847398000</v>
      </c>
      <c r="J9628">
        <v>9706.9599999999991</v>
      </c>
      <c r="L9628">
        <v>12.1</v>
      </c>
      <c r="M9628">
        <v>73.082899999999995</v>
      </c>
      <c r="N9628">
        <v>189.77799999999999</v>
      </c>
    </row>
    <row r="9629" spans="1:14" x14ac:dyDescent="0.3">
      <c r="A9629" t="s">
        <v>334</v>
      </c>
      <c r="B9629" t="s">
        <v>335</v>
      </c>
      <c r="C9629" t="s">
        <v>431</v>
      </c>
      <c r="D9629" t="s">
        <v>436</v>
      </c>
      <c r="E9629">
        <v>2008</v>
      </c>
      <c r="F9629">
        <v>17.8</v>
      </c>
      <c r="G9629">
        <v>7.6</v>
      </c>
      <c r="I9629">
        <v>967200000</v>
      </c>
      <c r="J9629">
        <v>11122.9</v>
      </c>
      <c r="K9629">
        <v>40.44</v>
      </c>
      <c r="L9629">
        <v>12</v>
      </c>
      <c r="M9629">
        <v>73.163399999999996</v>
      </c>
      <c r="N9629">
        <v>189.035</v>
      </c>
    </row>
    <row r="9630" spans="1:14" x14ac:dyDescent="0.3">
      <c r="A9630" t="s">
        <v>334</v>
      </c>
      <c r="B9630" t="s">
        <v>335</v>
      </c>
      <c r="C9630" t="s">
        <v>431</v>
      </c>
      <c r="D9630" t="s">
        <v>436</v>
      </c>
      <c r="E9630">
        <v>2007</v>
      </c>
      <c r="F9630">
        <v>17.600000000000001</v>
      </c>
      <c r="G9630">
        <v>7.4</v>
      </c>
      <c r="I9630">
        <v>1033560000</v>
      </c>
      <c r="J9630">
        <v>12154.8</v>
      </c>
      <c r="K9630">
        <v>38.380000000000003</v>
      </c>
      <c r="L9630">
        <v>11.9</v>
      </c>
      <c r="M9630">
        <v>73.143900000000002</v>
      </c>
      <c r="N9630">
        <v>184.85400000000001</v>
      </c>
    </row>
    <row r="9631" spans="1:14" x14ac:dyDescent="0.3">
      <c r="A9631" t="s">
        <v>334</v>
      </c>
      <c r="B9631" t="s">
        <v>335</v>
      </c>
      <c r="C9631" t="s">
        <v>431</v>
      </c>
      <c r="D9631" t="s">
        <v>436</v>
      </c>
      <c r="E9631">
        <v>2006</v>
      </c>
      <c r="F9631">
        <v>17.3</v>
      </c>
      <c r="G9631">
        <v>7.8</v>
      </c>
      <c r="I9631">
        <v>1016420000</v>
      </c>
      <c r="J9631">
        <v>12014.4</v>
      </c>
      <c r="K9631">
        <v>34.951999999999998</v>
      </c>
      <c r="L9631">
        <v>11.9</v>
      </c>
      <c r="M9631">
        <v>72.217100000000002</v>
      </c>
      <c r="N9631">
        <v>183.91300000000001</v>
      </c>
    </row>
    <row r="9632" spans="1:14" x14ac:dyDescent="0.3">
      <c r="A9632" t="s">
        <v>334</v>
      </c>
      <c r="B9632" t="s">
        <v>335</v>
      </c>
      <c r="C9632" t="s">
        <v>431</v>
      </c>
      <c r="D9632" t="s">
        <v>436</v>
      </c>
      <c r="E9632">
        <v>2005</v>
      </c>
      <c r="F9632">
        <v>18.5</v>
      </c>
      <c r="G9632">
        <v>8.1</v>
      </c>
      <c r="I9632">
        <v>919103000</v>
      </c>
      <c r="J9632">
        <v>11092.5</v>
      </c>
      <c r="K9632">
        <v>25.4133</v>
      </c>
      <c r="L9632">
        <v>11.8</v>
      </c>
      <c r="M9632">
        <v>72.131699999999995</v>
      </c>
      <c r="N9632">
        <v>180.126</v>
      </c>
    </row>
    <row r="9633" spans="1:14" x14ac:dyDescent="0.3">
      <c r="A9633" t="s">
        <v>334</v>
      </c>
      <c r="B9633" t="s">
        <v>335</v>
      </c>
      <c r="C9633" t="s">
        <v>431</v>
      </c>
      <c r="D9633" t="s">
        <v>436</v>
      </c>
      <c r="E9633">
        <v>2004</v>
      </c>
      <c r="F9633">
        <v>17.399999999999999</v>
      </c>
      <c r="G9633">
        <v>7.2</v>
      </c>
      <c r="I9633">
        <v>839320000</v>
      </c>
      <c r="J9633">
        <v>10176.700000000001</v>
      </c>
      <c r="K9633">
        <v>24.272099999999998</v>
      </c>
      <c r="L9633">
        <v>11.8</v>
      </c>
      <c r="M9633">
        <v>72.661000000000001</v>
      </c>
      <c r="N9633">
        <v>179.29300000000001</v>
      </c>
    </row>
    <row r="9634" spans="1:14" x14ac:dyDescent="0.3">
      <c r="A9634" t="s">
        <v>334</v>
      </c>
      <c r="B9634" t="s">
        <v>335</v>
      </c>
      <c r="C9634" t="s">
        <v>431</v>
      </c>
      <c r="D9634" t="s">
        <v>436</v>
      </c>
      <c r="E9634">
        <v>2003</v>
      </c>
      <c r="F9634">
        <v>18.100000000000001</v>
      </c>
      <c r="G9634">
        <v>8.1</v>
      </c>
      <c r="I9634">
        <v>705705000</v>
      </c>
      <c r="J9634">
        <v>8524.9599999999991</v>
      </c>
      <c r="K9634">
        <v>14.592499999999999</v>
      </c>
      <c r="L9634">
        <v>11.8</v>
      </c>
      <c r="M9634">
        <v>71.029300000000006</v>
      </c>
      <c r="N9634">
        <v>179.959</v>
      </c>
    </row>
    <row r="9635" spans="1:14" x14ac:dyDescent="0.3">
      <c r="A9635" t="s">
        <v>334</v>
      </c>
      <c r="B9635" t="s">
        <v>335</v>
      </c>
      <c r="C9635" t="s">
        <v>431</v>
      </c>
      <c r="D9635" t="s">
        <v>436</v>
      </c>
      <c r="E9635">
        <v>2002</v>
      </c>
      <c r="F9635">
        <v>17.7</v>
      </c>
      <c r="G9635">
        <v>7.7</v>
      </c>
      <c r="I9635">
        <v>697518000</v>
      </c>
      <c r="J9635">
        <v>8331.26</v>
      </c>
      <c r="K9635">
        <v>14.3042</v>
      </c>
      <c r="L9635">
        <v>11.8</v>
      </c>
      <c r="M9635">
        <v>71.087800000000001</v>
      </c>
      <c r="N9635">
        <v>182.00700000000001</v>
      </c>
    </row>
    <row r="9636" spans="1:14" x14ac:dyDescent="0.3">
      <c r="A9636" t="s">
        <v>334</v>
      </c>
      <c r="B9636" t="s">
        <v>335</v>
      </c>
      <c r="C9636" t="s">
        <v>431</v>
      </c>
      <c r="D9636" t="s">
        <v>436</v>
      </c>
      <c r="E9636">
        <v>2001</v>
      </c>
      <c r="F9636">
        <v>17.7</v>
      </c>
      <c r="G9636">
        <v>6.8</v>
      </c>
      <c r="I9636">
        <v>622262000</v>
      </c>
      <c r="J9636">
        <v>7663.14</v>
      </c>
      <c r="K9636">
        <v>11.0151</v>
      </c>
      <c r="L9636">
        <v>11.8</v>
      </c>
      <c r="M9636">
        <v>73.253699999999995</v>
      </c>
      <c r="N9636">
        <v>176.52600000000001</v>
      </c>
    </row>
    <row r="9637" spans="1:14" x14ac:dyDescent="0.3">
      <c r="A9637" t="s">
        <v>334</v>
      </c>
      <c r="B9637" t="s">
        <v>335</v>
      </c>
      <c r="C9637" t="s">
        <v>431</v>
      </c>
      <c r="D9637" t="s">
        <v>436</v>
      </c>
      <c r="E9637">
        <v>2000</v>
      </c>
      <c r="F9637">
        <v>18.600000000000001</v>
      </c>
      <c r="G9637">
        <v>6.8</v>
      </c>
      <c r="I9637">
        <v>614880000</v>
      </c>
      <c r="J9637">
        <v>7578.85</v>
      </c>
      <c r="K9637">
        <v>7.3956299999999997</v>
      </c>
      <c r="L9637">
        <v>11.8</v>
      </c>
      <c r="M9637">
        <v>72.778000000000006</v>
      </c>
      <c r="N9637">
        <v>176.37200000000001</v>
      </c>
    </row>
    <row r="9638" spans="1:14" x14ac:dyDescent="0.3">
      <c r="A9638" t="s">
        <v>334</v>
      </c>
      <c r="B9638" t="s">
        <v>335</v>
      </c>
      <c r="C9638" t="s">
        <v>431</v>
      </c>
      <c r="D9638" t="s">
        <v>436</v>
      </c>
      <c r="E9638">
        <v>1999</v>
      </c>
      <c r="F9638">
        <v>18.2</v>
      </c>
      <c r="G9638">
        <v>7</v>
      </c>
      <c r="I9638">
        <v>622985000</v>
      </c>
      <c r="J9638">
        <v>7747.61</v>
      </c>
      <c r="K9638">
        <v>6.22905</v>
      </c>
      <c r="L9638">
        <v>11.8</v>
      </c>
      <c r="M9638">
        <v>72.668300000000002</v>
      </c>
      <c r="N9638">
        <v>174.804</v>
      </c>
    </row>
    <row r="9639" spans="1:14" x14ac:dyDescent="0.3">
      <c r="A9639" t="s">
        <v>334</v>
      </c>
      <c r="B9639" t="s">
        <v>335</v>
      </c>
      <c r="C9639" t="s">
        <v>431</v>
      </c>
      <c r="D9639" t="s">
        <v>436</v>
      </c>
      <c r="E9639">
        <v>1998</v>
      </c>
      <c r="F9639">
        <v>17.899999999999999</v>
      </c>
      <c r="G9639">
        <v>7.2</v>
      </c>
      <c r="I9639">
        <v>608369000</v>
      </c>
      <c r="J9639">
        <v>7715.92</v>
      </c>
      <c r="K9639">
        <v>2.5261800000000001</v>
      </c>
      <c r="L9639">
        <v>11.9</v>
      </c>
      <c r="M9639">
        <v>71.746300000000005</v>
      </c>
      <c r="N9639">
        <v>171.404</v>
      </c>
    </row>
    <row r="9640" spans="1:14" x14ac:dyDescent="0.3">
      <c r="A9640" t="s">
        <v>334</v>
      </c>
      <c r="B9640" t="s">
        <v>335</v>
      </c>
      <c r="C9640" t="s">
        <v>431</v>
      </c>
      <c r="D9640" t="s">
        <v>436</v>
      </c>
      <c r="E9640">
        <v>1997</v>
      </c>
      <c r="F9640">
        <v>19.100000000000001</v>
      </c>
      <c r="G9640">
        <v>7.8</v>
      </c>
      <c r="I9640">
        <v>562959000</v>
      </c>
      <c r="J9640">
        <v>7280.99</v>
      </c>
      <c r="K9640">
        <v>1.2829600000000001</v>
      </c>
      <c r="L9640">
        <v>12</v>
      </c>
      <c r="M9640">
        <v>71.212199999999996</v>
      </c>
      <c r="N9640">
        <v>168.08500000000001</v>
      </c>
    </row>
    <row r="9641" spans="1:14" x14ac:dyDescent="0.3">
      <c r="A9641" t="s">
        <v>334</v>
      </c>
      <c r="B9641" t="s">
        <v>335</v>
      </c>
      <c r="C9641" t="s">
        <v>431</v>
      </c>
      <c r="D9641" t="s">
        <v>436</v>
      </c>
      <c r="E9641">
        <v>1996</v>
      </c>
      <c r="F9641">
        <v>21.1</v>
      </c>
      <c r="G9641">
        <v>7.4</v>
      </c>
      <c r="I9641">
        <v>503068000</v>
      </c>
      <c r="J9641">
        <v>6583.2</v>
      </c>
      <c r="K9641">
        <v>0.651474</v>
      </c>
      <c r="L9641">
        <v>12.1</v>
      </c>
      <c r="M9641">
        <v>71.561000000000007</v>
      </c>
      <c r="N9641">
        <v>166.124</v>
      </c>
    </row>
    <row r="9642" spans="1:14" x14ac:dyDescent="0.3">
      <c r="A9642" t="s">
        <v>334</v>
      </c>
      <c r="B9642" t="s">
        <v>335</v>
      </c>
      <c r="C9642" t="s">
        <v>431</v>
      </c>
      <c r="D9642" t="s">
        <v>436</v>
      </c>
      <c r="E9642">
        <v>1995</v>
      </c>
      <c r="F9642">
        <v>21</v>
      </c>
      <c r="G9642">
        <v>7</v>
      </c>
      <c r="I9642">
        <v>508222000</v>
      </c>
      <c r="J9642">
        <v>6748.93</v>
      </c>
      <c r="L9642">
        <v>12.3</v>
      </c>
      <c r="M9642">
        <v>72.482900000000001</v>
      </c>
      <c r="N9642">
        <v>163.70400000000001</v>
      </c>
    </row>
    <row r="9643" spans="1:14" x14ac:dyDescent="0.3">
      <c r="A9643" t="s">
        <v>334</v>
      </c>
      <c r="B9643" t="s">
        <v>335</v>
      </c>
      <c r="C9643" t="s">
        <v>431</v>
      </c>
      <c r="D9643" t="s">
        <v>436</v>
      </c>
      <c r="E9643">
        <v>1994</v>
      </c>
      <c r="F9643">
        <v>22.9</v>
      </c>
      <c r="G9643">
        <v>7.6</v>
      </c>
      <c r="I9643">
        <v>486451000</v>
      </c>
      <c r="J9643">
        <v>6555.5</v>
      </c>
      <c r="L9643">
        <v>12.6</v>
      </c>
      <c r="M9643">
        <v>70.729299999999995</v>
      </c>
      <c r="N9643">
        <v>161.315</v>
      </c>
    </row>
    <row r="9644" spans="1:14" x14ac:dyDescent="0.3">
      <c r="A9644" t="s">
        <v>334</v>
      </c>
      <c r="B9644" t="s">
        <v>335</v>
      </c>
      <c r="C9644" t="s">
        <v>431</v>
      </c>
      <c r="D9644" t="s">
        <v>436</v>
      </c>
      <c r="E9644">
        <v>1993</v>
      </c>
      <c r="F9644">
        <v>23.4</v>
      </c>
      <c r="G9644">
        <v>8.3000000000000007</v>
      </c>
      <c r="I9644">
        <v>473917000</v>
      </c>
      <c r="J9644">
        <v>6559.13</v>
      </c>
      <c r="L9644">
        <v>12.9</v>
      </c>
      <c r="M9644">
        <v>69.468299999999999</v>
      </c>
      <c r="N9644">
        <v>157.072</v>
      </c>
    </row>
    <row r="9645" spans="1:14" x14ac:dyDescent="0.3">
      <c r="A9645" t="s">
        <v>334</v>
      </c>
      <c r="B9645" t="s">
        <v>335</v>
      </c>
      <c r="C9645" t="s">
        <v>431</v>
      </c>
      <c r="D9645" t="s">
        <v>436</v>
      </c>
      <c r="E9645">
        <v>1992</v>
      </c>
      <c r="F9645">
        <v>22.6</v>
      </c>
      <c r="G9645">
        <v>7.4</v>
      </c>
      <c r="I9645">
        <v>433667000</v>
      </c>
      <c r="J9645">
        <v>6128.45</v>
      </c>
      <c r="L9645">
        <v>13.3</v>
      </c>
      <c r="M9645">
        <v>71.214600000000004</v>
      </c>
      <c r="N9645">
        <v>153.833</v>
      </c>
    </row>
    <row r="9646" spans="1:14" x14ac:dyDescent="0.3">
      <c r="A9646" t="s">
        <v>334</v>
      </c>
      <c r="B9646" t="s">
        <v>335</v>
      </c>
      <c r="C9646" t="s">
        <v>431</v>
      </c>
      <c r="D9646" t="s">
        <v>436</v>
      </c>
      <c r="E9646">
        <v>1991</v>
      </c>
      <c r="F9646">
        <v>24.2</v>
      </c>
      <c r="G9646">
        <v>7.7</v>
      </c>
      <c r="I9646">
        <v>374360000</v>
      </c>
      <c r="J9646">
        <v>5314.66</v>
      </c>
      <c r="L9646">
        <v>13.8</v>
      </c>
      <c r="M9646">
        <v>70.712199999999996</v>
      </c>
      <c r="N9646">
        <v>153.12799999999999</v>
      </c>
    </row>
    <row r="9647" spans="1:14" x14ac:dyDescent="0.3">
      <c r="A9647" t="s">
        <v>334</v>
      </c>
      <c r="B9647" t="s">
        <v>335</v>
      </c>
      <c r="C9647" t="s">
        <v>431</v>
      </c>
      <c r="D9647" t="s">
        <v>436</v>
      </c>
      <c r="E9647">
        <v>1990</v>
      </c>
      <c r="F9647">
        <v>23.1</v>
      </c>
      <c r="G9647">
        <v>7.7</v>
      </c>
      <c r="I9647">
        <v>368585000</v>
      </c>
      <c r="J9647">
        <v>5302.84</v>
      </c>
      <c r="K9647">
        <v>0</v>
      </c>
      <c r="L9647">
        <v>14.3</v>
      </c>
      <c r="M9647">
        <v>68.107299999999995</v>
      </c>
      <c r="N9647">
        <v>151.102</v>
      </c>
    </row>
    <row r="9648" spans="1:14" x14ac:dyDescent="0.3">
      <c r="A9648" t="s">
        <v>334</v>
      </c>
      <c r="B9648" t="s">
        <v>335</v>
      </c>
      <c r="C9648" t="s">
        <v>431</v>
      </c>
      <c r="D9648" t="s">
        <v>436</v>
      </c>
      <c r="E9648">
        <v>1989</v>
      </c>
      <c r="F9648">
        <v>23</v>
      </c>
      <c r="G9648">
        <v>8.1</v>
      </c>
      <c r="I9648">
        <v>304833000</v>
      </c>
      <c r="J9648">
        <v>4407.2</v>
      </c>
      <c r="L9648">
        <v>14.8</v>
      </c>
      <c r="M9648">
        <v>67.970699999999994</v>
      </c>
      <c r="N9648">
        <v>150.363</v>
      </c>
    </row>
    <row r="9649" spans="1:14" x14ac:dyDescent="0.3">
      <c r="A9649" t="s">
        <v>334</v>
      </c>
      <c r="B9649" t="s">
        <v>335</v>
      </c>
      <c r="C9649" t="s">
        <v>431</v>
      </c>
      <c r="D9649" t="s">
        <v>436</v>
      </c>
      <c r="E9649">
        <v>1988</v>
      </c>
      <c r="F9649">
        <v>23.8</v>
      </c>
      <c r="G9649">
        <v>7.3</v>
      </c>
      <c r="I9649">
        <v>283829000</v>
      </c>
      <c r="J9649">
        <v>4128.12</v>
      </c>
      <c r="L9649">
        <v>15.4</v>
      </c>
      <c r="M9649">
        <v>68.702399999999997</v>
      </c>
      <c r="N9649">
        <v>149.46700000000001</v>
      </c>
    </row>
    <row r="9650" spans="1:14" x14ac:dyDescent="0.3">
      <c r="A9650" t="s">
        <v>334</v>
      </c>
      <c r="B9650" t="s">
        <v>335</v>
      </c>
      <c r="C9650" t="s">
        <v>431</v>
      </c>
      <c r="D9650" t="s">
        <v>436</v>
      </c>
      <c r="E9650">
        <v>1987</v>
      </c>
      <c r="F9650">
        <v>24.5</v>
      </c>
      <c r="G9650">
        <v>7.4</v>
      </c>
      <c r="I9650">
        <v>249267000</v>
      </c>
      <c r="J9650">
        <v>3638.99</v>
      </c>
      <c r="L9650">
        <v>16.100000000000001</v>
      </c>
      <c r="M9650">
        <v>68.236599999999996</v>
      </c>
      <c r="N9650">
        <v>148.911</v>
      </c>
    </row>
    <row r="9651" spans="1:14" x14ac:dyDescent="0.3">
      <c r="A9651" t="s">
        <v>334</v>
      </c>
      <c r="B9651" t="s">
        <v>335</v>
      </c>
      <c r="C9651" t="s">
        <v>431</v>
      </c>
      <c r="D9651" t="s">
        <v>436</v>
      </c>
      <c r="E9651">
        <v>1986</v>
      </c>
      <c r="F9651">
        <v>26.2</v>
      </c>
      <c r="G9651">
        <v>7.6</v>
      </c>
      <c r="I9651">
        <v>207851000</v>
      </c>
      <c r="J9651">
        <v>3165.95</v>
      </c>
      <c r="L9651">
        <v>16.8</v>
      </c>
      <c r="M9651">
        <v>68.656099999999995</v>
      </c>
      <c r="N9651">
        <v>142.72200000000001</v>
      </c>
    </row>
    <row r="9652" spans="1:14" x14ac:dyDescent="0.3">
      <c r="A9652" t="s">
        <v>334</v>
      </c>
      <c r="B9652" t="s">
        <v>335</v>
      </c>
      <c r="C9652" t="s">
        <v>431</v>
      </c>
      <c r="D9652" t="s">
        <v>436</v>
      </c>
      <c r="E9652">
        <v>1985</v>
      </c>
      <c r="F9652">
        <v>26.5</v>
      </c>
      <c r="G9652">
        <v>7.2</v>
      </c>
      <c r="I9652">
        <v>168888000</v>
      </c>
      <c r="J9652">
        <v>2588.5500000000002</v>
      </c>
      <c r="L9652">
        <v>17.7</v>
      </c>
      <c r="M9652">
        <v>69.697599999999994</v>
      </c>
      <c r="N9652">
        <v>141.83500000000001</v>
      </c>
    </row>
    <row r="9653" spans="1:14" x14ac:dyDescent="0.3">
      <c r="A9653" t="s">
        <v>334</v>
      </c>
      <c r="B9653" t="s">
        <v>335</v>
      </c>
      <c r="C9653" t="s">
        <v>431</v>
      </c>
      <c r="D9653" t="s">
        <v>436</v>
      </c>
      <c r="E9653">
        <v>1984</v>
      </c>
      <c r="F9653">
        <v>26.9</v>
      </c>
      <c r="G9653">
        <v>7.5</v>
      </c>
      <c r="I9653">
        <v>151313000</v>
      </c>
      <c r="J9653">
        <v>2338.08</v>
      </c>
      <c r="L9653">
        <v>18.7</v>
      </c>
      <c r="M9653">
        <v>69.553700000000006</v>
      </c>
      <c r="N9653">
        <v>140.68899999999999</v>
      </c>
    </row>
    <row r="9654" spans="1:14" x14ac:dyDescent="0.3">
      <c r="A9654" t="s">
        <v>334</v>
      </c>
      <c r="B9654" t="s">
        <v>335</v>
      </c>
      <c r="C9654" t="s">
        <v>431</v>
      </c>
      <c r="D9654" t="s">
        <v>436</v>
      </c>
      <c r="E9654">
        <v>1983</v>
      </c>
      <c r="F9654">
        <v>25.8</v>
      </c>
      <c r="G9654">
        <v>7</v>
      </c>
      <c r="I9654">
        <v>146713000</v>
      </c>
      <c r="J9654">
        <v>2280.4499999999998</v>
      </c>
      <c r="L9654">
        <v>20</v>
      </c>
      <c r="M9654">
        <v>70.382900000000006</v>
      </c>
      <c r="N9654">
        <v>139.85900000000001</v>
      </c>
    </row>
    <row r="9655" spans="1:14" x14ac:dyDescent="0.3">
      <c r="A9655" t="s">
        <v>334</v>
      </c>
      <c r="B9655" t="s">
        <v>335</v>
      </c>
      <c r="C9655" t="s">
        <v>431</v>
      </c>
      <c r="D9655" t="s">
        <v>436</v>
      </c>
      <c r="E9655">
        <v>1982</v>
      </c>
      <c r="F9655">
        <v>24.1</v>
      </c>
      <c r="G9655">
        <v>7.5</v>
      </c>
      <c r="I9655">
        <v>147912000</v>
      </c>
      <c r="J9655">
        <v>2296.31</v>
      </c>
      <c r="L9655">
        <v>21.5</v>
      </c>
      <c r="M9655">
        <v>69.324399999999997</v>
      </c>
      <c r="N9655">
        <v>140.02799999999999</v>
      </c>
    </row>
    <row r="9656" spans="1:14" x14ac:dyDescent="0.3">
      <c r="A9656" t="s">
        <v>334</v>
      </c>
      <c r="B9656" t="s">
        <v>335</v>
      </c>
      <c r="C9656" t="s">
        <v>431</v>
      </c>
      <c r="D9656" t="s">
        <v>436</v>
      </c>
      <c r="E9656">
        <v>1981</v>
      </c>
      <c r="F9656">
        <v>28.1</v>
      </c>
      <c r="G9656">
        <v>6.9</v>
      </c>
      <c r="I9656">
        <v>154903000</v>
      </c>
      <c r="J9656">
        <v>2419.0300000000002</v>
      </c>
      <c r="L9656">
        <v>23.3</v>
      </c>
      <c r="M9656">
        <v>70.187799999999996</v>
      </c>
      <c r="N9656">
        <v>139.20699999999999</v>
      </c>
    </row>
    <row r="9657" spans="1:14" x14ac:dyDescent="0.3">
      <c r="A9657" t="s">
        <v>334</v>
      </c>
      <c r="B9657" t="s">
        <v>335</v>
      </c>
      <c r="C9657" t="s">
        <v>431</v>
      </c>
      <c r="D9657" t="s">
        <v>436</v>
      </c>
      <c r="E9657">
        <v>1980</v>
      </c>
      <c r="F9657">
        <v>28.9</v>
      </c>
      <c r="G9657">
        <v>7</v>
      </c>
      <c r="I9657">
        <v>147357000</v>
      </c>
      <c r="J9657">
        <v>2329.35</v>
      </c>
      <c r="L9657">
        <v>25.4</v>
      </c>
      <c r="M9657">
        <v>69.5976</v>
      </c>
      <c r="N9657">
        <v>137.524</v>
      </c>
    </row>
    <row r="9658" spans="1:14" x14ac:dyDescent="0.3">
      <c r="A9658" t="s">
        <v>334</v>
      </c>
      <c r="B9658" t="s">
        <v>335</v>
      </c>
      <c r="C9658" t="s">
        <v>431</v>
      </c>
      <c r="D9658" t="s">
        <v>436</v>
      </c>
      <c r="E9658">
        <v>1979</v>
      </c>
      <c r="F9658">
        <v>27.6</v>
      </c>
      <c r="G9658">
        <v>7</v>
      </c>
      <c r="I9658">
        <v>127261000</v>
      </c>
      <c r="J9658">
        <v>2030.14</v>
      </c>
      <c r="L9658">
        <v>27.8</v>
      </c>
      <c r="N9658">
        <v>136.274</v>
      </c>
    </row>
    <row r="9659" spans="1:14" x14ac:dyDescent="0.3">
      <c r="A9659" t="s">
        <v>334</v>
      </c>
      <c r="B9659" t="s">
        <v>335</v>
      </c>
      <c r="C9659" t="s">
        <v>431</v>
      </c>
      <c r="D9659" t="s">
        <v>436</v>
      </c>
      <c r="E9659">
        <v>1978</v>
      </c>
      <c r="F9659">
        <v>28.9</v>
      </c>
      <c r="G9659">
        <v>7.5</v>
      </c>
      <c r="I9659">
        <v>85552400</v>
      </c>
      <c r="J9659">
        <v>1376.55</v>
      </c>
      <c r="L9659">
        <v>30.5</v>
      </c>
      <c r="N9659">
        <v>135.10900000000001</v>
      </c>
    </row>
    <row r="9660" spans="1:14" x14ac:dyDescent="0.3">
      <c r="A9660" t="s">
        <v>334</v>
      </c>
      <c r="B9660" t="s">
        <v>335</v>
      </c>
      <c r="C9660" t="s">
        <v>431</v>
      </c>
      <c r="D9660" t="s">
        <v>436</v>
      </c>
      <c r="E9660">
        <v>1977</v>
      </c>
      <c r="F9660">
        <v>25.9</v>
      </c>
      <c r="G9660">
        <v>7.7</v>
      </c>
      <c r="I9660">
        <v>64526400</v>
      </c>
      <c r="J9660">
        <v>1044.3499999999999</v>
      </c>
      <c r="L9660">
        <v>33.5</v>
      </c>
      <c r="N9660">
        <v>134.31700000000001</v>
      </c>
    </row>
    <row r="9661" spans="1:14" x14ac:dyDescent="0.3">
      <c r="A9661" t="s">
        <v>334</v>
      </c>
      <c r="B9661" t="s">
        <v>335</v>
      </c>
      <c r="C9661" t="s">
        <v>431</v>
      </c>
      <c r="D9661" t="s">
        <v>436</v>
      </c>
      <c r="E9661">
        <v>1976</v>
      </c>
      <c r="F9661">
        <v>27.1</v>
      </c>
      <c r="G9661">
        <v>7.7</v>
      </c>
      <c r="I9661">
        <v>49279000</v>
      </c>
      <c r="J9661">
        <v>814.47500000000002</v>
      </c>
      <c r="L9661">
        <v>36.6</v>
      </c>
      <c r="N9661">
        <v>131.53</v>
      </c>
    </row>
    <row r="9662" spans="1:14" x14ac:dyDescent="0.3">
      <c r="A9662" t="s">
        <v>334</v>
      </c>
      <c r="B9662" t="s">
        <v>335</v>
      </c>
      <c r="C9662" t="s">
        <v>431</v>
      </c>
      <c r="D9662" t="s">
        <v>436</v>
      </c>
      <c r="E9662">
        <v>1975</v>
      </c>
      <c r="F9662">
        <v>30.5</v>
      </c>
      <c r="G9662">
        <v>7.3</v>
      </c>
      <c r="I9662">
        <v>47803100</v>
      </c>
      <c r="J9662">
        <v>806.23299999999995</v>
      </c>
      <c r="L9662">
        <v>39.9</v>
      </c>
      <c r="N9662">
        <v>128.89599999999999</v>
      </c>
    </row>
    <row r="9663" spans="1:14" x14ac:dyDescent="0.3">
      <c r="A9663" t="s">
        <v>334</v>
      </c>
      <c r="B9663" t="s">
        <v>335</v>
      </c>
      <c r="C9663" t="s">
        <v>431</v>
      </c>
      <c r="D9663" t="s">
        <v>436</v>
      </c>
      <c r="E9663">
        <v>1974</v>
      </c>
      <c r="F9663">
        <v>32.1</v>
      </c>
      <c r="G9663">
        <v>8.6</v>
      </c>
      <c r="I9663">
        <v>43134500</v>
      </c>
      <c r="J9663">
        <v>744.50699999999995</v>
      </c>
      <c r="L9663">
        <v>43.2</v>
      </c>
      <c r="N9663">
        <v>125.95</v>
      </c>
    </row>
    <row r="9664" spans="1:14" x14ac:dyDescent="0.3">
      <c r="A9664" t="s">
        <v>334</v>
      </c>
      <c r="B9664" t="s">
        <v>335</v>
      </c>
      <c r="C9664" t="s">
        <v>431</v>
      </c>
      <c r="D9664" t="s">
        <v>436</v>
      </c>
      <c r="E9664">
        <v>1973</v>
      </c>
      <c r="F9664">
        <v>28.8</v>
      </c>
      <c r="G9664">
        <v>8.3000000000000007</v>
      </c>
      <c r="I9664">
        <v>36896300</v>
      </c>
      <c r="J9664">
        <v>648.53200000000004</v>
      </c>
      <c r="L9664">
        <v>46.5</v>
      </c>
      <c r="N9664">
        <v>123.678</v>
      </c>
    </row>
    <row r="9665" spans="1:15" x14ac:dyDescent="0.3">
      <c r="A9665" t="s">
        <v>334</v>
      </c>
      <c r="B9665" t="s">
        <v>335</v>
      </c>
      <c r="C9665" t="s">
        <v>431</v>
      </c>
      <c r="D9665" t="s">
        <v>436</v>
      </c>
      <c r="E9665">
        <v>1972</v>
      </c>
      <c r="F9665">
        <v>30.8</v>
      </c>
      <c r="G9665">
        <v>9.4</v>
      </c>
      <c r="I9665">
        <v>30645100</v>
      </c>
      <c r="J9665">
        <v>546.95100000000002</v>
      </c>
      <c r="L9665">
        <v>49.8</v>
      </c>
      <c r="N9665">
        <v>121.80200000000001</v>
      </c>
    </row>
    <row r="9666" spans="1:15" x14ac:dyDescent="0.3">
      <c r="A9666" t="s">
        <v>334</v>
      </c>
      <c r="B9666" t="s">
        <v>335</v>
      </c>
      <c r="C9666" t="s">
        <v>431</v>
      </c>
      <c r="D9666" t="s">
        <v>436</v>
      </c>
      <c r="E9666">
        <v>1971</v>
      </c>
      <c r="F9666">
        <v>33.6</v>
      </c>
      <c r="G9666">
        <v>8.5</v>
      </c>
      <c r="I9666">
        <v>21966000</v>
      </c>
      <c r="J9666">
        <v>401.608</v>
      </c>
      <c r="L9666">
        <v>53</v>
      </c>
      <c r="N9666">
        <v>118.902</v>
      </c>
    </row>
    <row r="9667" spans="1:15" x14ac:dyDescent="0.3">
      <c r="A9667" t="s">
        <v>334</v>
      </c>
      <c r="B9667" t="s">
        <v>335</v>
      </c>
      <c r="C9667" t="s">
        <v>431</v>
      </c>
      <c r="D9667" t="s">
        <v>436</v>
      </c>
      <c r="E9667">
        <v>1970</v>
      </c>
      <c r="I9667">
        <v>18432000</v>
      </c>
      <c r="J9667">
        <v>343.88099999999997</v>
      </c>
      <c r="L9667">
        <v>56.3</v>
      </c>
      <c r="N9667">
        <v>116.52200000000001</v>
      </c>
    </row>
    <row r="9668" spans="1:15" x14ac:dyDescent="0.3">
      <c r="A9668" t="s">
        <v>334</v>
      </c>
      <c r="B9668" t="s">
        <v>335</v>
      </c>
      <c r="C9668" t="s">
        <v>431</v>
      </c>
      <c r="D9668" t="s">
        <v>436</v>
      </c>
      <c r="E9668">
        <v>1969</v>
      </c>
      <c r="I9668">
        <v>16452000</v>
      </c>
      <c r="J9668">
        <v>314.18</v>
      </c>
      <c r="L9668">
        <v>59.4</v>
      </c>
      <c r="N9668">
        <v>113.837</v>
      </c>
    </row>
    <row r="9669" spans="1:15" x14ac:dyDescent="0.3">
      <c r="A9669" t="s">
        <v>334</v>
      </c>
      <c r="B9669" t="s">
        <v>335</v>
      </c>
      <c r="C9669" t="s">
        <v>431</v>
      </c>
      <c r="D9669" t="s">
        <v>436</v>
      </c>
      <c r="E9669">
        <v>1968</v>
      </c>
      <c r="I9669">
        <v>16074000</v>
      </c>
      <c r="J9669">
        <v>314.351</v>
      </c>
      <c r="L9669">
        <v>62.3</v>
      </c>
      <c r="N9669">
        <v>111.161</v>
      </c>
    </row>
    <row r="9670" spans="1:15" x14ac:dyDescent="0.3">
      <c r="A9670" t="s">
        <v>334</v>
      </c>
      <c r="B9670" t="s">
        <v>335</v>
      </c>
      <c r="C9670" t="s">
        <v>431</v>
      </c>
      <c r="D9670" t="s">
        <v>436</v>
      </c>
      <c r="E9670">
        <v>1967</v>
      </c>
      <c r="I9670">
        <v>16632000</v>
      </c>
      <c r="J9670">
        <v>333.23399999999998</v>
      </c>
      <c r="L9670">
        <v>65</v>
      </c>
      <c r="N9670">
        <v>108.502</v>
      </c>
    </row>
    <row r="9671" spans="1:15" x14ac:dyDescent="0.3">
      <c r="A9671" t="s">
        <v>334</v>
      </c>
      <c r="B9671" t="s">
        <v>335</v>
      </c>
      <c r="C9671" t="s">
        <v>431</v>
      </c>
      <c r="D9671" t="s">
        <v>436</v>
      </c>
      <c r="E9671">
        <v>1966</v>
      </c>
      <c r="I9671">
        <v>16443000</v>
      </c>
      <c r="J9671">
        <v>337.64600000000002</v>
      </c>
      <c r="L9671">
        <v>67.2</v>
      </c>
      <c r="N9671">
        <v>105.867</v>
      </c>
    </row>
    <row r="9672" spans="1:15" x14ac:dyDescent="0.3">
      <c r="A9672" t="s">
        <v>334</v>
      </c>
      <c r="B9672" t="s">
        <v>335</v>
      </c>
      <c r="C9672" t="s">
        <v>431</v>
      </c>
      <c r="D9672" t="s">
        <v>436</v>
      </c>
      <c r="E9672">
        <v>1965</v>
      </c>
      <c r="I9672">
        <v>15603000</v>
      </c>
      <c r="J9672">
        <v>328.48500000000001</v>
      </c>
      <c r="L9672">
        <v>69</v>
      </c>
      <c r="N9672">
        <v>103.261</v>
      </c>
    </row>
    <row r="9673" spans="1:15" x14ac:dyDescent="0.3">
      <c r="A9673" t="s">
        <v>334</v>
      </c>
      <c r="B9673" t="s">
        <v>335</v>
      </c>
      <c r="C9673" t="s">
        <v>431</v>
      </c>
      <c r="D9673" t="s">
        <v>436</v>
      </c>
      <c r="E9673">
        <v>1964</v>
      </c>
      <c r="I9673">
        <v>15393000</v>
      </c>
      <c r="J9673">
        <v>332.30500000000001</v>
      </c>
      <c r="L9673">
        <v>70.7</v>
      </c>
      <c r="N9673">
        <v>100.7</v>
      </c>
    </row>
    <row r="9674" spans="1:15" x14ac:dyDescent="0.3">
      <c r="A9674" t="s">
        <v>334</v>
      </c>
      <c r="B9674" t="s">
        <v>335</v>
      </c>
      <c r="C9674" t="s">
        <v>431</v>
      </c>
      <c r="D9674" t="s">
        <v>436</v>
      </c>
      <c r="E9674">
        <v>1963</v>
      </c>
      <c r="I9674">
        <v>13923000</v>
      </c>
      <c r="J9674">
        <v>308.19499999999999</v>
      </c>
      <c r="L9674">
        <v>72</v>
      </c>
      <c r="N9674">
        <v>98.208699999999993</v>
      </c>
    </row>
    <row r="9675" spans="1:15" x14ac:dyDescent="0.3">
      <c r="A9675" t="s">
        <v>334</v>
      </c>
      <c r="B9675" t="s">
        <v>335</v>
      </c>
      <c r="C9675" t="s">
        <v>431</v>
      </c>
      <c r="D9675" t="s">
        <v>436</v>
      </c>
      <c r="E9675">
        <v>1962</v>
      </c>
      <c r="I9675">
        <v>12642000</v>
      </c>
      <c r="J9675">
        <v>287.04500000000002</v>
      </c>
      <c r="L9675">
        <v>73.099999999999994</v>
      </c>
      <c r="N9675">
        <v>95.743499999999997</v>
      </c>
    </row>
    <row r="9676" spans="1:15" x14ac:dyDescent="0.3">
      <c r="A9676" t="s">
        <v>334</v>
      </c>
      <c r="B9676" t="s">
        <v>335</v>
      </c>
      <c r="C9676" t="s">
        <v>431</v>
      </c>
      <c r="D9676" t="s">
        <v>436</v>
      </c>
      <c r="E9676">
        <v>1961</v>
      </c>
      <c r="I9676">
        <v>11592000</v>
      </c>
      <c r="J9676">
        <v>270.27999999999997</v>
      </c>
      <c r="L9676">
        <v>74.099999999999994</v>
      </c>
      <c r="N9676">
        <v>93.236999999999995</v>
      </c>
    </row>
    <row r="9677" spans="1:15" x14ac:dyDescent="0.3">
      <c r="A9677" t="s">
        <v>334</v>
      </c>
      <c r="B9677" t="s">
        <v>335</v>
      </c>
      <c r="C9677" t="s">
        <v>431</v>
      </c>
      <c r="D9677" t="s">
        <v>436</v>
      </c>
      <c r="E9677">
        <v>1960</v>
      </c>
      <c r="I9677">
        <v>12012000</v>
      </c>
      <c r="J9677">
        <v>288.05799999999999</v>
      </c>
      <c r="L9677">
        <v>75</v>
      </c>
    </row>
    <row r="9678" spans="1:15" x14ac:dyDescent="0.3">
      <c r="A9678" t="s">
        <v>336</v>
      </c>
      <c r="B9678" t="s">
        <v>337</v>
      </c>
      <c r="C9678" t="s">
        <v>431</v>
      </c>
      <c r="D9678" t="s">
        <v>430</v>
      </c>
      <c r="E9678">
        <v>2018</v>
      </c>
      <c r="I9678">
        <v>3999950000</v>
      </c>
      <c r="J9678">
        <v>522.85799999999995</v>
      </c>
      <c r="L9678">
        <v>78.5</v>
      </c>
      <c r="N9678">
        <v>105.98699999999999</v>
      </c>
      <c r="O9678">
        <v>4.3129999999999997</v>
      </c>
    </row>
    <row r="9679" spans="1:15" x14ac:dyDescent="0.3">
      <c r="A9679" t="s">
        <v>336</v>
      </c>
      <c r="B9679" t="s">
        <v>337</v>
      </c>
      <c r="C9679" t="s">
        <v>431</v>
      </c>
      <c r="D9679" t="s">
        <v>430</v>
      </c>
      <c r="E9679">
        <v>2017</v>
      </c>
      <c r="F9679">
        <v>33.939</v>
      </c>
      <c r="G9679">
        <v>12.003</v>
      </c>
      <c r="I9679">
        <v>3739580000</v>
      </c>
      <c r="J9679">
        <v>499.38099999999997</v>
      </c>
      <c r="K9679">
        <v>9</v>
      </c>
      <c r="L9679">
        <v>81.3</v>
      </c>
      <c r="M9679">
        <v>53.895000000000003</v>
      </c>
      <c r="N9679">
        <v>103.747</v>
      </c>
      <c r="O9679">
        <v>4.3250000000000002</v>
      </c>
    </row>
    <row r="9680" spans="1:15" x14ac:dyDescent="0.3">
      <c r="A9680" t="s">
        <v>336</v>
      </c>
      <c r="B9680" t="s">
        <v>337</v>
      </c>
      <c r="C9680" t="s">
        <v>431</v>
      </c>
      <c r="D9680" t="s">
        <v>430</v>
      </c>
      <c r="E9680">
        <v>2016</v>
      </c>
      <c r="F9680">
        <v>34.482999999999997</v>
      </c>
      <c r="G9680">
        <v>12.294</v>
      </c>
      <c r="I9680">
        <v>3674790000</v>
      </c>
      <c r="J9680">
        <v>501.416</v>
      </c>
      <c r="K9680">
        <v>11.773199999999999</v>
      </c>
      <c r="L9680">
        <v>84.4</v>
      </c>
      <c r="M9680">
        <v>53.444000000000003</v>
      </c>
      <c r="N9680">
        <v>101.536</v>
      </c>
      <c r="O9680">
        <v>4.71</v>
      </c>
    </row>
    <row r="9681" spans="1:15" x14ac:dyDescent="0.3">
      <c r="A9681" t="s">
        <v>336</v>
      </c>
      <c r="B9681" t="s">
        <v>337</v>
      </c>
      <c r="C9681" t="s">
        <v>431</v>
      </c>
      <c r="D9681" t="s">
        <v>430</v>
      </c>
      <c r="E9681">
        <v>2015</v>
      </c>
      <c r="F9681">
        <v>35.055</v>
      </c>
      <c r="G9681">
        <v>12.63</v>
      </c>
      <c r="I9681">
        <v>4218720000</v>
      </c>
      <c r="J9681">
        <v>588.22799999999995</v>
      </c>
      <c r="K9681">
        <v>6.3444200000000004</v>
      </c>
      <c r="L9681">
        <v>87.8</v>
      </c>
      <c r="M9681">
        <v>52.941000000000003</v>
      </c>
      <c r="N9681">
        <v>99.361500000000007</v>
      </c>
      <c r="O9681">
        <v>4.75</v>
      </c>
    </row>
    <row r="9682" spans="1:15" x14ac:dyDescent="0.3">
      <c r="A9682" t="s">
        <v>336</v>
      </c>
      <c r="B9682" t="s">
        <v>337</v>
      </c>
      <c r="C9682" t="s">
        <v>431</v>
      </c>
      <c r="D9682" t="s">
        <v>430</v>
      </c>
      <c r="E9682">
        <v>2014</v>
      </c>
      <c r="F9682">
        <v>35.677</v>
      </c>
      <c r="G9682">
        <v>13.025</v>
      </c>
      <c r="I9682">
        <v>5015160000</v>
      </c>
      <c r="J9682">
        <v>714.70100000000002</v>
      </c>
      <c r="K9682">
        <v>6.0572999999999997</v>
      </c>
      <c r="L9682">
        <v>91.5</v>
      </c>
      <c r="M9682">
        <v>52.372</v>
      </c>
      <c r="N9682">
        <v>97.217299999999994</v>
      </c>
      <c r="O9682">
        <v>4.6779999999999999</v>
      </c>
    </row>
    <row r="9683" spans="1:15" x14ac:dyDescent="0.3">
      <c r="A9683" t="s">
        <v>336</v>
      </c>
      <c r="B9683" t="s">
        <v>337</v>
      </c>
      <c r="C9683" t="s">
        <v>431</v>
      </c>
      <c r="D9683" t="s">
        <v>430</v>
      </c>
      <c r="E9683">
        <v>2013</v>
      </c>
      <c r="F9683">
        <v>36.356000000000002</v>
      </c>
      <c r="G9683">
        <v>13.483000000000001</v>
      </c>
      <c r="I9683">
        <v>4920340000</v>
      </c>
      <c r="J9683">
        <v>716.83500000000004</v>
      </c>
      <c r="K9683">
        <v>4</v>
      </c>
      <c r="L9683">
        <v>95.5</v>
      </c>
      <c r="M9683">
        <v>51.731000000000002</v>
      </c>
      <c r="N9683">
        <v>95.095299999999995</v>
      </c>
      <c r="O9683">
        <v>4.5449999999999999</v>
      </c>
    </row>
    <row r="9684" spans="1:15" x14ac:dyDescent="0.3">
      <c r="A9684" t="s">
        <v>336</v>
      </c>
      <c r="B9684" t="s">
        <v>337</v>
      </c>
      <c r="C9684" t="s">
        <v>431</v>
      </c>
      <c r="D9684" t="s">
        <v>430</v>
      </c>
      <c r="E9684">
        <v>2012</v>
      </c>
      <c r="F9684">
        <v>37.091999999999999</v>
      </c>
      <c r="G9684">
        <v>14.007999999999999</v>
      </c>
      <c r="I9684">
        <v>3801860000</v>
      </c>
      <c r="J9684">
        <v>566.37900000000002</v>
      </c>
      <c r="K9684">
        <v>2.5</v>
      </c>
      <c r="L9684">
        <v>99.6</v>
      </c>
      <c r="M9684">
        <v>51.018000000000001</v>
      </c>
      <c r="N9684">
        <v>92.997799999999998</v>
      </c>
      <c r="O9684">
        <v>4.1079999999999997</v>
      </c>
    </row>
    <row r="9685" spans="1:15" x14ac:dyDescent="0.3">
      <c r="A9685" t="s">
        <v>336</v>
      </c>
      <c r="B9685" t="s">
        <v>337</v>
      </c>
      <c r="C9685" t="s">
        <v>431</v>
      </c>
      <c r="D9685" t="s">
        <v>430</v>
      </c>
      <c r="E9685">
        <v>2011</v>
      </c>
      <c r="F9685">
        <v>37.872</v>
      </c>
      <c r="G9685">
        <v>14.597</v>
      </c>
      <c r="I9685">
        <v>2942550000</v>
      </c>
      <c r="J9685">
        <v>448.33800000000002</v>
      </c>
      <c r="K9685">
        <v>0.9</v>
      </c>
      <c r="L9685">
        <v>103.9</v>
      </c>
      <c r="M9685">
        <v>50.234000000000002</v>
      </c>
      <c r="N9685">
        <v>90.928799999999995</v>
      </c>
      <c r="O9685">
        <v>3.74</v>
      </c>
    </row>
    <row r="9686" spans="1:15" x14ac:dyDescent="0.3">
      <c r="A9686" t="s">
        <v>336</v>
      </c>
      <c r="B9686" t="s">
        <v>337</v>
      </c>
      <c r="C9686" t="s">
        <v>431</v>
      </c>
      <c r="D9686" t="s">
        <v>430</v>
      </c>
      <c r="E9686">
        <v>2010</v>
      </c>
      <c r="F9686">
        <v>38.674999999999997</v>
      </c>
      <c r="G9686">
        <v>15.25</v>
      </c>
      <c r="I9686">
        <v>2578030000</v>
      </c>
      <c r="J9686">
        <v>401.83499999999998</v>
      </c>
      <c r="K9686">
        <v>0.57999999999999996</v>
      </c>
      <c r="L9686">
        <v>108.3</v>
      </c>
      <c r="M9686">
        <v>49.381999999999998</v>
      </c>
      <c r="N9686">
        <v>88.883799999999994</v>
      </c>
      <c r="O9686">
        <v>3.7909999999999999</v>
      </c>
    </row>
    <row r="9687" spans="1:15" x14ac:dyDescent="0.3">
      <c r="A9687" t="s">
        <v>336</v>
      </c>
      <c r="B9687" t="s">
        <v>337</v>
      </c>
      <c r="C9687" t="s">
        <v>431</v>
      </c>
      <c r="D9687" t="s">
        <v>430</v>
      </c>
      <c r="E9687">
        <v>2009</v>
      </c>
      <c r="F9687">
        <v>39.472999999999999</v>
      </c>
      <c r="G9687">
        <v>15.961</v>
      </c>
      <c r="I9687">
        <v>2453900000</v>
      </c>
      <c r="J9687">
        <v>391.20100000000002</v>
      </c>
      <c r="K9687">
        <v>0.26</v>
      </c>
      <c r="L9687">
        <v>112.6</v>
      </c>
      <c r="M9687">
        <v>48.468000000000004</v>
      </c>
      <c r="N9687">
        <v>86.903999999999996</v>
      </c>
      <c r="O9687">
        <v>4.0330000000000004</v>
      </c>
    </row>
    <row r="9688" spans="1:15" x14ac:dyDescent="0.3">
      <c r="A9688" t="s">
        <v>336</v>
      </c>
      <c r="B9688" t="s">
        <v>337</v>
      </c>
      <c r="C9688" t="s">
        <v>431</v>
      </c>
      <c r="D9688" t="s">
        <v>430</v>
      </c>
      <c r="E9688">
        <v>2008</v>
      </c>
      <c r="F9688">
        <v>40.235999999999997</v>
      </c>
      <c r="G9688">
        <v>16.716000000000001</v>
      </c>
      <c r="I9688">
        <v>2505460000</v>
      </c>
      <c r="J9688">
        <v>408.48099999999999</v>
      </c>
      <c r="K9688">
        <v>0.25</v>
      </c>
      <c r="L9688">
        <v>116.8</v>
      </c>
      <c r="M9688">
        <v>47.508000000000003</v>
      </c>
      <c r="N9688">
        <v>84.976500000000001</v>
      </c>
      <c r="O9688">
        <v>3.5049999999999999</v>
      </c>
    </row>
    <row r="9689" spans="1:15" x14ac:dyDescent="0.3">
      <c r="A9689" t="s">
        <v>336</v>
      </c>
      <c r="B9689" t="s">
        <v>337</v>
      </c>
      <c r="C9689" t="s">
        <v>431</v>
      </c>
      <c r="D9689" t="s">
        <v>430</v>
      </c>
      <c r="E9689">
        <v>2007</v>
      </c>
      <c r="F9689">
        <v>40.941000000000003</v>
      </c>
      <c r="G9689">
        <v>17.503</v>
      </c>
      <c r="I9689">
        <v>2158500000</v>
      </c>
      <c r="J9689">
        <v>360.37200000000001</v>
      </c>
      <c r="K9689">
        <v>0.23983499999999999</v>
      </c>
      <c r="L9689">
        <v>120.8</v>
      </c>
      <c r="M9689">
        <v>46.52</v>
      </c>
      <c r="N9689">
        <v>82.981899999999996</v>
      </c>
      <c r="O9689">
        <v>3.4169999999999998</v>
      </c>
    </row>
    <row r="9690" spans="1:15" x14ac:dyDescent="0.3">
      <c r="A9690" t="s">
        <v>336</v>
      </c>
      <c r="B9690" t="s">
        <v>337</v>
      </c>
      <c r="C9690" t="s">
        <v>431</v>
      </c>
      <c r="D9690" t="s">
        <v>430</v>
      </c>
      <c r="E9690">
        <v>2006</v>
      </c>
      <c r="F9690">
        <v>41.573</v>
      </c>
      <c r="G9690">
        <v>18.312000000000001</v>
      </c>
      <c r="I9690">
        <v>1885110000</v>
      </c>
      <c r="J9690">
        <v>323.38900000000001</v>
      </c>
      <c r="K9690">
        <v>0.22766900000000001</v>
      </c>
      <c r="L9690">
        <v>124.5</v>
      </c>
      <c r="M9690">
        <v>45.517000000000003</v>
      </c>
      <c r="N9690">
        <v>80.759699999999995</v>
      </c>
      <c r="O9690">
        <v>3.4390000000000001</v>
      </c>
    </row>
    <row r="9691" spans="1:15" x14ac:dyDescent="0.3">
      <c r="A9691" t="s">
        <v>336</v>
      </c>
      <c r="B9691" t="s">
        <v>337</v>
      </c>
      <c r="C9691" t="s">
        <v>431</v>
      </c>
      <c r="D9691" t="s">
        <v>430</v>
      </c>
      <c r="E9691">
        <v>2005</v>
      </c>
      <c r="F9691">
        <v>42.125999999999998</v>
      </c>
      <c r="G9691">
        <v>19.146000000000001</v>
      </c>
      <c r="I9691">
        <v>1650490000</v>
      </c>
      <c r="J9691">
        <v>292.34899999999999</v>
      </c>
      <c r="K9691">
        <v>0.215392</v>
      </c>
      <c r="L9691">
        <v>128</v>
      </c>
      <c r="M9691">
        <v>44.502000000000002</v>
      </c>
      <c r="N9691">
        <v>78.215900000000005</v>
      </c>
      <c r="O9691">
        <v>3.4620000000000002</v>
      </c>
    </row>
    <row r="9692" spans="1:15" x14ac:dyDescent="0.3">
      <c r="A9692" t="s">
        <v>336</v>
      </c>
      <c r="B9692" t="s">
        <v>337</v>
      </c>
      <c r="C9692" t="s">
        <v>431</v>
      </c>
      <c r="D9692" t="s">
        <v>430</v>
      </c>
      <c r="E9692">
        <v>2004</v>
      </c>
      <c r="F9692">
        <v>42.603999999999999</v>
      </c>
      <c r="G9692">
        <v>20.013999999999999</v>
      </c>
      <c r="I9692">
        <v>1448540000</v>
      </c>
      <c r="J9692">
        <v>266.57</v>
      </c>
      <c r="K9692">
        <v>0.20300799999999999</v>
      </c>
      <c r="L9692">
        <v>131.19999999999999</v>
      </c>
      <c r="M9692">
        <v>43.466999999999999</v>
      </c>
      <c r="N9692">
        <v>75.283900000000003</v>
      </c>
      <c r="O9692">
        <v>3.42</v>
      </c>
    </row>
    <row r="9693" spans="1:15" x14ac:dyDescent="0.3">
      <c r="A9693" t="s">
        <v>336</v>
      </c>
      <c r="B9693" t="s">
        <v>337</v>
      </c>
      <c r="C9693" t="s">
        <v>431</v>
      </c>
      <c r="D9693" t="s">
        <v>430</v>
      </c>
      <c r="E9693">
        <v>2003</v>
      </c>
      <c r="F9693">
        <v>43.023000000000003</v>
      </c>
      <c r="G9693">
        <v>20.914000000000001</v>
      </c>
      <c r="I9693">
        <v>1385810000</v>
      </c>
      <c r="J9693">
        <v>266.447</v>
      </c>
      <c r="K9693">
        <v>0.19017300000000001</v>
      </c>
      <c r="L9693">
        <v>134.30000000000001</v>
      </c>
      <c r="M9693">
        <v>42.418999999999997</v>
      </c>
      <c r="N9693">
        <v>72.056899999999999</v>
      </c>
      <c r="O9693">
        <v>3.5030000000000001</v>
      </c>
    </row>
    <row r="9694" spans="1:15" x14ac:dyDescent="0.3">
      <c r="A9694" t="s">
        <v>336</v>
      </c>
      <c r="B9694" t="s">
        <v>337</v>
      </c>
      <c r="C9694" t="s">
        <v>431</v>
      </c>
      <c r="D9694" t="s">
        <v>430</v>
      </c>
      <c r="E9694">
        <v>2002</v>
      </c>
      <c r="F9694">
        <v>43.402000000000001</v>
      </c>
      <c r="G9694">
        <v>21.83</v>
      </c>
      <c r="I9694">
        <v>1253340000</v>
      </c>
      <c r="J9694">
        <v>252.39599999999999</v>
      </c>
      <c r="K9694">
        <v>0.17619899999999999</v>
      </c>
      <c r="L9694">
        <v>137.19999999999999</v>
      </c>
      <c r="M9694">
        <v>41.375999999999998</v>
      </c>
      <c r="N9694">
        <v>68.796999999999997</v>
      </c>
      <c r="O9694">
        <v>3.569</v>
      </c>
    </row>
    <row r="9695" spans="1:15" x14ac:dyDescent="0.3">
      <c r="A9695" t="s">
        <v>336</v>
      </c>
      <c r="B9695" t="s">
        <v>337</v>
      </c>
      <c r="C9695" t="s">
        <v>431</v>
      </c>
      <c r="D9695" t="s">
        <v>430</v>
      </c>
      <c r="E9695">
        <v>2001</v>
      </c>
      <c r="F9695">
        <v>43.749000000000002</v>
      </c>
      <c r="G9695">
        <v>22.736000000000001</v>
      </c>
      <c r="I9695">
        <v>1090470000</v>
      </c>
      <c r="J9695">
        <v>229.376</v>
      </c>
      <c r="K9695">
        <v>0.16026399999999999</v>
      </c>
      <c r="L9695">
        <v>139.9</v>
      </c>
      <c r="M9695">
        <v>40.369</v>
      </c>
      <c r="N9695">
        <v>65.864099999999993</v>
      </c>
      <c r="O9695">
        <v>3.5219999999999998</v>
      </c>
    </row>
    <row r="9696" spans="1:15" x14ac:dyDescent="0.3">
      <c r="A9696" t="s">
        <v>336</v>
      </c>
      <c r="B9696" t="s">
        <v>337</v>
      </c>
      <c r="C9696" t="s">
        <v>431</v>
      </c>
      <c r="D9696" t="s">
        <v>430</v>
      </c>
      <c r="E9696">
        <v>2000</v>
      </c>
      <c r="F9696">
        <v>44.073</v>
      </c>
      <c r="G9696">
        <v>23.594000000000001</v>
      </c>
      <c r="I9696">
        <v>635874000</v>
      </c>
      <c r="J9696">
        <v>138.69900000000001</v>
      </c>
      <c r="K9696">
        <v>0.118254</v>
      </c>
      <c r="L9696">
        <v>142.4</v>
      </c>
      <c r="M9696">
        <v>39.441000000000003</v>
      </c>
      <c r="N9696">
        <v>63.515799999999999</v>
      </c>
      <c r="O9696">
        <v>3.6160000000000001</v>
      </c>
    </row>
    <row r="9697" spans="1:15" x14ac:dyDescent="0.3">
      <c r="A9697" t="s">
        <v>336</v>
      </c>
      <c r="B9697" t="s">
        <v>337</v>
      </c>
      <c r="C9697" t="s">
        <v>431</v>
      </c>
      <c r="D9697" t="s">
        <v>430</v>
      </c>
      <c r="E9697">
        <v>1999</v>
      </c>
      <c r="F9697">
        <v>44.383000000000003</v>
      </c>
      <c r="G9697">
        <v>24.366</v>
      </c>
      <c r="I9697">
        <v>669385000</v>
      </c>
      <c r="J9697">
        <v>150.006</v>
      </c>
      <c r="K9697">
        <v>4.8490699999999998E-2</v>
      </c>
      <c r="L9697">
        <v>144.9</v>
      </c>
      <c r="M9697">
        <v>38.634</v>
      </c>
      <c r="N9697">
        <v>61.822899999999997</v>
      </c>
      <c r="O9697">
        <v>3.6459999999999999</v>
      </c>
    </row>
    <row r="9698" spans="1:15" x14ac:dyDescent="0.3">
      <c r="A9698" t="s">
        <v>336</v>
      </c>
      <c r="B9698" t="s">
        <v>337</v>
      </c>
      <c r="C9698" t="s">
        <v>431</v>
      </c>
      <c r="D9698" t="s">
        <v>430</v>
      </c>
      <c r="E9698">
        <v>1998</v>
      </c>
      <c r="F9698">
        <v>44.682000000000002</v>
      </c>
      <c r="G9698">
        <v>25.021000000000001</v>
      </c>
      <c r="I9698">
        <v>672376000</v>
      </c>
      <c r="J9698">
        <v>153.459</v>
      </c>
      <c r="K9698">
        <v>1.48051E-2</v>
      </c>
      <c r="L9698">
        <v>147.19999999999999</v>
      </c>
      <c r="M9698">
        <v>37.979999999999997</v>
      </c>
      <c r="N9698">
        <v>60.702199999999998</v>
      </c>
      <c r="O9698">
        <v>3.5569999999999999</v>
      </c>
    </row>
    <row r="9699" spans="1:15" x14ac:dyDescent="0.3">
      <c r="A9699" t="s">
        <v>336</v>
      </c>
      <c r="B9699" t="s">
        <v>337</v>
      </c>
      <c r="C9699" t="s">
        <v>431</v>
      </c>
      <c r="D9699" t="s">
        <v>430</v>
      </c>
      <c r="E9699">
        <v>1997</v>
      </c>
      <c r="F9699">
        <v>44.97</v>
      </c>
      <c r="G9699">
        <v>25.539000000000001</v>
      </c>
      <c r="I9699">
        <v>850218000</v>
      </c>
      <c r="J9699">
        <v>196.11500000000001</v>
      </c>
      <c r="K9699">
        <v>4.9878400000000003E-3</v>
      </c>
      <c r="L9699">
        <v>149.19999999999999</v>
      </c>
      <c r="M9699">
        <v>37.496000000000002</v>
      </c>
      <c r="N9699">
        <v>60.062399999999997</v>
      </c>
      <c r="O9699">
        <v>3.5640000000000001</v>
      </c>
    </row>
    <row r="9700" spans="1:15" x14ac:dyDescent="0.3">
      <c r="A9700" t="s">
        <v>336</v>
      </c>
      <c r="B9700" t="s">
        <v>337</v>
      </c>
      <c r="C9700" t="s">
        <v>431</v>
      </c>
      <c r="D9700" t="s">
        <v>430</v>
      </c>
      <c r="E9700">
        <v>1996</v>
      </c>
      <c r="F9700">
        <v>45.25</v>
      </c>
      <c r="G9700">
        <v>25.905999999999999</v>
      </c>
      <c r="I9700">
        <v>941742000</v>
      </c>
      <c r="J9700">
        <v>218.36699999999999</v>
      </c>
      <c r="K9700">
        <v>2.5061200000000001E-3</v>
      </c>
      <c r="L9700">
        <v>151</v>
      </c>
      <c r="M9700">
        <v>37.194000000000003</v>
      </c>
      <c r="N9700">
        <v>59.748800000000003</v>
      </c>
      <c r="O9700">
        <v>3.4980000000000002</v>
      </c>
    </row>
    <row r="9701" spans="1:15" x14ac:dyDescent="0.3">
      <c r="A9701" t="s">
        <v>336</v>
      </c>
      <c r="B9701" t="s">
        <v>337</v>
      </c>
      <c r="C9701" t="s">
        <v>431</v>
      </c>
      <c r="D9701" t="s">
        <v>430</v>
      </c>
      <c r="E9701">
        <v>1995</v>
      </c>
      <c r="F9701">
        <v>45.52</v>
      </c>
      <c r="G9701">
        <v>26.113</v>
      </c>
      <c r="I9701">
        <v>870759000</v>
      </c>
      <c r="J9701">
        <v>202.316</v>
      </c>
      <c r="K9701">
        <v>0</v>
      </c>
      <c r="L9701">
        <v>152.4</v>
      </c>
      <c r="M9701">
        <v>37.082999999999998</v>
      </c>
      <c r="N9701">
        <v>59.628100000000003</v>
      </c>
      <c r="O9701">
        <v>3.53</v>
      </c>
    </row>
    <row r="9702" spans="1:15" x14ac:dyDescent="0.3">
      <c r="A9702" t="s">
        <v>336</v>
      </c>
      <c r="B9702" t="s">
        <v>337</v>
      </c>
      <c r="C9702" t="s">
        <v>431</v>
      </c>
      <c r="D9702" t="s">
        <v>430</v>
      </c>
      <c r="E9702">
        <v>1994</v>
      </c>
      <c r="F9702">
        <v>45.774000000000001</v>
      </c>
      <c r="G9702">
        <v>26.158999999999999</v>
      </c>
      <c r="I9702">
        <v>911916000</v>
      </c>
      <c r="J9702">
        <v>211.59200000000001</v>
      </c>
      <c r="K9702">
        <v>0</v>
      </c>
      <c r="L9702">
        <v>153.5</v>
      </c>
      <c r="M9702">
        <v>37.158000000000001</v>
      </c>
      <c r="N9702">
        <v>59.7087</v>
      </c>
      <c r="O9702">
        <v>3.4910000000000001</v>
      </c>
    </row>
    <row r="9703" spans="1:15" x14ac:dyDescent="0.3">
      <c r="A9703" t="s">
        <v>336</v>
      </c>
      <c r="B9703" t="s">
        <v>337</v>
      </c>
      <c r="C9703" t="s">
        <v>431</v>
      </c>
      <c r="D9703" t="s">
        <v>430</v>
      </c>
      <c r="E9703">
        <v>1993</v>
      </c>
      <c r="F9703">
        <v>46.006</v>
      </c>
      <c r="G9703">
        <v>26.076000000000001</v>
      </c>
      <c r="I9703">
        <v>768812000</v>
      </c>
      <c r="J9703">
        <v>177.59800000000001</v>
      </c>
      <c r="K9703">
        <v>0</v>
      </c>
      <c r="L9703">
        <v>154.30000000000001</v>
      </c>
      <c r="M9703">
        <v>37.384</v>
      </c>
      <c r="N9703">
        <v>59.974499999999999</v>
      </c>
      <c r="O9703">
        <v>3.4620000000000002</v>
      </c>
    </row>
    <row r="9704" spans="1:15" x14ac:dyDescent="0.3">
      <c r="A9704" t="s">
        <v>336</v>
      </c>
      <c r="B9704" t="s">
        <v>337</v>
      </c>
      <c r="C9704" t="s">
        <v>431</v>
      </c>
      <c r="D9704" t="s">
        <v>430</v>
      </c>
      <c r="E9704">
        <v>1992</v>
      </c>
      <c r="F9704">
        <v>46.212000000000003</v>
      </c>
      <c r="G9704">
        <v>25.9</v>
      </c>
      <c r="I9704">
        <v>679998000</v>
      </c>
      <c r="J9704">
        <v>156.40299999999999</v>
      </c>
      <c r="L9704">
        <v>154.9</v>
      </c>
      <c r="M9704">
        <v>37.716999999999999</v>
      </c>
      <c r="N9704">
        <v>60.234499999999997</v>
      </c>
      <c r="O9704">
        <v>3.214</v>
      </c>
    </row>
    <row r="9705" spans="1:15" x14ac:dyDescent="0.3">
      <c r="A9705" t="s">
        <v>336</v>
      </c>
      <c r="B9705" t="s">
        <v>337</v>
      </c>
      <c r="C9705" t="s">
        <v>431</v>
      </c>
      <c r="D9705" t="s">
        <v>430</v>
      </c>
      <c r="E9705">
        <v>1991</v>
      </c>
      <c r="F9705">
        <v>46.393999999999998</v>
      </c>
      <c r="G9705">
        <v>25.66</v>
      </c>
      <c r="I9705">
        <v>779981000</v>
      </c>
      <c r="J9705">
        <v>179.36099999999999</v>
      </c>
      <c r="L9705">
        <v>155.30000000000001</v>
      </c>
      <c r="M9705">
        <v>38.122</v>
      </c>
      <c r="N9705">
        <v>60.247399999999999</v>
      </c>
      <c r="O9705">
        <v>3.1819999999999999</v>
      </c>
    </row>
    <row r="9706" spans="1:15" x14ac:dyDescent="0.3">
      <c r="A9706" t="s">
        <v>336</v>
      </c>
      <c r="B9706" t="s">
        <v>337</v>
      </c>
      <c r="C9706" t="s">
        <v>431</v>
      </c>
      <c r="D9706" t="s">
        <v>430</v>
      </c>
      <c r="E9706">
        <v>1990</v>
      </c>
      <c r="F9706">
        <v>46.558</v>
      </c>
      <c r="G9706">
        <v>25.385999999999999</v>
      </c>
      <c r="I9706">
        <v>649645000</v>
      </c>
      <c r="J9706">
        <v>150.38900000000001</v>
      </c>
      <c r="K9706">
        <v>0</v>
      </c>
      <c r="L9706">
        <v>155.69999999999999</v>
      </c>
      <c r="M9706">
        <v>38.563000000000002</v>
      </c>
      <c r="N9706">
        <v>59.847099999999998</v>
      </c>
    </row>
    <row r="9707" spans="1:15" x14ac:dyDescent="0.3">
      <c r="A9707" t="s">
        <v>336</v>
      </c>
      <c r="B9707" t="s">
        <v>337</v>
      </c>
      <c r="C9707" t="s">
        <v>431</v>
      </c>
      <c r="D9707" t="s">
        <v>430</v>
      </c>
      <c r="E9707">
        <v>1989</v>
      </c>
      <c r="F9707">
        <v>46.712000000000003</v>
      </c>
      <c r="G9707">
        <v>25.106999999999999</v>
      </c>
      <c r="I9707">
        <v>932974000</v>
      </c>
      <c r="J9707">
        <v>219.29400000000001</v>
      </c>
      <c r="L9707">
        <v>156.19999999999999</v>
      </c>
      <c r="M9707">
        <v>39.009</v>
      </c>
      <c r="N9707">
        <v>58.942100000000003</v>
      </c>
    </row>
    <row r="9708" spans="1:15" x14ac:dyDescent="0.3">
      <c r="A9708" t="s">
        <v>336</v>
      </c>
      <c r="B9708" t="s">
        <v>337</v>
      </c>
      <c r="C9708" t="s">
        <v>431</v>
      </c>
      <c r="D9708" t="s">
        <v>430</v>
      </c>
      <c r="E9708">
        <v>1988</v>
      </c>
      <c r="F9708">
        <v>46.863999999999997</v>
      </c>
      <c r="G9708">
        <v>24.841999999999999</v>
      </c>
      <c r="I9708">
        <v>1055080000</v>
      </c>
      <c r="J9708">
        <v>253.83099999999999</v>
      </c>
      <c r="L9708">
        <v>156.9</v>
      </c>
      <c r="M9708">
        <v>39.439</v>
      </c>
      <c r="N9708">
        <v>57.5871</v>
      </c>
    </row>
    <row r="9709" spans="1:15" x14ac:dyDescent="0.3">
      <c r="A9709" t="s">
        <v>336</v>
      </c>
      <c r="B9709" t="s">
        <v>337</v>
      </c>
      <c r="C9709" t="s">
        <v>431</v>
      </c>
      <c r="D9709" t="s">
        <v>430</v>
      </c>
      <c r="E9709">
        <v>1987</v>
      </c>
      <c r="F9709">
        <v>47.015000000000001</v>
      </c>
      <c r="G9709">
        <v>24.613</v>
      </c>
      <c r="I9709">
        <v>701308000</v>
      </c>
      <c r="J9709">
        <v>173.67099999999999</v>
      </c>
      <c r="L9709">
        <v>157.69999999999999</v>
      </c>
      <c r="M9709">
        <v>39.826999999999998</v>
      </c>
      <c r="N9709">
        <v>55.945500000000003</v>
      </c>
    </row>
    <row r="9710" spans="1:15" x14ac:dyDescent="0.3">
      <c r="A9710" t="s">
        <v>336</v>
      </c>
      <c r="B9710" t="s">
        <v>337</v>
      </c>
      <c r="C9710" t="s">
        <v>431</v>
      </c>
      <c r="D9710" t="s">
        <v>430</v>
      </c>
      <c r="E9710">
        <v>1986</v>
      </c>
      <c r="F9710">
        <v>47.164999999999999</v>
      </c>
      <c r="G9710">
        <v>24.439</v>
      </c>
      <c r="I9710">
        <v>490181000</v>
      </c>
      <c r="J9710">
        <v>125.152</v>
      </c>
      <c r="L9710">
        <v>158.6</v>
      </c>
      <c r="M9710">
        <v>40.146999999999998</v>
      </c>
      <c r="N9710">
        <v>54.262700000000002</v>
      </c>
    </row>
    <row r="9711" spans="1:15" x14ac:dyDescent="0.3">
      <c r="A9711" t="s">
        <v>336</v>
      </c>
      <c r="B9711" t="s">
        <v>337</v>
      </c>
      <c r="C9711" t="s">
        <v>431</v>
      </c>
      <c r="D9711" t="s">
        <v>430</v>
      </c>
      <c r="E9711">
        <v>1985</v>
      </c>
      <c r="F9711">
        <v>47.302</v>
      </c>
      <c r="G9711">
        <v>24.337</v>
      </c>
      <c r="I9711">
        <v>856890000</v>
      </c>
      <c r="J9711">
        <v>225.18299999999999</v>
      </c>
      <c r="L9711">
        <v>159.69999999999999</v>
      </c>
      <c r="M9711">
        <v>40.377000000000002</v>
      </c>
      <c r="N9711">
        <v>52.719700000000003</v>
      </c>
    </row>
    <row r="9712" spans="1:15" x14ac:dyDescent="0.3">
      <c r="A9712" t="s">
        <v>336</v>
      </c>
      <c r="B9712" t="s">
        <v>337</v>
      </c>
      <c r="C9712" t="s">
        <v>431</v>
      </c>
      <c r="D9712" t="s">
        <v>430</v>
      </c>
      <c r="E9712">
        <v>1984</v>
      </c>
      <c r="F9712">
        <v>47.414999999999999</v>
      </c>
      <c r="G9712">
        <v>24.311</v>
      </c>
      <c r="I9712">
        <v>1087470000</v>
      </c>
      <c r="J9712">
        <v>293.31599999999997</v>
      </c>
      <c r="L9712">
        <v>160.80000000000001</v>
      </c>
      <c r="M9712">
        <v>40.506</v>
      </c>
      <c r="N9712">
        <v>51.364800000000002</v>
      </c>
    </row>
    <row r="9713" spans="1:14" x14ac:dyDescent="0.3">
      <c r="A9713" t="s">
        <v>336</v>
      </c>
      <c r="B9713" t="s">
        <v>337</v>
      </c>
      <c r="C9713" t="s">
        <v>431</v>
      </c>
      <c r="D9713" t="s">
        <v>430</v>
      </c>
      <c r="E9713">
        <v>1983</v>
      </c>
      <c r="F9713">
        <v>47.491999999999997</v>
      </c>
      <c r="G9713">
        <v>24.349</v>
      </c>
      <c r="I9713">
        <v>995104000</v>
      </c>
      <c r="J9713">
        <v>274.90199999999999</v>
      </c>
      <c r="L9713">
        <v>162</v>
      </c>
      <c r="M9713">
        <v>40.545000000000002</v>
      </c>
      <c r="N9713">
        <v>50.150300000000001</v>
      </c>
    </row>
    <row r="9714" spans="1:14" x14ac:dyDescent="0.3">
      <c r="A9714" t="s">
        <v>336</v>
      </c>
      <c r="B9714" t="s">
        <v>337</v>
      </c>
      <c r="C9714" t="s">
        <v>431</v>
      </c>
      <c r="D9714" t="s">
        <v>430</v>
      </c>
      <c r="E9714">
        <v>1982</v>
      </c>
      <c r="F9714">
        <v>47.53</v>
      </c>
      <c r="G9714">
        <v>24.440999999999999</v>
      </c>
      <c r="I9714">
        <v>1295360000</v>
      </c>
      <c r="J9714">
        <v>365.904</v>
      </c>
      <c r="L9714">
        <v>163.4</v>
      </c>
      <c r="M9714">
        <v>40.503999999999998</v>
      </c>
      <c r="N9714">
        <v>49.046399999999998</v>
      </c>
    </row>
    <row r="9715" spans="1:14" x14ac:dyDescent="0.3">
      <c r="A9715" t="s">
        <v>336</v>
      </c>
      <c r="B9715" t="s">
        <v>337</v>
      </c>
      <c r="C9715" t="s">
        <v>431</v>
      </c>
      <c r="D9715" t="s">
        <v>430</v>
      </c>
      <c r="E9715">
        <v>1981</v>
      </c>
      <c r="F9715">
        <v>47.533000000000001</v>
      </c>
      <c r="G9715">
        <v>24.587</v>
      </c>
      <c r="I9715">
        <v>1114830000</v>
      </c>
      <c r="J9715">
        <v>321.82299999999998</v>
      </c>
      <c r="L9715">
        <v>165</v>
      </c>
      <c r="M9715">
        <v>40.386000000000003</v>
      </c>
      <c r="N9715">
        <v>47.992600000000003</v>
      </c>
    </row>
    <row r="9716" spans="1:14" x14ac:dyDescent="0.3">
      <c r="A9716" t="s">
        <v>336</v>
      </c>
      <c r="B9716" t="s">
        <v>337</v>
      </c>
      <c r="C9716" t="s">
        <v>431</v>
      </c>
      <c r="D9716" t="s">
        <v>430</v>
      </c>
      <c r="E9716">
        <v>1980</v>
      </c>
      <c r="F9716">
        <v>47.511000000000003</v>
      </c>
      <c r="G9716">
        <v>24.783000000000001</v>
      </c>
      <c r="I9716">
        <v>1100690000</v>
      </c>
      <c r="J9716">
        <v>324.83</v>
      </c>
      <c r="L9716">
        <v>166.7</v>
      </c>
      <c r="M9716">
        <v>40.194000000000003</v>
      </c>
      <c r="N9716">
        <v>46.945099999999996</v>
      </c>
    </row>
    <row r="9717" spans="1:14" x14ac:dyDescent="0.3">
      <c r="A9717" t="s">
        <v>336</v>
      </c>
      <c r="B9717" t="s">
        <v>337</v>
      </c>
      <c r="C9717" t="s">
        <v>431</v>
      </c>
      <c r="D9717" t="s">
        <v>430</v>
      </c>
      <c r="E9717">
        <v>1979</v>
      </c>
      <c r="F9717">
        <v>47.478000000000002</v>
      </c>
      <c r="G9717">
        <v>25.027000000000001</v>
      </c>
      <c r="I9717">
        <v>1109370000</v>
      </c>
      <c r="J9717">
        <v>334.80399999999997</v>
      </c>
      <c r="L9717">
        <v>168.6</v>
      </c>
      <c r="M9717">
        <v>39.936</v>
      </c>
      <c r="N9717">
        <v>45.906100000000002</v>
      </c>
    </row>
    <row r="9718" spans="1:14" x14ac:dyDescent="0.3">
      <c r="A9718" t="s">
        <v>336</v>
      </c>
      <c r="B9718" t="s">
        <v>337</v>
      </c>
      <c r="C9718" t="s">
        <v>431</v>
      </c>
      <c r="D9718" t="s">
        <v>430</v>
      </c>
      <c r="E9718">
        <v>1978</v>
      </c>
      <c r="F9718">
        <v>47.451000000000001</v>
      </c>
      <c r="G9718">
        <v>25.314</v>
      </c>
      <c r="I9718">
        <v>960728000</v>
      </c>
      <c r="J9718">
        <v>296.44400000000002</v>
      </c>
      <c r="L9718">
        <v>170.6</v>
      </c>
      <c r="M9718">
        <v>39.622999999999998</v>
      </c>
      <c r="N9718">
        <v>44.8994</v>
      </c>
    </row>
    <row r="9719" spans="1:14" x14ac:dyDescent="0.3">
      <c r="A9719" t="s">
        <v>336</v>
      </c>
      <c r="B9719" t="s">
        <v>337</v>
      </c>
      <c r="C9719" t="s">
        <v>431</v>
      </c>
      <c r="D9719" t="s">
        <v>430</v>
      </c>
      <c r="E9719">
        <v>1977</v>
      </c>
      <c r="F9719">
        <v>47.442</v>
      </c>
      <c r="G9719">
        <v>25.637</v>
      </c>
      <c r="I9719">
        <v>691778000</v>
      </c>
      <c r="J9719">
        <v>218.191</v>
      </c>
      <c r="L9719">
        <v>172.7</v>
      </c>
      <c r="M9719">
        <v>39.268000000000001</v>
      </c>
      <c r="N9719">
        <v>43.924999999999997</v>
      </c>
    </row>
    <row r="9720" spans="1:14" x14ac:dyDescent="0.3">
      <c r="A9720" t="s">
        <v>336</v>
      </c>
      <c r="B9720" t="s">
        <v>337</v>
      </c>
      <c r="C9720" t="s">
        <v>431</v>
      </c>
      <c r="D9720" t="s">
        <v>430</v>
      </c>
      <c r="E9720">
        <v>1976</v>
      </c>
      <c r="F9720">
        <v>47.454000000000001</v>
      </c>
      <c r="G9720">
        <v>25.989000000000001</v>
      </c>
      <c r="I9720">
        <v>594896000</v>
      </c>
      <c r="J9720">
        <v>191.74199999999999</v>
      </c>
      <c r="L9720">
        <v>174.9</v>
      </c>
      <c r="M9720">
        <v>38.881</v>
      </c>
      <c r="N9720">
        <v>42.984099999999998</v>
      </c>
    </row>
    <row r="9721" spans="1:14" x14ac:dyDescent="0.3">
      <c r="A9721" t="s">
        <v>336</v>
      </c>
      <c r="B9721" t="s">
        <v>337</v>
      </c>
      <c r="C9721" t="s">
        <v>431</v>
      </c>
      <c r="D9721" t="s">
        <v>430</v>
      </c>
      <c r="E9721">
        <v>1975</v>
      </c>
      <c r="F9721">
        <v>47.488</v>
      </c>
      <c r="G9721">
        <v>26.367999999999999</v>
      </c>
      <c r="I9721">
        <v>679336000</v>
      </c>
      <c r="J9721">
        <v>223.67500000000001</v>
      </c>
      <c r="L9721">
        <v>177.2</v>
      </c>
      <c r="M9721">
        <v>38.468000000000004</v>
      </c>
      <c r="N9721">
        <v>42.077500000000001</v>
      </c>
    </row>
    <row r="9722" spans="1:14" x14ac:dyDescent="0.3">
      <c r="A9722" t="s">
        <v>336</v>
      </c>
      <c r="B9722" t="s">
        <v>337</v>
      </c>
      <c r="C9722" t="s">
        <v>431</v>
      </c>
      <c r="D9722" t="s">
        <v>430</v>
      </c>
      <c r="E9722">
        <v>1974</v>
      </c>
      <c r="F9722">
        <v>47.539000000000001</v>
      </c>
      <c r="G9722">
        <v>26.77</v>
      </c>
      <c r="I9722">
        <v>648591000</v>
      </c>
      <c r="J9722">
        <v>218.07900000000001</v>
      </c>
      <c r="L9722">
        <v>179.7</v>
      </c>
      <c r="M9722">
        <v>38.031999999999996</v>
      </c>
      <c r="N9722">
        <v>41.204000000000001</v>
      </c>
    </row>
    <row r="9723" spans="1:14" x14ac:dyDescent="0.3">
      <c r="A9723" t="s">
        <v>336</v>
      </c>
      <c r="B9723" t="s">
        <v>337</v>
      </c>
      <c r="C9723" t="s">
        <v>431</v>
      </c>
      <c r="D9723" t="s">
        <v>430</v>
      </c>
      <c r="E9723">
        <v>1973</v>
      </c>
      <c r="F9723">
        <v>47.594000000000001</v>
      </c>
      <c r="G9723">
        <v>27.193999999999999</v>
      </c>
      <c r="I9723">
        <v>575230000</v>
      </c>
      <c r="J9723">
        <v>197.447</v>
      </c>
      <c r="L9723">
        <v>182.3</v>
      </c>
      <c r="M9723">
        <v>37.572000000000003</v>
      </c>
      <c r="N9723">
        <v>40.362200000000001</v>
      </c>
    </row>
    <row r="9724" spans="1:14" x14ac:dyDescent="0.3">
      <c r="A9724" t="s">
        <v>336</v>
      </c>
      <c r="B9724" t="s">
        <v>337</v>
      </c>
      <c r="C9724" t="s">
        <v>431</v>
      </c>
      <c r="D9724" t="s">
        <v>430</v>
      </c>
      <c r="E9724">
        <v>1972</v>
      </c>
      <c r="F9724">
        <v>47.643999999999998</v>
      </c>
      <c r="G9724">
        <v>27.635999999999999</v>
      </c>
      <c r="I9724">
        <v>465381000</v>
      </c>
      <c r="J9724">
        <v>163.01300000000001</v>
      </c>
      <c r="L9724">
        <v>184.9</v>
      </c>
      <c r="M9724">
        <v>37.091999999999999</v>
      </c>
      <c r="N9724">
        <v>39.552100000000003</v>
      </c>
    </row>
    <row r="9725" spans="1:14" x14ac:dyDescent="0.3">
      <c r="A9725" t="s">
        <v>336</v>
      </c>
      <c r="B9725" t="s">
        <v>337</v>
      </c>
      <c r="C9725" t="s">
        <v>431</v>
      </c>
      <c r="D9725" t="s">
        <v>430</v>
      </c>
      <c r="E9725">
        <v>1971</v>
      </c>
      <c r="F9725">
        <v>47.683</v>
      </c>
      <c r="G9725">
        <v>28.088000000000001</v>
      </c>
      <c r="I9725">
        <v>419549000</v>
      </c>
      <c r="J9725">
        <v>149.90700000000001</v>
      </c>
      <c r="L9725">
        <v>187.6</v>
      </c>
      <c r="M9725">
        <v>36.598999999999997</v>
      </c>
      <c r="N9725">
        <v>38.7742</v>
      </c>
    </row>
    <row r="9726" spans="1:14" x14ac:dyDescent="0.3">
      <c r="A9726" t="s">
        <v>336</v>
      </c>
      <c r="B9726" t="s">
        <v>337</v>
      </c>
      <c r="C9726" t="s">
        <v>431</v>
      </c>
      <c r="D9726" t="s">
        <v>430</v>
      </c>
      <c r="E9726">
        <v>1970</v>
      </c>
      <c r="F9726">
        <v>47.710999999999999</v>
      </c>
      <c r="G9726">
        <v>28.547000000000001</v>
      </c>
      <c r="I9726">
        <v>434410000</v>
      </c>
      <c r="J9726">
        <v>158.261</v>
      </c>
      <c r="L9726">
        <v>190.5</v>
      </c>
      <c r="M9726">
        <v>36.097999999999999</v>
      </c>
      <c r="N9726">
        <v>38.028399999999998</v>
      </c>
    </row>
    <row r="9727" spans="1:14" x14ac:dyDescent="0.3">
      <c r="A9727" t="s">
        <v>336</v>
      </c>
      <c r="B9727" t="s">
        <v>337</v>
      </c>
      <c r="C9727" t="s">
        <v>431</v>
      </c>
      <c r="D9727" t="s">
        <v>430</v>
      </c>
      <c r="E9727">
        <v>1969</v>
      </c>
      <c r="F9727">
        <v>47.728999999999999</v>
      </c>
      <c r="G9727">
        <v>29.007999999999999</v>
      </c>
      <c r="I9727">
        <v>408690000</v>
      </c>
      <c r="J9727">
        <v>151.74100000000001</v>
      </c>
      <c r="L9727">
        <v>193.5</v>
      </c>
      <c r="M9727">
        <v>35.590000000000003</v>
      </c>
      <c r="N9727">
        <v>37.314300000000003</v>
      </c>
    </row>
    <row r="9728" spans="1:14" x14ac:dyDescent="0.3">
      <c r="A9728" t="s">
        <v>336</v>
      </c>
      <c r="B9728" t="s">
        <v>337</v>
      </c>
      <c r="C9728" t="s">
        <v>431</v>
      </c>
      <c r="D9728" t="s">
        <v>430</v>
      </c>
      <c r="E9728">
        <v>1968</v>
      </c>
      <c r="F9728">
        <v>47.74</v>
      </c>
      <c r="G9728">
        <v>29.469000000000001</v>
      </c>
      <c r="I9728">
        <v>329860000</v>
      </c>
      <c r="J9728">
        <v>124.75700000000001</v>
      </c>
      <c r="L9728">
        <v>196.6</v>
      </c>
      <c r="M9728">
        <v>35.08</v>
      </c>
      <c r="N9728">
        <v>36.630899999999997</v>
      </c>
    </row>
    <row r="9729" spans="1:15" x14ac:dyDescent="0.3">
      <c r="A9729" t="s">
        <v>336</v>
      </c>
      <c r="B9729" t="s">
        <v>337</v>
      </c>
      <c r="C9729" t="s">
        <v>431</v>
      </c>
      <c r="D9729" t="s">
        <v>430</v>
      </c>
      <c r="E9729">
        <v>1967</v>
      </c>
      <c r="F9729">
        <v>47.741999999999997</v>
      </c>
      <c r="G9729">
        <v>29.923999999999999</v>
      </c>
      <c r="I9729">
        <v>348795000</v>
      </c>
      <c r="J9729">
        <v>134.31700000000001</v>
      </c>
      <c r="L9729">
        <v>199.8</v>
      </c>
      <c r="M9729">
        <v>34.572000000000003</v>
      </c>
      <c r="N9729">
        <v>35.976799999999997</v>
      </c>
    </row>
    <row r="9730" spans="1:15" x14ac:dyDescent="0.3">
      <c r="A9730" t="s">
        <v>336</v>
      </c>
      <c r="B9730" t="s">
        <v>337</v>
      </c>
      <c r="C9730" t="s">
        <v>431</v>
      </c>
      <c r="D9730" t="s">
        <v>430</v>
      </c>
      <c r="E9730">
        <v>1966</v>
      </c>
      <c r="F9730">
        <v>47.731000000000002</v>
      </c>
      <c r="G9730">
        <v>30.366</v>
      </c>
      <c r="I9730">
        <v>375480000</v>
      </c>
      <c r="J9730">
        <v>147.15600000000001</v>
      </c>
      <c r="L9730">
        <v>203</v>
      </c>
      <c r="M9730">
        <v>34.072000000000003</v>
      </c>
      <c r="N9730">
        <v>35.350200000000001</v>
      </c>
    </row>
    <row r="9731" spans="1:15" x14ac:dyDescent="0.3">
      <c r="A9731" t="s">
        <v>336</v>
      </c>
      <c r="B9731" t="s">
        <v>337</v>
      </c>
      <c r="C9731" t="s">
        <v>431</v>
      </c>
      <c r="D9731" t="s">
        <v>430</v>
      </c>
      <c r="E9731">
        <v>1965</v>
      </c>
      <c r="F9731">
        <v>47.695</v>
      </c>
      <c r="G9731">
        <v>30.780999999999999</v>
      </c>
      <c r="I9731">
        <v>359380000</v>
      </c>
      <c r="J9731">
        <v>143.28100000000001</v>
      </c>
      <c r="L9731">
        <v>206.3</v>
      </c>
      <c r="M9731">
        <v>33.590000000000003</v>
      </c>
      <c r="N9731">
        <v>34.749499999999998</v>
      </c>
    </row>
    <row r="9732" spans="1:15" x14ac:dyDescent="0.3">
      <c r="A9732" t="s">
        <v>336</v>
      </c>
      <c r="B9732" t="s">
        <v>337</v>
      </c>
      <c r="C9732" t="s">
        <v>431</v>
      </c>
      <c r="D9732" t="s">
        <v>430</v>
      </c>
      <c r="E9732">
        <v>1964</v>
      </c>
      <c r="F9732">
        <v>47.618000000000002</v>
      </c>
      <c r="G9732">
        <v>31.158000000000001</v>
      </c>
      <c r="I9732">
        <v>371848000</v>
      </c>
      <c r="J9732">
        <v>150.749</v>
      </c>
      <c r="L9732">
        <v>209.7</v>
      </c>
      <c r="M9732">
        <v>33.134</v>
      </c>
      <c r="N9732">
        <v>34.1738</v>
      </c>
    </row>
    <row r="9733" spans="1:15" x14ac:dyDescent="0.3">
      <c r="A9733" t="s">
        <v>336</v>
      </c>
      <c r="B9733" t="s">
        <v>337</v>
      </c>
      <c r="C9733" t="s">
        <v>431</v>
      </c>
      <c r="D9733" t="s">
        <v>430</v>
      </c>
      <c r="E9733">
        <v>1963</v>
      </c>
      <c r="F9733">
        <v>47.496000000000002</v>
      </c>
      <c r="G9733">
        <v>31.492999999999999</v>
      </c>
      <c r="I9733">
        <v>348547000</v>
      </c>
      <c r="J9733">
        <v>143.62100000000001</v>
      </c>
      <c r="L9733">
        <v>212.8</v>
      </c>
      <c r="M9733">
        <v>32.704999999999998</v>
      </c>
      <c r="N9733">
        <v>33.622300000000003</v>
      </c>
    </row>
    <row r="9734" spans="1:15" x14ac:dyDescent="0.3">
      <c r="A9734" t="s">
        <v>336</v>
      </c>
      <c r="B9734" t="s">
        <v>337</v>
      </c>
      <c r="C9734" t="s">
        <v>431</v>
      </c>
      <c r="D9734" t="s">
        <v>430</v>
      </c>
      <c r="E9734">
        <v>1962</v>
      </c>
      <c r="F9734">
        <v>47.332999999999998</v>
      </c>
      <c r="G9734">
        <v>31.789000000000001</v>
      </c>
      <c r="I9734">
        <v>342722000</v>
      </c>
      <c r="J9734">
        <v>143.47200000000001</v>
      </c>
      <c r="L9734">
        <v>216</v>
      </c>
      <c r="M9734">
        <v>32.302</v>
      </c>
      <c r="N9734">
        <v>33.0946</v>
      </c>
    </row>
    <row r="9735" spans="1:15" x14ac:dyDescent="0.3">
      <c r="A9735" t="s">
        <v>336</v>
      </c>
      <c r="B9735" t="s">
        <v>337</v>
      </c>
      <c r="C9735" t="s">
        <v>431</v>
      </c>
      <c r="D9735" t="s">
        <v>430</v>
      </c>
      <c r="E9735">
        <v>1961</v>
      </c>
      <c r="F9735">
        <v>47.137999999999998</v>
      </c>
      <c r="G9735">
        <v>32.054000000000002</v>
      </c>
      <c r="I9735">
        <v>327835000</v>
      </c>
      <c r="J9735">
        <v>139.364</v>
      </c>
      <c r="L9735">
        <v>219.2</v>
      </c>
      <c r="M9735">
        <v>31.925000000000001</v>
      </c>
      <c r="N9735">
        <v>32.590200000000003</v>
      </c>
    </row>
    <row r="9736" spans="1:15" x14ac:dyDescent="0.3">
      <c r="A9736" t="s">
        <v>336</v>
      </c>
      <c r="B9736" t="s">
        <v>337</v>
      </c>
      <c r="C9736" t="s">
        <v>431</v>
      </c>
      <c r="D9736" t="s">
        <v>430</v>
      </c>
      <c r="E9736">
        <v>1960</v>
      </c>
      <c r="F9736">
        <v>46.929000000000002</v>
      </c>
      <c r="G9736">
        <v>32.299999999999997</v>
      </c>
      <c r="I9736">
        <v>322009000</v>
      </c>
      <c r="J9736">
        <v>138.93899999999999</v>
      </c>
      <c r="L9736">
        <v>222.1</v>
      </c>
      <c r="M9736">
        <v>31.565999999999999</v>
      </c>
    </row>
    <row r="9737" spans="1:15" x14ac:dyDescent="0.3">
      <c r="A9737" t="s">
        <v>338</v>
      </c>
      <c r="B9737" t="s">
        <v>339</v>
      </c>
      <c r="C9737" t="s">
        <v>435</v>
      </c>
      <c r="D9737" t="s">
        <v>436</v>
      </c>
      <c r="E9737">
        <v>2018</v>
      </c>
      <c r="I9737" s="1">
        <v>364000000000</v>
      </c>
      <c r="J9737">
        <v>64581.9</v>
      </c>
      <c r="K9737">
        <v>88.165599999999998</v>
      </c>
      <c r="L9737">
        <v>2.2999999999999998</v>
      </c>
      <c r="N9737">
        <v>7953</v>
      </c>
      <c r="O9737">
        <v>3.7679999999999998</v>
      </c>
    </row>
    <row r="9738" spans="1:15" x14ac:dyDescent="0.3">
      <c r="A9738" t="s">
        <v>338</v>
      </c>
      <c r="B9738" t="s">
        <v>339</v>
      </c>
      <c r="C9738" t="s">
        <v>435</v>
      </c>
      <c r="D9738" t="s">
        <v>436</v>
      </c>
      <c r="E9738">
        <v>2017</v>
      </c>
      <c r="F9738">
        <v>8.9</v>
      </c>
      <c r="G9738">
        <v>5</v>
      </c>
      <c r="I9738" s="1">
        <v>338000000000</v>
      </c>
      <c r="J9738">
        <v>60297.8</v>
      </c>
      <c r="K9738">
        <v>84.4495</v>
      </c>
      <c r="L9738">
        <v>2.2000000000000002</v>
      </c>
      <c r="M9738">
        <v>82.895099999999999</v>
      </c>
      <c r="N9738">
        <v>7915.73</v>
      </c>
      <c r="O9738">
        <v>3.907</v>
      </c>
    </row>
    <row r="9739" spans="1:15" x14ac:dyDescent="0.3">
      <c r="A9739" t="s">
        <v>338</v>
      </c>
      <c r="B9739" t="s">
        <v>339</v>
      </c>
      <c r="C9739" t="s">
        <v>435</v>
      </c>
      <c r="D9739" t="s">
        <v>436</v>
      </c>
      <c r="E9739">
        <v>2016</v>
      </c>
      <c r="F9739">
        <v>9.4</v>
      </c>
      <c r="G9739">
        <v>4.8</v>
      </c>
      <c r="I9739" s="1">
        <v>318000000000</v>
      </c>
      <c r="J9739">
        <v>56724.2</v>
      </c>
      <c r="K9739">
        <v>84.452299999999994</v>
      </c>
      <c r="L9739">
        <v>2.2000000000000002</v>
      </c>
      <c r="M9739">
        <v>82.846299999999999</v>
      </c>
      <c r="N9739">
        <v>7908.72</v>
      </c>
      <c r="O9739">
        <v>4.08</v>
      </c>
    </row>
    <row r="9740" spans="1:15" x14ac:dyDescent="0.3">
      <c r="A9740" t="s">
        <v>338</v>
      </c>
      <c r="B9740" t="s">
        <v>339</v>
      </c>
      <c r="C9740" t="s">
        <v>435</v>
      </c>
      <c r="D9740" t="s">
        <v>436</v>
      </c>
      <c r="E9740">
        <v>2015</v>
      </c>
      <c r="F9740">
        <v>9.6999999999999993</v>
      </c>
      <c r="G9740">
        <v>4.8</v>
      </c>
      <c r="I9740" s="1">
        <v>308000000000</v>
      </c>
      <c r="J9740">
        <v>55646.6</v>
      </c>
      <c r="K9740">
        <v>79.013000000000005</v>
      </c>
      <c r="L9740">
        <v>2.2000000000000002</v>
      </c>
      <c r="M9740">
        <v>82.743899999999996</v>
      </c>
      <c r="N9740">
        <v>7806.77</v>
      </c>
      <c r="O9740">
        <v>3.79</v>
      </c>
    </row>
    <row r="9741" spans="1:15" x14ac:dyDescent="0.3">
      <c r="A9741" t="s">
        <v>338</v>
      </c>
      <c r="B9741" t="s">
        <v>339</v>
      </c>
      <c r="C9741" t="s">
        <v>435</v>
      </c>
      <c r="D9741" t="s">
        <v>436</v>
      </c>
      <c r="E9741">
        <v>2014</v>
      </c>
      <c r="F9741">
        <v>9.8000000000000007</v>
      </c>
      <c r="G9741">
        <v>4.7</v>
      </c>
      <c r="H9741">
        <v>8844.69</v>
      </c>
      <c r="I9741" s="1">
        <v>315000000000</v>
      </c>
      <c r="J9741">
        <v>57562.5</v>
      </c>
      <c r="K9741">
        <v>79.029200000000003</v>
      </c>
      <c r="L9741">
        <v>2.2000000000000002</v>
      </c>
      <c r="M9741">
        <v>82.495099999999994</v>
      </c>
      <c r="N9741">
        <v>7714.7</v>
      </c>
      <c r="O9741">
        <v>3.74</v>
      </c>
    </row>
    <row r="9742" spans="1:15" x14ac:dyDescent="0.3">
      <c r="A9742" t="s">
        <v>338</v>
      </c>
      <c r="B9742" t="s">
        <v>339</v>
      </c>
      <c r="C9742" t="s">
        <v>435</v>
      </c>
      <c r="D9742" t="s">
        <v>436</v>
      </c>
      <c r="E9742">
        <v>2013</v>
      </c>
      <c r="F9742">
        <v>9.3000000000000007</v>
      </c>
      <c r="G9742">
        <v>4.5999999999999996</v>
      </c>
      <c r="H9742">
        <v>8680.61</v>
      </c>
      <c r="I9742" s="1">
        <v>308000000000</v>
      </c>
      <c r="J9742">
        <v>56967.4</v>
      </c>
      <c r="K9742">
        <v>80.902100000000004</v>
      </c>
      <c r="L9742">
        <v>2.2000000000000002</v>
      </c>
      <c r="M9742">
        <v>82.246300000000005</v>
      </c>
      <c r="N9742">
        <v>7636.72</v>
      </c>
      <c r="O9742">
        <v>3.86</v>
      </c>
    </row>
    <row r="9743" spans="1:15" x14ac:dyDescent="0.3">
      <c r="A9743" t="s">
        <v>338</v>
      </c>
      <c r="B9743" t="s">
        <v>339</v>
      </c>
      <c r="C9743" t="s">
        <v>435</v>
      </c>
      <c r="D9743" t="s">
        <v>436</v>
      </c>
      <c r="E9743">
        <v>2012</v>
      </c>
      <c r="F9743">
        <v>10.1</v>
      </c>
      <c r="G9743">
        <v>4.5</v>
      </c>
      <c r="H9743">
        <v>8673.99</v>
      </c>
      <c r="I9743" s="1">
        <v>295000000000</v>
      </c>
      <c r="J9743">
        <v>55546.5</v>
      </c>
      <c r="K9743">
        <v>72</v>
      </c>
      <c r="L9743">
        <v>2.2000000000000002</v>
      </c>
      <c r="M9743">
        <v>81.995099999999994</v>
      </c>
      <c r="N9743">
        <v>7524.7</v>
      </c>
      <c r="O9743">
        <v>3.72</v>
      </c>
    </row>
    <row r="9744" spans="1:15" x14ac:dyDescent="0.3">
      <c r="A9744" t="s">
        <v>338</v>
      </c>
      <c r="B9744" t="s">
        <v>339</v>
      </c>
      <c r="C9744" t="s">
        <v>435</v>
      </c>
      <c r="D9744" t="s">
        <v>436</v>
      </c>
      <c r="E9744">
        <v>2011</v>
      </c>
      <c r="F9744">
        <v>9.5</v>
      </c>
      <c r="G9744">
        <v>4.5</v>
      </c>
      <c r="H9744">
        <v>8651.76</v>
      </c>
      <c r="I9744" s="1">
        <v>279000000000</v>
      </c>
      <c r="J9744">
        <v>53890.400000000001</v>
      </c>
      <c r="K9744">
        <v>71</v>
      </c>
      <c r="L9744">
        <v>2.2000000000000002</v>
      </c>
      <c r="M9744">
        <v>81.743899999999996</v>
      </c>
      <c r="N9744">
        <v>7363.19</v>
      </c>
      <c r="O9744">
        <v>3.89</v>
      </c>
    </row>
    <row r="9745" spans="1:15" x14ac:dyDescent="0.3">
      <c r="A9745" t="s">
        <v>338</v>
      </c>
      <c r="B9745" t="s">
        <v>339</v>
      </c>
      <c r="C9745" t="s">
        <v>435</v>
      </c>
      <c r="D9745" t="s">
        <v>436</v>
      </c>
      <c r="E9745">
        <v>2010</v>
      </c>
      <c r="F9745">
        <v>9.3000000000000007</v>
      </c>
      <c r="G9745">
        <v>4.4000000000000004</v>
      </c>
      <c r="H9745">
        <v>8679.99</v>
      </c>
      <c r="I9745" s="1">
        <v>240000000000</v>
      </c>
      <c r="J9745">
        <v>47237</v>
      </c>
      <c r="K9745">
        <v>71</v>
      </c>
      <c r="L9745">
        <v>2.2000000000000002</v>
      </c>
      <c r="M9745">
        <v>81.541499999999999</v>
      </c>
      <c r="N9745">
        <v>7231.81</v>
      </c>
      <c r="O9745">
        <v>4.12</v>
      </c>
    </row>
    <row r="9746" spans="1:15" x14ac:dyDescent="0.3">
      <c r="A9746" t="s">
        <v>338</v>
      </c>
      <c r="B9746" t="s">
        <v>339</v>
      </c>
      <c r="C9746" t="s">
        <v>435</v>
      </c>
      <c r="D9746" t="s">
        <v>436</v>
      </c>
      <c r="E9746">
        <v>2009</v>
      </c>
      <c r="F9746">
        <v>9.9</v>
      </c>
      <c r="G9746">
        <v>4.3</v>
      </c>
      <c r="H9746">
        <v>8114.37</v>
      </c>
      <c r="I9746" s="1">
        <v>194000000000</v>
      </c>
      <c r="J9746">
        <v>38927.199999999997</v>
      </c>
      <c r="K9746">
        <v>69</v>
      </c>
      <c r="L9746">
        <v>2.2000000000000002</v>
      </c>
      <c r="M9746">
        <v>81.241500000000002</v>
      </c>
      <c r="N9746">
        <v>7125.1</v>
      </c>
      <c r="O9746">
        <v>5.86</v>
      </c>
    </row>
    <row r="9747" spans="1:15" x14ac:dyDescent="0.3">
      <c r="A9747" t="s">
        <v>338</v>
      </c>
      <c r="B9747" t="s">
        <v>339</v>
      </c>
      <c r="C9747" t="s">
        <v>435</v>
      </c>
      <c r="D9747" t="s">
        <v>436</v>
      </c>
      <c r="E9747">
        <v>2008</v>
      </c>
      <c r="F9747">
        <v>10.199999999999999</v>
      </c>
      <c r="G9747">
        <v>4.4000000000000004</v>
      </c>
      <c r="H9747">
        <v>8401.0499999999993</v>
      </c>
      <c r="I9747" s="1">
        <v>194000000000</v>
      </c>
      <c r="J9747">
        <v>40007.5</v>
      </c>
      <c r="K9747">
        <v>69</v>
      </c>
      <c r="L9747">
        <v>2.2000000000000002</v>
      </c>
      <c r="M9747">
        <v>80.790199999999999</v>
      </c>
      <c r="N9747">
        <v>6913.42</v>
      </c>
      <c r="O9747">
        <v>3.96</v>
      </c>
    </row>
    <row r="9748" spans="1:15" x14ac:dyDescent="0.3">
      <c r="A9748" t="s">
        <v>338</v>
      </c>
      <c r="B9748" t="s">
        <v>339</v>
      </c>
      <c r="C9748" t="s">
        <v>435</v>
      </c>
      <c r="D9748" t="s">
        <v>436</v>
      </c>
      <c r="E9748">
        <v>2007</v>
      </c>
      <c r="F9748">
        <v>10.3</v>
      </c>
      <c r="G9748">
        <v>4.5</v>
      </c>
      <c r="H9748">
        <v>8706.58</v>
      </c>
      <c r="I9748" s="1">
        <v>181000000000</v>
      </c>
      <c r="J9748">
        <v>39432.9</v>
      </c>
      <c r="K9748">
        <v>69.900000000000006</v>
      </c>
      <c r="L9748">
        <v>2.2000000000000002</v>
      </c>
      <c r="M9748">
        <v>80.441500000000005</v>
      </c>
      <c r="N9748">
        <v>6602.3</v>
      </c>
      <c r="O9748">
        <v>3.9</v>
      </c>
    </row>
    <row r="9749" spans="1:15" x14ac:dyDescent="0.3">
      <c r="A9749" t="s">
        <v>338</v>
      </c>
      <c r="B9749" t="s">
        <v>339</v>
      </c>
      <c r="C9749" t="s">
        <v>435</v>
      </c>
      <c r="D9749" t="s">
        <v>436</v>
      </c>
      <c r="E9749">
        <v>2006</v>
      </c>
      <c r="F9749">
        <v>10.3</v>
      </c>
      <c r="G9749">
        <v>4.4000000000000004</v>
      </c>
      <c r="H9749">
        <v>8720.02</v>
      </c>
      <c r="I9749" s="1">
        <v>149000000000</v>
      </c>
      <c r="J9749">
        <v>33769.199999999997</v>
      </c>
      <c r="K9749">
        <v>59</v>
      </c>
      <c r="L9749">
        <v>2.2999999999999998</v>
      </c>
      <c r="M9749">
        <v>80.141499999999994</v>
      </c>
      <c r="N9749">
        <v>6342.02</v>
      </c>
      <c r="O9749">
        <v>4.4800000000000004</v>
      </c>
    </row>
    <row r="9750" spans="1:15" x14ac:dyDescent="0.3">
      <c r="A9750" t="s">
        <v>338</v>
      </c>
      <c r="B9750" t="s">
        <v>339</v>
      </c>
      <c r="C9750" t="s">
        <v>435</v>
      </c>
      <c r="D9750" t="s">
        <v>436</v>
      </c>
      <c r="E9750">
        <v>2005</v>
      </c>
      <c r="F9750">
        <v>10.199999999999999</v>
      </c>
      <c r="G9750">
        <v>4.4000000000000004</v>
      </c>
      <c r="H9750">
        <v>8678.17</v>
      </c>
      <c r="I9750" s="1">
        <v>128000000000</v>
      </c>
      <c r="J9750">
        <v>29961.3</v>
      </c>
      <c r="K9750">
        <v>61</v>
      </c>
      <c r="L9750">
        <v>2.2999999999999998</v>
      </c>
      <c r="M9750">
        <v>79.990200000000002</v>
      </c>
      <c r="N9750">
        <v>6191.24</v>
      </c>
      <c r="O9750">
        <v>5.59</v>
      </c>
    </row>
    <row r="9751" spans="1:15" x14ac:dyDescent="0.3">
      <c r="A9751" t="s">
        <v>338</v>
      </c>
      <c r="B9751" t="s">
        <v>339</v>
      </c>
      <c r="C9751" t="s">
        <v>435</v>
      </c>
      <c r="D9751" t="s">
        <v>436</v>
      </c>
      <c r="E9751">
        <v>2004</v>
      </c>
      <c r="F9751">
        <v>10.3</v>
      </c>
      <c r="G9751">
        <v>4.4000000000000004</v>
      </c>
      <c r="H9751">
        <v>8314.33</v>
      </c>
      <c r="I9751" s="1">
        <v>115000000000</v>
      </c>
      <c r="J9751">
        <v>27608.5</v>
      </c>
      <c r="K9751">
        <v>62</v>
      </c>
      <c r="L9751">
        <v>2.4</v>
      </c>
      <c r="M9751">
        <v>79.490200000000002</v>
      </c>
      <c r="N9751">
        <v>6047.41</v>
      </c>
      <c r="O9751">
        <v>5.84</v>
      </c>
    </row>
    <row r="9752" spans="1:15" x14ac:dyDescent="0.3">
      <c r="A9752" t="s">
        <v>338</v>
      </c>
      <c r="B9752" t="s">
        <v>339</v>
      </c>
      <c r="C9752" t="s">
        <v>435</v>
      </c>
      <c r="D9752" t="s">
        <v>436</v>
      </c>
      <c r="E9752">
        <v>2003</v>
      </c>
      <c r="F9752">
        <v>10.5</v>
      </c>
      <c r="G9752">
        <v>4.5</v>
      </c>
      <c r="H9752">
        <v>8113.59</v>
      </c>
      <c r="I9752">
        <v>97645400000</v>
      </c>
      <c r="J9752">
        <v>23730.2</v>
      </c>
      <c r="K9752">
        <v>53.837899999999998</v>
      </c>
      <c r="L9752">
        <v>2.5</v>
      </c>
      <c r="M9752">
        <v>79.039000000000001</v>
      </c>
      <c r="N9752">
        <v>5989.56</v>
      </c>
      <c r="O9752">
        <v>5.93</v>
      </c>
    </row>
    <row r="9753" spans="1:15" x14ac:dyDescent="0.3">
      <c r="A9753" t="s">
        <v>338</v>
      </c>
      <c r="B9753" t="s">
        <v>339</v>
      </c>
      <c r="C9753" t="s">
        <v>435</v>
      </c>
      <c r="D9753" t="s">
        <v>436</v>
      </c>
      <c r="E9753">
        <v>2002</v>
      </c>
      <c r="F9753">
        <v>11.4</v>
      </c>
      <c r="G9753">
        <v>4.4000000000000004</v>
      </c>
      <c r="H9753">
        <v>7756.32</v>
      </c>
      <c r="I9753">
        <v>92537800000</v>
      </c>
      <c r="J9753">
        <v>22159.7</v>
      </c>
      <c r="K9753">
        <v>47</v>
      </c>
      <c r="L9753">
        <v>2.6</v>
      </c>
      <c r="M9753">
        <v>78.551199999999994</v>
      </c>
      <c r="N9753">
        <v>6186.59</v>
      </c>
      <c r="O9753">
        <v>5.65</v>
      </c>
    </row>
    <row r="9754" spans="1:15" x14ac:dyDescent="0.3">
      <c r="A9754" t="s">
        <v>338</v>
      </c>
      <c r="B9754" t="s">
        <v>339</v>
      </c>
      <c r="C9754" t="s">
        <v>435</v>
      </c>
      <c r="D9754" t="s">
        <v>436</v>
      </c>
      <c r="E9754">
        <v>2001</v>
      </c>
      <c r="F9754">
        <v>11.8</v>
      </c>
      <c r="G9754">
        <v>4.3</v>
      </c>
      <c r="H9754">
        <v>7516.17</v>
      </c>
      <c r="I9754">
        <v>89794900000</v>
      </c>
      <c r="J9754">
        <v>21700</v>
      </c>
      <c r="K9754">
        <v>41.670400000000001</v>
      </c>
      <c r="L9754">
        <v>2.8</v>
      </c>
      <c r="M9754">
        <v>78.251199999999997</v>
      </c>
      <c r="N9754">
        <v>6176.14</v>
      </c>
      <c r="O9754">
        <v>3.76</v>
      </c>
    </row>
    <row r="9755" spans="1:15" x14ac:dyDescent="0.3">
      <c r="A9755" t="s">
        <v>338</v>
      </c>
      <c r="B9755" t="s">
        <v>339</v>
      </c>
      <c r="C9755" t="s">
        <v>435</v>
      </c>
      <c r="D9755" t="s">
        <v>436</v>
      </c>
      <c r="E9755">
        <v>2000</v>
      </c>
      <c r="F9755">
        <v>13.7</v>
      </c>
      <c r="G9755">
        <v>4.5</v>
      </c>
      <c r="H9755">
        <v>7575.44</v>
      </c>
      <c r="I9755">
        <v>96074500000</v>
      </c>
      <c r="J9755">
        <v>23852.3</v>
      </c>
      <c r="K9755">
        <v>36</v>
      </c>
      <c r="L9755">
        <v>3</v>
      </c>
      <c r="M9755">
        <v>77.9512</v>
      </c>
      <c r="N9755">
        <v>6011.77</v>
      </c>
      <c r="O9755">
        <v>3.7</v>
      </c>
    </row>
    <row r="9756" spans="1:15" x14ac:dyDescent="0.3">
      <c r="A9756" t="s">
        <v>338</v>
      </c>
      <c r="B9756" t="s">
        <v>339</v>
      </c>
      <c r="C9756" t="s">
        <v>435</v>
      </c>
      <c r="D9756" t="s">
        <v>436</v>
      </c>
      <c r="E9756">
        <v>1999</v>
      </c>
      <c r="F9756">
        <v>12.8</v>
      </c>
      <c r="G9756">
        <v>4.5</v>
      </c>
      <c r="H9756">
        <v>7187.67</v>
      </c>
      <c r="I9756">
        <v>86284700000</v>
      </c>
      <c r="J9756">
        <v>21796.1</v>
      </c>
      <c r="K9756">
        <v>24.1554</v>
      </c>
      <c r="L9756">
        <v>3.2</v>
      </c>
      <c r="M9756">
        <v>77.551199999999994</v>
      </c>
      <c r="N9756">
        <v>5908.54</v>
      </c>
      <c r="O9756">
        <v>4.8499999999999996</v>
      </c>
    </row>
    <row r="9757" spans="1:15" x14ac:dyDescent="0.3">
      <c r="A9757" t="s">
        <v>338</v>
      </c>
      <c r="B9757" t="s">
        <v>339</v>
      </c>
      <c r="C9757" t="s">
        <v>435</v>
      </c>
      <c r="D9757" t="s">
        <v>436</v>
      </c>
      <c r="E9757">
        <v>1998</v>
      </c>
      <c r="F9757">
        <v>13.1</v>
      </c>
      <c r="G9757">
        <v>4.5999999999999996</v>
      </c>
      <c r="H9757">
        <v>6965.75</v>
      </c>
      <c r="I9757">
        <v>85728300000</v>
      </c>
      <c r="J9757">
        <v>21829.3</v>
      </c>
      <c r="K9757">
        <v>19.590800000000002</v>
      </c>
      <c r="L9757">
        <v>3.4</v>
      </c>
      <c r="M9757">
        <v>77.3</v>
      </c>
      <c r="N9757">
        <v>5861.51</v>
      </c>
      <c r="O9757">
        <v>3.41</v>
      </c>
    </row>
    <row r="9758" spans="1:15" x14ac:dyDescent="0.3">
      <c r="A9758" t="s">
        <v>338</v>
      </c>
      <c r="B9758" t="s">
        <v>339</v>
      </c>
      <c r="C9758" t="s">
        <v>435</v>
      </c>
      <c r="D9758" t="s">
        <v>436</v>
      </c>
      <c r="E9758">
        <v>1997</v>
      </c>
      <c r="F9758">
        <v>14.5</v>
      </c>
      <c r="G9758">
        <v>4.5</v>
      </c>
      <c r="H9758">
        <v>6829.23</v>
      </c>
      <c r="I9758" s="1">
        <v>100000000000</v>
      </c>
      <c r="J9758">
        <v>26376</v>
      </c>
      <c r="K9758">
        <v>13.4716</v>
      </c>
      <c r="L9758">
        <v>3.6</v>
      </c>
      <c r="M9758">
        <v>76.897599999999997</v>
      </c>
      <c r="N9758">
        <v>5665.73</v>
      </c>
      <c r="O9758">
        <v>2.5</v>
      </c>
    </row>
    <row r="9759" spans="1:15" x14ac:dyDescent="0.3">
      <c r="A9759" t="s">
        <v>338</v>
      </c>
      <c r="B9759" t="s">
        <v>339</v>
      </c>
      <c r="C9759" t="s">
        <v>435</v>
      </c>
      <c r="D9759" t="s">
        <v>436</v>
      </c>
      <c r="E9759">
        <v>1996</v>
      </c>
      <c r="F9759">
        <v>15.2</v>
      </c>
      <c r="G9759">
        <v>4.7</v>
      </c>
      <c r="H9759">
        <v>6312.69</v>
      </c>
      <c r="I9759">
        <v>96295900000</v>
      </c>
      <c r="J9759">
        <v>26233.599999999999</v>
      </c>
      <c r="K9759">
        <v>8.3499599999999994</v>
      </c>
      <c r="L9759">
        <v>3.8</v>
      </c>
      <c r="M9759">
        <v>76.595100000000002</v>
      </c>
      <c r="N9759">
        <v>5478.66</v>
      </c>
      <c r="O9759">
        <v>3.57</v>
      </c>
    </row>
    <row r="9760" spans="1:15" x14ac:dyDescent="0.3">
      <c r="A9760" t="s">
        <v>338</v>
      </c>
      <c r="B9760" t="s">
        <v>339</v>
      </c>
      <c r="C9760" t="s">
        <v>435</v>
      </c>
      <c r="D9760" t="s">
        <v>436</v>
      </c>
      <c r="E9760">
        <v>1995</v>
      </c>
      <c r="F9760">
        <v>15.6</v>
      </c>
      <c r="G9760">
        <v>4.8</v>
      </c>
      <c r="H9760">
        <v>6069.22</v>
      </c>
      <c r="I9760">
        <v>87811000000</v>
      </c>
      <c r="J9760">
        <v>24914.400000000001</v>
      </c>
      <c r="K9760">
        <v>2.8734199999999999</v>
      </c>
      <c r="L9760">
        <v>4</v>
      </c>
      <c r="M9760">
        <v>76.295100000000005</v>
      </c>
      <c r="N9760">
        <v>5260.46</v>
      </c>
      <c r="O9760">
        <v>3.3</v>
      </c>
    </row>
    <row r="9761" spans="1:15" x14ac:dyDescent="0.3">
      <c r="A9761" t="s">
        <v>338</v>
      </c>
      <c r="B9761" t="s">
        <v>339</v>
      </c>
      <c r="C9761" t="s">
        <v>435</v>
      </c>
      <c r="D9761" t="s">
        <v>436</v>
      </c>
      <c r="E9761">
        <v>1994</v>
      </c>
      <c r="F9761">
        <v>16.2</v>
      </c>
      <c r="G9761">
        <v>4.7</v>
      </c>
      <c r="H9761">
        <v>5842.56</v>
      </c>
      <c r="I9761">
        <v>73690800000</v>
      </c>
      <c r="J9761">
        <v>21553</v>
      </c>
      <c r="K9761">
        <v>1.1852</v>
      </c>
      <c r="L9761">
        <v>4.2</v>
      </c>
      <c r="M9761">
        <v>76.197599999999994</v>
      </c>
      <c r="N9761">
        <v>5103.0600000000004</v>
      </c>
      <c r="O9761">
        <v>3.03</v>
      </c>
    </row>
    <row r="9762" spans="1:15" x14ac:dyDescent="0.3">
      <c r="A9762" t="s">
        <v>338</v>
      </c>
      <c r="B9762" t="s">
        <v>339</v>
      </c>
      <c r="C9762" t="s">
        <v>435</v>
      </c>
      <c r="D9762" t="s">
        <v>436</v>
      </c>
      <c r="E9762">
        <v>1993</v>
      </c>
      <c r="F9762">
        <v>16.8</v>
      </c>
      <c r="G9762">
        <v>4.5999999999999996</v>
      </c>
      <c r="H9762">
        <v>5499.97</v>
      </c>
      <c r="I9762">
        <v>60603500000</v>
      </c>
      <c r="J9762">
        <v>18290</v>
      </c>
      <c r="K9762">
        <v>0.76327800000000001</v>
      </c>
      <c r="L9762">
        <v>4.5999999999999996</v>
      </c>
      <c r="M9762">
        <v>76.046300000000002</v>
      </c>
      <c r="N9762">
        <v>4945.4799999999996</v>
      </c>
      <c r="O9762">
        <v>3.07</v>
      </c>
    </row>
    <row r="9763" spans="1:15" x14ac:dyDescent="0.3">
      <c r="A9763" t="s">
        <v>338</v>
      </c>
      <c r="B9763" t="s">
        <v>339</v>
      </c>
      <c r="C9763" t="s">
        <v>435</v>
      </c>
      <c r="D9763" t="s">
        <v>436</v>
      </c>
      <c r="E9763">
        <v>1992</v>
      </c>
      <c r="F9763">
        <v>16.8</v>
      </c>
      <c r="G9763">
        <v>4.7</v>
      </c>
      <c r="H9763">
        <v>5236.6400000000003</v>
      </c>
      <c r="I9763">
        <v>52130300000</v>
      </c>
      <c r="J9763">
        <v>16135.9</v>
      </c>
      <c r="K9763">
        <v>0.47136800000000001</v>
      </c>
      <c r="L9763">
        <v>5</v>
      </c>
      <c r="M9763">
        <v>75.946299999999994</v>
      </c>
      <c r="N9763">
        <v>4821.9399999999996</v>
      </c>
      <c r="O9763">
        <v>3.09</v>
      </c>
    </row>
    <row r="9764" spans="1:15" x14ac:dyDescent="0.3">
      <c r="A9764" t="s">
        <v>338</v>
      </c>
      <c r="B9764" t="s">
        <v>339</v>
      </c>
      <c r="C9764" t="s">
        <v>435</v>
      </c>
      <c r="D9764" t="s">
        <v>436</v>
      </c>
      <c r="E9764">
        <v>1991</v>
      </c>
      <c r="F9764">
        <v>17.100000000000001</v>
      </c>
      <c r="G9764">
        <v>4.5999999999999996</v>
      </c>
      <c r="H9764">
        <v>5104.8100000000004</v>
      </c>
      <c r="I9764">
        <v>45466200000</v>
      </c>
      <c r="J9764">
        <v>14502.4</v>
      </c>
      <c r="K9764">
        <v>0.16150400000000001</v>
      </c>
      <c r="L9764">
        <v>5.5</v>
      </c>
      <c r="M9764">
        <v>75.646299999999997</v>
      </c>
      <c r="N9764">
        <v>4679.2299999999996</v>
      </c>
      <c r="O9764">
        <v>2.1800000000000002</v>
      </c>
    </row>
    <row r="9765" spans="1:15" x14ac:dyDescent="0.3">
      <c r="A9765" t="s">
        <v>338</v>
      </c>
      <c r="B9765" t="s">
        <v>339</v>
      </c>
      <c r="C9765" t="s">
        <v>435</v>
      </c>
      <c r="D9765" t="s">
        <v>436</v>
      </c>
      <c r="E9765">
        <v>1990</v>
      </c>
      <c r="F9765">
        <v>18.2</v>
      </c>
      <c r="G9765">
        <v>4.7</v>
      </c>
      <c r="H9765">
        <v>4983.05</v>
      </c>
      <c r="I9765">
        <v>36144300000</v>
      </c>
      <c r="J9765">
        <v>11861.8</v>
      </c>
      <c r="K9765">
        <v>0</v>
      </c>
      <c r="L9765">
        <v>6.1</v>
      </c>
      <c r="M9765">
        <v>75.295100000000005</v>
      </c>
      <c r="N9765">
        <v>4547.96</v>
      </c>
    </row>
    <row r="9766" spans="1:15" x14ac:dyDescent="0.3">
      <c r="A9766" t="s">
        <v>338</v>
      </c>
      <c r="B9766" t="s">
        <v>339</v>
      </c>
      <c r="C9766" t="s">
        <v>435</v>
      </c>
      <c r="D9766" t="s">
        <v>436</v>
      </c>
      <c r="E9766">
        <v>1989</v>
      </c>
      <c r="F9766">
        <v>17.5</v>
      </c>
      <c r="G9766">
        <v>4.9000000000000004</v>
      </c>
      <c r="H9766">
        <v>4639.1899999999996</v>
      </c>
      <c r="I9766">
        <v>30465400000</v>
      </c>
      <c r="J9766">
        <v>10394.5</v>
      </c>
      <c r="L9766">
        <v>6.7</v>
      </c>
      <c r="M9766">
        <v>74.946299999999994</v>
      </c>
      <c r="N9766">
        <v>4374.4799999999996</v>
      </c>
    </row>
    <row r="9767" spans="1:15" x14ac:dyDescent="0.3">
      <c r="A9767" t="s">
        <v>338</v>
      </c>
      <c r="B9767" t="s">
        <v>339</v>
      </c>
      <c r="C9767" t="s">
        <v>435</v>
      </c>
      <c r="D9767" t="s">
        <v>436</v>
      </c>
      <c r="E9767">
        <v>1988</v>
      </c>
      <c r="F9767">
        <v>19.8</v>
      </c>
      <c r="G9767">
        <v>4.9000000000000004</v>
      </c>
      <c r="H9767">
        <v>4398.99</v>
      </c>
      <c r="I9767">
        <v>25371500000</v>
      </c>
      <c r="J9767">
        <v>8914.44</v>
      </c>
      <c r="L9767">
        <v>7.3</v>
      </c>
      <c r="M9767">
        <v>74.697599999999994</v>
      </c>
      <c r="N9767">
        <v>4247.92</v>
      </c>
    </row>
    <row r="9768" spans="1:15" x14ac:dyDescent="0.3">
      <c r="A9768" t="s">
        <v>338</v>
      </c>
      <c r="B9768" t="s">
        <v>339</v>
      </c>
      <c r="C9768" t="s">
        <v>435</v>
      </c>
      <c r="D9768" t="s">
        <v>436</v>
      </c>
      <c r="E9768">
        <v>1987</v>
      </c>
      <c r="F9768">
        <v>16.600000000000001</v>
      </c>
      <c r="G9768">
        <v>4.7</v>
      </c>
      <c r="H9768">
        <v>4088.6</v>
      </c>
      <c r="I9768">
        <v>20919200000</v>
      </c>
      <c r="J9768">
        <v>7539.03</v>
      </c>
      <c r="L9768">
        <v>7.9</v>
      </c>
      <c r="M9768">
        <v>74.5488</v>
      </c>
      <c r="N9768">
        <v>4141.4799999999996</v>
      </c>
    </row>
    <row r="9769" spans="1:15" x14ac:dyDescent="0.3">
      <c r="A9769" t="s">
        <v>338</v>
      </c>
      <c r="B9769" t="s">
        <v>339</v>
      </c>
      <c r="C9769" t="s">
        <v>435</v>
      </c>
      <c r="D9769" t="s">
        <v>436</v>
      </c>
      <c r="E9769">
        <v>1986</v>
      </c>
      <c r="F9769">
        <v>14.8</v>
      </c>
      <c r="G9769">
        <v>4.5999999999999996</v>
      </c>
      <c r="H9769">
        <v>3693.6</v>
      </c>
      <c r="I9769">
        <v>18586700000</v>
      </c>
      <c r="J9769">
        <v>6799.93</v>
      </c>
      <c r="L9769">
        <v>8.3000000000000007</v>
      </c>
      <c r="M9769">
        <v>74.246300000000005</v>
      </c>
      <c r="N9769">
        <v>4079.66</v>
      </c>
    </row>
    <row r="9770" spans="1:15" x14ac:dyDescent="0.3">
      <c r="A9770" t="s">
        <v>338</v>
      </c>
      <c r="B9770" t="s">
        <v>339</v>
      </c>
      <c r="C9770" t="s">
        <v>435</v>
      </c>
      <c r="D9770" t="s">
        <v>436</v>
      </c>
      <c r="E9770">
        <v>1985</v>
      </c>
      <c r="F9770">
        <v>16.600000000000001</v>
      </c>
      <c r="G9770">
        <v>4.9000000000000004</v>
      </c>
      <c r="H9770">
        <v>3444.13</v>
      </c>
      <c r="I9770">
        <v>19156500000</v>
      </c>
      <c r="J9770">
        <v>7001.77</v>
      </c>
      <c r="L9770">
        <v>8.8000000000000007</v>
      </c>
      <c r="M9770">
        <v>73.890199999999993</v>
      </c>
      <c r="N9770">
        <v>4083.52</v>
      </c>
    </row>
    <row r="9771" spans="1:15" x14ac:dyDescent="0.3">
      <c r="A9771" t="s">
        <v>338</v>
      </c>
      <c r="B9771" t="s">
        <v>339</v>
      </c>
      <c r="C9771" t="s">
        <v>435</v>
      </c>
      <c r="D9771" t="s">
        <v>436</v>
      </c>
      <c r="E9771">
        <v>1984</v>
      </c>
      <c r="F9771">
        <v>16.5</v>
      </c>
      <c r="G9771">
        <v>4.8</v>
      </c>
      <c r="H9771">
        <v>3255.59</v>
      </c>
      <c r="I9771">
        <v>19749400000</v>
      </c>
      <c r="J9771">
        <v>7228.32</v>
      </c>
      <c r="L9771">
        <v>9.3000000000000007</v>
      </c>
      <c r="M9771">
        <v>73.290199999999999</v>
      </c>
      <c r="N9771">
        <v>4077.94</v>
      </c>
    </row>
    <row r="9772" spans="1:15" x14ac:dyDescent="0.3">
      <c r="A9772" t="s">
        <v>338</v>
      </c>
      <c r="B9772" t="s">
        <v>339</v>
      </c>
      <c r="C9772" t="s">
        <v>435</v>
      </c>
      <c r="D9772" t="s">
        <v>436</v>
      </c>
      <c r="E9772">
        <v>1983</v>
      </c>
      <c r="F9772">
        <v>16.3</v>
      </c>
      <c r="G9772">
        <v>5</v>
      </c>
      <c r="H9772">
        <v>3045.81</v>
      </c>
      <c r="I9772">
        <v>17784100000</v>
      </c>
      <c r="J9772">
        <v>6633.24</v>
      </c>
      <c r="L9772">
        <v>10</v>
      </c>
      <c r="M9772">
        <v>73.036600000000007</v>
      </c>
      <c r="N9772">
        <v>4001.58</v>
      </c>
    </row>
    <row r="9773" spans="1:15" x14ac:dyDescent="0.3">
      <c r="A9773" t="s">
        <v>338</v>
      </c>
      <c r="B9773" t="s">
        <v>339</v>
      </c>
      <c r="C9773" t="s">
        <v>435</v>
      </c>
      <c r="D9773" t="s">
        <v>436</v>
      </c>
      <c r="E9773">
        <v>1982</v>
      </c>
      <c r="F9773">
        <v>17.5</v>
      </c>
      <c r="G9773">
        <v>4.9000000000000004</v>
      </c>
      <c r="H9773">
        <v>2814.32</v>
      </c>
      <c r="I9773">
        <v>16084300000</v>
      </c>
      <c r="J9773">
        <v>6077.63</v>
      </c>
      <c r="L9773">
        <v>10.7</v>
      </c>
      <c r="M9773">
        <v>72.687799999999996</v>
      </c>
      <c r="N9773">
        <v>3949.95</v>
      </c>
    </row>
    <row r="9774" spans="1:15" x14ac:dyDescent="0.3">
      <c r="A9774" t="s">
        <v>338</v>
      </c>
      <c r="B9774" t="s">
        <v>339</v>
      </c>
      <c r="C9774" t="s">
        <v>435</v>
      </c>
      <c r="D9774" t="s">
        <v>436</v>
      </c>
      <c r="E9774">
        <v>1981</v>
      </c>
      <c r="F9774">
        <v>17.600000000000001</v>
      </c>
      <c r="G9774">
        <v>4.9000000000000004</v>
      </c>
      <c r="H9774">
        <v>2778.7</v>
      </c>
      <c r="I9774">
        <v>14175200000</v>
      </c>
      <c r="J9774">
        <v>5596.59</v>
      </c>
      <c r="L9774">
        <v>11.4</v>
      </c>
      <c r="M9774">
        <v>72.587800000000001</v>
      </c>
      <c r="N9774">
        <v>3780.35</v>
      </c>
    </row>
    <row r="9775" spans="1:15" x14ac:dyDescent="0.3">
      <c r="A9775" t="s">
        <v>338</v>
      </c>
      <c r="B9775" t="s">
        <v>339</v>
      </c>
      <c r="C9775" t="s">
        <v>435</v>
      </c>
      <c r="D9775" t="s">
        <v>436</v>
      </c>
      <c r="E9775">
        <v>1980</v>
      </c>
      <c r="F9775">
        <v>17.600000000000001</v>
      </c>
      <c r="G9775">
        <v>4.9000000000000004</v>
      </c>
      <c r="H9775">
        <v>2718.37</v>
      </c>
      <c r="I9775">
        <v>11896300000</v>
      </c>
      <c r="J9775">
        <v>4928.1400000000003</v>
      </c>
      <c r="L9775">
        <v>11.9</v>
      </c>
      <c r="M9775">
        <v>72.190200000000004</v>
      </c>
      <c r="N9775">
        <v>3602.9</v>
      </c>
    </row>
    <row r="9776" spans="1:15" x14ac:dyDescent="0.3">
      <c r="A9776" t="s">
        <v>338</v>
      </c>
      <c r="B9776" t="s">
        <v>339</v>
      </c>
      <c r="C9776" t="s">
        <v>435</v>
      </c>
      <c r="D9776" t="s">
        <v>436</v>
      </c>
      <c r="E9776">
        <v>1979</v>
      </c>
      <c r="F9776">
        <v>17.100000000000001</v>
      </c>
      <c r="G9776">
        <v>5.2</v>
      </c>
      <c r="H9776">
        <v>2529.4699999999998</v>
      </c>
      <c r="I9776">
        <v>9296920000</v>
      </c>
      <c r="J9776">
        <v>3900.53</v>
      </c>
      <c r="L9776">
        <v>12.2</v>
      </c>
      <c r="M9776">
        <v>71.682699999999997</v>
      </c>
      <c r="N9776">
        <v>3557.46</v>
      </c>
    </row>
    <row r="9777" spans="1:14" x14ac:dyDescent="0.3">
      <c r="A9777" t="s">
        <v>338</v>
      </c>
      <c r="B9777" t="s">
        <v>339</v>
      </c>
      <c r="C9777" t="s">
        <v>435</v>
      </c>
      <c r="D9777" t="s">
        <v>436</v>
      </c>
      <c r="E9777">
        <v>1978</v>
      </c>
      <c r="F9777">
        <v>16.8</v>
      </c>
      <c r="G9777">
        <v>5.0999999999999996</v>
      </c>
      <c r="H9777">
        <v>2368.29</v>
      </c>
      <c r="I9777">
        <v>7517180000</v>
      </c>
      <c r="J9777">
        <v>3193.91</v>
      </c>
      <c r="L9777">
        <v>12.3</v>
      </c>
      <c r="M9777">
        <v>71.323300000000003</v>
      </c>
      <c r="N9777">
        <v>3512.84</v>
      </c>
    </row>
    <row r="9778" spans="1:14" x14ac:dyDescent="0.3">
      <c r="A9778" t="s">
        <v>338</v>
      </c>
      <c r="B9778" t="s">
        <v>339</v>
      </c>
      <c r="C9778" t="s">
        <v>435</v>
      </c>
      <c r="D9778" t="s">
        <v>436</v>
      </c>
      <c r="E9778">
        <v>1977</v>
      </c>
      <c r="F9778">
        <v>16.5</v>
      </c>
      <c r="G9778">
        <v>5.0999999999999996</v>
      </c>
      <c r="H9778">
        <v>2073.71</v>
      </c>
      <c r="I9778">
        <v>6618590000</v>
      </c>
      <c r="J9778">
        <v>2846.34</v>
      </c>
      <c r="L9778">
        <v>12.5</v>
      </c>
      <c r="M9778">
        <v>70.960899999999995</v>
      </c>
      <c r="N9778">
        <v>3470.6</v>
      </c>
    </row>
    <row r="9779" spans="1:14" x14ac:dyDescent="0.3">
      <c r="A9779" t="s">
        <v>338</v>
      </c>
      <c r="B9779" t="s">
        <v>339</v>
      </c>
      <c r="C9779" t="s">
        <v>435</v>
      </c>
      <c r="D9779" t="s">
        <v>436</v>
      </c>
      <c r="E9779">
        <v>1976</v>
      </c>
      <c r="F9779">
        <v>18.7</v>
      </c>
      <c r="G9779">
        <v>5.0999999999999996</v>
      </c>
      <c r="H9779">
        <v>1884.62</v>
      </c>
      <c r="I9779">
        <v>6327080000</v>
      </c>
      <c r="J9779">
        <v>2758.94</v>
      </c>
      <c r="L9779">
        <v>12.9</v>
      </c>
      <c r="M9779">
        <v>70.593999999999994</v>
      </c>
      <c r="N9779">
        <v>3422.84</v>
      </c>
    </row>
    <row r="9780" spans="1:14" x14ac:dyDescent="0.3">
      <c r="A9780" t="s">
        <v>338</v>
      </c>
      <c r="B9780" t="s">
        <v>339</v>
      </c>
      <c r="C9780" t="s">
        <v>435</v>
      </c>
      <c r="D9780" t="s">
        <v>436</v>
      </c>
      <c r="E9780">
        <v>1975</v>
      </c>
      <c r="F9780">
        <v>17.7</v>
      </c>
      <c r="G9780">
        <v>5.0999999999999996</v>
      </c>
      <c r="H9780">
        <v>1728.1</v>
      </c>
      <c r="I9780">
        <v>5633670000</v>
      </c>
      <c r="J9780">
        <v>2489.91</v>
      </c>
      <c r="L9780">
        <v>14.1</v>
      </c>
      <c r="M9780">
        <v>70.219700000000003</v>
      </c>
      <c r="N9780">
        <v>3377.01</v>
      </c>
    </row>
    <row r="9781" spans="1:14" x14ac:dyDescent="0.3">
      <c r="A9781" t="s">
        <v>338</v>
      </c>
      <c r="B9781" t="s">
        <v>339</v>
      </c>
      <c r="C9781" t="s">
        <v>435</v>
      </c>
      <c r="D9781" t="s">
        <v>436</v>
      </c>
      <c r="E9781">
        <v>1974</v>
      </c>
      <c r="F9781">
        <v>19.399999999999999</v>
      </c>
      <c r="G9781">
        <v>5.2</v>
      </c>
      <c r="H9781">
        <v>1634.23</v>
      </c>
      <c r="I9781">
        <v>5221530000</v>
      </c>
      <c r="J9781">
        <v>2341.71</v>
      </c>
      <c r="L9781">
        <v>15.9</v>
      </c>
      <c r="M9781">
        <v>69.834800000000001</v>
      </c>
      <c r="N9781">
        <v>3328.06</v>
      </c>
    </row>
    <row r="9782" spans="1:14" x14ac:dyDescent="0.3">
      <c r="A9782" t="s">
        <v>338</v>
      </c>
      <c r="B9782" t="s">
        <v>339</v>
      </c>
      <c r="C9782" t="s">
        <v>435</v>
      </c>
      <c r="D9782" t="s">
        <v>436</v>
      </c>
      <c r="E9782">
        <v>1973</v>
      </c>
      <c r="F9782">
        <v>22</v>
      </c>
      <c r="G9782">
        <v>5.4</v>
      </c>
      <c r="H9782">
        <v>1599.18</v>
      </c>
      <c r="I9782">
        <v>3696210000</v>
      </c>
      <c r="J9782">
        <v>1685.46</v>
      </c>
      <c r="L9782">
        <v>17.8</v>
      </c>
      <c r="M9782">
        <v>69.440299999999993</v>
      </c>
      <c r="N9782">
        <v>3273.13</v>
      </c>
    </row>
    <row r="9783" spans="1:14" x14ac:dyDescent="0.3">
      <c r="A9783" t="s">
        <v>338</v>
      </c>
      <c r="B9783" t="s">
        <v>339</v>
      </c>
      <c r="C9783" t="s">
        <v>435</v>
      </c>
      <c r="D9783" t="s">
        <v>436</v>
      </c>
      <c r="E9783">
        <v>1972</v>
      </c>
      <c r="F9783">
        <v>23.1</v>
      </c>
      <c r="G9783">
        <v>5.4</v>
      </c>
      <c r="H9783">
        <v>1371.03</v>
      </c>
      <c r="I9783">
        <v>2721440000</v>
      </c>
      <c r="J9783">
        <v>1264.3800000000001</v>
      </c>
      <c r="L9783">
        <v>19.399999999999999</v>
      </c>
      <c r="M9783">
        <v>69.042900000000003</v>
      </c>
      <c r="N9783">
        <v>3212.54</v>
      </c>
    </row>
    <row r="9784" spans="1:14" x14ac:dyDescent="0.3">
      <c r="A9784" t="s">
        <v>338</v>
      </c>
      <c r="B9784" t="s">
        <v>339</v>
      </c>
      <c r="C9784" t="s">
        <v>435</v>
      </c>
      <c r="D9784" t="s">
        <v>436</v>
      </c>
      <c r="E9784">
        <v>1971</v>
      </c>
      <c r="F9784">
        <v>22.3</v>
      </c>
      <c r="G9784">
        <v>5.4</v>
      </c>
      <c r="H9784">
        <v>1154.81</v>
      </c>
      <c r="I9784">
        <v>2263790000</v>
      </c>
      <c r="J9784">
        <v>1071.4100000000001</v>
      </c>
      <c r="L9784">
        <v>20.6</v>
      </c>
      <c r="M9784">
        <v>68.650499999999994</v>
      </c>
      <c r="N9784">
        <v>3153.58</v>
      </c>
    </row>
    <row r="9785" spans="1:14" x14ac:dyDescent="0.3">
      <c r="A9785" t="s">
        <v>338</v>
      </c>
      <c r="B9785" t="s">
        <v>339</v>
      </c>
      <c r="C9785" t="s">
        <v>435</v>
      </c>
      <c r="D9785" t="s">
        <v>436</v>
      </c>
      <c r="E9785">
        <v>1970</v>
      </c>
      <c r="F9785">
        <v>22.1</v>
      </c>
      <c r="G9785">
        <v>5.2</v>
      </c>
      <c r="I9785">
        <v>1920590000</v>
      </c>
      <c r="J9785">
        <v>925.80399999999997</v>
      </c>
      <c r="L9785">
        <v>21.8</v>
      </c>
      <c r="M9785">
        <v>68.279399999999995</v>
      </c>
      <c r="N9785">
        <v>3096.28</v>
      </c>
    </row>
    <row r="9786" spans="1:14" x14ac:dyDescent="0.3">
      <c r="A9786" t="s">
        <v>338</v>
      </c>
      <c r="B9786" t="s">
        <v>339</v>
      </c>
      <c r="C9786" t="s">
        <v>435</v>
      </c>
      <c r="D9786" t="s">
        <v>436</v>
      </c>
      <c r="E9786">
        <v>1969</v>
      </c>
      <c r="F9786">
        <v>21.8</v>
      </c>
      <c r="G9786">
        <v>5</v>
      </c>
      <c r="I9786">
        <v>1659900000</v>
      </c>
      <c r="J9786">
        <v>812.68299999999999</v>
      </c>
      <c r="L9786">
        <v>22.8</v>
      </c>
      <c r="M9786">
        <v>67.951099999999997</v>
      </c>
      <c r="N9786">
        <v>3048.51</v>
      </c>
    </row>
    <row r="9787" spans="1:14" x14ac:dyDescent="0.3">
      <c r="A9787" t="s">
        <v>338</v>
      </c>
      <c r="B9787" t="s">
        <v>339</v>
      </c>
      <c r="C9787" t="s">
        <v>435</v>
      </c>
      <c r="D9787" t="s">
        <v>436</v>
      </c>
      <c r="E9787">
        <v>1968</v>
      </c>
      <c r="F9787">
        <v>23.5</v>
      </c>
      <c r="G9787">
        <v>5.5</v>
      </c>
      <c r="I9787">
        <v>1425720000</v>
      </c>
      <c r="J9787">
        <v>708.60599999999999</v>
      </c>
      <c r="L9787">
        <v>23.9</v>
      </c>
      <c r="M9787">
        <v>67.673699999999997</v>
      </c>
      <c r="N9787">
        <v>3002.99</v>
      </c>
    </row>
    <row r="9788" spans="1:14" x14ac:dyDescent="0.3">
      <c r="A9788" t="s">
        <v>338</v>
      </c>
      <c r="B9788" t="s">
        <v>339</v>
      </c>
      <c r="C9788" t="s">
        <v>435</v>
      </c>
      <c r="D9788" t="s">
        <v>436</v>
      </c>
      <c r="E9788">
        <v>1967</v>
      </c>
      <c r="F9788">
        <v>25.6</v>
      </c>
      <c r="G9788">
        <v>5.3</v>
      </c>
      <c r="I9788">
        <v>1238040000</v>
      </c>
      <c r="J9788">
        <v>626.03399999999999</v>
      </c>
      <c r="L9788">
        <v>25.2</v>
      </c>
      <c r="M9788">
        <v>67.445700000000002</v>
      </c>
      <c r="N9788">
        <v>2951.64</v>
      </c>
    </row>
    <row r="9789" spans="1:14" x14ac:dyDescent="0.3">
      <c r="A9789" t="s">
        <v>338</v>
      </c>
      <c r="B9789" t="s">
        <v>339</v>
      </c>
      <c r="C9789" t="s">
        <v>435</v>
      </c>
      <c r="D9789" t="s">
        <v>436</v>
      </c>
      <c r="E9789">
        <v>1966</v>
      </c>
      <c r="F9789">
        <v>28.3</v>
      </c>
      <c r="G9789">
        <v>5.4</v>
      </c>
      <c r="I9789">
        <v>1096430000</v>
      </c>
      <c r="J9789">
        <v>566.80799999999999</v>
      </c>
      <c r="L9789">
        <v>26.4</v>
      </c>
      <c r="M9789">
        <v>67.256</v>
      </c>
      <c r="N9789">
        <v>2887.16</v>
      </c>
    </row>
    <row r="9790" spans="1:14" x14ac:dyDescent="0.3">
      <c r="A9790" t="s">
        <v>338</v>
      </c>
      <c r="B9790" t="s">
        <v>339</v>
      </c>
      <c r="C9790" t="s">
        <v>435</v>
      </c>
      <c r="D9790" t="s">
        <v>436</v>
      </c>
      <c r="E9790">
        <v>1965</v>
      </c>
      <c r="F9790">
        <v>29.5</v>
      </c>
      <c r="G9790">
        <v>5.4</v>
      </c>
      <c r="I9790">
        <v>974650000</v>
      </c>
      <c r="J9790">
        <v>516.53499999999997</v>
      </c>
      <c r="L9790">
        <v>27.3</v>
      </c>
      <c r="M9790">
        <v>67.085800000000006</v>
      </c>
      <c r="N9790">
        <v>2816.27</v>
      </c>
    </row>
    <row r="9791" spans="1:14" x14ac:dyDescent="0.3">
      <c r="A9791" t="s">
        <v>338</v>
      </c>
      <c r="B9791" t="s">
        <v>339</v>
      </c>
      <c r="C9791" t="s">
        <v>435</v>
      </c>
      <c r="D9791" t="s">
        <v>436</v>
      </c>
      <c r="E9791">
        <v>1964</v>
      </c>
      <c r="F9791">
        <v>31.6</v>
      </c>
      <c r="G9791">
        <v>5.7</v>
      </c>
      <c r="I9791">
        <v>894159000</v>
      </c>
      <c r="J9791">
        <v>485.53399999999999</v>
      </c>
      <c r="L9791">
        <v>28.2</v>
      </c>
      <c r="M9791">
        <v>66.910200000000003</v>
      </c>
      <c r="N9791">
        <v>2748.66</v>
      </c>
    </row>
    <row r="9792" spans="1:14" x14ac:dyDescent="0.3">
      <c r="A9792" t="s">
        <v>338</v>
      </c>
      <c r="B9792" t="s">
        <v>339</v>
      </c>
      <c r="C9792" t="s">
        <v>435</v>
      </c>
      <c r="D9792" t="s">
        <v>436</v>
      </c>
      <c r="E9792">
        <v>1963</v>
      </c>
      <c r="F9792">
        <v>33.200000000000003</v>
      </c>
      <c r="G9792">
        <v>5.6</v>
      </c>
      <c r="I9792">
        <v>917614000</v>
      </c>
      <c r="J9792">
        <v>511.20600000000002</v>
      </c>
      <c r="L9792">
        <v>29.2</v>
      </c>
      <c r="M9792">
        <v>66.700800000000001</v>
      </c>
      <c r="N9792">
        <v>2679.1</v>
      </c>
    </row>
    <row r="9793" spans="1:14" x14ac:dyDescent="0.3">
      <c r="A9793" t="s">
        <v>338</v>
      </c>
      <c r="B9793" t="s">
        <v>339</v>
      </c>
      <c r="C9793" t="s">
        <v>435</v>
      </c>
      <c r="D9793" t="s">
        <v>436</v>
      </c>
      <c r="E9793">
        <v>1962</v>
      </c>
      <c r="F9793">
        <v>33.700000000000003</v>
      </c>
      <c r="G9793">
        <v>5.8</v>
      </c>
      <c r="I9793">
        <v>826245000</v>
      </c>
      <c r="J9793">
        <v>472.08600000000001</v>
      </c>
      <c r="L9793">
        <v>30.8</v>
      </c>
      <c r="M9793">
        <v>66.432199999999995</v>
      </c>
      <c r="N9793">
        <v>2612.2399999999998</v>
      </c>
    </row>
    <row r="9794" spans="1:14" x14ac:dyDescent="0.3">
      <c r="A9794" t="s">
        <v>338</v>
      </c>
      <c r="B9794" t="s">
        <v>339</v>
      </c>
      <c r="C9794" t="s">
        <v>435</v>
      </c>
      <c r="D9794" t="s">
        <v>436</v>
      </c>
      <c r="E9794">
        <v>1961</v>
      </c>
      <c r="F9794">
        <v>35.200000000000003</v>
      </c>
      <c r="G9794">
        <v>5.9</v>
      </c>
      <c r="I9794">
        <v>764635000</v>
      </c>
      <c r="J9794">
        <v>449.15100000000001</v>
      </c>
      <c r="L9794">
        <v>32.799999999999997</v>
      </c>
      <c r="M9794">
        <v>66.087199999999996</v>
      </c>
      <c r="N9794">
        <v>2540.9</v>
      </c>
    </row>
    <row r="9795" spans="1:14" x14ac:dyDescent="0.3">
      <c r="A9795" t="s">
        <v>338</v>
      </c>
      <c r="B9795" t="s">
        <v>339</v>
      </c>
      <c r="C9795" t="s">
        <v>435</v>
      </c>
      <c r="D9795" t="s">
        <v>436</v>
      </c>
      <c r="E9795">
        <v>1960</v>
      </c>
      <c r="F9795">
        <v>37.5</v>
      </c>
      <c r="G9795">
        <v>6.2</v>
      </c>
      <c r="I9795">
        <v>704756000</v>
      </c>
      <c r="J9795">
        <v>428.05900000000003</v>
      </c>
      <c r="L9795">
        <v>35.4</v>
      </c>
      <c r="M9795">
        <v>65.659800000000004</v>
      </c>
    </row>
    <row r="9796" spans="1:14" x14ac:dyDescent="0.3">
      <c r="A9796" t="s">
        <v>340</v>
      </c>
      <c r="B9796" t="s">
        <v>341</v>
      </c>
      <c r="C9796" t="s">
        <v>437</v>
      </c>
      <c r="D9796" t="s">
        <v>436</v>
      </c>
      <c r="E9796">
        <v>2018</v>
      </c>
    </row>
    <row r="9797" spans="1:14" x14ac:dyDescent="0.3">
      <c r="A9797" t="s">
        <v>340</v>
      </c>
      <c r="B9797" t="s">
        <v>341</v>
      </c>
      <c r="C9797" t="s">
        <v>437</v>
      </c>
      <c r="D9797" t="s">
        <v>436</v>
      </c>
      <c r="E9797">
        <v>2017</v>
      </c>
      <c r="N9797">
        <v>1193.3499999999999</v>
      </c>
    </row>
    <row r="9798" spans="1:14" x14ac:dyDescent="0.3">
      <c r="A9798" t="s">
        <v>340</v>
      </c>
      <c r="B9798" t="s">
        <v>341</v>
      </c>
      <c r="C9798" t="s">
        <v>437</v>
      </c>
      <c r="D9798" t="s">
        <v>436</v>
      </c>
      <c r="E9798">
        <v>2016</v>
      </c>
      <c r="N9798">
        <v>1175.56</v>
      </c>
    </row>
    <row r="9799" spans="1:14" x14ac:dyDescent="0.3">
      <c r="A9799" t="s">
        <v>340</v>
      </c>
      <c r="B9799" t="s">
        <v>341</v>
      </c>
      <c r="C9799" t="s">
        <v>437</v>
      </c>
      <c r="D9799" t="s">
        <v>436</v>
      </c>
      <c r="E9799">
        <v>2015</v>
      </c>
      <c r="G9799">
        <v>4.5999999999999996</v>
      </c>
      <c r="N9799">
        <v>1141.9100000000001</v>
      </c>
    </row>
    <row r="9800" spans="1:14" x14ac:dyDescent="0.3">
      <c r="A9800" t="s">
        <v>340</v>
      </c>
      <c r="B9800" t="s">
        <v>341</v>
      </c>
      <c r="C9800" t="s">
        <v>437</v>
      </c>
      <c r="D9800" t="s">
        <v>436</v>
      </c>
      <c r="E9800">
        <v>2014</v>
      </c>
      <c r="F9800">
        <v>14.1</v>
      </c>
      <c r="G9800">
        <v>4.7</v>
      </c>
      <c r="N9800">
        <v>1108.3800000000001</v>
      </c>
    </row>
    <row r="9801" spans="1:14" x14ac:dyDescent="0.3">
      <c r="A9801" t="s">
        <v>340</v>
      </c>
      <c r="B9801" t="s">
        <v>341</v>
      </c>
      <c r="C9801" t="s">
        <v>437</v>
      </c>
      <c r="D9801" t="s">
        <v>436</v>
      </c>
      <c r="E9801">
        <v>2013</v>
      </c>
      <c r="F9801">
        <v>14</v>
      </c>
      <c r="G9801">
        <v>4.7</v>
      </c>
      <c r="N9801">
        <v>1076.68</v>
      </c>
    </row>
    <row r="9802" spans="1:14" x14ac:dyDescent="0.3">
      <c r="A9802" t="s">
        <v>340</v>
      </c>
      <c r="B9802" t="s">
        <v>341</v>
      </c>
      <c r="C9802" t="s">
        <v>437</v>
      </c>
      <c r="D9802" t="s">
        <v>436</v>
      </c>
      <c r="E9802">
        <v>2012</v>
      </c>
      <c r="F9802">
        <v>12</v>
      </c>
      <c r="G9802">
        <v>5.4</v>
      </c>
      <c r="M9802">
        <v>73.053700000000006</v>
      </c>
      <c r="N9802">
        <v>1018.82</v>
      </c>
    </row>
    <row r="9803" spans="1:14" x14ac:dyDescent="0.3">
      <c r="A9803" t="s">
        <v>340</v>
      </c>
      <c r="B9803" t="s">
        <v>341</v>
      </c>
      <c r="C9803" t="s">
        <v>437</v>
      </c>
      <c r="D9803" t="s">
        <v>436</v>
      </c>
      <c r="E9803">
        <v>2011</v>
      </c>
      <c r="F9803">
        <v>12.9</v>
      </c>
      <c r="G9803">
        <v>5.0999999999999996</v>
      </c>
      <c r="N9803">
        <v>983.38199999999995</v>
      </c>
    </row>
    <row r="9804" spans="1:14" x14ac:dyDescent="0.3">
      <c r="A9804" t="s">
        <v>340</v>
      </c>
      <c r="B9804" t="s">
        <v>341</v>
      </c>
      <c r="C9804" t="s">
        <v>437</v>
      </c>
      <c r="D9804" t="s">
        <v>436</v>
      </c>
      <c r="E9804">
        <v>2010</v>
      </c>
      <c r="F9804">
        <v>13.1</v>
      </c>
      <c r="G9804">
        <v>4.0999999999999996</v>
      </c>
      <c r="N9804">
        <v>1001.65</v>
      </c>
    </row>
    <row r="9805" spans="1:14" x14ac:dyDescent="0.3">
      <c r="A9805" t="s">
        <v>340</v>
      </c>
      <c r="B9805" t="s">
        <v>341</v>
      </c>
      <c r="C9805" t="s">
        <v>437</v>
      </c>
      <c r="D9805" t="s">
        <v>436</v>
      </c>
      <c r="E9805">
        <v>2009</v>
      </c>
      <c r="F9805">
        <v>12.5</v>
      </c>
      <c r="G9805">
        <v>3.1</v>
      </c>
      <c r="M9805">
        <v>75.587800000000001</v>
      </c>
      <c r="N9805">
        <v>1007</v>
      </c>
    </row>
    <row r="9806" spans="1:14" x14ac:dyDescent="0.3">
      <c r="A9806" t="s">
        <v>340</v>
      </c>
      <c r="B9806" t="s">
        <v>341</v>
      </c>
      <c r="C9806" t="s">
        <v>437</v>
      </c>
      <c r="D9806" t="s">
        <v>436</v>
      </c>
      <c r="E9806">
        <v>2008</v>
      </c>
      <c r="F9806">
        <v>13</v>
      </c>
      <c r="G9806">
        <v>3.8</v>
      </c>
      <c r="M9806">
        <v>74.536600000000007</v>
      </c>
      <c r="N9806">
        <v>998.94100000000003</v>
      </c>
    </row>
    <row r="9807" spans="1:14" x14ac:dyDescent="0.3">
      <c r="A9807" t="s">
        <v>340</v>
      </c>
      <c r="B9807" t="s">
        <v>341</v>
      </c>
      <c r="C9807" t="s">
        <v>437</v>
      </c>
      <c r="D9807" t="s">
        <v>436</v>
      </c>
      <c r="E9807">
        <v>2007</v>
      </c>
      <c r="F9807">
        <v>11.7</v>
      </c>
      <c r="G9807">
        <v>3.2</v>
      </c>
      <c r="M9807">
        <v>74.543899999999994</v>
      </c>
      <c r="N9807">
        <v>994.44100000000003</v>
      </c>
    </row>
    <row r="9808" spans="1:14" x14ac:dyDescent="0.3">
      <c r="A9808" t="s">
        <v>340</v>
      </c>
      <c r="B9808" t="s">
        <v>341</v>
      </c>
      <c r="C9808" t="s">
        <v>437</v>
      </c>
      <c r="D9808" t="s">
        <v>436</v>
      </c>
      <c r="E9808">
        <v>2006</v>
      </c>
      <c r="F9808">
        <v>13.7</v>
      </c>
      <c r="G9808">
        <v>3.6</v>
      </c>
      <c r="N9808">
        <v>983.55899999999997</v>
      </c>
    </row>
    <row r="9809" spans="1:14" x14ac:dyDescent="0.3">
      <c r="A9809" t="s">
        <v>340</v>
      </c>
      <c r="B9809" t="s">
        <v>341</v>
      </c>
      <c r="C9809" t="s">
        <v>437</v>
      </c>
      <c r="D9809" t="s">
        <v>436</v>
      </c>
      <c r="E9809">
        <v>2005</v>
      </c>
      <c r="F9809">
        <v>12.8</v>
      </c>
      <c r="G9809">
        <v>3.4</v>
      </c>
      <c r="N9809">
        <v>970.91200000000003</v>
      </c>
    </row>
    <row r="9810" spans="1:14" x14ac:dyDescent="0.3">
      <c r="A9810" t="s">
        <v>340</v>
      </c>
      <c r="B9810" t="s">
        <v>341</v>
      </c>
      <c r="C9810" t="s">
        <v>437</v>
      </c>
      <c r="D9810" t="s">
        <v>436</v>
      </c>
      <c r="E9810">
        <v>2004</v>
      </c>
      <c r="N9810">
        <v>955.529</v>
      </c>
    </row>
    <row r="9811" spans="1:14" x14ac:dyDescent="0.3">
      <c r="A9811" t="s">
        <v>340</v>
      </c>
      <c r="B9811" t="s">
        <v>341</v>
      </c>
      <c r="C9811" t="s">
        <v>437</v>
      </c>
      <c r="D9811" t="s">
        <v>436</v>
      </c>
      <c r="E9811">
        <v>2003</v>
      </c>
      <c r="N9811">
        <v>925.64700000000005</v>
      </c>
    </row>
    <row r="9812" spans="1:14" x14ac:dyDescent="0.3">
      <c r="A9812" t="s">
        <v>340</v>
      </c>
      <c r="B9812" t="s">
        <v>341</v>
      </c>
      <c r="C9812" t="s">
        <v>437</v>
      </c>
      <c r="D9812" t="s">
        <v>436</v>
      </c>
      <c r="E9812">
        <v>2002</v>
      </c>
      <c r="N9812">
        <v>905.20600000000002</v>
      </c>
    </row>
    <row r="9813" spans="1:14" x14ac:dyDescent="0.3">
      <c r="A9813" t="s">
        <v>340</v>
      </c>
      <c r="B9813" t="s">
        <v>341</v>
      </c>
      <c r="C9813" t="s">
        <v>437</v>
      </c>
      <c r="D9813" t="s">
        <v>436</v>
      </c>
      <c r="E9813">
        <v>2001</v>
      </c>
      <c r="N9813">
        <v>900</v>
      </c>
    </row>
    <row r="9814" spans="1:14" x14ac:dyDescent="0.3">
      <c r="A9814" t="s">
        <v>340</v>
      </c>
      <c r="B9814" t="s">
        <v>341</v>
      </c>
      <c r="C9814" t="s">
        <v>437</v>
      </c>
      <c r="D9814" t="s">
        <v>436</v>
      </c>
      <c r="E9814">
        <v>2000</v>
      </c>
      <c r="N9814">
        <v>897.61800000000005</v>
      </c>
    </row>
    <row r="9815" spans="1:14" x14ac:dyDescent="0.3">
      <c r="A9815" t="s">
        <v>340</v>
      </c>
      <c r="B9815" t="s">
        <v>341</v>
      </c>
      <c r="C9815" t="s">
        <v>437</v>
      </c>
      <c r="D9815" t="s">
        <v>436</v>
      </c>
      <c r="E9815">
        <v>1999</v>
      </c>
      <c r="N9815">
        <v>914.23500000000001</v>
      </c>
    </row>
    <row r="9816" spans="1:14" x14ac:dyDescent="0.3">
      <c r="A9816" t="s">
        <v>340</v>
      </c>
      <c r="B9816" t="s">
        <v>341</v>
      </c>
      <c r="C9816" t="s">
        <v>437</v>
      </c>
      <c r="D9816" t="s">
        <v>436</v>
      </c>
      <c r="E9816">
        <v>1998</v>
      </c>
      <c r="N9816">
        <v>918.82399999999996</v>
      </c>
    </row>
    <row r="9817" spans="1:14" x14ac:dyDescent="0.3">
      <c r="A9817" t="s">
        <v>340</v>
      </c>
      <c r="B9817" t="s">
        <v>341</v>
      </c>
      <c r="C9817" t="s">
        <v>437</v>
      </c>
      <c r="D9817" t="s">
        <v>436</v>
      </c>
      <c r="E9817">
        <v>1997</v>
      </c>
    </row>
    <row r="9818" spans="1:14" x14ac:dyDescent="0.3">
      <c r="A9818" t="s">
        <v>340</v>
      </c>
      <c r="B9818" t="s">
        <v>341</v>
      </c>
      <c r="C9818" t="s">
        <v>437</v>
      </c>
      <c r="D9818" t="s">
        <v>436</v>
      </c>
      <c r="E9818">
        <v>1996</v>
      </c>
    </row>
    <row r="9819" spans="1:14" x14ac:dyDescent="0.3">
      <c r="A9819" t="s">
        <v>340</v>
      </c>
      <c r="B9819" t="s">
        <v>341</v>
      </c>
      <c r="C9819" t="s">
        <v>437</v>
      </c>
      <c r="D9819" t="s">
        <v>436</v>
      </c>
      <c r="E9819">
        <v>1995</v>
      </c>
    </row>
    <row r="9820" spans="1:14" x14ac:dyDescent="0.3">
      <c r="A9820" t="s">
        <v>340</v>
      </c>
      <c r="B9820" t="s">
        <v>341</v>
      </c>
      <c r="C9820" t="s">
        <v>437</v>
      </c>
      <c r="D9820" t="s">
        <v>436</v>
      </c>
      <c r="E9820">
        <v>1994</v>
      </c>
    </row>
    <row r="9821" spans="1:14" x14ac:dyDescent="0.3">
      <c r="A9821" t="s">
        <v>340</v>
      </c>
      <c r="B9821" t="s">
        <v>341</v>
      </c>
      <c r="C9821" t="s">
        <v>437</v>
      </c>
      <c r="D9821" t="s">
        <v>436</v>
      </c>
      <c r="E9821">
        <v>1993</v>
      </c>
    </row>
    <row r="9822" spans="1:14" x14ac:dyDescent="0.3">
      <c r="A9822" t="s">
        <v>340</v>
      </c>
      <c r="B9822" t="s">
        <v>341</v>
      </c>
      <c r="C9822" t="s">
        <v>437</v>
      </c>
      <c r="D9822" t="s">
        <v>436</v>
      </c>
      <c r="E9822">
        <v>1992</v>
      </c>
    </row>
    <row r="9823" spans="1:14" x14ac:dyDescent="0.3">
      <c r="A9823" t="s">
        <v>340</v>
      </c>
      <c r="B9823" t="s">
        <v>341</v>
      </c>
      <c r="C9823" t="s">
        <v>437</v>
      </c>
      <c r="D9823" t="s">
        <v>436</v>
      </c>
      <c r="E9823">
        <v>1991</v>
      </c>
    </row>
    <row r="9824" spans="1:14" x14ac:dyDescent="0.3">
      <c r="A9824" t="s">
        <v>340</v>
      </c>
      <c r="B9824" t="s">
        <v>341</v>
      </c>
      <c r="C9824" t="s">
        <v>437</v>
      </c>
      <c r="D9824" t="s">
        <v>436</v>
      </c>
      <c r="E9824">
        <v>1990</v>
      </c>
    </row>
    <row r="9825" spans="1:5" x14ac:dyDescent="0.3">
      <c r="A9825" t="s">
        <v>340</v>
      </c>
      <c r="B9825" t="s">
        <v>341</v>
      </c>
      <c r="C9825" t="s">
        <v>437</v>
      </c>
      <c r="D9825" t="s">
        <v>436</v>
      </c>
      <c r="E9825">
        <v>1989</v>
      </c>
    </row>
    <row r="9826" spans="1:5" x14ac:dyDescent="0.3">
      <c r="A9826" t="s">
        <v>340</v>
      </c>
      <c r="B9826" t="s">
        <v>341</v>
      </c>
      <c r="C9826" t="s">
        <v>437</v>
      </c>
      <c r="D9826" t="s">
        <v>436</v>
      </c>
      <c r="E9826">
        <v>1988</v>
      </c>
    </row>
    <row r="9827" spans="1:5" x14ac:dyDescent="0.3">
      <c r="A9827" t="s">
        <v>340</v>
      </c>
      <c r="B9827" t="s">
        <v>341</v>
      </c>
      <c r="C9827" t="s">
        <v>437</v>
      </c>
      <c r="D9827" t="s">
        <v>436</v>
      </c>
      <c r="E9827">
        <v>1987</v>
      </c>
    </row>
    <row r="9828" spans="1:5" x14ac:dyDescent="0.3">
      <c r="A9828" t="s">
        <v>340</v>
      </c>
      <c r="B9828" t="s">
        <v>341</v>
      </c>
      <c r="C9828" t="s">
        <v>437</v>
      </c>
      <c r="D9828" t="s">
        <v>436</v>
      </c>
      <c r="E9828">
        <v>1986</v>
      </c>
    </row>
    <row r="9829" spans="1:5" x14ac:dyDescent="0.3">
      <c r="A9829" t="s">
        <v>340</v>
      </c>
      <c r="B9829" t="s">
        <v>341</v>
      </c>
      <c r="C9829" t="s">
        <v>437</v>
      </c>
      <c r="D9829" t="s">
        <v>436</v>
      </c>
      <c r="E9829">
        <v>1985</v>
      </c>
    </row>
    <row r="9830" spans="1:5" x14ac:dyDescent="0.3">
      <c r="A9830" t="s">
        <v>340</v>
      </c>
      <c r="B9830" t="s">
        <v>341</v>
      </c>
      <c r="C9830" t="s">
        <v>437</v>
      </c>
      <c r="D9830" t="s">
        <v>436</v>
      </c>
      <c r="E9830">
        <v>1984</v>
      </c>
    </row>
    <row r="9831" spans="1:5" x14ac:dyDescent="0.3">
      <c r="A9831" t="s">
        <v>340</v>
      </c>
      <c r="B9831" t="s">
        <v>341</v>
      </c>
      <c r="C9831" t="s">
        <v>437</v>
      </c>
      <c r="D9831" t="s">
        <v>436</v>
      </c>
      <c r="E9831">
        <v>1983</v>
      </c>
    </row>
    <row r="9832" spans="1:5" x14ac:dyDescent="0.3">
      <c r="A9832" t="s">
        <v>340</v>
      </c>
      <c r="B9832" t="s">
        <v>341</v>
      </c>
      <c r="C9832" t="s">
        <v>437</v>
      </c>
      <c r="D9832" t="s">
        <v>436</v>
      </c>
      <c r="E9832">
        <v>1982</v>
      </c>
    </row>
    <row r="9833" spans="1:5" x14ac:dyDescent="0.3">
      <c r="A9833" t="s">
        <v>340</v>
      </c>
      <c r="B9833" t="s">
        <v>341</v>
      </c>
      <c r="C9833" t="s">
        <v>437</v>
      </c>
      <c r="D9833" t="s">
        <v>436</v>
      </c>
      <c r="E9833">
        <v>1981</v>
      </c>
    </row>
    <row r="9834" spans="1:5" x14ac:dyDescent="0.3">
      <c r="A9834" t="s">
        <v>340</v>
      </c>
      <c r="B9834" t="s">
        <v>341</v>
      </c>
      <c r="C9834" t="s">
        <v>437</v>
      </c>
      <c r="D9834" t="s">
        <v>436</v>
      </c>
      <c r="E9834">
        <v>1980</v>
      </c>
    </row>
    <row r="9835" spans="1:5" x14ac:dyDescent="0.3">
      <c r="A9835" t="s">
        <v>340</v>
      </c>
      <c r="B9835" t="s">
        <v>341</v>
      </c>
      <c r="C9835" t="s">
        <v>437</v>
      </c>
      <c r="D9835" t="s">
        <v>436</v>
      </c>
      <c r="E9835">
        <v>1979</v>
      </c>
    </row>
    <row r="9836" spans="1:5" x14ac:dyDescent="0.3">
      <c r="A9836" t="s">
        <v>340</v>
      </c>
      <c r="B9836" t="s">
        <v>341</v>
      </c>
      <c r="C9836" t="s">
        <v>437</v>
      </c>
      <c r="D9836" t="s">
        <v>436</v>
      </c>
      <c r="E9836">
        <v>1978</v>
      </c>
    </row>
    <row r="9837" spans="1:5" x14ac:dyDescent="0.3">
      <c r="A9837" t="s">
        <v>340</v>
      </c>
      <c r="B9837" t="s">
        <v>341</v>
      </c>
      <c r="C9837" t="s">
        <v>437</v>
      </c>
      <c r="D9837" t="s">
        <v>436</v>
      </c>
      <c r="E9837">
        <v>1977</v>
      </c>
    </row>
    <row r="9838" spans="1:5" x14ac:dyDescent="0.3">
      <c r="A9838" t="s">
        <v>340</v>
      </c>
      <c r="B9838" t="s">
        <v>341</v>
      </c>
      <c r="C9838" t="s">
        <v>437</v>
      </c>
      <c r="D9838" t="s">
        <v>436</v>
      </c>
      <c r="E9838">
        <v>1976</v>
      </c>
    </row>
    <row r="9839" spans="1:5" x14ac:dyDescent="0.3">
      <c r="A9839" t="s">
        <v>340</v>
      </c>
      <c r="B9839" t="s">
        <v>341</v>
      </c>
      <c r="C9839" t="s">
        <v>437</v>
      </c>
      <c r="D9839" t="s">
        <v>436</v>
      </c>
      <c r="E9839">
        <v>1975</v>
      </c>
    </row>
    <row r="9840" spans="1:5" x14ac:dyDescent="0.3">
      <c r="A9840" t="s">
        <v>340</v>
      </c>
      <c r="B9840" t="s">
        <v>341</v>
      </c>
      <c r="C9840" t="s">
        <v>437</v>
      </c>
      <c r="D9840" t="s">
        <v>436</v>
      </c>
      <c r="E9840">
        <v>1974</v>
      </c>
    </row>
    <row r="9841" spans="1:15" x14ac:dyDescent="0.3">
      <c r="A9841" t="s">
        <v>340</v>
      </c>
      <c r="B9841" t="s">
        <v>341</v>
      </c>
      <c r="C9841" t="s">
        <v>437</v>
      </c>
      <c r="D9841" t="s">
        <v>436</v>
      </c>
      <c r="E9841">
        <v>1973</v>
      </c>
    </row>
    <row r="9842" spans="1:15" x14ac:dyDescent="0.3">
      <c r="A9842" t="s">
        <v>340</v>
      </c>
      <c r="B9842" t="s">
        <v>341</v>
      </c>
      <c r="C9842" t="s">
        <v>437</v>
      </c>
      <c r="D9842" t="s">
        <v>436</v>
      </c>
      <c r="E9842">
        <v>1972</v>
      </c>
    </row>
    <row r="9843" spans="1:15" x14ac:dyDescent="0.3">
      <c r="A9843" t="s">
        <v>340</v>
      </c>
      <c r="B9843" t="s">
        <v>341</v>
      </c>
      <c r="C9843" t="s">
        <v>437</v>
      </c>
      <c r="D9843" t="s">
        <v>436</v>
      </c>
      <c r="E9843">
        <v>1971</v>
      </c>
    </row>
    <row r="9844" spans="1:15" x14ac:dyDescent="0.3">
      <c r="A9844" t="s">
        <v>340</v>
      </c>
      <c r="B9844" t="s">
        <v>341</v>
      </c>
      <c r="C9844" t="s">
        <v>437</v>
      </c>
      <c r="D9844" t="s">
        <v>436</v>
      </c>
      <c r="E9844">
        <v>1970</v>
      </c>
    </row>
    <row r="9845" spans="1:15" x14ac:dyDescent="0.3">
      <c r="A9845" t="s">
        <v>340</v>
      </c>
      <c r="B9845" t="s">
        <v>341</v>
      </c>
      <c r="C9845" t="s">
        <v>437</v>
      </c>
      <c r="D9845" t="s">
        <v>436</v>
      </c>
      <c r="E9845">
        <v>1969</v>
      </c>
    </row>
    <row r="9846" spans="1:15" x14ac:dyDescent="0.3">
      <c r="A9846" t="s">
        <v>340</v>
      </c>
      <c r="B9846" t="s">
        <v>341</v>
      </c>
      <c r="C9846" t="s">
        <v>437</v>
      </c>
      <c r="D9846" t="s">
        <v>436</v>
      </c>
      <c r="E9846">
        <v>1968</v>
      </c>
    </row>
    <row r="9847" spans="1:15" x14ac:dyDescent="0.3">
      <c r="A9847" t="s">
        <v>340</v>
      </c>
      <c r="B9847" t="s">
        <v>341</v>
      </c>
      <c r="C9847" t="s">
        <v>437</v>
      </c>
      <c r="D9847" t="s">
        <v>436</v>
      </c>
      <c r="E9847">
        <v>1967</v>
      </c>
    </row>
    <row r="9848" spans="1:15" x14ac:dyDescent="0.3">
      <c r="A9848" t="s">
        <v>340</v>
      </c>
      <c r="B9848" t="s">
        <v>341</v>
      </c>
      <c r="C9848" t="s">
        <v>437</v>
      </c>
      <c r="D9848" t="s">
        <v>436</v>
      </c>
      <c r="E9848">
        <v>1966</v>
      </c>
    </row>
    <row r="9849" spans="1:15" x14ac:dyDescent="0.3">
      <c r="A9849" t="s">
        <v>340</v>
      </c>
      <c r="B9849" t="s">
        <v>341</v>
      </c>
      <c r="C9849" t="s">
        <v>437</v>
      </c>
      <c r="D9849" t="s">
        <v>436</v>
      </c>
      <c r="E9849">
        <v>1965</v>
      </c>
    </row>
    <row r="9850" spans="1:15" x14ac:dyDescent="0.3">
      <c r="A9850" t="s">
        <v>340</v>
      </c>
      <c r="B9850" t="s">
        <v>341</v>
      </c>
      <c r="C9850" t="s">
        <v>437</v>
      </c>
      <c r="D9850" t="s">
        <v>436</v>
      </c>
      <c r="E9850">
        <v>1964</v>
      </c>
    </row>
    <row r="9851" spans="1:15" x14ac:dyDescent="0.3">
      <c r="A9851" t="s">
        <v>340</v>
      </c>
      <c r="B9851" t="s">
        <v>341</v>
      </c>
      <c r="C9851" t="s">
        <v>437</v>
      </c>
      <c r="D9851" t="s">
        <v>436</v>
      </c>
      <c r="E9851">
        <v>1963</v>
      </c>
    </row>
    <row r="9852" spans="1:15" x14ac:dyDescent="0.3">
      <c r="A9852" t="s">
        <v>340</v>
      </c>
      <c r="B9852" t="s">
        <v>341</v>
      </c>
      <c r="C9852" t="s">
        <v>437</v>
      </c>
      <c r="D9852" t="s">
        <v>436</v>
      </c>
      <c r="E9852">
        <v>1962</v>
      </c>
    </row>
    <row r="9853" spans="1:15" x14ac:dyDescent="0.3">
      <c r="A9853" t="s">
        <v>340</v>
      </c>
      <c r="B9853" t="s">
        <v>341</v>
      </c>
      <c r="C9853" t="s">
        <v>437</v>
      </c>
      <c r="D9853" t="s">
        <v>436</v>
      </c>
      <c r="E9853">
        <v>1961</v>
      </c>
    </row>
    <row r="9854" spans="1:15" x14ac:dyDescent="0.3">
      <c r="A9854" t="s">
        <v>340</v>
      </c>
      <c r="B9854" t="s">
        <v>341</v>
      </c>
      <c r="C9854" t="s">
        <v>437</v>
      </c>
      <c r="D9854" t="s">
        <v>436</v>
      </c>
      <c r="E9854">
        <v>1960</v>
      </c>
    </row>
    <row r="9855" spans="1:15" x14ac:dyDescent="0.3">
      <c r="A9855" t="s">
        <v>342</v>
      </c>
      <c r="B9855" t="s">
        <v>343</v>
      </c>
      <c r="C9855" t="s">
        <v>438</v>
      </c>
      <c r="D9855" t="s">
        <v>439</v>
      </c>
      <c r="E9855">
        <v>2018</v>
      </c>
      <c r="I9855" s="1">
        <v>106000000000</v>
      </c>
      <c r="J9855">
        <v>19546.900000000001</v>
      </c>
      <c r="K9855">
        <v>80.660300000000007</v>
      </c>
      <c r="L9855">
        <v>4.5999999999999996</v>
      </c>
      <c r="N9855">
        <v>113.291</v>
      </c>
      <c r="O9855">
        <v>6.7560000000000002</v>
      </c>
    </row>
    <row r="9856" spans="1:15" x14ac:dyDescent="0.3">
      <c r="A9856" t="s">
        <v>342</v>
      </c>
      <c r="B9856" t="s">
        <v>343</v>
      </c>
      <c r="C9856" t="s">
        <v>438</v>
      </c>
      <c r="D9856" t="s">
        <v>439</v>
      </c>
      <c r="E9856">
        <v>2017</v>
      </c>
      <c r="F9856">
        <v>10.7</v>
      </c>
      <c r="G9856">
        <v>9.9</v>
      </c>
      <c r="I9856">
        <v>95617700000</v>
      </c>
      <c r="J9856">
        <v>17579.3</v>
      </c>
      <c r="K9856">
        <v>81.625699999999995</v>
      </c>
      <c r="L9856">
        <v>4.8</v>
      </c>
      <c r="M9856">
        <v>77.165899999999993</v>
      </c>
      <c r="N9856">
        <v>113.129</v>
      </c>
      <c r="O9856">
        <v>8.1310000000000002</v>
      </c>
    </row>
    <row r="9857" spans="1:15" x14ac:dyDescent="0.3">
      <c r="A9857" t="s">
        <v>342</v>
      </c>
      <c r="B9857" t="s">
        <v>343</v>
      </c>
      <c r="C9857" t="s">
        <v>438</v>
      </c>
      <c r="D9857" t="s">
        <v>439</v>
      </c>
      <c r="E9857">
        <v>2016</v>
      </c>
      <c r="F9857">
        <v>10.6</v>
      </c>
      <c r="G9857">
        <v>9.6</v>
      </c>
      <c r="I9857">
        <v>89848400000</v>
      </c>
      <c r="J9857">
        <v>16544.2</v>
      </c>
      <c r="K9857">
        <v>80.475899999999996</v>
      </c>
      <c r="L9857">
        <v>4.9000000000000004</v>
      </c>
      <c r="M9857">
        <v>77.165899999999993</v>
      </c>
      <c r="N9857">
        <v>112.953</v>
      </c>
      <c r="O9857">
        <v>9.67</v>
      </c>
    </row>
    <row r="9858" spans="1:15" x14ac:dyDescent="0.3">
      <c r="A9858" t="s">
        <v>342</v>
      </c>
      <c r="B9858" t="s">
        <v>343</v>
      </c>
      <c r="C9858" t="s">
        <v>438</v>
      </c>
      <c r="D9858" t="s">
        <v>439</v>
      </c>
      <c r="E9858">
        <v>2015</v>
      </c>
      <c r="F9858">
        <v>10.3</v>
      </c>
      <c r="G9858">
        <v>9.9</v>
      </c>
      <c r="I9858">
        <v>87769600000</v>
      </c>
      <c r="J9858">
        <v>16182.3</v>
      </c>
      <c r="K9858">
        <v>77.634699999999995</v>
      </c>
      <c r="L9858">
        <v>5</v>
      </c>
      <c r="M9858">
        <v>76.563400000000001</v>
      </c>
      <c r="N9858">
        <v>112.803</v>
      </c>
      <c r="O9858">
        <v>11.481</v>
      </c>
    </row>
    <row r="9859" spans="1:15" x14ac:dyDescent="0.3">
      <c r="A9859" t="s">
        <v>342</v>
      </c>
      <c r="B9859" t="s">
        <v>343</v>
      </c>
      <c r="C9859" t="s">
        <v>438</v>
      </c>
      <c r="D9859" t="s">
        <v>439</v>
      </c>
      <c r="E9859">
        <v>2014</v>
      </c>
      <c r="F9859">
        <v>10.199999999999999</v>
      </c>
      <c r="G9859">
        <v>9.5</v>
      </c>
      <c r="H9859">
        <v>5137.07</v>
      </c>
      <c r="I9859" s="1">
        <v>101000000000</v>
      </c>
      <c r="J9859">
        <v>18629.8</v>
      </c>
      <c r="K9859">
        <v>79.98</v>
      </c>
      <c r="L9859">
        <v>5.2</v>
      </c>
      <c r="M9859">
        <v>76.812200000000004</v>
      </c>
      <c r="N9859">
        <v>112.70099999999999</v>
      </c>
      <c r="O9859">
        <v>13.183999999999999</v>
      </c>
    </row>
    <row r="9860" spans="1:15" x14ac:dyDescent="0.3">
      <c r="A9860" t="s">
        <v>342</v>
      </c>
      <c r="B9860" t="s">
        <v>343</v>
      </c>
      <c r="C9860" t="s">
        <v>438</v>
      </c>
      <c r="D9860" t="s">
        <v>439</v>
      </c>
      <c r="E9860">
        <v>2013</v>
      </c>
      <c r="F9860">
        <v>10.1</v>
      </c>
      <c r="G9860">
        <v>9.6</v>
      </c>
      <c r="H9860">
        <v>5202.47</v>
      </c>
      <c r="I9860">
        <v>98478300000</v>
      </c>
      <c r="J9860">
        <v>18191.599999999999</v>
      </c>
      <c r="K9860">
        <v>77.882599999999996</v>
      </c>
      <c r="L9860">
        <v>5.3</v>
      </c>
      <c r="M9860">
        <v>76.412199999999999</v>
      </c>
      <c r="N9860">
        <v>112.57299999999999</v>
      </c>
      <c r="O9860">
        <v>14.22</v>
      </c>
    </row>
    <row r="9861" spans="1:15" x14ac:dyDescent="0.3">
      <c r="A9861" t="s">
        <v>342</v>
      </c>
      <c r="B9861" t="s">
        <v>343</v>
      </c>
      <c r="C9861" t="s">
        <v>438</v>
      </c>
      <c r="D9861" t="s">
        <v>439</v>
      </c>
      <c r="E9861">
        <v>2012</v>
      </c>
      <c r="F9861">
        <v>10.3</v>
      </c>
      <c r="G9861">
        <v>9.6999999999999993</v>
      </c>
      <c r="H9861">
        <v>5137.79</v>
      </c>
      <c r="I9861">
        <v>93414000000</v>
      </c>
      <c r="J9861">
        <v>17274.599999999999</v>
      </c>
      <c r="K9861">
        <v>76.709999999999994</v>
      </c>
      <c r="L9861">
        <v>5.5</v>
      </c>
      <c r="M9861">
        <v>76.109800000000007</v>
      </c>
      <c r="N9861">
        <v>112.452</v>
      </c>
      <c r="O9861">
        <v>13.962999999999999</v>
      </c>
    </row>
    <row r="9862" spans="1:15" x14ac:dyDescent="0.3">
      <c r="A9862" t="s">
        <v>342</v>
      </c>
      <c r="B9862" t="s">
        <v>343</v>
      </c>
      <c r="C9862" t="s">
        <v>438</v>
      </c>
      <c r="D9862" t="s">
        <v>439</v>
      </c>
      <c r="E9862">
        <v>2011</v>
      </c>
      <c r="F9862">
        <v>11.3</v>
      </c>
      <c r="G9862">
        <v>9.6</v>
      </c>
      <c r="H9862">
        <v>5347.53</v>
      </c>
      <c r="I9862">
        <v>98181300000</v>
      </c>
      <c r="J9862">
        <v>18187.2</v>
      </c>
      <c r="K9862">
        <v>74.44</v>
      </c>
      <c r="L9862">
        <v>5.6</v>
      </c>
      <c r="M9862">
        <v>75.958500000000001</v>
      </c>
      <c r="N9862">
        <v>112.261</v>
      </c>
      <c r="O9862">
        <v>13.617000000000001</v>
      </c>
    </row>
    <row r="9863" spans="1:15" x14ac:dyDescent="0.3">
      <c r="A9863" t="s">
        <v>342</v>
      </c>
      <c r="B9863" t="s">
        <v>343</v>
      </c>
      <c r="C9863" t="s">
        <v>438</v>
      </c>
      <c r="D9863" t="s">
        <v>439</v>
      </c>
      <c r="E9863">
        <v>2010</v>
      </c>
      <c r="F9863">
        <v>11.2</v>
      </c>
      <c r="G9863">
        <v>9.9</v>
      </c>
      <c r="H9863">
        <v>5201.3999999999996</v>
      </c>
      <c r="I9863">
        <v>89501000000</v>
      </c>
      <c r="J9863">
        <v>16600.599999999999</v>
      </c>
      <c r="K9863">
        <v>75.709999999999994</v>
      </c>
      <c r="L9863">
        <v>5.8</v>
      </c>
      <c r="M9863">
        <v>75.112200000000001</v>
      </c>
      <c r="N9863">
        <v>112.10899999999999</v>
      </c>
      <c r="O9863">
        <v>14.379</v>
      </c>
    </row>
    <row r="9864" spans="1:15" x14ac:dyDescent="0.3">
      <c r="A9864" t="s">
        <v>342</v>
      </c>
      <c r="B9864" t="s">
        <v>343</v>
      </c>
      <c r="C9864" t="s">
        <v>438</v>
      </c>
      <c r="D9864" t="s">
        <v>439</v>
      </c>
      <c r="E9864">
        <v>2009</v>
      </c>
      <c r="F9864">
        <v>11.4</v>
      </c>
      <c r="G9864">
        <v>9.8000000000000007</v>
      </c>
      <c r="H9864">
        <v>4954.1400000000003</v>
      </c>
      <c r="I9864">
        <v>88945600000</v>
      </c>
      <c r="J9864">
        <v>16513</v>
      </c>
      <c r="K9864">
        <v>70</v>
      </c>
      <c r="L9864">
        <v>6</v>
      </c>
      <c r="M9864">
        <v>74.909800000000004</v>
      </c>
      <c r="N9864">
        <v>112.00700000000001</v>
      </c>
      <c r="O9864">
        <v>12.025</v>
      </c>
    </row>
    <row r="9865" spans="1:15" x14ac:dyDescent="0.3">
      <c r="A9865" t="s">
        <v>342</v>
      </c>
      <c r="B9865" t="s">
        <v>343</v>
      </c>
      <c r="C9865" t="s">
        <v>438</v>
      </c>
      <c r="D9865" t="s">
        <v>439</v>
      </c>
      <c r="E9865">
        <v>2008</v>
      </c>
      <c r="F9865">
        <v>10.7</v>
      </c>
      <c r="G9865">
        <v>9.9</v>
      </c>
      <c r="H9865">
        <v>5294.44</v>
      </c>
      <c r="I9865" s="1">
        <v>100000000000</v>
      </c>
      <c r="J9865">
        <v>18650.400000000001</v>
      </c>
      <c r="K9865">
        <v>66.05</v>
      </c>
      <c r="L9865">
        <v>6.2</v>
      </c>
      <c r="M9865">
        <v>74.704899999999995</v>
      </c>
      <c r="N9865">
        <v>111.834</v>
      </c>
      <c r="O9865">
        <v>9.5079999999999991</v>
      </c>
    </row>
    <row r="9866" spans="1:15" x14ac:dyDescent="0.3">
      <c r="A9866" t="s">
        <v>342</v>
      </c>
      <c r="B9866" t="s">
        <v>343</v>
      </c>
      <c r="C9866" t="s">
        <v>438</v>
      </c>
      <c r="D9866" t="s">
        <v>439</v>
      </c>
      <c r="E9866">
        <v>2007</v>
      </c>
      <c r="F9866">
        <v>10.1</v>
      </c>
      <c r="G9866">
        <v>10</v>
      </c>
      <c r="H9866">
        <v>5272.37</v>
      </c>
      <c r="I9866">
        <v>86304200000</v>
      </c>
      <c r="J9866">
        <v>16057.7</v>
      </c>
      <c r="K9866">
        <v>61.8</v>
      </c>
      <c r="L9866">
        <v>6.4</v>
      </c>
      <c r="M9866">
        <v>74.207300000000004</v>
      </c>
      <c r="N9866">
        <v>111.739</v>
      </c>
      <c r="O9866">
        <v>11.143000000000001</v>
      </c>
    </row>
    <row r="9867" spans="1:15" x14ac:dyDescent="0.3">
      <c r="A9867" t="s">
        <v>342</v>
      </c>
      <c r="B9867" t="s">
        <v>343</v>
      </c>
      <c r="C9867" t="s">
        <v>438</v>
      </c>
      <c r="D9867" t="s">
        <v>439</v>
      </c>
      <c r="E9867">
        <v>2006</v>
      </c>
      <c r="F9867">
        <v>10</v>
      </c>
      <c r="G9867">
        <v>9.9</v>
      </c>
      <c r="H9867">
        <v>5153.12</v>
      </c>
      <c r="I9867">
        <v>70596700000</v>
      </c>
      <c r="J9867">
        <v>13139</v>
      </c>
      <c r="K9867">
        <v>56.08</v>
      </c>
      <c r="L9867">
        <v>6.6</v>
      </c>
      <c r="M9867">
        <v>74.204899999999995</v>
      </c>
      <c r="N9867">
        <v>111.706</v>
      </c>
      <c r="O9867">
        <v>13.372999999999999</v>
      </c>
    </row>
    <row r="9868" spans="1:15" x14ac:dyDescent="0.3">
      <c r="A9868" t="s">
        <v>342</v>
      </c>
      <c r="B9868" t="s">
        <v>343</v>
      </c>
      <c r="C9868" t="s">
        <v>438</v>
      </c>
      <c r="D9868" t="s">
        <v>439</v>
      </c>
      <c r="E9868">
        <v>2005</v>
      </c>
      <c r="F9868">
        <v>10.1</v>
      </c>
      <c r="G9868">
        <v>10</v>
      </c>
      <c r="H9868">
        <v>4932.8</v>
      </c>
      <c r="I9868">
        <v>62697500000</v>
      </c>
      <c r="J9868">
        <v>11669.4</v>
      </c>
      <c r="K9868">
        <v>55.19</v>
      </c>
      <c r="L9868">
        <v>6.8</v>
      </c>
      <c r="M9868">
        <v>73.904899999999998</v>
      </c>
      <c r="N9868">
        <v>111.70099999999999</v>
      </c>
      <c r="O9868">
        <v>16.256</v>
      </c>
    </row>
    <row r="9869" spans="1:15" x14ac:dyDescent="0.3">
      <c r="A9869" t="s">
        <v>342</v>
      </c>
      <c r="B9869" t="s">
        <v>343</v>
      </c>
      <c r="C9869" t="s">
        <v>438</v>
      </c>
      <c r="D9869" t="s">
        <v>439</v>
      </c>
      <c r="E9869">
        <v>2004</v>
      </c>
      <c r="F9869">
        <v>10</v>
      </c>
      <c r="G9869">
        <v>9.6999999999999993</v>
      </c>
      <c r="H9869">
        <v>5097.84</v>
      </c>
      <c r="I9869">
        <v>57240500000</v>
      </c>
      <c r="J9869">
        <v>10654.8</v>
      </c>
      <c r="K9869">
        <v>52.89</v>
      </c>
      <c r="L9869">
        <v>7.1</v>
      </c>
      <c r="M9869">
        <v>73.958500000000001</v>
      </c>
      <c r="N9869">
        <v>111.69</v>
      </c>
      <c r="O9869">
        <v>18.599</v>
      </c>
    </row>
    <row r="9870" spans="1:15" x14ac:dyDescent="0.3">
      <c r="A9870" t="s">
        <v>342</v>
      </c>
      <c r="B9870" t="s">
        <v>343</v>
      </c>
      <c r="C9870" t="s">
        <v>438</v>
      </c>
      <c r="D9870" t="s">
        <v>439</v>
      </c>
      <c r="E9870">
        <v>2003</v>
      </c>
      <c r="F9870">
        <v>9.6</v>
      </c>
      <c r="G9870">
        <v>9.6999999999999993</v>
      </c>
      <c r="H9870">
        <v>5021.8</v>
      </c>
      <c r="I9870">
        <v>46731800000</v>
      </c>
      <c r="J9870">
        <v>8696.91</v>
      </c>
      <c r="K9870">
        <v>43.04</v>
      </c>
      <c r="L9870">
        <v>7.3</v>
      </c>
      <c r="M9870">
        <v>73.604900000000001</v>
      </c>
      <c r="N9870">
        <v>111.68899999999999</v>
      </c>
      <c r="O9870">
        <v>17.12</v>
      </c>
    </row>
    <row r="9871" spans="1:15" x14ac:dyDescent="0.3">
      <c r="A9871" t="s">
        <v>342</v>
      </c>
      <c r="B9871" t="s">
        <v>343</v>
      </c>
      <c r="C9871" t="s">
        <v>438</v>
      </c>
      <c r="D9871" t="s">
        <v>439</v>
      </c>
      <c r="E9871">
        <v>2002</v>
      </c>
      <c r="F9871">
        <v>9.5</v>
      </c>
      <c r="G9871">
        <v>9.6</v>
      </c>
      <c r="H9871">
        <v>5051.6000000000004</v>
      </c>
      <c r="I9871">
        <v>35083600000</v>
      </c>
      <c r="J9871">
        <v>6524.86</v>
      </c>
      <c r="K9871">
        <v>40.14</v>
      </c>
      <c r="L9871">
        <v>7.6</v>
      </c>
      <c r="M9871">
        <v>73.604900000000001</v>
      </c>
      <c r="N9871">
        <v>111.786</v>
      </c>
      <c r="O9871">
        <v>18.721</v>
      </c>
    </row>
    <row r="9872" spans="1:15" x14ac:dyDescent="0.3">
      <c r="A9872" t="s">
        <v>342</v>
      </c>
      <c r="B9872" t="s">
        <v>343</v>
      </c>
      <c r="C9872" t="s">
        <v>438</v>
      </c>
      <c r="D9872" t="s">
        <v>439</v>
      </c>
      <c r="E9872">
        <v>2001</v>
      </c>
      <c r="F9872">
        <v>9.5</v>
      </c>
      <c r="G9872">
        <v>9.6999999999999993</v>
      </c>
      <c r="H9872">
        <v>5027.45</v>
      </c>
      <c r="I9872">
        <v>30703000000</v>
      </c>
      <c r="J9872">
        <v>5708.08</v>
      </c>
      <c r="K9872">
        <v>12.5283</v>
      </c>
      <c r="L9872">
        <v>7.9</v>
      </c>
      <c r="M9872">
        <v>73.4024</v>
      </c>
      <c r="N9872">
        <v>111.827</v>
      </c>
      <c r="O9872">
        <v>19.382000000000001</v>
      </c>
    </row>
    <row r="9873" spans="1:15" x14ac:dyDescent="0.3">
      <c r="A9873" t="s">
        <v>342</v>
      </c>
      <c r="B9873" t="s">
        <v>343</v>
      </c>
      <c r="C9873" t="s">
        <v>438</v>
      </c>
      <c r="D9873" t="s">
        <v>439</v>
      </c>
      <c r="E9873">
        <v>2000</v>
      </c>
      <c r="F9873">
        <v>10.199999999999999</v>
      </c>
      <c r="G9873">
        <v>9.8000000000000007</v>
      </c>
      <c r="H9873">
        <v>4955.91</v>
      </c>
      <c r="I9873">
        <v>29114900000</v>
      </c>
      <c r="J9873">
        <v>5402.93</v>
      </c>
      <c r="K9873">
        <v>9.4268000000000001</v>
      </c>
      <c r="L9873">
        <v>8.1999999999999993</v>
      </c>
      <c r="M9873">
        <v>73.051199999999994</v>
      </c>
      <c r="N9873">
        <v>112.032</v>
      </c>
      <c r="O9873">
        <v>19.062000000000001</v>
      </c>
    </row>
    <row r="9874" spans="1:15" x14ac:dyDescent="0.3">
      <c r="A9874" t="s">
        <v>342</v>
      </c>
      <c r="B9874" t="s">
        <v>343</v>
      </c>
      <c r="C9874" t="s">
        <v>438</v>
      </c>
      <c r="D9874" t="s">
        <v>439</v>
      </c>
      <c r="E9874">
        <v>1999</v>
      </c>
      <c r="F9874">
        <v>10.4</v>
      </c>
      <c r="G9874">
        <v>9.6999999999999993</v>
      </c>
      <c r="H9874">
        <v>5028.71</v>
      </c>
      <c r="I9874">
        <v>30415100000</v>
      </c>
      <c r="J9874">
        <v>5636.58</v>
      </c>
      <c r="K9874">
        <v>5.4377599999999999</v>
      </c>
      <c r="L9874">
        <v>8.5</v>
      </c>
      <c r="M9874">
        <v>72.9024</v>
      </c>
      <c r="N9874">
        <v>112.18300000000001</v>
      </c>
      <c r="O9874">
        <v>15.946999999999999</v>
      </c>
    </row>
    <row r="9875" spans="1:15" x14ac:dyDescent="0.3">
      <c r="A9875" t="s">
        <v>342</v>
      </c>
      <c r="B9875" t="s">
        <v>343</v>
      </c>
      <c r="C9875" t="s">
        <v>438</v>
      </c>
      <c r="D9875" t="s">
        <v>439</v>
      </c>
      <c r="E9875">
        <v>1998</v>
      </c>
      <c r="F9875">
        <v>10.7</v>
      </c>
      <c r="G9875">
        <v>9.9</v>
      </c>
      <c r="H9875">
        <v>4682.3</v>
      </c>
      <c r="I9875">
        <v>29828900000</v>
      </c>
      <c r="J9875">
        <v>5533.59</v>
      </c>
      <c r="K9875">
        <v>2.68981</v>
      </c>
      <c r="L9875">
        <v>8.9</v>
      </c>
      <c r="M9875">
        <v>72.551199999999994</v>
      </c>
      <c r="N9875">
        <v>112.069</v>
      </c>
      <c r="O9875">
        <v>12.186999999999999</v>
      </c>
    </row>
    <row r="9876" spans="1:15" x14ac:dyDescent="0.3">
      <c r="A9876" t="s">
        <v>342</v>
      </c>
      <c r="B9876" t="s">
        <v>343</v>
      </c>
      <c r="C9876" t="s">
        <v>438</v>
      </c>
      <c r="D9876" t="s">
        <v>439</v>
      </c>
      <c r="E9876">
        <v>1997</v>
      </c>
      <c r="F9876">
        <v>11</v>
      </c>
      <c r="G9876">
        <v>9.6999999999999993</v>
      </c>
      <c r="H9876">
        <v>5068.09</v>
      </c>
      <c r="I9876">
        <v>27660100000</v>
      </c>
      <c r="J9876">
        <v>5138.1499999999996</v>
      </c>
      <c r="K9876">
        <v>1.1733800000000001</v>
      </c>
      <c r="L9876">
        <v>9.3000000000000007</v>
      </c>
      <c r="M9876">
        <v>72.704899999999995</v>
      </c>
      <c r="N9876">
        <v>111.919</v>
      </c>
      <c r="O9876">
        <v>11.894</v>
      </c>
    </row>
    <row r="9877" spans="1:15" x14ac:dyDescent="0.3">
      <c r="A9877" t="s">
        <v>342</v>
      </c>
      <c r="B9877" t="s">
        <v>343</v>
      </c>
      <c r="C9877" t="s">
        <v>438</v>
      </c>
      <c r="D9877" t="s">
        <v>439</v>
      </c>
      <c r="E9877">
        <v>1996</v>
      </c>
      <c r="F9877">
        <v>11.2</v>
      </c>
      <c r="G9877">
        <v>9.5</v>
      </c>
      <c r="H9877">
        <v>5150.41</v>
      </c>
      <c r="I9877">
        <v>27821900000</v>
      </c>
      <c r="J9877">
        <v>5177.75</v>
      </c>
      <c r="K9877">
        <v>0.78329000000000004</v>
      </c>
      <c r="L9877">
        <v>9.6999999999999993</v>
      </c>
      <c r="M9877">
        <v>72.653700000000001</v>
      </c>
      <c r="N9877">
        <v>111.712</v>
      </c>
      <c r="O9877">
        <v>11.340999999999999</v>
      </c>
    </row>
    <row r="9878" spans="1:15" x14ac:dyDescent="0.3">
      <c r="A9878" t="s">
        <v>342</v>
      </c>
      <c r="B9878" t="s">
        <v>343</v>
      </c>
      <c r="C9878" t="s">
        <v>438</v>
      </c>
      <c r="D9878" t="s">
        <v>439</v>
      </c>
      <c r="E9878">
        <v>1995</v>
      </c>
      <c r="F9878">
        <v>11.5</v>
      </c>
      <c r="G9878">
        <v>9.8000000000000007</v>
      </c>
      <c r="H9878">
        <v>4925.96</v>
      </c>
      <c r="I9878">
        <v>25733000000</v>
      </c>
      <c r="J9878">
        <v>4799.1499999999996</v>
      </c>
      <c r="K9878">
        <v>0.52320999999999995</v>
      </c>
      <c r="L9878">
        <v>10.1</v>
      </c>
      <c r="M9878">
        <v>72.253699999999995</v>
      </c>
      <c r="N9878">
        <v>111.476</v>
      </c>
      <c r="O9878">
        <v>13.109</v>
      </c>
    </row>
    <row r="9879" spans="1:15" x14ac:dyDescent="0.3">
      <c r="A9879" t="s">
        <v>342</v>
      </c>
      <c r="B9879" t="s">
        <v>343</v>
      </c>
      <c r="C9879" t="s">
        <v>438</v>
      </c>
      <c r="D9879" t="s">
        <v>439</v>
      </c>
      <c r="E9879">
        <v>1994</v>
      </c>
      <c r="F9879">
        <v>12.4</v>
      </c>
      <c r="G9879">
        <v>9.6</v>
      </c>
      <c r="H9879">
        <v>4582.58</v>
      </c>
      <c r="I9879">
        <v>20079400000</v>
      </c>
      <c r="J9879">
        <v>3755.73</v>
      </c>
      <c r="K9879">
        <v>0.31851000000000002</v>
      </c>
      <c r="L9879">
        <v>10.6</v>
      </c>
      <c r="M9879">
        <v>72.3</v>
      </c>
      <c r="N9879">
        <v>111.15</v>
      </c>
      <c r="O9879">
        <v>13.654</v>
      </c>
    </row>
    <row r="9880" spans="1:15" x14ac:dyDescent="0.3">
      <c r="A9880" t="s">
        <v>342</v>
      </c>
      <c r="B9880" t="s">
        <v>343</v>
      </c>
      <c r="C9880" t="s">
        <v>438</v>
      </c>
      <c r="D9880" t="s">
        <v>439</v>
      </c>
      <c r="E9880">
        <v>1993</v>
      </c>
      <c r="F9880">
        <v>13.8</v>
      </c>
      <c r="G9880">
        <v>9.9</v>
      </c>
      <c r="H9880">
        <v>4570.4399999999996</v>
      </c>
      <c r="I9880">
        <v>16452200000</v>
      </c>
      <c r="J9880">
        <v>3089.44</v>
      </c>
      <c r="K9880">
        <v>0.127829</v>
      </c>
      <c r="L9880">
        <v>11.1</v>
      </c>
      <c r="M9880">
        <v>72.448800000000006</v>
      </c>
      <c r="N9880">
        <v>110.71299999999999</v>
      </c>
      <c r="O9880">
        <v>12.2</v>
      </c>
    </row>
    <row r="9881" spans="1:15" x14ac:dyDescent="0.3">
      <c r="A9881" t="s">
        <v>342</v>
      </c>
      <c r="B9881" t="s">
        <v>343</v>
      </c>
      <c r="C9881" t="s">
        <v>438</v>
      </c>
      <c r="D9881" t="s">
        <v>439</v>
      </c>
      <c r="E9881">
        <v>1992</v>
      </c>
      <c r="F9881">
        <v>14.1</v>
      </c>
      <c r="G9881">
        <v>10.1</v>
      </c>
      <c r="H9881">
        <v>4699.1400000000003</v>
      </c>
      <c r="I9881">
        <v>15431300000</v>
      </c>
      <c r="J9881">
        <v>2908.81</v>
      </c>
      <c r="L9881">
        <v>11.6</v>
      </c>
      <c r="M9881">
        <v>71.795100000000005</v>
      </c>
      <c r="N9881">
        <v>110.291</v>
      </c>
      <c r="O9881">
        <v>11.893000000000001</v>
      </c>
    </row>
    <row r="9882" spans="1:15" x14ac:dyDescent="0.3">
      <c r="A9882" t="s">
        <v>342</v>
      </c>
      <c r="B9882" t="s">
        <v>343</v>
      </c>
      <c r="C9882" t="s">
        <v>438</v>
      </c>
      <c r="D9882" t="s">
        <v>439</v>
      </c>
      <c r="E9882">
        <v>1991</v>
      </c>
      <c r="F9882">
        <v>14.8</v>
      </c>
      <c r="G9882">
        <v>10.3</v>
      </c>
      <c r="H9882">
        <v>5115.12</v>
      </c>
      <c r="I9882">
        <v>14213000000</v>
      </c>
      <c r="J9882">
        <v>2680.04</v>
      </c>
      <c r="L9882">
        <v>12.1</v>
      </c>
      <c r="M9882">
        <v>70.882900000000006</v>
      </c>
      <c r="N9882">
        <v>110.256</v>
      </c>
      <c r="O9882">
        <v>11.683</v>
      </c>
    </row>
    <row r="9883" spans="1:15" x14ac:dyDescent="0.3">
      <c r="A9883" t="s">
        <v>342</v>
      </c>
      <c r="B9883" t="s">
        <v>343</v>
      </c>
      <c r="C9883" t="s">
        <v>438</v>
      </c>
      <c r="D9883" t="s">
        <v>439</v>
      </c>
      <c r="E9883">
        <v>1990</v>
      </c>
      <c r="F9883">
        <v>15.1</v>
      </c>
      <c r="G9883">
        <v>10.3</v>
      </c>
      <c r="H9883">
        <v>5542.17</v>
      </c>
      <c r="I9883">
        <v>12694500000</v>
      </c>
      <c r="J9883">
        <v>2395.56</v>
      </c>
      <c r="K9883">
        <v>0</v>
      </c>
      <c r="L9883">
        <v>12.6</v>
      </c>
      <c r="M9883">
        <v>70.932699999999997</v>
      </c>
      <c r="N9883">
        <v>110.17</v>
      </c>
    </row>
    <row r="9884" spans="1:15" x14ac:dyDescent="0.3">
      <c r="A9884" t="s">
        <v>342</v>
      </c>
      <c r="B9884" t="s">
        <v>343</v>
      </c>
      <c r="C9884" t="s">
        <v>438</v>
      </c>
      <c r="D9884" t="s">
        <v>439</v>
      </c>
      <c r="E9884">
        <v>1989</v>
      </c>
      <c r="F9884">
        <v>15.2</v>
      </c>
      <c r="G9884">
        <v>10.199999999999999</v>
      </c>
      <c r="H9884">
        <v>5266.17</v>
      </c>
      <c r="L9884">
        <v>13.2</v>
      </c>
      <c r="M9884">
        <v>71.026300000000006</v>
      </c>
      <c r="N9884">
        <v>109.687</v>
      </c>
    </row>
    <row r="9885" spans="1:15" x14ac:dyDescent="0.3">
      <c r="A9885" t="s">
        <v>342</v>
      </c>
      <c r="B9885" t="s">
        <v>343</v>
      </c>
      <c r="C9885" t="s">
        <v>438</v>
      </c>
      <c r="D9885" t="s">
        <v>439</v>
      </c>
      <c r="E9885">
        <v>1988</v>
      </c>
      <c r="F9885">
        <v>15.9</v>
      </c>
      <c r="G9885">
        <v>10</v>
      </c>
      <c r="H9885">
        <v>5150.46</v>
      </c>
      <c r="L9885">
        <v>13.8</v>
      </c>
      <c r="M9885">
        <v>71.207800000000006</v>
      </c>
      <c r="N9885">
        <v>109.16</v>
      </c>
    </row>
    <row r="9886" spans="1:15" x14ac:dyDescent="0.3">
      <c r="A9886" t="s">
        <v>342</v>
      </c>
      <c r="B9886" t="s">
        <v>343</v>
      </c>
      <c r="C9886" t="s">
        <v>438</v>
      </c>
      <c r="D9886" t="s">
        <v>439</v>
      </c>
      <c r="E9886">
        <v>1987</v>
      </c>
      <c r="F9886">
        <v>16.100000000000001</v>
      </c>
      <c r="G9886">
        <v>10</v>
      </c>
      <c r="H9886">
        <v>5085.16</v>
      </c>
      <c r="L9886">
        <v>14.4</v>
      </c>
      <c r="M9886">
        <v>71.088800000000006</v>
      </c>
      <c r="N9886">
        <v>108.583</v>
      </c>
    </row>
    <row r="9887" spans="1:15" x14ac:dyDescent="0.3">
      <c r="A9887" t="s">
        <v>342</v>
      </c>
      <c r="B9887" t="s">
        <v>343</v>
      </c>
      <c r="C9887" t="s">
        <v>438</v>
      </c>
      <c r="D9887" t="s">
        <v>439</v>
      </c>
      <c r="E9887">
        <v>1986</v>
      </c>
      <c r="F9887">
        <v>16.8</v>
      </c>
      <c r="G9887">
        <v>10.199999999999999</v>
      </c>
      <c r="H9887">
        <v>4941.63</v>
      </c>
      <c r="L9887">
        <v>15.1</v>
      </c>
      <c r="M9887">
        <v>71.021199999999993</v>
      </c>
      <c r="N9887">
        <v>107.98</v>
      </c>
    </row>
    <row r="9888" spans="1:15" x14ac:dyDescent="0.3">
      <c r="A9888" t="s">
        <v>342</v>
      </c>
      <c r="B9888" t="s">
        <v>343</v>
      </c>
      <c r="C9888" t="s">
        <v>438</v>
      </c>
      <c r="D9888" t="s">
        <v>439</v>
      </c>
      <c r="E9888">
        <v>1985</v>
      </c>
      <c r="F9888">
        <v>17.5</v>
      </c>
      <c r="G9888">
        <v>10.199999999999999</v>
      </c>
      <c r="H9888">
        <v>4841.3599999999997</v>
      </c>
      <c r="L9888">
        <v>15.8</v>
      </c>
      <c r="M9888">
        <v>70.7346</v>
      </c>
      <c r="N9888">
        <v>107.313</v>
      </c>
    </row>
    <row r="9889" spans="1:14" x14ac:dyDescent="0.3">
      <c r="A9889" t="s">
        <v>342</v>
      </c>
      <c r="B9889" t="s">
        <v>343</v>
      </c>
      <c r="C9889" t="s">
        <v>438</v>
      </c>
      <c r="D9889" t="s">
        <v>439</v>
      </c>
      <c r="E9889">
        <v>1984</v>
      </c>
      <c r="F9889">
        <v>17.7</v>
      </c>
      <c r="G9889">
        <v>10.1</v>
      </c>
      <c r="H9889">
        <v>4624.0600000000004</v>
      </c>
      <c r="L9889">
        <v>16.5</v>
      </c>
      <c r="M9889">
        <v>70.751000000000005</v>
      </c>
      <c r="N9889">
        <v>106.592</v>
      </c>
    </row>
    <row r="9890" spans="1:14" x14ac:dyDescent="0.3">
      <c r="A9890" t="s">
        <v>342</v>
      </c>
      <c r="B9890" t="s">
        <v>343</v>
      </c>
      <c r="C9890" t="s">
        <v>438</v>
      </c>
      <c r="D9890" t="s">
        <v>439</v>
      </c>
      <c r="E9890">
        <v>1983</v>
      </c>
      <c r="F9890">
        <v>18.100000000000001</v>
      </c>
      <c r="G9890">
        <v>10.3</v>
      </c>
      <c r="H9890">
        <v>4520.84</v>
      </c>
      <c r="L9890">
        <v>17.3</v>
      </c>
      <c r="M9890">
        <v>70.478999999999999</v>
      </c>
      <c r="N9890">
        <v>105.86199999999999</v>
      </c>
    </row>
    <row r="9891" spans="1:14" x14ac:dyDescent="0.3">
      <c r="A9891" t="s">
        <v>342</v>
      </c>
      <c r="B9891" t="s">
        <v>343</v>
      </c>
      <c r="C9891" t="s">
        <v>438</v>
      </c>
      <c r="D9891" t="s">
        <v>439</v>
      </c>
      <c r="E9891">
        <v>1982</v>
      </c>
      <c r="F9891">
        <v>18.3</v>
      </c>
      <c r="G9891">
        <v>10</v>
      </c>
      <c r="H9891">
        <v>4439.28</v>
      </c>
      <c r="L9891">
        <v>18.100000000000001</v>
      </c>
      <c r="M9891">
        <v>70.688999999999993</v>
      </c>
      <c r="N9891">
        <v>105.096</v>
      </c>
    </row>
    <row r="9892" spans="1:14" x14ac:dyDescent="0.3">
      <c r="A9892" t="s">
        <v>342</v>
      </c>
      <c r="B9892" t="s">
        <v>343</v>
      </c>
      <c r="C9892" t="s">
        <v>438</v>
      </c>
      <c r="D9892" t="s">
        <v>439</v>
      </c>
      <c r="E9892">
        <v>1981</v>
      </c>
      <c r="F9892">
        <v>18.600000000000001</v>
      </c>
      <c r="G9892">
        <v>9.9</v>
      </c>
      <c r="H9892">
        <v>4411.79</v>
      </c>
      <c r="L9892">
        <v>18.899999999999999</v>
      </c>
      <c r="M9892">
        <v>70.629300000000001</v>
      </c>
      <c r="N9892">
        <v>104.285</v>
      </c>
    </row>
    <row r="9893" spans="1:14" x14ac:dyDescent="0.3">
      <c r="A9893" t="s">
        <v>342</v>
      </c>
      <c r="B9893" t="s">
        <v>343</v>
      </c>
      <c r="C9893" t="s">
        <v>438</v>
      </c>
      <c r="D9893" t="s">
        <v>439</v>
      </c>
      <c r="E9893">
        <v>1980</v>
      </c>
      <c r="F9893">
        <v>19.100000000000001</v>
      </c>
      <c r="G9893">
        <v>10.199999999999999</v>
      </c>
      <c r="H9893">
        <v>4358.6000000000004</v>
      </c>
      <c r="M9893">
        <v>70.408500000000004</v>
      </c>
      <c r="N9893">
        <v>103.53</v>
      </c>
    </row>
    <row r="9894" spans="1:14" x14ac:dyDescent="0.3">
      <c r="A9894" t="s">
        <v>342</v>
      </c>
      <c r="B9894" t="s">
        <v>343</v>
      </c>
      <c r="C9894" t="s">
        <v>438</v>
      </c>
      <c r="D9894" t="s">
        <v>439</v>
      </c>
      <c r="E9894">
        <v>1979</v>
      </c>
      <c r="F9894">
        <v>20.3</v>
      </c>
      <c r="G9894">
        <v>9.6999999999999993</v>
      </c>
      <c r="H9894">
        <v>3806.46</v>
      </c>
      <c r="M9894">
        <v>70.519900000000007</v>
      </c>
      <c r="N9894">
        <v>102.681</v>
      </c>
    </row>
    <row r="9895" spans="1:14" x14ac:dyDescent="0.3">
      <c r="A9895" t="s">
        <v>342</v>
      </c>
      <c r="B9895" t="s">
        <v>343</v>
      </c>
      <c r="C9895" t="s">
        <v>438</v>
      </c>
      <c r="D9895" t="s">
        <v>439</v>
      </c>
      <c r="E9895">
        <v>1978</v>
      </c>
      <c r="F9895">
        <v>20.5</v>
      </c>
      <c r="G9895">
        <v>9.8000000000000007</v>
      </c>
      <c r="H9895">
        <v>3468.62</v>
      </c>
      <c r="M9895">
        <v>70.465199999999996</v>
      </c>
      <c r="N9895">
        <v>101.666</v>
      </c>
    </row>
    <row r="9896" spans="1:14" x14ac:dyDescent="0.3">
      <c r="A9896" t="s">
        <v>342</v>
      </c>
      <c r="B9896" t="s">
        <v>343</v>
      </c>
      <c r="C9896" t="s">
        <v>438</v>
      </c>
      <c r="D9896" t="s">
        <v>439</v>
      </c>
      <c r="E9896">
        <v>1977</v>
      </c>
      <c r="F9896">
        <v>20.6</v>
      </c>
      <c r="G9896">
        <v>9.6999999999999993</v>
      </c>
      <c r="H9896">
        <v>3413.49</v>
      </c>
      <c r="M9896">
        <v>70.398600000000002</v>
      </c>
      <c r="N9896">
        <v>100.634</v>
      </c>
    </row>
    <row r="9897" spans="1:14" x14ac:dyDescent="0.3">
      <c r="A9897" t="s">
        <v>342</v>
      </c>
      <c r="B9897" t="s">
        <v>343</v>
      </c>
      <c r="C9897" t="s">
        <v>438</v>
      </c>
      <c r="D9897" t="s">
        <v>439</v>
      </c>
      <c r="E9897">
        <v>1976</v>
      </c>
      <c r="F9897">
        <v>20.8</v>
      </c>
      <c r="G9897">
        <v>9.5</v>
      </c>
      <c r="H9897">
        <v>3260.46</v>
      </c>
      <c r="M9897">
        <v>70.322500000000005</v>
      </c>
      <c r="N9897">
        <v>99.573999999999998</v>
      </c>
    </row>
    <row r="9898" spans="1:14" x14ac:dyDescent="0.3">
      <c r="A9898" t="s">
        <v>342</v>
      </c>
      <c r="B9898" t="s">
        <v>343</v>
      </c>
      <c r="C9898" t="s">
        <v>438</v>
      </c>
      <c r="D9898" t="s">
        <v>439</v>
      </c>
      <c r="E9898">
        <v>1975</v>
      </c>
      <c r="F9898">
        <v>20.6</v>
      </c>
      <c r="G9898">
        <v>9.5</v>
      </c>
      <c r="H9898">
        <v>3111.77</v>
      </c>
      <c r="M9898">
        <v>70.244900000000001</v>
      </c>
      <c r="N9898">
        <v>98.5261</v>
      </c>
    </row>
    <row r="9899" spans="1:14" x14ac:dyDescent="0.3">
      <c r="A9899" t="s">
        <v>342</v>
      </c>
      <c r="B9899" t="s">
        <v>343</v>
      </c>
      <c r="C9899" t="s">
        <v>438</v>
      </c>
      <c r="D9899" t="s">
        <v>439</v>
      </c>
      <c r="E9899">
        <v>1974</v>
      </c>
      <c r="F9899">
        <v>20.8</v>
      </c>
      <c r="G9899">
        <v>9.6</v>
      </c>
      <c r="H9899">
        <v>3138.21</v>
      </c>
      <c r="M9899">
        <v>70.175899999999999</v>
      </c>
      <c r="N9899">
        <v>97.497399999999999</v>
      </c>
    </row>
    <row r="9900" spans="1:14" x14ac:dyDescent="0.3">
      <c r="A9900" t="s">
        <v>342</v>
      </c>
      <c r="B9900" t="s">
        <v>343</v>
      </c>
      <c r="C9900" t="s">
        <v>438</v>
      </c>
      <c r="D9900" t="s">
        <v>439</v>
      </c>
      <c r="E9900">
        <v>1973</v>
      </c>
      <c r="F9900">
        <v>20</v>
      </c>
      <c r="G9900">
        <v>9.4</v>
      </c>
      <c r="H9900">
        <v>3026.21</v>
      </c>
      <c r="M9900">
        <v>70.125100000000003</v>
      </c>
      <c r="N9900">
        <v>96.495699999999999</v>
      </c>
    </row>
    <row r="9901" spans="1:14" x14ac:dyDescent="0.3">
      <c r="A9901" t="s">
        <v>342</v>
      </c>
      <c r="B9901" t="s">
        <v>343</v>
      </c>
      <c r="C9901" t="s">
        <v>438</v>
      </c>
      <c r="D9901" t="s">
        <v>439</v>
      </c>
      <c r="E9901">
        <v>1972</v>
      </c>
      <c r="F9901">
        <v>19.100000000000001</v>
      </c>
      <c r="G9901">
        <v>9</v>
      </c>
      <c r="H9901">
        <v>2829.47</v>
      </c>
      <c r="M9901">
        <v>70.0989</v>
      </c>
      <c r="N9901">
        <v>95.563900000000004</v>
      </c>
    </row>
    <row r="9902" spans="1:14" x14ac:dyDescent="0.3">
      <c r="A9902" t="s">
        <v>342</v>
      </c>
      <c r="B9902" t="s">
        <v>343</v>
      </c>
      <c r="C9902" t="s">
        <v>438</v>
      </c>
      <c r="D9902" t="s">
        <v>439</v>
      </c>
      <c r="E9902">
        <v>1971</v>
      </c>
      <c r="F9902">
        <v>18.2</v>
      </c>
      <c r="G9902">
        <v>9.4</v>
      </c>
      <c r="H9902">
        <v>2696.68</v>
      </c>
      <c r="M9902">
        <v>70.099500000000006</v>
      </c>
      <c r="N9902">
        <v>94.749499999999998</v>
      </c>
    </row>
    <row r="9903" spans="1:14" x14ac:dyDescent="0.3">
      <c r="A9903" t="s">
        <v>342</v>
      </c>
      <c r="B9903" t="s">
        <v>343</v>
      </c>
      <c r="C9903" t="s">
        <v>438</v>
      </c>
      <c r="D9903" t="s">
        <v>439</v>
      </c>
      <c r="E9903">
        <v>1970</v>
      </c>
      <c r="F9903">
        <v>17.8</v>
      </c>
      <c r="G9903">
        <v>9.3000000000000007</v>
      </c>
      <c r="M9903">
        <v>70.134200000000007</v>
      </c>
      <c r="N9903">
        <v>94.349800000000002</v>
      </c>
    </row>
    <row r="9904" spans="1:14" x14ac:dyDescent="0.3">
      <c r="A9904" t="s">
        <v>342</v>
      </c>
      <c r="B9904" t="s">
        <v>343</v>
      </c>
      <c r="C9904" t="s">
        <v>438</v>
      </c>
      <c r="D9904" t="s">
        <v>439</v>
      </c>
      <c r="E9904">
        <v>1969</v>
      </c>
      <c r="F9904">
        <v>17.7</v>
      </c>
      <c r="G9904">
        <v>9</v>
      </c>
      <c r="M9904">
        <v>70.205699999999993</v>
      </c>
      <c r="N9904">
        <v>93.941900000000004</v>
      </c>
    </row>
    <row r="9905" spans="1:15" x14ac:dyDescent="0.3">
      <c r="A9905" t="s">
        <v>342</v>
      </c>
      <c r="B9905" t="s">
        <v>343</v>
      </c>
      <c r="C9905" t="s">
        <v>438</v>
      </c>
      <c r="D9905" t="s">
        <v>439</v>
      </c>
      <c r="E9905">
        <v>1968</v>
      </c>
      <c r="F9905">
        <v>17</v>
      </c>
      <c r="G9905">
        <v>8.5</v>
      </c>
      <c r="M9905">
        <v>70.306799999999996</v>
      </c>
      <c r="N9905">
        <v>93.220699999999994</v>
      </c>
    </row>
    <row r="9906" spans="1:15" x14ac:dyDescent="0.3">
      <c r="A9906" t="s">
        <v>342</v>
      </c>
      <c r="B9906" t="s">
        <v>343</v>
      </c>
      <c r="C9906" t="s">
        <v>438</v>
      </c>
      <c r="D9906" t="s">
        <v>439</v>
      </c>
      <c r="E9906">
        <v>1967</v>
      </c>
      <c r="F9906">
        <v>17.399999999999999</v>
      </c>
      <c r="G9906">
        <v>8</v>
      </c>
      <c r="M9906">
        <v>70.418499999999995</v>
      </c>
      <c r="N9906">
        <v>92.502399999999994</v>
      </c>
    </row>
    <row r="9907" spans="1:15" x14ac:dyDescent="0.3">
      <c r="A9907" t="s">
        <v>342</v>
      </c>
      <c r="B9907" t="s">
        <v>343</v>
      </c>
      <c r="C9907" t="s">
        <v>438</v>
      </c>
      <c r="D9907" t="s">
        <v>439</v>
      </c>
      <c r="E9907">
        <v>1966</v>
      </c>
      <c r="F9907">
        <v>18.5</v>
      </c>
      <c r="G9907">
        <v>8.1999999999999993</v>
      </c>
      <c r="M9907">
        <v>70.525199999999998</v>
      </c>
      <c r="N9907">
        <v>91.718599999999995</v>
      </c>
    </row>
    <row r="9908" spans="1:15" x14ac:dyDescent="0.3">
      <c r="A9908" t="s">
        <v>342</v>
      </c>
      <c r="B9908" t="s">
        <v>343</v>
      </c>
      <c r="C9908" t="s">
        <v>438</v>
      </c>
      <c r="D9908" t="s">
        <v>439</v>
      </c>
      <c r="E9908">
        <v>1965</v>
      </c>
      <c r="F9908">
        <v>19.3</v>
      </c>
      <c r="G9908">
        <v>8.1999999999999993</v>
      </c>
      <c r="M9908">
        <v>70.603399999999993</v>
      </c>
      <c r="N9908">
        <v>90.872799999999998</v>
      </c>
    </row>
    <row r="9909" spans="1:15" x14ac:dyDescent="0.3">
      <c r="A9909" t="s">
        <v>342</v>
      </c>
      <c r="B9909" t="s">
        <v>343</v>
      </c>
      <c r="C9909" t="s">
        <v>438</v>
      </c>
      <c r="D9909" t="s">
        <v>439</v>
      </c>
      <c r="E9909">
        <v>1964</v>
      </c>
      <c r="F9909">
        <v>20.100000000000001</v>
      </c>
      <c r="G9909">
        <v>7.6</v>
      </c>
      <c r="M9909">
        <v>70.632800000000003</v>
      </c>
      <c r="N9909">
        <v>89.965500000000006</v>
      </c>
    </row>
    <row r="9910" spans="1:15" x14ac:dyDescent="0.3">
      <c r="A9910" t="s">
        <v>342</v>
      </c>
      <c r="B9910" t="s">
        <v>343</v>
      </c>
      <c r="C9910" t="s">
        <v>438</v>
      </c>
      <c r="D9910" t="s">
        <v>439</v>
      </c>
      <c r="E9910">
        <v>1963</v>
      </c>
      <c r="F9910">
        <v>20.399999999999999</v>
      </c>
      <c r="G9910">
        <v>7.7</v>
      </c>
      <c r="M9910">
        <v>70.594899999999996</v>
      </c>
      <c r="N9910">
        <v>89.023200000000003</v>
      </c>
    </row>
    <row r="9911" spans="1:15" x14ac:dyDescent="0.3">
      <c r="A9911" t="s">
        <v>342</v>
      </c>
      <c r="B9911" t="s">
        <v>343</v>
      </c>
      <c r="C9911" t="s">
        <v>438</v>
      </c>
      <c r="D9911" t="s">
        <v>439</v>
      </c>
      <c r="E9911">
        <v>1962</v>
      </c>
      <c r="F9911">
        <v>19.8</v>
      </c>
      <c r="G9911">
        <v>8.1</v>
      </c>
      <c r="M9911">
        <v>70.472300000000004</v>
      </c>
      <c r="N9911">
        <v>88.111999999999995</v>
      </c>
    </row>
    <row r="9912" spans="1:15" x14ac:dyDescent="0.3">
      <c r="A9912" t="s">
        <v>342</v>
      </c>
      <c r="B9912" t="s">
        <v>343</v>
      </c>
      <c r="C9912" t="s">
        <v>438</v>
      </c>
      <c r="D9912" t="s">
        <v>439</v>
      </c>
      <c r="E9912">
        <v>1961</v>
      </c>
      <c r="F9912">
        <v>20.8</v>
      </c>
      <c r="G9912">
        <v>7.5</v>
      </c>
      <c r="M9912">
        <v>70.250900000000001</v>
      </c>
      <c r="N9912">
        <v>87.144800000000004</v>
      </c>
    </row>
    <row r="9913" spans="1:15" x14ac:dyDescent="0.3">
      <c r="A9913" t="s">
        <v>342</v>
      </c>
      <c r="B9913" t="s">
        <v>343</v>
      </c>
      <c r="C9913" t="s">
        <v>438</v>
      </c>
      <c r="D9913" t="s">
        <v>439</v>
      </c>
      <c r="E9913">
        <v>1960</v>
      </c>
      <c r="F9913">
        <v>21.7</v>
      </c>
      <c r="G9913">
        <v>7.8</v>
      </c>
      <c r="M9913">
        <v>69.923699999999997</v>
      </c>
    </row>
    <row r="9914" spans="1:15" x14ac:dyDescent="0.3">
      <c r="A9914" t="s">
        <v>344</v>
      </c>
      <c r="B9914" t="s">
        <v>345</v>
      </c>
      <c r="C9914" t="s">
        <v>438</v>
      </c>
      <c r="D9914" t="s">
        <v>439</v>
      </c>
      <c r="E9914">
        <v>2018</v>
      </c>
      <c r="I9914">
        <v>54235500000</v>
      </c>
      <c r="J9914">
        <v>26234</v>
      </c>
      <c r="K9914">
        <v>79.75</v>
      </c>
      <c r="L9914">
        <v>1.7</v>
      </c>
      <c r="N9914">
        <v>102.64</v>
      </c>
      <c r="O9914">
        <v>5.51</v>
      </c>
    </row>
    <row r="9915" spans="1:15" x14ac:dyDescent="0.3">
      <c r="A9915" t="s">
        <v>344</v>
      </c>
      <c r="B9915" t="s">
        <v>345</v>
      </c>
      <c r="C9915" t="s">
        <v>438</v>
      </c>
      <c r="D9915" t="s">
        <v>439</v>
      </c>
      <c r="E9915">
        <v>2017</v>
      </c>
      <c r="F9915">
        <v>9.8000000000000007</v>
      </c>
      <c r="G9915">
        <v>9.9</v>
      </c>
      <c r="I9915">
        <v>48455900000</v>
      </c>
      <c r="J9915">
        <v>23449.599999999999</v>
      </c>
      <c r="K9915">
        <v>78.885400000000004</v>
      </c>
      <c r="L9915">
        <v>1.8</v>
      </c>
      <c r="M9915">
        <v>81.175600000000003</v>
      </c>
      <c r="N9915">
        <v>102.59099999999999</v>
      </c>
      <c r="O9915">
        <v>6.5640000000000001</v>
      </c>
    </row>
    <row r="9916" spans="1:15" x14ac:dyDescent="0.3">
      <c r="A9916" t="s">
        <v>344</v>
      </c>
      <c r="B9916" t="s">
        <v>345</v>
      </c>
      <c r="C9916" t="s">
        <v>438</v>
      </c>
      <c r="D9916" t="s">
        <v>439</v>
      </c>
      <c r="E9916">
        <v>2016</v>
      </c>
      <c r="F9916">
        <v>9.9</v>
      </c>
      <c r="G9916">
        <v>9.5</v>
      </c>
      <c r="I9916">
        <v>44641200000</v>
      </c>
      <c r="J9916">
        <v>21617.599999999999</v>
      </c>
      <c r="K9916">
        <v>75.498500000000007</v>
      </c>
      <c r="L9916">
        <v>1.9</v>
      </c>
      <c r="M9916">
        <v>81.175600000000003</v>
      </c>
      <c r="N9916">
        <v>102.524</v>
      </c>
      <c r="O9916">
        <v>8</v>
      </c>
    </row>
    <row r="9917" spans="1:15" x14ac:dyDescent="0.3">
      <c r="A9917" t="s">
        <v>344</v>
      </c>
      <c r="B9917" t="s">
        <v>345</v>
      </c>
      <c r="C9917" t="s">
        <v>438</v>
      </c>
      <c r="D9917" t="s">
        <v>439</v>
      </c>
      <c r="E9917">
        <v>2015</v>
      </c>
      <c r="F9917">
        <v>10</v>
      </c>
      <c r="G9917">
        <v>9.6</v>
      </c>
      <c r="I9917">
        <v>43102000000</v>
      </c>
      <c r="J9917">
        <v>20887.5</v>
      </c>
      <c r="K9917">
        <v>73.098699999999994</v>
      </c>
      <c r="L9917">
        <v>2</v>
      </c>
      <c r="M9917">
        <v>80.775599999999997</v>
      </c>
      <c r="N9917">
        <v>102.446</v>
      </c>
      <c r="O9917">
        <v>8.9619999999999997</v>
      </c>
    </row>
    <row r="9918" spans="1:15" x14ac:dyDescent="0.3">
      <c r="A9918" t="s">
        <v>344</v>
      </c>
      <c r="B9918" t="s">
        <v>345</v>
      </c>
      <c r="C9918" t="s">
        <v>438</v>
      </c>
      <c r="D9918" t="s">
        <v>439</v>
      </c>
      <c r="E9918">
        <v>2014</v>
      </c>
      <c r="F9918">
        <v>10.3</v>
      </c>
      <c r="G9918">
        <v>9.1999999999999993</v>
      </c>
      <c r="H9918">
        <v>6728</v>
      </c>
      <c r="I9918">
        <v>49889600000</v>
      </c>
      <c r="J9918">
        <v>24195</v>
      </c>
      <c r="K9918">
        <v>71.59</v>
      </c>
      <c r="L9918">
        <v>2.1</v>
      </c>
      <c r="M9918">
        <v>81.078000000000003</v>
      </c>
      <c r="N9918">
        <v>102.38200000000001</v>
      </c>
      <c r="O9918">
        <v>9.6679999999999993</v>
      </c>
    </row>
    <row r="9919" spans="1:15" x14ac:dyDescent="0.3">
      <c r="A9919" t="s">
        <v>344</v>
      </c>
      <c r="B9919" t="s">
        <v>345</v>
      </c>
      <c r="C9919" t="s">
        <v>438</v>
      </c>
      <c r="D9919" t="s">
        <v>439</v>
      </c>
      <c r="E9919">
        <v>2013</v>
      </c>
      <c r="F9919">
        <v>10.199999999999999</v>
      </c>
      <c r="G9919">
        <v>9.4</v>
      </c>
      <c r="H9919">
        <v>6779.28</v>
      </c>
      <c r="I9919">
        <v>48116300000</v>
      </c>
      <c r="J9919">
        <v>23357.9</v>
      </c>
      <c r="K9919">
        <v>72.675600000000003</v>
      </c>
      <c r="L9919">
        <v>2.2000000000000002</v>
      </c>
      <c r="M9919">
        <v>80.322000000000003</v>
      </c>
      <c r="N9919">
        <v>102.282</v>
      </c>
      <c r="O9919">
        <v>10.102</v>
      </c>
    </row>
    <row r="9920" spans="1:15" x14ac:dyDescent="0.3">
      <c r="A9920" t="s">
        <v>344</v>
      </c>
      <c r="B9920" t="s">
        <v>345</v>
      </c>
      <c r="C9920" t="s">
        <v>438</v>
      </c>
      <c r="D9920" t="s">
        <v>439</v>
      </c>
      <c r="E9920">
        <v>2012</v>
      </c>
      <c r="F9920">
        <v>10.7</v>
      </c>
      <c r="G9920">
        <v>9.4</v>
      </c>
      <c r="H9920">
        <v>6718.98</v>
      </c>
      <c r="I9920">
        <v>46352800000</v>
      </c>
      <c r="J9920">
        <v>22532.400000000001</v>
      </c>
      <c r="K9920">
        <v>68.349999999999994</v>
      </c>
      <c r="L9920">
        <v>2.4</v>
      </c>
      <c r="M9920">
        <v>80.124399999999994</v>
      </c>
      <c r="N9920">
        <v>102.114</v>
      </c>
      <c r="O9920">
        <v>8.84</v>
      </c>
    </row>
    <row r="9921" spans="1:15" x14ac:dyDescent="0.3">
      <c r="A9921" t="s">
        <v>344</v>
      </c>
      <c r="B9921" t="s">
        <v>345</v>
      </c>
      <c r="C9921" t="s">
        <v>438</v>
      </c>
      <c r="D9921" t="s">
        <v>439</v>
      </c>
      <c r="E9921">
        <v>2011</v>
      </c>
      <c r="F9921">
        <v>10.7</v>
      </c>
      <c r="G9921">
        <v>9.1</v>
      </c>
      <c r="H9921">
        <v>6753.07</v>
      </c>
      <c r="I9921">
        <v>51290800000</v>
      </c>
      <c r="J9921">
        <v>24985.200000000001</v>
      </c>
      <c r="K9921">
        <v>67.34</v>
      </c>
      <c r="L9921">
        <v>2.5</v>
      </c>
      <c r="M9921">
        <v>79.970699999999994</v>
      </c>
      <c r="N9921">
        <v>101.898</v>
      </c>
      <c r="O9921">
        <v>8.1660000000000004</v>
      </c>
    </row>
    <row r="9922" spans="1:15" x14ac:dyDescent="0.3">
      <c r="A9922" t="s">
        <v>344</v>
      </c>
      <c r="B9922" t="s">
        <v>345</v>
      </c>
      <c r="C9922" t="s">
        <v>438</v>
      </c>
      <c r="D9922" t="s">
        <v>439</v>
      </c>
      <c r="E9922">
        <v>2010</v>
      </c>
      <c r="F9922">
        <v>10.9</v>
      </c>
      <c r="G9922">
        <v>9.1</v>
      </c>
      <c r="H9922">
        <v>6510.84</v>
      </c>
      <c r="I9922">
        <v>48013600000</v>
      </c>
      <c r="J9922">
        <v>23437.5</v>
      </c>
      <c r="K9922">
        <v>70</v>
      </c>
      <c r="L9922">
        <v>2.6</v>
      </c>
      <c r="M9922">
        <v>79.421999999999997</v>
      </c>
      <c r="N9922">
        <v>101.68600000000001</v>
      </c>
      <c r="O9922">
        <v>7.2359999999999998</v>
      </c>
    </row>
    <row r="9923" spans="1:15" x14ac:dyDescent="0.3">
      <c r="A9923" t="s">
        <v>344</v>
      </c>
      <c r="B9923" t="s">
        <v>345</v>
      </c>
      <c r="C9923" t="s">
        <v>438</v>
      </c>
      <c r="D9923" t="s">
        <v>439</v>
      </c>
      <c r="E9923">
        <v>2009</v>
      </c>
      <c r="F9923">
        <v>10.7</v>
      </c>
      <c r="G9923">
        <v>9.1999999999999993</v>
      </c>
      <c r="H9923">
        <v>6104.42</v>
      </c>
      <c r="I9923">
        <v>50244800000</v>
      </c>
      <c r="J9923">
        <v>24633.8</v>
      </c>
      <c r="K9923">
        <v>64</v>
      </c>
      <c r="L9923">
        <v>2.8</v>
      </c>
      <c r="M9923">
        <v>78.970699999999994</v>
      </c>
      <c r="N9923">
        <v>101.245</v>
      </c>
      <c r="O9923">
        <v>5.8570000000000002</v>
      </c>
    </row>
    <row r="9924" spans="1:15" x14ac:dyDescent="0.3">
      <c r="A9924" t="s">
        <v>344</v>
      </c>
      <c r="B9924" t="s">
        <v>345</v>
      </c>
      <c r="C9924" t="s">
        <v>438</v>
      </c>
      <c r="D9924" t="s">
        <v>439</v>
      </c>
      <c r="E9924">
        <v>2008</v>
      </c>
      <c r="F9924">
        <v>10.8</v>
      </c>
      <c r="G9924">
        <v>9.1</v>
      </c>
      <c r="H9924">
        <v>6920.24</v>
      </c>
      <c r="I9924">
        <v>55589800000</v>
      </c>
      <c r="J9924">
        <v>27501.8</v>
      </c>
      <c r="K9924">
        <v>58</v>
      </c>
      <c r="L9924">
        <v>2.9</v>
      </c>
      <c r="M9924">
        <v>78.765900000000002</v>
      </c>
      <c r="N9924">
        <v>100.33199999999999</v>
      </c>
      <c r="O9924">
        <v>4.3710000000000004</v>
      </c>
    </row>
    <row r="9925" spans="1:15" x14ac:dyDescent="0.3">
      <c r="A9925" t="s">
        <v>344</v>
      </c>
      <c r="B9925" t="s">
        <v>345</v>
      </c>
      <c r="C9925" t="s">
        <v>438</v>
      </c>
      <c r="D9925" t="s">
        <v>439</v>
      </c>
      <c r="E9925">
        <v>2007</v>
      </c>
      <c r="F9925">
        <v>9.8000000000000007</v>
      </c>
      <c r="G9925">
        <v>9.1999999999999993</v>
      </c>
      <c r="H9925">
        <v>7137.82</v>
      </c>
      <c r="I9925">
        <v>48114700000</v>
      </c>
      <c r="J9925">
        <v>23841.3</v>
      </c>
      <c r="K9925">
        <v>56.74</v>
      </c>
      <c r="L9925">
        <v>3.1</v>
      </c>
      <c r="M9925">
        <v>78.561000000000007</v>
      </c>
      <c r="N9925">
        <v>100.205</v>
      </c>
      <c r="O9925">
        <v>4.8179999999999996</v>
      </c>
    </row>
    <row r="9926" spans="1:15" x14ac:dyDescent="0.3">
      <c r="A9926" t="s">
        <v>344</v>
      </c>
      <c r="B9926" t="s">
        <v>345</v>
      </c>
      <c r="C9926" t="s">
        <v>438</v>
      </c>
      <c r="D9926" t="s">
        <v>439</v>
      </c>
      <c r="E9926">
        <v>2006</v>
      </c>
      <c r="F9926">
        <v>9.4</v>
      </c>
      <c r="G9926">
        <v>9.1</v>
      </c>
      <c r="H9926">
        <v>7123.54</v>
      </c>
      <c r="I9926">
        <v>39587700000</v>
      </c>
      <c r="J9926">
        <v>19726.099999999999</v>
      </c>
      <c r="K9926">
        <v>54.01</v>
      </c>
      <c r="L9926">
        <v>3.3</v>
      </c>
      <c r="M9926">
        <v>78.086600000000004</v>
      </c>
      <c r="N9926">
        <v>99.645899999999997</v>
      </c>
      <c r="O9926">
        <v>5.95</v>
      </c>
    </row>
    <row r="9927" spans="1:15" x14ac:dyDescent="0.3">
      <c r="A9927" t="s">
        <v>344</v>
      </c>
      <c r="B9927" t="s">
        <v>345</v>
      </c>
      <c r="C9927" t="s">
        <v>438</v>
      </c>
      <c r="D9927" t="s">
        <v>439</v>
      </c>
      <c r="E9927">
        <v>2005</v>
      </c>
      <c r="F9927">
        <v>9.1</v>
      </c>
      <c r="G9927">
        <v>9.4</v>
      </c>
      <c r="H9927">
        <v>6917.86</v>
      </c>
      <c r="I9927">
        <v>36347000000</v>
      </c>
      <c r="J9927">
        <v>18169.2</v>
      </c>
      <c r="K9927">
        <v>46.81</v>
      </c>
      <c r="L9927">
        <v>3.5</v>
      </c>
      <c r="M9927">
        <v>77.612200000000001</v>
      </c>
      <c r="N9927">
        <v>99.328400000000002</v>
      </c>
      <c r="O9927">
        <v>6.5060000000000002</v>
      </c>
    </row>
    <row r="9928" spans="1:15" x14ac:dyDescent="0.3">
      <c r="A9928" t="s">
        <v>344</v>
      </c>
      <c r="B9928" t="s">
        <v>345</v>
      </c>
      <c r="C9928" t="s">
        <v>438</v>
      </c>
      <c r="D9928" t="s">
        <v>439</v>
      </c>
      <c r="E9928">
        <v>2004</v>
      </c>
      <c r="F9928">
        <v>9</v>
      </c>
      <c r="G9928">
        <v>9.3000000000000007</v>
      </c>
      <c r="H9928">
        <v>6830.71</v>
      </c>
      <c r="I9928">
        <v>34470200000</v>
      </c>
      <c r="J9928">
        <v>17260.900000000001</v>
      </c>
      <c r="K9928">
        <v>40.81</v>
      </c>
      <c r="L9928">
        <v>3.7</v>
      </c>
      <c r="M9928">
        <v>77.207300000000004</v>
      </c>
      <c r="N9928">
        <v>99.156499999999994</v>
      </c>
      <c r="O9928">
        <v>6.0119999999999996</v>
      </c>
    </row>
    <row r="9929" spans="1:15" x14ac:dyDescent="0.3">
      <c r="A9929" t="s">
        <v>344</v>
      </c>
      <c r="B9929" t="s">
        <v>345</v>
      </c>
      <c r="C9929" t="s">
        <v>438</v>
      </c>
      <c r="D9929" t="s">
        <v>439</v>
      </c>
      <c r="E9929">
        <v>2003</v>
      </c>
      <c r="F9929">
        <v>8.6999999999999993</v>
      </c>
      <c r="G9929">
        <v>9.6999999999999993</v>
      </c>
      <c r="H9929">
        <v>6578.03</v>
      </c>
      <c r="I9929">
        <v>29697400000</v>
      </c>
      <c r="J9929">
        <v>14880.5</v>
      </c>
      <c r="K9929">
        <v>31.854800000000001</v>
      </c>
      <c r="L9929">
        <v>3.9</v>
      </c>
      <c r="M9929">
        <v>76.858500000000006</v>
      </c>
      <c r="N9929">
        <v>99.093000000000004</v>
      </c>
      <c r="O9929">
        <v>6.4790000000000001</v>
      </c>
    </row>
    <row r="9930" spans="1:15" x14ac:dyDescent="0.3">
      <c r="A9930" t="s">
        <v>344</v>
      </c>
      <c r="B9930" t="s">
        <v>345</v>
      </c>
      <c r="C9930" t="s">
        <v>438</v>
      </c>
      <c r="D9930" t="s">
        <v>439</v>
      </c>
      <c r="E9930">
        <v>2002</v>
      </c>
      <c r="F9930">
        <v>8.8000000000000007</v>
      </c>
      <c r="G9930">
        <v>9.4</v>
      </c>
      <c r="H9930">
        <v>6380.95</v>
      </c>
      <c r="I9930">
        <v>23563600000</v>
      </c>
      <c r="J9930">
        <v>11814.1</v>
      </c>
      <c r="K9930">
        <v>27.838899999999999</v>
      </c>
      <c r="L9930">
        <v>4.0999999999999996</v>
      </c>
      <c r="M9930">
        <v>76.007300000000001</v>
      </c>
      <c r="N9930">
        <v>99.033299999999997</v>
      </c>
      <c r="O9930">
        <v>5.9219999999999997</v>
      </c>
    </row>
    <row r="9931" spans="1:15" x14ac:dyDescent="0.3">
      <c r="A9931" t="s">
        <v>344</v>
      </c>
      <c r="B9931" t="s">
        <v>345</v>
      </c>
      <c r="C9931" t="s">
        <v>438</v>
      </c>
      <c r="D9931" t="s">
        <v>439</v>
      </c>
      <c r="E9931">
        <v>2001</v>
      </c>
      <c r="F9931">
        <v>8.8000000000000007</v>
      </c>
      <c r="G9931">
        <v>9.3000000000000007</v>
      </c>
      <c r="H9931">
        <v>6006.35</v>
      </c>
      <c r="I9931">
        <v>20875400000</v>
      </c>
      <c r="J9931">
        <v>10479.299999999999</v>
      </c>
      <c r="K9931">
        <v>30.175899999999999</v>
      </c>
      <c r="L9931">
        <v>4.3</v>
      </c>
      <c r="M9931">
        <v>75.758499999999998</v>
      </c>
      <c r="N9931">
        <v>98.910600000000002</v>
      </c>
      <c r="O9931">
        <v>5.6820000000000004</v>
      </c>
    </row>
    <row r="9932" spans="1:15" x14ac:dyDescent="0.3">
      <c r="A9932" t="s">
        <v>344</v>
      </c>
      <c r="B9932" t="s">
        <v>345</v>
      </c>
      <c r="C9932" t="s">
        <v>438</v>
      </c>
      <c r="D9932" t="s">
        <v>439</v>
      </c>
      <c r="E9932">
        <v>2000</v>
      </c>
      <c r="F9932">
        <v>9.1</v>
      </c>
      <c r="G9932">
        <v>9.3000000000000007</v>
      </c>
      <c r="H9932">
        <v>5778</v>
      </c>
      <c r="I9932">
        <v>20342200000</v>
      </c>
      <c r="J9932">
        <v>10227.700000000001</v>
      </c>
      <c r="K9932">
        <v>15.110300000000001</v>
      </c>
      <c r="L9932">
        <v>4.5999999999999996</v>
      </c>
      <c r="M9932">
        <v>75.412199999999999</v>
      </c>
      <c r="N9932">
        <v>98.754999999999995</v>
      </c>
      <c r="O9932">
        <v>6.9180000000000001</v>
      </c>
    </row>
    <row r="9933" spans="1:15" x14ac:dyDescent="0.3">
      <c r="A9933" t="s">
        <v>344</v>
      </c>
      <c r="B9933" t="s">
        <v>345</v>
      </c>
      <c r="C9933" t="s">
        <v>438</v>
      </c>
      <c r="D9933" t="s">
        <v>439</v>
      </c>
      <c r="E9933">
        <v>1999</v>
      </c>
      <c r="F9933">
        <v>8.8000000000000007</v>
      </c>
      <c r="G9933">
        <v>9.5</v>
      </c>
      <c r="H9933">
        <v>5675.62</v>
      </c>
      <c r="I9933">
        <v>22690000000</v>
      </c>
      <c r="J9933">
        <v>11442</v>
      </c>
      <c r="K9933">
        <v>12.610900000000001</v>
      </c>
      <c r="L9933">
        <v>4.9000000000000004</v>
      </c>
      <c r="M9933">
        <v>75.009799999999998</v>
      </c>
      <c r="N9933">
        <v>98.462999999999994</v>
      </c>
      <c r="O9933">
        <v>7.3239999999999998</v>
      </c>
    </row>
    <row r="9934" spans="1:15" x14ac:dyDescent="0.3">
      <c r="A9934" t="s">
        <v>344</v>
      </c>
      <c r="B9934" t="s">
        <v>345</v>
      </c>
      <c r="C9934" t="s">
        <v>438</v>
      </c>
      <c r="D9934" t="s">
        <v>439</v>
      </c>
      <c r="E9934">
        <v>1998</v>
      </c>
      <c r="F9934">
        <v>9</v>
      </c>
      <c r="G9934">
        <v>9.6</v>
      </c>
      <c r="H9934">
        <v>5574.71</v>
      </c>
      <c r="I9934">
        <v>22125400000</v>
      </c>
      <c r="J9934">
        <v>11165.3</v>
      </c>
      <c r="K9934">
        <v>10.1046</v>
      </c>
      <c r="L9934">
        <v>5.2</v>
      </c>
      <c r="M9934">
        <v>74.807299999999998</v>
      </c>
      <c r="N9934">
        <v>98.392700000000005</v>
      </c>
      <c r="O9934">
        <v>7.3890000000000002</v>
      </c>
    </row>
    <row r="9935" spans="1:15" x14ac:dyDescent="0.3">
      <c r="A9935" t="s">
        <v>344</v>
      </c>
      <c r="B9935" t="s">
        <v>345</v>
      </c>
      <c r="C9935" t="s">
        <v>438</v>
      </c>
      <c r="D9935" t="s">
        <v>439</v>
      </c>
      <c r="E9935">
        <v>1997</v>
      </c>
      <c r="F9935">
        <v>9.1</v>
      </c>
      <c r="G9935">
        <v>9.5</v>
      </c>
      <c r="H9935">
        <v>5434.66</v>
      </c>
      <c r="I9935">
        <v>20749100000</v>
      </c>
      <c r="J9935">
        <v>10447.9</v>
      </c>
      <c r="K9935">
        <v>7.59192</v>
      </c>
      <c r="L9935">
        <v>5.5</v>
      </c>
      <c r="M9935">
        <v>74.707300000000004</v>
      </c>
      <c r="N9935">
        <v>98.607500000000002</v>
      </c>
      <c r="O9935">
        <v>6.6470000000000002</v>
      </c>
    </row>
    <row r="9936" spans="1:15" x14ac:dyDescent="0.3">
      <c r="A9936" t="s">
        <v>344</v>
      </c>
      <c r="B9936" t="s">
        <v>345</v>
      </c>
      <c r="C9936" t="s">
        <v>438</v>
      </c>
      <c r="D9936" t="s">
        <v>439</v>
      </c>
      <c r="E9936">
        <v>1996</v>
      </c>
      <c r="F9936">
        <v>9.4</v>
      </c>
      <c r="G9936">
        <v>9.4</v>
      </c>
      <c r="H9936">
        <v>5365.51</v>
      </c>
      <c r="I9936">
        <v>21480000000</v>
      </c>
      <c r="J9936">
        <v>10801.4</v>
      </c>
      <c r="K9936">
        <v>5.0722699999999996</v>
      </c>
      <c r="L9936">
        <v>5.9</v>
      </c>
      <c r="M9936">
        <v>74.458500000000001</v>
      </c>
      <c r="N9936">
        <v>98.740200000000002</v>
      </c>
      <c r="O9936">
        <v>6.9080000000000004</v>
      </c>
    </row>
    <row r="9937" spans="1:15" x14ac:dyDescent="0.3">
      <c r="A9937" t="s">
        <v>344</v>
      </c>
      <c r="B9937" t="s">
        <v>345</v>
      </c>
      <c r="C9937" t="s">
        <v>438</v>
      </c>
      <c r="D9937" t="s">
        <v>439</v>
      </c>
      <c r="E9937">
        <v>1995</v>
      </c>
      <c r="F9937">
        <v>9.5</v>
      </c>
      <c r="G9937">
        <v>9.5</v>
      </c>
      <c r="H9937">
        <v>5312.9</v>
      </c>
      <c r="I9937">
        <v>21273100000</v>
      </c>
      <c r="J9937">
        <v>10690.7</v>
      </c>
      <c r="K9937">
        <v>2.89899</v>
      </c>
      <c r="L9937">
        <v>6.2</v>
      </c>
      <c r="M9937">
        <v>73.958500000000001</v>
      </c>
      <c r="N9937">
        <v>98.802000000000007</v>
      </c>
      <c r="O9937">
        <v>7.15</v>
      </c>
    </row>
    <row r="9938" spans="1:15" x14ac:dyDescent="0.3">
      <c r="A9938" t="s">
        <v>344</v>
      </c>
      <c r="B9938" t="s">
        <v>345</v>
      </c>
      <c r="C9938" t="s">
        <v>438</v>
      </c>
      <c r="D9938" t="s">
        <v>439</v>
      </c>
      <c r="E9938">
        <v>1994</v>
      </c>
      <c r="F9938">
        <v>9.8000000000000007</v>
      </c>
      <c r="G9938">
        <v>9.6999999999999993</v>
      </c>
      <c r="H9938">
        <v>5240.16</v>
      </c>
      <c r="I9938">
        <v>14993800000</v>
      </c>
      <c r="J9938">
        <v>7536.69</v>
      </c>
      <c r="K9938">
        <v>1.0715699999999999</v>
      </c>
      <c r="L9938">
        <v>6.7</v>
      </c>
      <c r="M9938">
        <v>73.404899999999998</v>
      </c>
      <c r="N9938">
        <v>98.780699999999996</v>
      </c>
      <c r="O9938">
        <v>8.24</v>
      </c>
    </row>
    <row r="9939" spans="1:15" x14ac:dyDescent="0.3">
      <c r="A9939" t="s">
        <v>344</v>
      </c>
      <c r="B9939" t="s">
        <v>345</v>
      </c>
      <c r="C9939" t="s">
        <v>438</v>
      </c>
      <c r="D9939" t="s">
        <v>439</v>
      </c>
      <c r="E9939">
        <v>1993</v>
      </c>
      <c r="F9939">
        <v>9.9</v>
      </c>
      <c r="G9939">
        <v>10</v>
      </c>
      <c r="H9939">
        <v>4950.93</v>
      </c>
      <c r="I9939">
        <v>13209800000</v>
      </c>
      <c r="J9939">
        <v>6632.25</v>
      </c>
      <c r="K9939">
        <v>0.40979199999999999</v>
      </c>
      <c r="L9939">
        <v>7.1</v>
      </c>
      <c r="M9939">
        <v>73.253699999999995</v>
      </c>
      <c r="N9939">
        <v>98.894999999999996</v>
      </c>
      <c r="O9939">
        <v>8.51</v>
      </c>
    </row>
    <row r="9940" spans="1:15" x14ac:dyDescent="0.3">
      <c r="A9940" t="s">
        <v>344</v>
      </c>
      <c r="B9940" t="s">
        <v>345</v>
      </c>
      <c r="C9940" t="s">
        <v>438</v>
      </c>
      <c r="D9940" t="s">
        <v>439</v>
      </c>
      <c r="E9940">
        <v>1992</v>
      </c>
      <c r="F9940">
        <v>10</v>
      </c>
      <c r="G9940">
        <v>9.6999999999999993</v>
      </c>
      <c r="H9940">
        <v>4943.16</v>
      </c>
      <c r="I9940">
        <v>13052500000</v>
      </c>
      <c r="J9940">
        <v>6537.69</v>
      </c>
      <c r="L9940">
        <v>7.7</v>
      </c>
      <c r="M9940">
        <v>73.304900000000004</v>
      </c>
      <c r="N9940">
        <v>99.131</v>
      </c>
      <c r="O9940">
        <v>7.7359999999999998</v>
      </c>
    </row>
    <row r="9941" spans="1:15" x14ac:dyDescent="0.3">
      <c r="A9941" t="s">
        <v>344</v>
      </c>
      <c r="B9941" t="s">
        <v>345</v>
      </c>
      <c r="C9941" t="s">
        <v>438</v>
      </c>
      <c r="D9941" t="s">
        <v>439</v>
      </c>
      <c r="E9941">
        <v>1991</v>
      </c>
      <c r="F9941">
        <v>10.8</v>
      </c>
      <c r="G9941">
        <v>9.6999999999999993</v>
      </c>
      <c r="H9941">
        <v>5087.45</v>
      </c>
      <c r="I9941">
        <v>13214500000</v>
      </c>
      <c r="J9941">
        <v>6609.14</v>
      </c>
      <c r="L9941">
        <v>8.1999999999999993</v>
      </c>
      <c r="M9941">
        <v>73.353700000000003</v>
      </c>
      <c r="N9941">
        <v>99.276499999999999</v>
      </c>
      <c r="O9941">
        <v>7.08</v>
      </c>
    </row>
    <row r="9942" spans="1:15" x14ac:dyDescent="0.3">
      <c r="A9942" t="s">
        <v>344</v>
      </c>
      <c r="B9942" t="s">
        <v>345</v>
      </c>
      <c r="C9942" t="s">
        <v>438</v>
      </c>
      <c r="D9942" t="s">
        <v>439</v>
      </c>
      <c r="E9942">
        <v>1990</v>
      </c>
      <c r="F9942">
        <v>11.2</v>
      </c>
      <c r="G9942">
        <v>9.3000000000000007</v>
      </c>
      <c r="H9942">
        <v>5334.91</v>
      </c>
      <c r="I9942">
        <v>18130700000</v>
      </c>
      <c r="J9942">
        <v>9073.7099999999991</v>
      </c>
      <c r="K9942">
        <v>0</v>
      </c>
      <c r="L9942">
        <v>8.8000000000000007</v>
      </c>
      <c r="M9942">
        <v>73.204899999999995</v>
      </c>
      <c r="N9942">
        <v>99.2136</v>
      </c>
    </row>
    <row r="9943" spans="1:15" x14ac:dyDescent="0.3">
      <c r="A9943" t="s">
        <v>344</v>
      </c>
      <c r="B9943" t="s">
        <v>345</v>
      </c>
      <c r="C9943" t="s">
        <v>438</v>
      </c>
      <c r="D9943" t="s">
        <v>439</v>
      </c>
      <c r="E9943">
        <v>1989</v>
      </c>
      <c r="F9943">
        <v>11.7</v>
      </c>
      <c r="G9943">
        <v>9.4</v>
      </c>
      <c r="L9943">
        <v>9.4</v>
      </c>
      <c r="M9943">
        <v>72.704899999999995</v>
      </c>
      <c r="N9943">
        <v>99.123699999999999</v>
      </c>
    </row>
    <row r="9944" spans="1:15" x14ac:dyDescent="0.3">
      <c r="A9944" t="s">
        <v>344</v>
      </c>
      <c r="B9944" t="s">
        <v>345</v>
      </c>
      <c r="C9944" t="s">
        <v>438</v>
      </c>
      <c r="D9944" t="s">
        <v>439</v>
      </c>
      <c r="E9944">
        <v>1988</v>
      </c>
      <c r="F9944">
        <v>12.6</v>
      </c>
      <c r="G9944">
        <v>9.6</v>
      </c>
      <c r="L9944">
        <v>10</v>
      </c>
      <c r="M9944">
        <v>72.446299999999994</v>
      </c>
      <c r="N9944">
        <v>99.066299999999998</v>
      </c>
    </row>
    <row r="9945" spans="1:15" x14ac:dyDescent="0.3">
      <c r="A9945" t="s">
        <v>344</v>
      </c>
      <c r="B9945" t="s">
        <v>345</v>
      </c>
      <c r="C9945" t="s">
        <v>438</v>
      </c>
      <c r="D9945" t="s">
        <v>439</v>
      </c>
      <c r="E9945">
        <v>1987</v>
      </c>
      <c r="F9945">
        <v>12.9</v>
      </c>
      <c r="G9945">
        <v>10</v>
      </c>
      <c r="L9945">
        <v>10.8</v>
      </c>
      <c r="M9945">
        <v>72.002399999999994</v>
      </c>
      <c r="N9945">
        <v>98.797200000000004</v>
      </c>
    </row>
    <row r="9946" spans="1:15" x14ac:dyDescent="0.3">
      <c r="A9946" t="s">
        <v>344</v>
      </c>
      <c r="B9946" t="s">
        <v>345</v>
      </c>
      <c r="C9946" t="s">
        <v>438</v>
      </c>
      <c r="D9946" t="s">
        <v>439</v>
      </c>
      <c r="E9946">
        <v>1986</v>
      </c>
      <c r="F9946">
        <v>13</v>
      </c>
      <c r="G9946">
        <v>9.9</v>
      </c>
      <c r="L9946">
        <v>11.5</v>
      </c>
      <c r="M9946">
        <v>71.802400000000006</v>
      </c>
      <c r="N9946">
        <v>97.614900000000006</v>
      </c>
    </row>
    <row r="9947" spans="1:15" x14ac:dyDescent="0.3">
      <c r="A9947" t="s">
        <v>344</v>
      </c>
      <c r="B9947" t="s">
        <v>345</v>
      </c>
      <c r="C9947" t="s">
        <v>438</v>
      </c>
      <c r="D9947" t="s">
        <v>439</v>
      </c>
      <c r="E9947">
        <v>1985</v>
      </c>
      <c r="F9947">
        <v>13.4</v>
      </c>
      <c r="G9947">
        <v>10.199999999999999</v>
      </c>
      <c r="L9947">
        <v>12.2</v>
      </c>
      <c r="M9947">
        <v>71.351200000000006</v>
      </c>
      <c r="N9947">
        <v>96.407200000000003</v>
      </c>
    </row>
    <row r="9948" spans="1:15" x14ac:dyDescent="0.3">
      <c r="A9948" t="s">
        <v>344</v>
      </c>
      <c r="B9948" t="s">
        <v>345</v>
      </c>
      <c r="C9948" t="s">
        <v>438</v>
      </c>
      <c r="D9948" t="s">
        <v>439</v>
      </c>
      <c r="E9948">
        <v>1984</v>
      </c>
      <c r="F9948">
        <v>13.6</v>
      </c>
      <c r="G9948">
        <v>10.5</v>
      </c>
      <c r="L9948">
        <v>13</v>
      </c>
      <c r="M9948">
        <v>70.9024</v>
      </c>
      <c r="N9948">
        <v>95.936099999999996</v>
      </c>
    </row>
    <row r="9949" spans="1:15" x14ac:dyDescent="0.3">
      <c r="A9949" t="s">
        <v>344</v>
      </c>
      <c r="B9949" t="s">
        <v>345</v>
      </c>
      <c r="C9949" t="s">
        <v>438</v>
      </c>
      <c r="D9949" t="s">
        <v>439</v>
      </c>
      <c r="E9949">
        <v>1983</v>
      </c>
      <c r="F9949">
        <v>14.1</v>
      </c>
      <c r="G9949">
        <v>10.8</v>
      </c>
      <c r="L9949">
        <v>13.8</v>
      </c>
      <c r="M9949">
        <v>70.541499999999999</v>
      </c>
      <c r="N9949">
        <v>95.447900000000004</v>
      </c>
    </row>
    <row r="9950" spans="1:15" x14ac:dyDescent="0.3">
      <c r="A9950" t="s">
        <v>344</v>
      </c>
      <c r="B9950" t="s">
        <v>345</v>
      </c>
      <c r="C9950" t="s">
        <v>438</v>
      </c>
      <c r="D9950" t="s">
        <v>439</v>
      </c>
      <c r="E9950">
        <v>1982</v>
      </c>
      <c r="F9950">
        <v>15.1</v>
      </c>
      <c r="G9950">
        <v>10.3</v>
      </c>
      <c r="L9950">
        <v>14.6</v>
      </c>
      <c r="M9950">
        <v>71.053700000000006</v>
      </c>
      <c r="N9950">
        <v>94.852699999999999</v>
      </c>
    </row>
    <row r="9951" spans="1:15" x14ac:dyDescent="0.3">
      <c r="A9951" t="s">
        <v>344</v>
      </c>
      <c r="B9951" t="s">
        <v>345</v>
      </c>
      <c r="C9951" t="s">
        <v>438</v>
      </c>
      <c r="D9951" t="s">
        <v>439</v>
      </c>
      <c r="E9951">
        <v>1981</v>
      </c>
      <c r="F9951">
        <v>15.3</v>
      </c>
      <c r="G9951">
        <v>9.8000000000000007</v>
      </c>
      <c r="L9951">
        <v>15.5</v>
      </c>
      <c r="M9951">
        <v>71.204899999999995</v>
      </c>
      <c r="N9951">
        <v>94.663899999999998</v>
      </c>
    </row>
    <row r="9952" spans="1:15" x14ac:dyDescent="0.3">
      <c r="A9952" t="s">
        <v>344</v>
      </c>
      <c r="B9952" t="s">
        <v>345</v>
      </c>
      <c r="C9952" t="s">
        <v>438</v>
      </c>
      <c r="D9952" t="s">
        <v>439</v>
      </c>
      <c r="E9952">
        <v>1980</v>
      </c>
      <c r="F9952">
        <v>15.7</v>
      </c>
      <c r="G9952">
        <v>9.9</v>
      </c>
      <c r="M9952">
        <v>71.104900000000001</v>
      </c>
      <c r="N9952">
        <v>94.404899999999998</v>
      </c>
    </row>
    <row r="9953" spans="1:14" x14ac:dyDescent="0.3">
      <c r="A9953" t="s">
        <v>344</v>
      </c>
      <c r="B9953" t="s">
        <v>345</v>
      </c>
      <c r="C9953" t="s">
        <v>438</v>
      </c>
      <c r="D9953" t="s">
        <v>439</v>
      </c>
      <c r="E9953">
        <v>1979</v>
      </c>
      <c r="F9953">
        <v>16.3</v>
      </c>
      <c r="G9953">
        <v>9.6</v>
      </c>
      <c r="M9953">
        <v>70.853700000000003</v>
      </c>
      <c r="N9953">
        <v>93.4756</v>
      </c>
    </row>
    <row r="9954" spans="1:14" x14ac:dyDescent="0.3">
      <c r="A9954" t="s">
        <v>344</v>
      </c>
      <c r="B9954" t="s">
        <v>345</v>
      </c>
      <c r="C9954" t="s">
        <v>438</v>
      </c>
      <c r="D9954" t="s">
        <v>439</v>
      </c>
      <c r="E9954">
        <v>1978</v>
      </c>
      <c r="F9954">
        <v>16.3</v>
      </c>
      <c r="G9954">
        <v>9.9</v>
      </c>
      <c r="M9954">
        <v>70.702399999999997</v>
      </c>
      <c r="N9954">
        <v>92.48</v>
      </c>
    </row>
    <row r="9955" spans="1:14" x14ac:dyDescent="0.3">
      <c r="A9955" t="s">
        <v>344</v>
      </c>
      <c r="B9955" t="s">
        <v>345</v>
      </c>
      <c r="C9955" t="s">
        <v>438</v>
      </c>
      <c r="D9955" t="s">
        <v>439</v>
      </c>
      <c r="E9955">
        <v>1977</v>
      </c>
      <c r="F9955">
        <v>16.2</v>
      </c>
      <c r="G9955">
        <v>9.6</v>
      </c>
      <c r="M9955">
        <v>70.556100000000001</v>
      </c>
      <c r="N9955">
        <v>91.478499999999997</v>
      </c>
    </row>
    <row r="9956" spans="1:14" x14ac:dyDescent="0.3">
      <c r="A9956" t="s">
        <v>344</v>
      </c>
      <c r="B9956" t="s">
        <v>345</v>
      </c>
      <c r="C9956" t="s">
        <v>438</v>
      </c>
      <c r="D9956" t="s">
        <v>439</v>
      </c>
      <c r="E9956">
        <v>1976</v>
      </c>
      <c r="F9956">
        <v>16.7</v>
      </c>
      <c r="G9956">
        <v>10</v>
      </c>
      <c r="M9956">
        <v>70.307299999999998</v>
      </c>
      <c r="N9956">
        <v>90.379800000000003</v>
      </c>
    </row>
    <row r="9957" spans="1:14" x14ac:dyDescent="0.3">
      <c r="A9957" t="s">
        <v>344</v>
      </c>
      <c r="B9957" t="s">
        <v>345</v>
      </c>
      <c r="C9957" t="s">
        <v>438</v>
      </c>
      <c r="D9957" t="s">
        <v>439</v>
      </c>
      <c r="E9957">
        <v>1975</v>
      </c>
      <c r="F9957">
        <v>16.600000000000001</v>
      </c>
      <c r="G9957">
        <v>10.1</v>
      </c>
      <c r="M9957">
        <v>70.358500000000006</v>
      </c>
      <c r="N9957">
        <v>89.055700000000002</v>
      </c>
    </row>
    <row r="9958" spans="1:14" x14ac:dyDescent="0.3">
      <c r="A9958" t="s">
        <v>344</v>
      </c>
      <c r="B9958" t="s">
        <v>345</v>
      </c>
      <c r="C9958" t="s">
        <v>438</v>
      </c>
      <c r="D9958" t="s">
        <v>439</v>
      </c>
      <c r="E9958">
        <v>1974</v>
      </c>
      <c r="F9958">
        <v>16.100000000000001</v>
      </c>
      <c r="G9958">
        <v>9.6999999999999993</v>
      </c>
      <c r="M9958">
        <v>70.161000000000001</v>
      </c>
      <c r="N9958">
        <v>88.189300000000003</v>
      </c>
    </row>
    <row r="9959" spans="1:14" x14ac:dyDescent="0.3">
      <c r="A9959" t="s">
        <v>344</v>
      </c>
      <c r="B9959" t="s">
        <v>345</v>
      </c>
      <c r="C9959" t="s">
        <v>438</v>
      </c>
      <c r="D9959" t="s">
        <v>439</v>
      </c>
      <c r="E9959">
        <v>1973</v>
      </c>
      <c r="F9959">
        <v>16.7</v>
      </c>
      <c r="G9959">
        <v>10</v>
      </c>
      <c r="M9959">
        <v>69.404899999999998</v>
      </c>
      <c r="N9959">
        <v>87.720799999999997</v>
      </c>
    </row>
    <row r="9960" spans="1:14" x14ac:dyDescent="0.3">
      <c r="A9960" t="s">
        <v>344</v>
      </c>
      <c r="B9960" t="s">
        <v>345</v>
      </c>
      <c r="C9960" t="s">
        <v>438</v>
      </c>
      <c r="D9960" t="s">
        <v>439</v>
      </c>
      <c r="E9960">
        <v>1972</v>
      </c>
      <c r="F9960">
        <v>16.399999999999999</v>
      </c>
      <c r="G9960">
        <v>10.4</v>
      </c>
      <c r="M9960">
        <v>69.058499999999995</v>
      </c>
      <c r="N9960">
        <v>87.002600000000001</v>
      </c>
    </row>
    <row r="9961" spans="1:14" x14ac:dyDescent="0.3">
      <c r="A9961" t="s">
        <v>344</v>
      </c>
      <c r="B9961" t="s">
        <v>345</v>
      </c>
      <c r="C9961" t="s">
        <v>438</v>
      </c>
      <c r="D9961" t="s">
        <v>439</v>
      </c>
      <c r="E9961">
        <v>1971</v>
      </c>
      <c r="F9961">
        <v>16.3</v>
      </c>
      <c r="G9961">
        <v>10</v>
      </c>
      <c r="M9961">
        <v>68.834100000000007</v>
      </c>
      <c r="N9961">
        <v>86.312600000000003</v>
      </c>
    </row>
    <row r="9962" spans="1:14" x14ac:dyDescent="0.3">
      <c r="A9962" t="s">
        <v>344</v>
      </c>
      <c r="B9962" t="s">
        <v>345</v>
      </c>
      <c r="C9962" t="s">
        <v>438</v>
      </c>
      <c r="D9962" t="s">
        <v>439</v>
      </c>
      <c r="E9962">
        <v>1970</v>
      </c>
      <c r="F9962">
        <v>15.9</v>
      </c>
      <c r="G9962">
        <v>10.1</v>
      </c>
      <c r="M9962">
        <v>68.609800000000007</v>
      </c>
      <c r="N9962">
        <v>85.644999999999996</v>
      </c>
    </row>
    <row r="9963" spans="1:14" x14ac:dyDescent="0.3">
      <c r="A9963" t="s">
        <v>344</v>
      </c>
      <c r="B9963" t="s">
        <v>345</v>
      </c>
      <c r="C9963" t="s">
        <v>438</v>
      </c>
      <c r="D9963" t="s">
        <v>439</v>
      </c>
      <c r="E9963">
        <v>1969</v>
      </c>
      <c r="F9963">
        <v>16.3</v>
      </c>
      <c r="G9963">
        <v>10.8</v>
      </c>
      <c r="M9963">
        <v>68.361000000000004</v>
      </c>
      <c r="N9963">
        <v>85.097999999999999</v>
      </c>
    </row>
    <row r="9964" spans="1:14" x14ac:dyDescent="0.3">
      <c r="A9964" t="s">
        <v>344</v>
      </c>
      <c r="B9964" t="s">
        <v>345</v>
      </c>
      <c r="C9964" t="s">
        <v>438</v>
      </c>
      <c r="D9964" t="s">
        <v>439</v>
      </c>
      <c r="E9964">
        <v>1968</v>
      </c>
      <c r="F9964">
        <v>16.8</v>
      </c>
      <c r="G9964">
        <v>10.199999999999999</v>
      </c>
      <c r="M9964">
        <v>68.917100000000005</v>
      </c>
      <c r="N9964">
        <v>84.634900000000002</v>
      </c>
    </row>
    <row r="9965" spans="1:14" x14ac:dyDescent="0.3">
      <c r="A9965" t="s">
        <v>344</v>
      </c>
      <c r="B9965" t="s">
        <v>345</v>
      </c>
      <c r="C9965" t="s">
        <v>438</v>
      </c>
      <c r="D9965" t="s">
        <v>439</v>
      </c>
      <c r="E9965">
        <v>1967</v>
      </c>
      <c r="F9965">
        <v>17.7</v>
      </c>
      <c r="G9965">
        <v>9.6999999999999993</v>
      </c>
      <c r="M9965">
        <v>69.365899999999996</v>
      </c>
      <c r="N9965">
        <v>83.889200000000002</v>
      </c>
    </row>
    <row r="9966" spans="1:14" x14ac:dyDescent="0.3">
      <c r="A9966" t="s">
        <v>344</v>
      </c>
      <c r="B9966" t="s">
        <v>345</v>
      </c>
      <c r="C9966" t="s">
        <v>438</v>
      </c>
      <c r="D9966" t="s">
        <v>439</v>
      </c>
      <c r="E9966">
        <v>1966</v>
      </c>
      <c r="F9966">
        <v>18.5</v>
      </c>
      <c r="G9966">
        <v>9.1</v>
      </c>
      <c r="M9966">
        <v>69.012200000000007</v>
      </c>
      <c r="N9966">
        <v>82.9148</v>
      </c>
    </row>
    <row r="9967" spans="1:14" x14ac:dyDescent="0.3">
      <c r="A9967" t="s">
        <v>344</v>
      </c>
      <c r="B9967" t="s">
        <v>345</v>
      </c>
      <c r="C9967" t="s">
        <v>438</v>
      </c>
      <c r="D9967" t="s">
        <v>439</v>
      </c>
      <c r="E9967">
        <v>1965</v>
      </c>
      <c r="F9967">
        <v>18.5</v>
      </c>
      <c r="G9967">
        <v>9.6999999999999993</v>
      </c>
      <c r="M9967">
        <v>68.365899999999996</v>
      </c>
      <c r="N9967">
        <v>81.884799999999998</v>
      </c>
    </row>
    <row r="9968" spans="1:14" x14ac:dyDescent="0.3">
      <c r="A9968" t="s">
        <v>344</v>
      </c>
      <c r="B9968" t="s">
        <v>345</v>
      </c>
      <c r="C9968" t="s">
        <v>438</v>
      </c>
      <c r="D9968" t="s">
        <v>439</v>
      </c>
      <c r="E9968">
        <v>1964</v>
      </c>
      <c r="F9968">
        <v>17.899999999999999</v>
      </c>
      <c r="G9968">
        <v>10.199999999999999</v>
      </c>
      <c r="M9968">
        <v>68.663399999999996</v>
      </c>
      <c r="N9968">
        <v>81.038399999999996</v>
      </c>
    </row>
    <row r="9969" spans="1:15" x14ac:dyDescent="0.3">
      <c r="A9969" t="s">
        <v>344</v>
      </c>
      <c r="B9969" t="s">
        <v>345</v>
      </c>
      <c r="C9969" t="s">
        <v>438</v>
      </c>
      <c r="D9969" t="s">
        <v>439</v>
      </c>
      <c r="E9969">
        <v>1963</v>
      </c>
      <c r="F9969">
        <v>18</v>
      </c>
      <c r="G9969">
        <v>9.3000000000000007</v>
      </c>
      <c r="M9969">
        <v>68.622</v>
      </c>
      <c r="N9969">
        <v>80.286500000000004</v>
      </c>
    </row>
    <row r="9970" spans="1:15" x14ac:dyDescent="0.3">
      <c r="A9970" t="s">
        <v>344</v>
      </c>
      <c r="B9970" t="s">
        <v>345</v>
      </c>
      <c r="C9970" t="s">
        <v>438</v>
      </c>
      <c r="D9970" t="s">
        <v>439</v>
      </c>
      <c r="E9970">
        <v>1962</v>
      </c>
      <c r="F9970">
        <v>18.100000000000001</v>
      </c>
      <c r="G9970">
        <v>9.9</v>
      </c>
      <c r="M9970">
        <v>68.977999999999994</v>
      </c>
      <c r="N9970">
        <v>79.625100000000003</v>
      </c>
    </row>
    <row r="9971" spans="1:15" x14ac:dyDescent="0.3">
      <c r="A9971" t="s">
        <v>344</v>
      </c>
      <c r="B9971" t="s">
        <v>345</v>
      </c>
      <c r="C9971" t="s">
        <v>438</v>
      </c>
      <c r="D9971" t="s">
        <v>439</v>
      </c>
      <c r="E9971">
        <v>1961</v>
      </c>
      <c r="F9971">
        <v>18.2</v>
      </c>
      <c r="G9971">
        <v>8.8000000000000007</v>
      </c>
      <c r="M9971">
        <v>68.977999999999994</v>
      </c>
      <c r="N9971">
        <v>79.152500000000003</v>
      </c>
    </row>
    <row r="9972" spans="1:15" x14ac:dyDescent="0.3">
      <c r="A9972" t="s">
        <v>344</v>
      </c>
      <c r="B9972" t="s">
        <v>345</v>
      </c>
      <c r="C9972" t="s">
        <v>438</v>
      </c>
      <c r="D9972" t="s">
        <v>439</v>
      </c>
      <c r="E9972">
        <v>1960</v>
      </c>
      <c r="F9972">
        <v>17.600000000000001</v>
      </c>
      <c r="G9972">
        <v>9.6</v>
      </c>
      <c r="M9972">
        <v>68.977999999999994</v>
      </c>
    </row>
    <row r="9973" spans="1:15" x14ac:dyDescent="0.3">
      <c r="A9973" t="s">
        <v>346</v>
      </c>
      <c r="B9973" t="s">
        <v>347</v>
      </c>
      <c r="C9973" t="s">
        <v>435</v>
      </c>
      <c r="D9973" t="s">
        <v>432</v>
      </c>
      <c r="E9973">
        <v>2018</v>
      </c>
      <c r="I9973">
        <v>1411900000</v>
      </c>
      <c r="J9973">
        <v>2162.65</v>
      </c>
      <c r="L9973">
        <v>17.100000000000001</v>
      </c>
      <c r="N9973">
        <v>23.3247</v>
      </c>
      <c r="O9973">
        <v>1.79</v>
      </c>
    </row>
    <row r="9974" spans="1:15" x14ac:dyDescent="0.3">
      <c r="A9974" t="s">
        <v>346</v>
      </c>
      <c r="B9974" t="s">
        <v>347</v>
      </c>
      <c r="C9974" t="s">
        <v>435</v>
      </c>
      <c r="D9974" t="s">
        <v>432</v>
      </c>
      <c r="E9974">
        <v>2017</v>
      </c>
      <c r="F9974">
        <v>32.877000000000002</v>
      </c>
      <c r="G9974">
        <v>4.2839999999999998</v>
      </c>
      <c r="I9974">
        <v>1321130000</v>
      </c>
      <c r="J9974">
        <v>2077.13</v>
      </c>
      <c r="K9974">
        <v>11.924200000000001</v>
      </c>
      <c r="L9974">
        <v>17.600000000000001</v>
      </c>
      <c r="M9974">
        <v>72.644999999999996</v>
      </c>
      <c r="N9974">
        <v>22.723800000000001</v>
      </c>
      <c r="O9974">
        <v>1.7709999999999999</v>
      </c>
    </row>
    <row r="9975" spans="1:15" x14ac:dyDescent="0.3">
      <c r="A9975" t="s">
        <v>346</v>
      </c>
      <c r="B9975" t="s">
        <v>347</v>
      </c>
      <c r="C9975" t="s">
        <v>435</v>
      </c>
      <c r="D9975" t="s">
        <v>432</v>
      </c>
      <c r="E9975">
        <v>2016</v>
      </c>
      <c r="F9975">
        <v>33.255000000000003</v>
      </c>
      <c r="G9975">
        <v>4.3259999999999996</v>
      </c>
      <c r="I9975">
        <v>1232700000</v>
      </c>
      <c r="J9975">
        <v>1990.03</v>
      </c>
      <c r="K9975">
        <v>11.0009</v>
      </c>
      <c r="L9975">
        <v>18.2</v>
      </c>
      <c r="M9975">
        <v>72.424000000000007</v>
      </c>
      <c r="N9975">
        <v>22.130700000000001</v>
      </c>
      <c r="O9975">
        <v>1.931</v>
      </c>
    </row>
    <row r="9976" spans="1:15" x14ac:dyDescent="0.3">
      <c r="A9976" t="s">
        <v>346</v>
      </c>
      <c r="B9976" t="s">
        <v>347</v>
      </c>
      <c r="C9976" t="s">
        <v>435</v>
      </c>
      <c r="D9976" t="s">
        <v>432</v>
      </c>
      <c r="E9976">
        <v>2015</v>
      </c>
      <c r="F9976">
        <v>33.555999999999997</v>
      </c>
      <c r="G9976">
        <v>4.38</v>
      </c>
      <c r="I9976">
        <v>1154650000</v>
      </c>
      <c r="J9976">
        <v>1914.47</v>
      </c>
      <c r="K9976">
        <v>10.000500000000001</v>
      </c>
      <c r="L9976">
        <v>18.8</v>
      </c>
      <c r="M9976">
        <v>72.173000000000002</v>
      </c>
      <c r="N9976">
        <v>21.547599999999999</v>
      </c>
      <c r="O9976">
        <v>2.0129999999999999</v>
      </c>
    </row>
    <row r="9977" spans="1:15" x14ac:dyDescent="0.3">
      <c r="A9977" t="s">
        <v>346</v>
      </c>
      <c r="B9977" t="s">
        <v>347</v>
      </c>
      <c r="C9977" t="s">
        <v>435</v>
      </c>
      <c r="D9977" t="s">
        <v>432</v>
      </c>
      <c r="E9977">
        <v>2014</v>
      </c>
      <c r="F9977">
        <v>33.765999999999998</v>
      </c>
      <c r="G9977">
        <v>4.444</v>
      </c>
      <c r="I9977">
        <v>1172270000</v>
      </c>
      <c r="J9977">
        <v>1996.78</v>
      </c>
      <c r="K9977">
        <v>9</v>
      </c>
      <c r="L9977">
        <v>19.3</v>
      </c>
      <c r="M9977">
        <v>71.896000000000001</v>
      </c>
      <c r="N9977">
        <v>20.974599999999999</v>
      </c>
      <c r="O9977">
        <v>2.097</v>
      </c>
    </row>
    <row r="9978" spans="1:15" x14ac:dyDescent="0.3">
      <c r="A9978" t="s">
        <v>346</v>
      </c>
      <c r="B9978" t="s">
        <v>347</v>
      </c>
      <c r="C9978" t="s">
        <v>435</v>
      </c>
      <c r="D9978" t="s">
        <v>432</v>
      </c>
      <c r="E9978">
        <v>2013</v>
      </c>
      <c r="F9978">
        <v>33.895000000000003</v>
      </c>
      <c r="G9978">
        <v>4.516</v>
      </c>
      <c r="I9978">
        <v>1129790000</v>
      </c>
      <c r="J9978">
        <v>1977.45</v>
      </c>
      <c r="K9978">
        <v>8</v>
      </c>
      <c r="L9978">
        <v>19.899999999999999</v>
      </c>
      <c r="M9978">
        <v>71.600999999999999</v>
      </c>
      <c r="N9978">
        <v>20.412099999999999</v>
      </c>
      <c r="O9978">
        <v>2.0409999999999999</v>
      </c>
    </row>
    <row r="9979" spans="1:15" x14ac:dyDescent="0.3">
      <c r="A9979" t="s">
        <v>346</v>
      </c>
      <c r="B9979" t="s">
        <v>347</v>
      </c>
      <c r="C9979" t="s">
        <v>435</v>
      </c>
      <c r="D9979" t="s">
        <v>432</v>
      </c>
      <c r="E9979">
        <v>2012</v>
      </c>
      <c r="F9979">
        <v>33.959000000000003</v>
      </c>
      <c r="G9979">
        <v>4.5919999999999996</v>
      </c>
      <c r="I9979">
        <v>1063880000</v>
      </c>
      <c r="J9979">
        <v>1913.23</v>
      </c>
      <c r="K9979">
        <v>6.9973999999999998</v>
      </c>
      <c r="L9979">
        <v>20.5</v>
      </c>
      <c r="M9979">
        <v>71.296000000000006</v>
      </c>
      <c r="N9979">
        <v>19.866499999999998</v>
      </c>
      <c r="O9979">
        <v>2.085</v>
      </c>
    </row>
    <row r="9980" spans="1:15" x14ac:dyDescent="0.3">
      <c r="A9980" t="s">
        <v>346</v>
      </c>
      <c r="B9980" t="s">
        <v>347</v>
      </c>
      <c r="C9980" t="s">
        <v>435</v>
      </c>
      <c r="D9980" t="s">
        <v>432</v>
      </c>
      <c r="E9980">
        <v>2011</v>
      </c>
      <c r="F9980">
        <v>33.973999999999997</v>
      </c>
      <c r="G9980">
        <v>4.6719999999999997</v>
      </c>
      <c r="I9980">
        <v>932726000</v>
      </c>
      <c r="J9980">
        <v>1722.42</v>
      </c>
      <c r="K9980">
        <v>6</v>
      </c>
      <c r="L9980">
        <v>21.1</v>
      </c>
      <c r="M9980">
        <v>70.984999999999999</v>
      </c>
      <c r="N9980">
        <v>19.346900000000002</v>
      </c>
      <c r="O9980">
        <v>1.8979999999999999</v>
      </c>
    </row>
    <row r="9981" spans="1:15" x14ac:dyDescent="0.3">
      <c r="A9981" t="s">
        <v>346</v>
      </c>
      <c r="B9981" t="s">
        <v>347</v>
      </c>
      <c r="C9981" t="s">
        <v>435</v>
      </c>
      <c r="D9981" t="s">
        <v>432</v>
      </c>
      <c r="E9981">
        <v>2010</v>
      </c>
      <c r="F9981">
        <v>33.965000000000003</v>
      </c>
      <c r="G9981">
        <v>4.7519999999999998</v>
      </c>
      <c r="I9981">
        <v>681151000</v>
      </c>
      <c r="J9981">
        <v>1290.4000000000001</v>
      </c>
      <c r="K9981">
        <v>5</v>
      </c>
      <c r="L9981">
        <v>21.7</v>
      </c>
      <c r="M9981">
        <v>70.674000000000007</v>
      </c>
      <c r="N9981">
        <v>18.858899999999998</v>
      </c>
      <c r="O9981">
        <v>1.7270000000000001</v>
      </c>
    </row>
    <row r="9982" spans="1:15" x14ac:dyDescent="0.3">
      <c r="A9982" t="s">
        <v>346</v>
      </c>
      <c r="B9982" t="s">
        <v>347</v>
      </c>
      <c r="C9982" t="s">
        <v>435</v>
      </c>
      <c r="D9982" t="s">
        <v>432</v>
      </c>
      <c r="E9982">
        <v>2009</v>
      </c>
      <c r="F9982">
        <v>33.962000000000003</v>
      </c>
      <c r="G9982">
        <v>4.8289999999999997</v>
      </c>
      <c r="I9982">
        <v>597765000</v>
      </c>
      <c r="J9982">
        <v>1160.3</v>
      </c>
      <c r="K9982">
        <v>4</v>
      </c>
      <c r="L9982">
        <v>22.3</v>
      </c>
      <c r="M9982">
        <v>70.366</v>
      </c>
      <c r="N9982">
        <v>18.405899999999999</v>
      </c>
      <c r="O9982">
        <v>2.02</v>
      </c>
    </row>
    <row r="9983" spans="1:15" x14ac:dyDescent="0.3">
      <c r="A9983" t="s">
        <v>346</v>
      </c>
      <c r="B9983" t="s">
        <v>347</v>
      </c>
      <c r="C9983" t="s">
        <v>435</v>
      </c>
      <c r="D9983" t="s">
        <v>432</v>
      </c>
      <c r="E9983">
        <v>2008</v>
      </c>
      <c r="F9983">
        <v>33.99</v>
      </c>
      <c r="G9983">
        <v>4.9020000000000001</v>
      </c>
      <c r="I9983">
        <v>608229000</v>
      </c>
      <c r="J9983">
        <v>1208.3399999999999</v>
      </c>
      <c r="K9983">
        <v>3</v>
      </c>
      <c r="L9983">
        <v>22.8</v>
      </c>
      <c r="M9983">
        <v>70.063000000000002</v>
      </c>
      <c r="N9983">
        <v>17.983599999999999</v>
      </c>
      <c r="O9983">
        <v>1.786</v>
      </c>
    </row>
    <row r="9984" spans="1:15" x14ac:dyDescent="0.3">
      <c r="A9984" t="s">
        <v>346</v>
      </c>
      <c r="B9984" t="s">
        <v>347</v>
      </c>
      <c r="C9984" t="s">
        <v>435</v>
      </c>
      <c r="D9984" t="s">
        <v>432</v>
      </c>
      <c r="E9984">
        <v>2007</v>
      </c>
      <c r="F9984">
        <v>34.064999999999998</v>
      </c>
      <c r="G9984">
        <v>4.9720000000000004</v>
      </c>
      <c r="I9984">
        <v>516074000</v>
      </c>
      <c r="J9984">
        <v>1048.6500000000001</v>
      </c>
      <c r="K9984">
        <v>2</v>
      </c>
      <c r="L9984">
        <v>23.3</v>
      </c>
      <c r="M9984">
        <v>69.762</v>
      </c>
      <c r="N9984">
        <v>17.5824</v>
      </c>
      <c r="O9984">
        <v>1.8540000000000001</v>
      </c>
    </row>
    <row r="9985" spans="1:15" x14ac:dyDescent="0.3">
      <c r="A9985" t="s">
        <v>346</v>
      </c>
      <c r="B9985" t="s">
        <v>347</v>
      </c>
      <c r="C9985" t="s">
        <v>435</v>
      </c>
      <c r="D9985" t="s">
        <v>432</v>
      </c>
      <c r="E9985">
        <v>2006</v>
      </c>
      <c r="F9985">
        <v>34.197000000000003</v>
      </c>
      <c r="G9985">
        <v>5.0389999999999997</v>
      </c>
      <c r="I9985">
        <v>456705000</v>
      </c>
      <c r="J9985">
        <v>949.33799999999997</v>
      </c>
      <c r="K9985">
        <v>1.64635</v>
      </c>
      <c r="L9985">
        <v>23.8</v>
      </c>
      <c r="M9985">
        <v>69.462000000000003</v>
      </c>
      <c r="N9985">
        <v>17.1875</v>
      </c>
      <c r="O9985">
        <v>2.0750000000000002</v>
      </c>
    </row>
    <row r="9986" spans="1:15" x14ac:dyDescent="0.3">
      <c r="A9986" t="s">
        <v>346</v>
      </c>
      <c r="B9986" t="s">
        <v>347</v>
      </c>
      <c r="C9986" t="s">
        <v>435</v>
      </c>
      <c r="D9986" t="s">
        <v>432</v>
      </c>
      <c r="E9986">
        <v>2005</v>
      </c>
      <c r="F9986">
        <v>34.381999999999998</v>
      </c>
      <c r="G9986">
        <v>5.1070000000000002</v>
      </c>
      <c r="I9986">
        <v>413910000</v>
      </c>
      <c r="J9986">
        <v>880.81299999999999</v>
      </c>
      <c r="K9986">
        <v>0.84430799999999995</v>
      </c>
      <c r="L9986">
        <v>24.1</v>
      </c>
      <c r="M9986">
        <v>69.158000000000001</v>
      </c>
      <c r="N9986">
        <v>16.788799999999998</v>
      </c>
      <c r="O9986">
        <v>2.3359999999999999</v>
      </c>
    </row>
    <row r="9987" spans="1:15" x14ac:dyDescent="0.3">
      <c r="A9987" t="s">
        <v>346</v>
      </c>
      <c r="B9987" t="s">
        <v>347</v>
      </c>
      <c r="C9987" t="s">
        <v>435</v>
      </c>
      <c r="D9987" t="s">
        <v>432</v>
      </c>
      <c r="E9987">
        <v>2004</v>
      </c>
      <c r="F9987">
        <v>34.603999999999999</v>
      </c>
      <c r="G9987">
        <v>5.1790000000000003</v>
      </c>
      <c r="I9987">
        <v>375112000</v>
      </c>
      <c r="J9987">
        <v>818.05899999999997</v>
      </c>
      <c r="K9987">
        <v>0.64967299999999994</v>
      </c>
      <c r="L9987">
        <v>24.3</v>
      </c>
      <c r="M9987">
        <v>68.844999999999999</v>
      </c>
      <c r="N9987">
        <v>16.382200000000001</v>
      </c>
      <c r="O9987">
        <v>2.4849999999999999</v>
      </c>
    </row>
    <row r="9988" spans="1:15" x14ac:dyDescent="0.3">
      <c r="A9988" t="s">
        <v>346</v>
      </c>
      <c r="B9988" t="s">
        <v>347</v>
      </c>
      <c r="C9988" t="s">
        <v>435</v>
      </c>
      <c r="D9988" t="s">
        <v>432</v>
      </c>
      <c r="E9988">
        <v>2003</v>
      </c>
      <c r="F9988">
        <v>34.841000000000001</v>
      </c>
      <c r="G9988">
        <v>5.258</v>
      </c>
      <c r="I9988">
        <v>332738000</v>
      </c>
      <c r="J9988">
        <v>744.35299999999995</v>
      </c>
      <c r="K9988">
        <v>0.55561000000000005</v>
      </c>
      <c r="L9988">
        <v>24.5</v>
      </c>
      <c r="M9988">
        <v>68.518000000000001</v>
      </c>
      <c r="N9988">
        <v>15.970599999999999</v>
      </c>
      <c r="O9988">
        <v>2.5179999999999998</v>
      </c>
    </row>
    <row r="9989" spans="1:15" x14ac:dyDescent="0.3">
      <c r="A9989" t="s">
        <v>346</v>
      </c>
      <c r="B9989" t="s">
        <v>347</v>
      </c>
      <c r="C9989" t="s">
        <v>435</v>
      </c>
      <c r="D9989" t="s">
        <v>432</v>
      </c>
      <c r="E9989">
        <v>2002</v>
      </c>
      <c r="F9989">
        <v>35.079000000000001</v>
      </c>
      <c r="G9989">
        <v>5.3479999999999999</v>
      </c>
      <c r="I9989">
        <v>341662000</v>
      </c>
      <c r="J9989">
        <v>784.65</v>
      </c>
      <c r="K9989">
        <v>0.50192000000000003</v>
      </c>
      <c r="L9989">
        <v>24.8</v>
      </c>
      <c r="M9989">
        <v>68.174999999999997</v>
      </c>
      <c r="N9989">
        <v>15.556699999999999</v>
      </c>
      <c r="O9989">
        <v>2.5939999999999999</v>
      </c>
    </row>
    <row r="9990" spans="1:15" x14ac:dyDescent="0.3">
      <c r="A9990" t="s">
        <v>346</v>
      </c>
      <c r="B9990" t="s">
        <v>347</v>
      </c>
      <c r="C9990" t="s">
        <v>435</v>
      </c>
      <c r="D9990" t="s">
        <v>432</v>
      </c>
      <c r="E9990">
        <v>2001</v>
      </c>
      <c r="F9990">
        <v>35.317999999999998</v>
      </c>
      <c r="G9990">
        <v>5.4489999999999998</v>
      </c>
      <c r="I9990">
        <v>400463000</v>
      </c>
      <c r="J9990">
        <v>944.61400000000003</v>
      </c>
      <c r="K9990">
        <v>0.46855200000000002</v>
      </c>
      <c r="L9990">
        <v>25</v>
      </c>
      <c r="M9990">
        <v>67.816000000000003</v>
      </c>
      <c r="N9990">
        <v>15.1463</v>
      </c>
      <c r="O9990">
        <v>2.4820000000000002</v>
      </c>
    </row>
    <row r="9991" spans="1:15" x14ac:dyDescent="0.3">
      <c r="A9991" t="s">
        <v>346</v>
      </c>
      <c r="B9991" t="s">
        <v>347</v>
      </c>
      <c r="C9991" t="s">
        <v>435</v>
      </c>
      <c r="D9991" t="s">
        <v>432</v>
      </c>
      <c r="E9991">
        <v>2000</v>
      </c>
      <c r="F9991">
        <v>35.569000000000003</v>
      </c>
      <c r="G9991">
        <v>5.5609999999999999</v>
      </c>
      <c r="I9991">
        <v>435104000</v>
      </c>
      <c r="J9991">
        <v>1054.3900000000001</v>
      </c>
      <c r="K9991">
        <v>0.48129699999999997</v>
      </c>
      <c r="L9991">
        <v>25.3</v>
      </c>
      <c r="M9991">
        <v>67.441999999999993</v>
      </c>
      <c r="N9991">
        <v>14.7431</v>
      </c>
      <c r="O9991">
        <v>2.4849999999999999</v>
      </c>
    </row>
    <row r="9992" spans="1:15" x14ac:dyDescent="0.3">
      <c r="A9992" t="s">
        <v>346</v>
      </c>
      <c r="B9992" t="s">
        <v>347</v>
      </c>
      <c r="C9992" t="s">
        <v>435</v>
      </c>
      <c r="D9992" t="s">
        <v>432</v>
      </c>
      <c r="E9992">
        <v>1999</v>
      </c>
      <c r="F9992">
        <v>35.847999999999999</v>
      </c>
      <c r="G9992">
        <v>5.6849999999999996</v>
      </c>
      <c r="I9992">
        <v>482214000</v>
      </c>
      <c r="J9992">
        <v>1200.77</v>
      </c>
      <c r="K9992">
        <v>0.49454100000000001</v>
      </c>
      <c r="L9992">
        <v>25.8</v>
      </c>
      <c r="M9992">
        <v>67.057000000000002</v>
      </c>
      <c r="N9992">
        <v>14.3475</v>
      </c>
      <c r="O9992">
        <v>2.5339999999999998</v>
      </c>
    </row>
    <row r="9993" spans="1:15" x14ac:dyDescent="0.3">
      <c r="A9993" t="s">
        <v>346</v>
      </c>
      <c r="B9993" t="s">
        <v>347</v>
      </c>
      <c r="C9993" t="s">
        <v>435</v>
      </c>
      <c r="D9993" t="s">
        <v>432</v>
      </c>
      <c r="E9993">
        <v>1998</v>
      </c>
      <c r="F9993">
        <v>36.173000000000002</v>
      </c>
      <c r="G9993">
        <v>5.8170000000000002</v>
      </c>
      <c r="I9993">
        <v>471177000</v>
      </c>
      <c r="J9993">
        <v>1206</v>
      </c>
      <c r="K9993">
        <v>0.50829299999999999</v>
      </c>
      <c r="L9993">
        <v>26.2</v>
      </c>
      <c r="M9993">
        <v>66.665000000000006</v>
      </c>
      <c r="N9993">
        <v>13.958299999999999</v>
      </c>
      <c r="O9993">
        <v>2.4580000000000002</v>
      </c>
    </row>
    <row r="9994" spans="1:15" x14ac:dyDescent="0.3">
      <c r="A9994" t="s">
        <v>346</v>
      </c>
      <c r="B9994" t="s">
        <v>347</v>
      </c>
      <c r="C9994" t="s">
        <v>435</v>
      </c>
      <c r="D9994" t="s">
        <v>432</v>
      </c>
      <c r="E9994">
        <v>1997</v>
      </c>
      <c r="F9994">
        <v>36.552</v>
      </c>
      <c r="G9994">
        <v>5.9530000000000003</v>
      </c>
      <c r="I9994">
        <v>567920000</v>
      </c>
      <c r="J9994">
        <v>1494.53</v>
      </c>
      <c r="K9994">
        <v>0.39192300000000002</v>
      </c>
      <c r="L9994">
        <v>26.6</v>
      </c>
      <c r="M9994">
        <v>66.278000000000006</v>
      </c>
      <c r="N9994">
        <v>13.5762</v>
      </c>
      <c r="O9994">
        <v>2.472</v>
      </c>
    </row>
    <row r="9995" spans="1:15" x14ac:dyDescent="0.3">
      <c r="A9995" t="s">
        <v>346</v>
      </c>
      <c r="B9995" t="s">
        <v>347</v>
      </c>
      <c r="C9995" t="s">
        <v>435</v>
      </c>
      <c r="D9995" t="s">
        <v>432</v>
      </c>
      <c r="E9995">
        <v>1996</v>
      </c>
      <c r="F9995">
        <v>36.981999999999999</v>
      </c>
      <c r="G9995">
        <v>6.0910000000000002</v>
      </c>
      <c r="I9995">
        <v>565164000</v>
      </c>
      <c r="J9995">
        <v>1529.44</v>
      </c>
      <c r="K9995">
        <v>0.26868399999999998</v>
      </c>
      <c r="L9995">
        <v>27.2</v>
      </c>
      <c r="M9995">
        <v>65.903000000000006</v>
      </c>
      <c r="N9995">
        <v>13.202</v>
      </c>
      <c r="O9995">
        <v>2.4660000000000002</v>
      </c>
    </row>
    <row r="9996" spans="1:15" x14ac:dyDescent="0.3">
      <c r="A9996" t="s">
        <v>346</v>
      </c>
      <c r="B9996" t="s">
        <v>347</v>
      </c>
      <c r="C9996" t="s">
        <v>435</v>
      </c>
      <c r="D9996" t="s">
        <v>432</v>
      </c>
      <c r="E9996">
        <v>1995</v>
      </c>
      <c r="F9996">
        <v>37.457999999999998</v>
      </c>
      <c r="G9996">
        <v>6.226</v>
      </c>
      <c r="I9996">
        <v>519334000</v>
      </c>
      <c r="J9996">
        <v>1445.48</v>
      </c>
      <c r="K9996">
        <v>2.4871899999999999E-2</v>
      </c>
      <c r="L9996">
        <v>27.8</v>
      </c>
      <c r="M9996">
        <v>65.552000000000007</v>
      </c>
      <c r="N9996">
        <v>12.836</v>
      </c>
      <c r="O9996">
        <v>2.504</v>
      </c>
    </row>
    <row r="9997" spans="1:15" x14ac:dyDescent="0.3">
      <c r="A9997" t="s">
        <v>346</v>
      </c>
      <c r="B9997" t="s">
        <v>347</v>
      </c>
      <c r="C9997" t="s">
        <v>435</v>
      </c>
      <c r="D9997" t="s">
        <v>432</v>
      </c>
      <c r="E9997">
        <v>1994</v>
      </c>
      <c r="F9997">
        <v>37.969000000000001</v>
      </c>
      <c r="G9997">
        <v>6.3540000000000001</v>
      </c>
      <c r="I9997">
        <v>464757000</v>
      </c>
      <c r="J9997">
        <v>1330.61</v>
      </c>
      <c r="L9997">
        <v>28.5</v>
      </c>
      <c r="M9997">
        <v>65.236999999999995</v>
      </c>
      <c r="N9997">
        <v>12.4788</v>
      </c>
      <c r="O9997">
        <v>2.4910000000000001</v>
      </c>
    </row>
    <row r="9998" spans="1:15" x14ac:dyDescent="0.3">
      <c r="A9998" t="s">
        <v>346</v>
      </c>
      <c r="B9998" t="s">
        <v>347</v>
      </c>
      <c r="C9998" t="s">
        <v>435</v>
      </c>
      <c r="D9998" t="s">
        <v>432</v>
      </c>
      <c r="E9998">
        <v>1993</v>
      </c>
      <c r="F9998">
        <v>38.494999999999997</v>
      </c>
      <c r="G9998">
        <v>6.4740000000000002</v>
      </c>
      <c r="I9998">
        <v>410923000</v>
      </c>
      <c r="J9998">
        <v>1210.3599999999999</v>
      </c>
      <c r="L9998">
        <v>29.1</v>
      </c>
      <c r="M9998">
        <v>64.960999999999999</v>
      </c>
      <c r="N9998">
        <v>12.1295</v>
      </c>
      <c r="O9998">
        <v>2.4140000000000001</v>
      </c>
    </row>
    <row r="9999" spans="1:15" x14ac:dyDescent="0.3">
      <c r="A9999" t="s">
        <v>346</v>
      </c>
      <c r="B9999" t="s">
        <v>347</v>
      </c>
      <c r="C9999" t="s">
        <v>435</v>
      </c>
      <c r="D9999" t="s">
        <v>432</v>
      </c>
      <c r="E9999">
        <v>1992</v>
      </c>
      <c r="F9999">
        <v>39.018000000000001</v>
      </c>
      <c r="G9999">
        <v>6.5839999999999996</v>
      </c>
      <c r="I9999">
        <v>378778000</v>
      </c>
      <c r="J9999">
        <v>1147.83</v>
      </c>
      <c r="L9999">
        <v>29.9</v>
      </c>
      <c r="M9999">
        <v>64.724999999999994</v>
      </c>
      <c r="N9999">
        <v>11.7897</v>
      </c>
      <c r="O9999">
        <v>2.2850000000000001</v>
      </c>
    </row>
    <row r="10000" spans="1:15" x14ac:dyDescent="0.3">
      <c r="A10000" t="s">
        <v>346</v>
      </c>
      <c r="B10000" t="s">
        <v>347</v>
      </c>
      <c r="C10000" t="s">
        <v>435</v>
      </c>
      <c r="D10000" t="s">
        <v>432</v>
      </c>
      <c r="E10000">
        <v>1991</v>
      </c>
      <c r="F10000">
        <v>39.523000000000003</v>
      </c>
      <c r="G10000">
        <v>6.6859999999999999</v>
      </c>
      <c r="I10000">
        <v>320355000</v>
      </c>
      <c r="J10000">
        <v>998.67499999999995</v>
      </c>
      <c r="L10000">
        <v>30.7</v>
      </c>
      <c r="M10000">
        <v>64.527000000000001</v>
      </c>
      <c r="N10000">
        <v>11.4605</v>
      </c>
      <c r="O10000">
        <v>2.1850000000000001</v>
      </c>
    </row>
    <row r="10001" spans="1:14" x14ac:dyDescent="0.3">
      <c r="A10001" t="s">
        <v>346</v>
      </c>
      <c r="B10001" t="s">
        <v>347</v>
      </c>
      <c r="C10001" t="s">
        <v>435</v>
      </c>
      <c r="D10001" t="s">
        <v>432</v>
      </c>
      <c r="E10001">
        <v>1990</v>
      </c>
      <c r="F10001">
        <v>39.988999999999997</v>
      </c>
      <c r="G10001">
        <v>6.7789999999999999</v>
      </c>
      <c r="I10001">
        <v>302515000</v>
      </c>
      <c r="J10001">
        <v>970.01599999999996</v>
      </c>
      <c r="K10001">
        <v>0</v>
      </c>
      <c r="L10001">
        <v>31.3</v>
      </c>
      <c r="M10001">
        <v>64.364999999999995</v>
      </c>
      <c r="N10001">
        <v>11.142099999999999</v>
      </c>
    </row>
    <row r="10002" spans="1:14" x14ac:dyDescent="0.3">
      <c r="A10002" t="s">
        <v>346</v>
      </c>
      <c r="B10002" t="s">
        <v>347</v>
      </c>
      <c r="C10002" t="s">
        <v>435</v>
      </c>
      <c r="D10002" t="s">
        <v>432</v>
      </c>
      <c r="E10002">
        <v>1989</v>
      </c>
      <c r="F10002">
        <v>40.396999999999998</v>
      </c>
      <c r="G10002">
        <v>6.8650000000000002</v>
      </c>
      <c r="I10002">
        <v>332287000</v>
      </c>
      <c r="J10002">
        <v>1095.67</v>
      </c>
      <c r="L10002">
        <v>32</v>
      </c>
      <c r="M10002">
        <v>64.230999999999995</v>
      </c>
      <c r="N10002">
        <v>10.835000000000001</v>
      </c>
    </row>
    <row r="10003" spans="1:14" x14ac:dyDescent="0.3">
      <c r="A10003" t="s">
        <v>346</v>
      </c>
      <c r="B10003" t="s">
        <v>347</v>
      </c>
      <c r="C10003" t="s">
        <v>435</v>
      </c>
      <c r="D10003" t="s">
        <v>432</v>
      </c>
      <c r="E10003">
        <v>1988</v>
      </c>
      <c r="F10003">
        <v>40.747999999999998</v>
      </c>
      <c r="G10003">
        <v>6.9470000000000001</v>
      </c>
      <c r="I10003">
        <v>310684000</v>
      </c>
      <c r="J10003">
        <v>1053.27</v>
      </c>
      <c r="L10003">
        <v>32.700000000000003</v>
      </c>
      <c r="M10003">
        <v>64.114000000000004</v>
      </c>
      <c r="N10003">
        <v>10.538500000000001</v>
      </c>
    </row>
    <row r="10004" spans="1:14" x14ac:dyDescent="0.3">
      <c r="A10004" t="s">
        <v>346</v>
      </c>
      <c r="B10004" t="s">
        <v>347</v>
      </c>
      <c r="C10004" t="s">
        <v>435</v>
      </c>
      <c r="D10004" t="s">
        <v>432</v>
      </c>
      <c r="E10004">
        <v>1987</v>
      </c>
      <c r="F10004">
        <v>41.054000000000002</v>
      </c>
      <c r="G10004">
        <v>7.03</v>
      </c>
      <c r="I10004">
        <v>238606000</v>
      </c>
      <c r="J10004">
        <v>831.75800000000004</v>
      </c>
      <c r="L10004">
        <v>33.4</v>
      </c>
      <c r="M10004">
        <v>63.997999999999998</v>
      </c>
      <c r="N10004">
        <v>10.249000000000001</v>
      </c>
    </row>
    <row r="10005" spans="1:14" x14ac:dyDescent="0.3">
      <c r="A10005" t="s">
        <v>346</v>
      </c>
      <c r="B10005" t="s">
        <v>347</v>
      </c>
      <c r="C10005" t="s">
        <v>435</v>
      </c>
      <c r="D10005" t="s">
        <v>432</v>
      </c>
      <c r="E10005">
        <v>1986</v>
      </c>
      <c r="F10005">
        <v>41.331000000000003</v>
      </c>
      <c r="G10005">
        <v>7.1210000000000004</v>
      </c>
      <c r="I10005">
        <v>210738000</v>
      </c>
      <c r="J10005">
        <v>755.774</v>
      </c>
      <c r="L10005">
        <v>34.200000000000003</v>
      </c>
      <c r="M10005">
        <v>63.872</v>
      </c>
      <c r="N10005">
        <v>9.9620200000000008</v>
      </c>
    </row>
    <row r="10006" spans="1:14" x14ac:dyDescent="0.3">
      <c r="A10006" t="s">
        <v>346</v>
      </c>
      <c r="B10006" t="s">
        <v>347</v>
      </c>
      <c r="C10006" t="s">
        <v>435</v>
      </c>
      <c r="D10006" t="s">
        <v>432</v>
      </c>
      <c r="E10006">
        <v>1985</v>
      </c>
      <c r="F10006">
        <v>41.616</v>
      </c>
      <c r="G10006">
        <v>7.2229999999999999</v>
      </c>
      <c r="I10006">
        <v>232307000</v>
      </c>
      <c r="J10006">
        <v>857.89200000000005</v>
      </c>
      <c r="L10006">
        <v>35.1</v>
      </c>
      <c r="M10006">
        <v>63.723999999999997</v>
      </c>
      <c r="N10006">
        <v>9.6744599999999998</v>
      </c>
    </row>
    <row r="10007" spans="1:14" x14ac:dyDescent="0.3">
      <c r="A10007" t="s">
        <v>346</v>
      </c>
      <c r="B10007" t="s">
        <v>347</v>
      </c>
      <c r="C10007" t="s">
        <v>435</v>
      </c>
      <c r="D10007" t="s">
        <v>432</v>
      </c>
      <c r="E10007">
        <v>1984</v>
      </c>
      <c r="F10007">
        <v>41.954000000000001</v>
      </c>
      <c r="G10007">
        <v>7.3380000000000001</v>
      </c>
      <c r="I10007">
        <v>252807000</v>
      </c>
      <c r="J10007">
        <v>962.38800000000003</v>
      </c>
      <c r="L10007">
        <v>36.200000000000003</v>
      </c>
      <c r="M10007">
        <v>63.546999999999997</v>
      </c>
      <c r="N10007">
        <v>9.3850300000000004</v>
      </c>
    </row>
    <row r="10008" spans="1:14" x14ac:dyDescent="0.3">
      <c r="A10008" t="s">
        <v>346</v>
      </c>
      <c r="B10008" t="s">
        <v>347</v>
      </c>
      <c r="C10008" t="s">
        <v>435</v>
      </c>
      <c r="D10008" t="s">
        <v>432</v>
      </c>
      <c r="E10008">
        <v>1983</v>
      </c>
      <c r="F10008">
        <v>42.377000000000002</v>
      </c>
      <c r="G10008">
        <v>7.4690000000000003</v>
      </c>
      <c r="I10008">
        <v>180219000</v>
      </c>
      <c r="J10008">
        <v>707.96699999999998</v>
      </c>
      <c r="L10008">
        <v>37.299999999999997</v>
      </c>
      <c r="M10008">
        <v>63.338000000000001</v>
      </c>
      <c r="N10008">
        <v>9.0946400000000001</v>
      </c>
    </row>
    <row r="10009" spans="1:14" x14ac:dyDescent="0.3">
      <c r="A10009" t="s">
        <v>346</v>
      </c>
      <c r="B10009" t="s">
        <v>347</v>
      </c>
      <c r="C10009" t="s">
        <v>435</v>
      </c>
      <c r="D10009" t="s">
        <v>432</v>
      </c>
      <c r="E10009">
        <v>1982</v>
      </c>
      <c r="F10009">
        <v>42.896000000000001</v>
      </c>
      <c r="G10009">
        <v>7.6210000000000004</v>
      </c>
      <c r="I10009">
        <v>188446000</v>
      </c>
      <c r="J10009">
        <v>764.65200000000004</v>
      </c>
      <c r="L10009">
        <v>38.5</v>
      </c>
      <c r="M10009">
        <v>63.091000000000001</v>
      </c>
      <c r="N10009">
        <v>8.8048199999999994</v>
      </c>
    </row>
    <row r="10010" spans="1:14" x14ac:dyDescent="0.3">
      <c r="A10010" t="s">
        <v>346</v>
      </c>
      <c r="B10010" t="s">
        <v>347</v>
      </c>
      <c r="C10010" t="s">
        <v>435</v>
      </c>
      <c r="D10010" t="s">
        <v>432</v>
      </c>
      <c r="E10010">
        <v>1981</v>
      </c>
      <c r="F10010">
        <v>43.506</v>
      </c>
      <c r="G10010">
        <v>7.7990000000000004</v>
      </c>
      <c r="I10010">
        <v>187313000</v>
      </c>
      <c r="J10010">
        <v>785.61400000000003</v>
      </c>
      <c r="L10010">
        <v>40</v>
      </c>
      <c r="M10010">
        <v>62.798000000000002</v>
      </c>
      <c r="N10010">
        <v>8.5183599999999995</v>
      </c>
    </row>
    <row r="10011" spans="1:14" x14ac:dyDescent="0.3">
      <c r="A10011" t="s">
        <v>346</v>
      </c>
      <c r="B10011" t="s">
        <v>347</v>
      </c>
      <c r="C10011" t="s">
        <v>435</v>
      </c>
      <c r="D10011" t="s">
        <v>432</v>
      </c>
      <c r="E10011">
        <v>1980</v>
      </c>
      <c r="F10011">
        <v>44.204000000000001</v>
      </c>
      <c r="G10011">
        <v>8.0129999999999999</v>
      </c>
      <c r="I10011">
        <v>168715000</v>
      </c>
      <c r="J10011">
        <v>731.80799999999999</v>
      </c>
      <c r="L10011">
        <v>41.7</v>
      </c>
      <c r="M10011">
        <v>62.453000000000003</v>
      </c>
      <c r="N10011">
        <v>8.2367299999999997</v>
      </c>
    </row>
    <row r="10012" spans="1:14" x14ac:dyDescent="0.3">
      <c r="A10012" t="s">
        <v>346</v>
      </c>
      <c r="B10012" t="s">
        <v>347</v>
      </c>
      <c r="C10012" t="s">
        <v>435</v>
      </c>
      <c r="D10012" t="s">
        <v>432</v>
      </c>
      <c r="E10012">
        <v>1979</v>
      </c>
      <c r="F10012">
        <v>44.978000000000002</v>
      </c>
      <c r="G10012">
        <v>8.2720000000000002</v>
      </c>
      <c r="I10012">
        <v>151270000</v>
      </c>
      <c r="J10012">
        <v>678.82899999999995</v>
      </c>
      <c r="L10012">
        <v>43.7</v>
      </c>
      <c r="M10012">
        <v>62.05</v>
      </c>
      <c r="N10012">
        <v>7.9614099999999999</v>
      </c>
    </row>
    <row r="10013" spans="1:14" x14ac:dyDescent="0.3">
      <c r="A10013" t="s">
        <v>346</v>
      </c>
      <c r="B10013" t="s">
        <v>347</v>
      </c>
      <c r="C10013" t="s">
        <v>435</v>
      </c>
      <c r="D10013" t="s">
        <v>432</v>
      </c>
      <c r="E10013">
        <v>1978</v>
      </c>
      <c r="F10013">
        <v>45.776000000000003</v>
      </c>
      <c r="G10013">
        <v>8.577</v>
      </c>
      <c r="I10013">
        <v>111022000</v>
      </c>
      <c r="J10013">
        <v>515.67399999999998</v>
      </c>
      <c r="L10013">
        <v>45.9</v>
      </c>
      <c r="M10013">
        <v>61.591000000000001</v>
      </c>
      <c r="N10013">
        <v>7.6918499999999996</v>
      </c>
    </row>
    <row r="10014" spans="1:14" x14ac:dyDescent="0.3">
      <c r="A10014" t="s">
        <v>346</v>
      </c>
      <c r="B10014" t="s">
        <v>347</v>
      </c>
      <c r="C10014" t="s">
        <v>435</v>
      </c>
      <c r="D10014" t="s">
        <v>432</v>
      </c>
      <c r="E10014">
        <v>1977</v>
      </c>
      <c r="F10014">
        <v>46.533999999999999</v>
      </c>
      <c r="G10014">
        <v>8.9260000000000002</v>
      </c>
      <c r="I10014">
        <v>93147000</v>
      </c>
      <c r="J10014">
        <v>448.05900000000003</v>
      </c>
      <c r="L10014">
        <v>48.5</v>
      </c>
      <c r="M10014">
        <v>61.079000000000001</v>
      </c>
      <c r="N10014">
        <v>7.4272999999999998</v>
      </c>
    </row>
    <row r="10015" spans="1:14" x14ac:dyDescent="0.3">
      <c r="A10015" t="s">
        <v>346</v>
      </c>
      <c r="B10015" t="s">
        <v>347</v>
      </c>
      <c r="C10015" t="s">
        <v>435</v>
      </c>
      <c r="D10015" t="s">
        <v>432</v>
      </c>
      <c r="E10015">
        <v>1976</v>
      </c>
      <c r="F10015">
        <v>47.19</v>
      </c>
      <c r="G10015">
        <v>9.3130000000000006</v>
      </c>
      <c r="I10015">
        <v>83099100</v>
      </c>
      <c r="J10015">
        <v>414.255</v>
      </c>
      <c r="L10015">
        <v>51.3</v>
      </c>
      <c r="M10015">
        <v>60.515000000000001</v>
      </c>
      <c r="N10015">
        <v>7.1668099999999999</v>
      </c>
    </row>
    <row r="10016" spans="1:14" x14ac:dyDescent="0.3">
      <c r="A10016" t="s">
        <v>346</v>
      </c>
      <c r="B10016" t="s">
        <v>347</v>
      </c>
      <c r="C10016" t="s">
        <v>435</v>
      </c>
      <c r="D10016" t="s">
        <v>432</v>
      </c>
      <c r="E10016">
        <v>1975</v>
      </c>
      <c r="F10016">
        <v>47.646000000000001</v>
      </c>
      <c r="G10016">
        <v>9.7279999999999998</v>
      </c>
      <c r="I10016">
        <v>74617100</v>
      </c>
      <c r="J10016">
        <v>385.81299999999999</v>
      </c>
      <c r="L10016">
        <v>54.5</v>
      </c>
      <c r="M10016">
        <v>59.899000000000001</v>
      </c>
      <c r="N10016">
        <v>6.9096799999999998</v>
      </c>
    </row>
    <row r="10017" spans="1:15" x14ac:dyDescent="0.3">
      <c r="A10017" t="s">
        <v>346</v>
      </c>
      <c r="B10017" t="s">
        <v>347</v>
      </c>
      <c r="C10017" t="s">
        <v>435</v>
      </c>
      <c r="D10017" t="s">
        <v>432</v>
      </c>
      <c r="E10017">
        <v>1974</v>
      </c>
      <c r="F10017">
        <v>47.8</v>
      </c>
      <c r="G10017">
        <v>10.157</v>
      </c>
      <c r="I10017">
        <v>84539300</v>
      </c>
      <c r="J10017">
        <v>453.79300000000001</v>
      </c>
      <c r="L10017">
        <v>57.9</v>
      </c>
      <c r="M10017">
        <v>59.232999999999997</v>
      </c>
      <c r="N10017">
        <v>6.6557700000000004</v>
      </c>
    </row>
    <row r="10018" spans="1:15" x14ac:dyDescent="0.3">
      <c r="A10018" t="s">
        <v>346</v>
      </c>
      <c r="B10018" t="s">
        <v>347</v>
      </c>
      <c r="C10018" t="s">
        <v>435</v>
      </c>
      <c r="D10018" t="s">
        <v>432</v>
      </c>
      <c r="E10018">
        <v>1973</v>
      </c>
      <c r="F10018">
        <v>47.622999999999998</v>
      </c>
      <c r="G10018">
        <v>10.587</v>
      </c>
      <c r="I10018">
        <v>55272100</v>
      </c>
      <c r="J10018">
        <v>308.25700000000001</v>
      </c>
      <c r="L10018">
        <v>61.6</v>
      </c>
      <c r="M10018">
        <v>58.521999999999998</v>
      </c>
      <c r="N10018">
        <v>6.40604</v>
      </c>
    </row>
    <row r="10019" spans="1:15" x14ac:dyDescent="0.3">
      <c r="A10019" t="s">
        <v>346</v>
      </c>
      <c r="B10019" t="s">
        <v>347</v>
      </c>
      <c r="C10019" t="s">
        <v>435</v>
      </c>
      <c r="D10019" t="s">
        <v>432</v>
      </c>
      <c r="E10019">
        <v>1972</v>
      </c>
      <c r="F10019">
        <v>47.124000000000002</v>
      </c>
      <c r="G10019">
        <v>11.01</v>
      </c>
      <c r="I10019">
        <v>40606700</v>
      </c>
      <c r="J10019">
        <v>235.33</v>
      </c>
      <c r="L10019">
        <v>65.7</v>
      </c>
      <c r="M10019">
        <v>57.774000000000001</v>
      </c>
      <c r="N10019">
        <v>6.1647699999999999</v>
      </c>
    </row>
    <row r="10020" spans="1:15" x14ac:dyDescent="0.3">
      <c r="A10020" t="s">
        <v>346</v>
      </c>
      <c r="B10020" t="s">
        <v>347</v>
      </c>
      <c r="C10020" t="s">
        <v>435</v>
      </c>
      <c r="D10020" t="s">
        <v>432</v>
      </c>
      <c r="E10020">
        <v>1971</v>
      </c>
      <c r="F10020">
        <v>46.343000000000004</v>
      </c>
      <c r="G10020">
        <v>11.419</v>
      </c>
      <c r="I10020">
        <v>50056900</v>
      </c>
      <c r="J10020">
        <v>301.25299999999999</v>
      </c>
      <c r="L10020">
        <v>70.099999999999994</v>
      </c>
      <c r="M10020">
        <v>56.997999999999998</v>
      </c>
      <c r="N10020">
        <v>5.9364800000000004</v>
      </c>
    </row>
    <row r="10021" spans="1:15" x14ac:dyDescent="0.3">
      <c r="A10021" t="s">
        <v>346</v>
      </c>
      <c r="B10021" t="s">
        <v>347</v>
      </c>
      <c r="C10021" t="s">
        <v>435</v>
      </c>
      <c r="D10021" t="s">
        <v>432</v>
      </c>
      <c r="E10021">
        <v>1970</v>
      </c>
      <c r="F10021">
        <v>45.365000000000002</v>
      </c>
      <c r="G10021">
        <v>11.816000000000001</v>
      </c>
      <c r="L10021">
        <v>74.8</v>
      </c>
      <c r="M10021">
        <v>56.203000000000003</v>
      </c>
      <c r="N10021">
        <v>5.7252599999999996</v>
      </c>
    </row>
    <row r="10022" spans="1:15" x14ac:dyDescent="0.3">
      <c r="A10022" t="s">
        <v>346</v>
      </c>
      <c r="B10022" t="s">
        <v>347</v>
      </c>
      <c r="C10022" t="s">
        <v>435</v>
      </c>
      <c r="D10022" t="s">
        <v>432</v>
      </c>
      <c r="E10022">
        <v>1969</v>
      </c>
      <c r="F10022">
        <v>44.31</v>
      </c>
      <c r="G10022">
        <v>12.206</v>
      </c>
      <c r="I10022">
        <v>28606400</v>
      </c>
      <c r="J10022">
        <v>184.76</v>
      </c>
      <c r="L10022">
        <v>80</v>
      </c>
      <c r="M10022">
        <v>55.396000000000001</v>
      </c>
      <c r="N10022">
        <v>5.5316200000000002</v>
      </c>
    </row>
    <row r="10023" spans="1:15" x14ac:dyDescent="0.3">
      <c r="A10023" t="s">
        <v>346</v>
      </c>
      <c r="B10023" t="s">
        <v>347</v>
      </c>
      <c r="C10023" t="s">
        <v>435</v>
      </c>
      <c r="D10023" t="s">
        <v>432</v>
      </c>
      <c r="E10023">
        <v>1968</v>
      </c>
      <c r="F10023">
        <v>43.304000000000002</v>
      </c>
      <c r="G10023">
        <v>12.598000000000001</v>
      </c>
      <c r="I10023">
        <v>28084300</v>
      </c>
      <c r="J10023">
        <v>187.37700000000001</v>
      </c>
      <c r="L10023">
        <v>85</v>
      </c>
      <c r="M10023">
        <v>54.584000000000003</v>
      </c>
      <c r="N10023">
        <v>5.3548099999999996</v>
      </c>
    </row>
    <row r="10024" spans="1:15" x14ac:dyDescent="0.3">
      <c r="A10024" t="s">
        <v>346</v>
      </c>
      <c r="B10024" t="s">
        <v>347</v>
      </c>
      <c r="C10024" t="s">
        <v>435</v>
      </c>
      <c r="D10024" t="s">
        <v>432</v>
      </c>
      <c r="E10024">
        <v>1967</v>
      </c>
      <c r="F10024">
        <v>42.45</v>
      </c>
      <c r="G10024">
        <v>13</v>
      </c>
      <c r="I10024">
        <v>25203500</v>
      </c>
      <c r="J10024">
        <v>173.43799999999999</v>
      </c>
      <c r="L10024">
        <v>90.2</v>
      </c>
      <c r="M10024">
        <v>53.771000000000001</v>
      </c>
      <c r="N10024">
        <v>5.1917499999999999</v>
      </c>
    </row>
    <row r="10025" spans="1:15" x14ac:dyDescent="0.3">
      <c r="A10025" t="s">
        <v>346</v>
      </c>
      <c r="B10025" t="s">
        <v>347</v>
      </c>
      <c r="C10025" t="s">
        <v>435</v>
      </c>
      <c r="D10025" t="s">
        <v>432</v>
      </c>
      <c r="E10025">
        <v>1966</v>
      </c>
      <c r="F10025">
        <v>41.798000000000002</v>
      </c>
      <c r="G10025">
        <v>13.416</v>
      </c>
      <c r="L10025">
        <v>95.3</v>
      </c>
      <c r="M10025">
        <v>52.962000000000003</v>
      </c>
      <c r="N10025">
        <v>5.0371899999999998</v>
      </c>
    </row>
    <row r="10026" spans="1:15" x14ac:dyDescent="0.3">
      <c r="A10026" t="s">
        <v>346</v>
      </c>
      <c r="B10026" t="s">
        <v>347</v>
      </c>
      <c r="C10026" t="s">
        <v>435</v>
      </c>
      <c r="D10026" t="s">
        <v>432</v>
      </c>
      <c r="E10026">
        <v>1965</v>
      </c>
      <c r="F10026">
        <v>41.366</v>
      </c>
      <c r="G10026">
        <v>13.848000000000001</v>
      </c>
      <c r="L10026">
        <v>100.3</v>
      </c>
      <c r="M10026">
        <v>52.156999999999996</v>
      </c>
      <c r="N10026">
        <v>4.8880299999999997</v>
      </c>
    </row>
    <row r="10027" spans="1:15" x14ac:dyDescent="0.3">
      <c r="A10027" t="s">
        <v>346</v>
      </c>
      <c r="B10027" t="s">
        <v>347</v>
      </c>
      <c r="C10027" t="s">
        <v>435</v>
      </c>
      <c r="D10027" t="s">
        <v>432</v>
      </c>
      <c r="E10027">
        <v>1964</v>
      </c>
      <c r="F10027">
        <v>41.128999999999998</v>
      </c>
      <c r="G10027">
        <v>14.295</v>
      </c>
      <c r="L10027">
        <v>105.3</v>
      </c>
      <c r="M10027">
        <v>51.356999999999999</v>
      </c>
      <c r="N10027">
        <v>4.7430899999999996</v>
      </c>
    </row>
    <row r="10028" spans="1:15" x14ac:dyDescent="0.3">
      <c r="A10028" t="s">
        <v>346</v>
      </c>
      <c r="B10028" t="s">
        <v>347</v>
      </c>
      <c r="C10028" t="s">
        <v>435</v>
      </c>
      <c r="D10028" t="s">
        <v>432</v>
      </c>
      <c r="E10028">
        <v>1963</v>
      </c>
      <c r="F10028">
        <v>41.006</v>
      </c>
      <c r="G10028">
        <v>14.755000000000001</v>
      </c>
      <c r="L10028">
        <v>110.4</v>
      </c>
      <c r="M10028">
        <v>50.555</v>
      </c>
      <c r="N10028">
        <v>4.6029999999999998</v>
      </c>
    </row>
    <row r="10029" spans="1:15" x14ac:dyDescent="0.3">
      <c r="A10029" t="s">
        <v>346</v>
      </c>
      <c r="B10029" t="s">
        <v>347</v>
      </c>
      <c r="C10029" t="s">
        <v>435</v>
      </c>
      <c r="D10029" t="s">
        <v>432</v>
      </c>
      <c r="E10029">
        <v>1962</v>
      </c>
      <c r="F10029">
        <v>40.923999999999999</v>
      </c>
      <c r="G10029">
        <v>15.224</v>
      </c>
      <c r="L10029">
        <v>115.6</v>
      </c>
      <c r="M10029">
        <v>49.749000000000002</v>
      </c>
      <c r="N10029">
        <v>4.4673100000000003</v>
      </c>
    </row>
    <row r="10030" spans="1:15" x14ac:dyDescent="0.3">
      <c r="A10030" t="s">
        <v>346</v>
      </c>
      <c r="B10030" t="s">
        <v>347</v>
      </c>
      <c r="C10030" t="s">
        <v>435</v>
      </c>
      <c r="D10030" t="s">
        <v>432</v>
      </c>
      <c r="E10030">
        <v>1961</v>
      </c>
      <c r="F10030">
        <v>40.853999999999999</v>
      </c>
      <c r="G10030">
        <v>15.701000000000001</v>
      </c>
      <c r="L10030">
        <v>121.2</v>
      </c>
      <c r="M10030">
        <v>48.939</v>
      </c>
      <c r="N10030">
        <v>4.3364799999999999</v>
      </c>
    </row>
    <row r="10031" spans="1:15" x14ac:dyDescent="0.3">
      <c r="A10031" t="s">
        <v>346</v>
      </c>
      <c r="B10031" t="s">
        <v>347</v>
      </c>
      <c r="C10031" t="s">
        <v>435</v>
      </c>
      <c r="D10031" t="s">
        <v>432</v>
      </c>
      <c r="E10031">
        <v>1960</v>
      </c>
      <c r="F10031">
        <v>40.776000000000003</v>
      </c>
      <c r="G10031">
        <v>16.184000000000001</v>
      </c>
      <c r="L10031">
        <v>127.2</v>
      </c>
      <c r="M10031">
        <v>48.122999999999998</v>
      </c>
    </row>
    <row r="10032" spans="1:15" x14ac:dyDescent="0.3">
      <c r="A10032" t="s">
        <v>348</v>
      </c>
      <c r="B10032" t="s">
        <v>349</v>
      </c>
      <c r="C10032" t="s">
        <v>431</v>
      </c>
      <c r="D10032" t="s">
        <v>430</v>
      </c>
      <c r="E10032">
        <v>2018</v>
      </c>
      <c r="I10032">
        <v>4721000000</v>
      </c>
      <c r="J10032">
        <v>314.56200000000001</v>
      </c>
      <c r="L10032">
        <v>76.599999999999994</v>
      </c>
      <c r="N10032">
        <v>23.923500000000001</v>
      </c>
      <c r="O10032">
        <v>13.956</v>
      </c>
    </row>
    <row r="10033" spans="1:15" x14ac:dyDescent="0.3">
      <c r="A10033" t="s">
        <v>348</v>
      </c>
      <c r="B10033" t="s">
        <v>349</v>
      </c>
      <c r="C10033" t="s">
        <v>431</v>
      </c>
      <c r="D10033" t="s">
        <v>430</v>
      </c>
      <c r="E10033">
        <v>2017</v>
      </c>
      <c r="F10033">
        <v>41.918999999999997</v>
      </c>
      <c r="G10033">
        <v>11.061999999999999</v>
      </c>
      <c r="I10033">
        <v>4509000000</v>
      </c>
      <c r="J10033">
        <v>309.06599999999997</v>
      </c>
      <c r="K10033">
        <v>2.0040499999999999</v>
      </c>
      <c r="L10033">
        <v>78.8</v>
      </c>
      <c r="M10033">
        <v>56.709000000000003</v>
      </c>
      <c r="N10033">
        <v>23.255500000000001</v>
      </c>
      <c r="O10033">
        <v>13.913</v>
      </c>
    </row>
    <row r="10034" spans="1:15" x14ac:dyDescent="0.3">
      <c r="A10034" t="s">
        <v>348</v>
      </c>
      <c r="B10034" t="s">
        <v>349</v>
      </c>
      <c r="C10034" t="s">
        <v>431</v>
      </c>
      <c r="D10034" t="s">
        <v>430</v>
      </c>
      <c r="E10034">
        <v>2016</v>
      </c>
      <c r="F10034">
        <v>42.095999999999997</v>
      </c>
      <c r="G10034">
        <v>11.289</v>
      </c>
      <c r="I10034">
        <v>4198000000</v>
      </c>
      <c r="J10034">
        <v>295.93400000000003</v>
      </c>
      <c r="K10034">
        <v>1.88</v>
      </c>
      <c r="L10034">
        <v>81</v>
      </c>
      <c r="M10034">
        <v>56.323999999999998</v>
      </c>
      <c r="N10034">
        <v>22.612300000000001</v>
      </c>
      <c r="O10034">
        <v>14.259</v>
      </c>
    </row>
    <row r="10035" spans="1:15" x14ac:dyDescent="0.3">
      <c r="A10035" t="s">
        <v>348</v>
      </c>
      <c r="B10035" t="s">
        <v>349</v>
      </c>
      <c r="C10035" t="s">
        <v>431</v>
      </c>
      <c r="D10035" t="s">
        <v>430</v>
      </c>
      <c r="E10035">
        <v>2015</v>
      </c>
      <c r="F10035">
        <v>42.302999999999997</v>
      </c>
      <c r="G10035">
        <v>11.534000000000001</v>
      </c>
      <c r="I10035">
        <v>4049000000</v>
      </c>
      <c r="J10035">
        <v>293.46499999999997</v>
      </c>
      <c r="K10035">
        <v>1.76</v>
      </c>
      <c r="L10035">
        <v>83.1</v>
      </c>
      <c r="M10035">
        <v>55.92</v>
      </c>
      <c r="N10035">
        <v>21.993200000000002</v>
      </c>
      <c r="O10035">
        <v>14.412000000000001</v>
      </c>
    </row>
    <row r="10036" spans="1:15" x14ac:dyDescent="0.3">
      <c r="A10036" t="s">
        <v>348</v>
      </c>
      <c r="B10036" t="s">
        <v>349</v>
      </c>
      <c r="C10036" t="s">
        <v>431</v>
      </c>
      <c r="D10036" t="s">
        <v>430</v>
      </c>
      <c r="E10036">
        <v>2014</v>
      </c>
      <c r="F10036">
        <v>42.561</v>
      </c>
      <c r="G10036">
        <v>11.792999999999999</v>
      </c>
      <c r="I10036">
        <v>3340390000</v>
      </c>
      <c r="J10036">
        <v>248.845</v>
      </c>
      <c r="K10036">
        <v>1.63</v>
      </c>
      <c r="L10036">
        <v>85.6</v>
      </c>
      <c r="M10036">
        <v>55.509</v>
      </c>
      <c r="N10036">
        <v>21.397600000000001</v>
      </c>
      <c r="O10036">
        <v>14.465</v>
      </c>
    </row>
    <row r="10037" spans="1:15" x14ac:dyDescent="0.3">
      <c r="A10037" t="s">
        <v>348</v>
      </c>
      <c r="B10037" t="s">
        <v>349</v>
      </c>
      <c r="C10037" t="s">
        <v>431</v>
      </c>
      <c r="D10037" t="s">
        <v>430</v>
      </c>
      <c r="E10037">
        <v>2013</v>
      </c>
      <c r="F10037">
        <v>42.877000000000002</v>
      </c>
      <c r="G10037">
        <v>12.06</v>
      </c>
      <c r="I10037">
        <v>3368200000</v>
      </c>
      <c r="J10037">
        <v>257.82900000000001</v>
      </c>
      <c r="K10037">
        <v>1.5</v>
      </c>
      <c r="L10037">
        <v>88</v>
      </c>
      <c r="M10037">
        <v>55.103999999999999</v>
      </c>
      <c r="N10037">
        <v>20.824000000000002</v>
      </c>
      <c r="O10037">
        <v>14.631</v>
      </c>
    </row>
    <row r="10038" spans="1:15" x14ac:dyDescent="0.3">
      <c r="A10038" t="s">
        <v>348</v>
      </c>
      <c r="B10038" t="s">
        <v>349</v>
      </c>
      <c r="C10038" t="s">
        <v>431</v>
      </c>
      <c r="D10038" t="s">
        <v>430</v>
      </c>
      <c r="E10038">
        <v>2012</v>
      </c>
      <c r="F10038">
        <v>43.253999999999998</v>
      </c>
      <c r="G10038">
        <v>12.331</v>
      </c>
      <c r="K10038">
        <v>1.3767</v>
      </c>
      <c r="L10038">
        <v>90.7</v>
      </c>
      <c r="M10038">
        <v>54.713000000000001</v>
      </c>
      <c r="N10038">
        <v>20.268899999999999</v>
      </c>
      <c r="O10038">
        <v>14.552</v>
      </c>
    </row>
    <row r="10039" spans="1:15" x14ac:dyDescent="0.3">
      <c r="A10039" t="s">
        <v>348</v>
      </c>
      <c r="B10039" t="s">
        <v>349</v>
      </c>
      <c r="C10039" t="s">
        <v>431</v>
      </c>
      <c r="D10039" t="s">
        <v>430</v>
      </c>
      <c r="E10039">
        <v>2011</v>
      </c>
      <c r="F10039">
        <v>43.688000000000002</v>
      </c>
      <c r="G10039">
        <v>12.601000000000001</v>
      </c>
      <c r="K10039">
        <v>1.25</v>
      </c>
      <c r="L10039">
        <v>93.4</v>
      </c>
      <c r="M10039">
        <v>54.341999999999999</v>
      </c>
      <c r="N10039">
        <v>19.728200000000001</v>
      </c>
      <c r="O10039">
        <v>14.618</v>
      </c>
    </row>
    <row r="10040" spans="1:15" x14ac:dyDescent="0.3">
      <c r="A10040" t="s">
        <v>348</v>
      </c>
      <c r="B10040" t="s">
        <v>349</v>
      </c>
      <c r="C10040" t="s">
        <v>431</v>
      </c>
      <c r="D10040" t="s">
        <v>430</v>
      </c>
      <c r="E10040">
        <v>2010</v>
      </c>
      <c r="F10040">
        <v>44.161999999999999</v>
      </c>
      <c r="G10040">
        <v>12.869</v>
      </c>
      <c r="L10040">
        <v>96.1</v>
      </c>
      <c r="M10040">
        <v>53.99</v>
      </c>
      <c r="N10040">
        <v>19.1983</v>
      </c>
      <c r="O10040">
        <v>14.568</v>
      </c>
    </row>
    <row r="10041" spans="1:15" x14ac:dyDescent="0.3">
      <c r="A10041" t="s">
        <v>348</v>
      </c>
      <c r="B10041" t="s">
        <v>349</v>
      </c>
      <c r="C10041" t="s">
        <v>431</v>
      </c>
      <c r="D10041" t="s">
        <v>430</v>
      </c>
      <c r="E10041">
        <v>2009</v>
      </c>
      <c r="F10041">
        <v>44.655999999999999</v>
      </c>
      <c r="G10041">
        <v>13.135</v>
      </c>
      <c r="K10041">
        <v>1.1606099999999999</v>
      </c>
      <c r="L10041">
        <v>98.8</v>
      </c>
      <c r="M10041">
        <v>53.654000000000003</v>
      </c>
      <c r="N10041">
        <v>18.6784</v>
      </c>
      <c r="O10041">
        <v>14.462</v>
      </c>
    </row>
    <row r="10042" spans="1:15" x14ac:dyDescent="0.3">
      <c r="A10042" t="s">
        <v>348</v>
      </c>
      <c r="B10042" t="s">
        <v>349</v>
      </c>
      <c r="C10042" t="s">
        <v>431</v>
      </c>
      <c r="D10042" t="s">
        <v>430</v>
      </c>
      <c r="E10042">
        <v>2008</v>
      </c>
      <c r="F10042">
        <v>45.146000000000001</v>
      </c>
      <c r="G10042">
        <v>13.4</v>
      </c>
      <c r="K10042">
        <v>1.14269</v>
      </c>
      <c r="L10042">
        <v>101</v>
      </c>
      <c r="M10042">
        <v>53.326000000000001</v>
      </c>
      <c r="N10042">
        <v>18.1675</v>
      </c>
      <c r="O10042">
        <v>13.688000000000001</v>
      </c>
    </row>
    <row r="10043" spans="1:15" x14ac:dyDescent="0.3">
      <c r="A10043" t="s">
        <v>348</v>
      </c>
      <c r="B10043" t="s">
        <v>349</v>
      </c>
      <c r="C10043" t="s">
        <v>431</v>
      </c>
      <c r="D10043" t="s">
        <v>430</v>
      </c>
      <c r="E10043">
        <v>2007</v>
      </c>
      <c r="F10043">
        <v>45.616</v>
      </c>
      <c r="G10043">
        <v>13.667</v>
      </c>
      <c r="K10043">
        <v>1.1222399999999999</v>
      </c>
      <c r="L10043">
        <v>102.9</v>
      </c>
      <c r="M10043">
        <v>52.997999999999998</v>
      </c>
      <c r="N10043">
        <v>17.662099999999999</v>
      </c>
      <c r="O10043">
        <v>13.819000000000001</v>
      </c>
    </row>
    <row r="10044" spans="1:15" x14ac:dyDescent="0.3">
      <c r="A10044" t="s">
        <v>348</v>
      </c>
      <c r="B10044" t="s">
        <v>349</v>
      </c>
      <c r="C10044" t="s">
        <v>431</v>
      </c>
      <c r="D10044" t="s">
        <v>430</v>
      </c>
      <c r="E10044">
        <v>2006</v>
      </c>
      <c r="F10044">
        <v>46.061999999999998</v>
      </c>
      <c r="G10044">
        <v>13.935</v>
      </c>
      <c r="K10044">
        <v>1.10022</v>
      </c>
      <c r="L10044">
        <v>104</v>
      </c>
      <c r="M10044">
        <v>52.668999999999997</v>
      </c>
      <c r="N10044">
        <v>17.158000000000001</v>
      </c>
      <c r="O10044">
        <v>14.398999999999999</v>
      </c>
    </row>
    <row r="10045" spans="1:15" x14ac:dyDescent="0.3">
      <c r="A10045" t="s">
        <v>348</v>
      </c>
      <c r="B10045" t="s">
        <v>349</v>
      </c>
      <c r="C10045" t="s">
        <v>431</v>
      </c>
      <c r="D10045" t="s">
        <v>430</v>
      </c>
      <c r="E10045">
        <v>2005</v>
      </c>
      <c r="F10045">
        <v>46.497</v>
      </c>
      <c r="G10045">
        <v>14.199</v>
      </c>
      <c r="K10045">
        <v>1.0773299999999999</v>
      </c>
      <c r="L10045">
        <v>104.2</v>
      </c>
      <c r="M10045">
        <v>52.345999999999997</v>
      </c>
      <c r="N10045">
        <v>16.6526</v>
      </c>
      <c r="O10045">
        <v>14.864000000000001</v>
      </c>
    </row>
    <row r="10046" spans="1:15" x14ac:dyDescent="0.3">
      <c r="A10046" t="s">
        <v>348</v>
      </c>
      <c r="B10046" t="s">
        <v>349</v>
      </c>
      <c r="C10046" t="s">
        <v>431</v>
      </c>
      <c r="D10046" t="s">
        <v>430</v>
      </c>
      <c r="E10046">
        <v>2004</v>
      </c>
      <c r="F10046">
        <v>46.948999999999998</v>
      </c>
      <c r="G10046">
        <v>14.451000000000001</v>
      </c>
      <c r="K10046">
        <v>1.05345</v>
      </c>
      <c r="L10046">
        <v>104.2</v>
      </c>
      <c r="M10046">
        <v>52.042999999999999</v>
      </c>
      <c r="N10046">
        <v>16.1479</v>
      </c>
      <c r="O10046">
        <v>15.093999999999999</v>
      </c>
    </row>
    <row r="10047" spans="1:15" x14ac:dyDescent="0.3">
      <c r="A10047" t="s">
        <v>348</v>
      </c>
      <c r="B10047" t="s">
        <v>349</v>
      </c>
      <c r="C10047" t="s">
        <v>431</v>
      </c>
      <c r="D10047" t="s">
        <v>430</v>
      </c>
      <c r="E10047">
        <v>2003</v>
      </c>
      <c r="F10047">
        <v>47.433999999999997</v>
      </c>
      <c r="G10047">
        <v>14.694000000000001</v>
      </c>
      <c r="K10047">
        <v>0.37619799999999998</v>
      </c>
      <c r="L10047">
        <v>104.2</v>
      </c>
      <c r="M10047">
        <v>51.762</v>
      </c>
      <c r="N10047">
        <v>15.646100000000001</v>
      </c>
      <c r="O10047">
        <v>15.202</v>
      </c>
    </row>
    <row r="10048" spans="1:15" x14ac:dyDescent="0.3">
      <c r="A10048" t="s">
        <v>348</v>
      </c>
      <c r="B10048" t="s">
        <v>349</v>
      </c>
      <c r="C10048" t="s">
        <v>431</v>
      </c>
      <c r="D10048" t="s">
        <v>430</v>
      </c>
      <c r="E10048">
        <v>2002</v>
      </c>
      <c r="F10048">
        <v>47.954999999999998</v>
      </c>
      <c r="G10048">
        <v>14.933999999999999</v>
      </c>
      <c r="K10048">
        <v>0.11561399999999999</v>
      </c>
      <c r="L10048">
        <v>104.2</v>
      </c>
      <c r="M10048">
        <v>51.491999999999997</v>
      </c>
      <c r="N10048">
        <v>15.1454</v>
      </c>
      <c r="O10048">
        <v>15.336</v>
      </c>
    </row>
    <row r="10049" spans="1:15" x14ac:dyDescent="0.3">
      <c r="A10049" t="s">
        <v>348</v>
      </c>
      <c r="B10049" t="s">
        <v>349</v>
      </c>
      <c r="C10049" t="s">
        <v>431</v>
      </c>
      <c r="D10049" t="s">
        <v>430</v>
      </c>
      <c r="E10049">
        <v>2001</v>
      </c>
      <c r="F10049">
        <v>48.496000000000002</v>
      </c>
      <c r="G10049">
        <v>15.186</v>
      </c>
      <c r="K10049">
        <v>7.9039200000000004E-2</v>
      </c>
      <c r="L10049">
        <v>104.2</v>
      </c>
      <c r="M10049">
        <v>51.213000000000001</v>
      </c>
      <c r="N10049">
        <v>14.6439</v>
      </c>
      <c r="O10049">
        <v>15.182</v>
      </c>
    </row>
    <row r="10050" spans="1:15" x14ac:dyDescent="0.3">
      <c r="A10050" t="s">
        <v>348</v>
      </c>
      <c r="B10050" t="s">
        <v>349</v>
      </c>
      <c r="C10050" t="s">
        <v>431</v>
      </c>
      <c r="D10050" t="s">
        <v>430</v>
      </c>
      <c r="E10050">
        <v>2000</v>
      </c>
      <c r="F10050">
        <v>49.024000000000001</v>
      </c>
      <c r="G10050">
        <v>15.489000000000001</v>
      </c>
      <c r="K10050">
        <v>0.02</v>
      </c>
      <c r="L10050">
        <v>104.2</v>
      </c>
      <c r="M10050">
        <v>50.869</v>
      </c>
      <c r="N10050">
        <v>14.1427</v>
      </c>
      <c r="O10050">
        <v>15.259</v>
      </c>
    </row>
    <row r="10051" spans="1:15" x14ac:dyDescent="0.3">
      <c r="A10051" t="s">
        <v>348</v>
      </c>
      <c r="B10051" t="s">
        <v>349</v>
      </c>
      <c r="C10051" t="s">
        <v>431</v>
      </c>
      <c r="D10051" t="s">
        <v>430</v>
      </c>
      <c r="E10051">
        <v>1999</v>
      </c>
      <c r="F10051">
        <v>49.500999999999998</v>
      </c>
      <c r="G10051">
        <v>15.891</v>
      </c>
      <c r="K10051">
        <v>1.39104E-2</v>
      </c>
      <c r="L10051">
        <v>104.2</v>
      </c>
      <c r="M10051">
        <v>50.392000000000003</v>
      </c>
      <c r="N10051">
        <v>13.6347</v>
      </c>
      <c r="O10051">
        <v>15.321999999999999</v>
      </c>
    </row>
    <row r="10052" spans="1:15" x14ac:dyDescent="0.3">
      <c r="A10052" t="s">
        <v>348</v>
      </c>
      <c r="B10052" t="s">
        <v>349</v>
      </c>
      <c r="C10052" t="s">
        <v>431</v>
      </c>
      <c r="D10052" t="s">
        <v>430</v>
      </c>
      <c r="E10052">
        <v>1998</v>
      </c>
      <c r="F10052">
        <v>49.887999999999998</v>
      </c>
      <c r="G10052">
        <v>16.408999999999999</v>
      </c>
      <c r="K10052">
        <v>7.1644200000000003E-3</v>
      </c>
      <c r="L10052">
        <v>104.2</v>
      </c>
      <c r="M10052">
        <v>49.753999999999998</v>
      </c>
      <c r="N10052">
        <v>13.127000000000001</v>
      </c>
      <c r="O10052">
        <v>15.081</v>
      </c>
    </row>
    <row r="10053" spans="1:15" x14ac:dyDescent="0.3">
      <c r="A10053" t="s">
        <v>348</v>
      </c>
      <c r="B10053" t="s">
        <v>349</v>
      </c>
      <c r="C10053" t="s">
        <v>431</v>
      </c>
      <c r="D10053" t="s">
        <v>430</v>
      </c>
      <c r="E10053">
        <v>1997</v>
      </c>
      <c r="F10053">
        <v>50.154000000000003</v>
      </c>
      <c r="G10053">
        <v>17.030999999999999</v>
      </c>
      <c r="K10053">
        <v>2.9487099999999998E-3</v>
      </c>
      <c r="L10053">
        <v>104.2</v>
      </c>
      <c r="M10053">
        <v>48.966999999999999</v>
      </c>
      <c r="N10053">
        <v>12.650399999999999</v>
      </c>
      <c r="O10053">
        <v>15.185</v>
      </c>
    </row>
    <row r="10054" spans="1:15" x14ac:dyDescent="0.3">
      <c r="A10054" t="s">
        <v>348</v>
      </c>
      <c r="B10054" t="s">
        <v>349</v>
      </c>
      <c r="C10054" t="s">
        <v>431</v>
      </c>
      <c r="D10054" t="s">
        <v>430</v>
      </c>
      <c r="E10054">
        <v>1996</v>
      </c>
      <c r="F10054">
        <v>50.283000000000001</v>
      </c>
      <c r="G10054">
        <v>17.725000000000001</v>
      </c>
      <c r="K10054">
        <v>1.5095499999999999E-3</v>
      </c>
      <c r="L10054">
        <v>104.2</v>
      </c>
      <c r="M10054">
        <v>48.067</v>
      </c>
      <c r="N10054">
        <v>12.2464</v>
      </c>
      <c r="O10054">
        <v>15.098000000000001</v>
      </c>
    </row>
    <row r="10055" spans="1:15" x14ac:dyDescent="0.3">
      <c r="A10055" t="s">
        <v>348</v>
      </c>
      <c r="B10055" t="s">
        <v>349</v>
      </c>
      <c r="C10055" t="s">
        <v>431</v>
      </c>
      <c r="D10055" t="s">
        <v>430</v>
      </c>
      <c r="E10055">
        <v>1995</v>
      </c>
      <c r="F10055">
        <v>50.264000000000003</v>
      </c>
      <c r="G10055">
        <v>18.417999999999999</v>
      </c>
      <c r="K10055">
        <v>0</v>
      </c>
      <c r="L10055">
        <v>104.2</v>
      </c>
      <c r="M10055">
        <v>47.151000000000003</v>
      </c>
      <c r="N10055">
        <v>11.9419</v>
      </c>
      <c r="O10055">
        <v>15.129</v>
      </c>
    </row>
    <row r="10056" spans="1:15" x14ac:dyDescent="0.3">
      <c r="A10056" t="s">
        <v>348</v>
      </c>
      <c r="B10056" t="s">
        <v>349</v>
      </c>
      <c r="C10056" t="s">
        <v>431</v>
      </c>
      <c r="D10056" t="s">
        <v>430</v>
      </c>
      <c r="E10056">
        <v>1994</v>
      </c>
      <c r="F10056">
        <v>50.1</v>
      </c>
      <c r="G10056">
        <v>19.018000000000001</v>
      </c>
      <c r="L10056">
        <v>104.2</v>
      </c>
      <c r="M10056">
        <v>46.337000000000003</v>
      </c>
      <c r="N10056">
        <v>11.7522</v>
      </c>
      <c r="O10056">
        <v>14.907999999999999</v>
      </c>
    </row>
    <row r="10057" spans="1:15" x14ac:dyDescent="0.3">
      <c r="A10057" t="s">
        <v>348</v>
      </c>
      <c r="B10057" t="s">
        <v>349</v>
      </c>
      <c r="C10057" t="s">
        <v>431</v>
      </c>
      <c r="D10057" t="s">
        <v>430</v>
      </c>
      <c r="E10057">
        <v>1993</v>
      </c>
      <c r="F10057">
        <v>49.817</v>
      </c>
      <c r="G10057">
        <v>19.452999999999999</v>
      </c>
      <c r="L10057">
        <v>104.4</v>
      </c>
      <c r="M10057">
        <v>45.720999999999997</v>
      </c>
      <c r="N10057">
        <v>11.6617</v>
      </c>
      <c r="O10057">
        <v>14.802</v>
      </c>
    </row>
    <row r="10058" spans="1:15" x14ac:dyDescent="0.3">
      <c r="A10058" t="s">
        <v>348</v>
      </c>
      <c r="B10058" t="s">
        <v>349</v>
      </c>
      <c r="C10058" t="s">
        <v>431</v>
      </c>
      <c r="D10058" t="s">
        <v>430</v>
      </c>
      <c r="E10058">
        <v>1992</v>
      </c>
      <c r="F10058">
        <v>49.445999999999998</v>
      </c>
      <c r="G10058">
        <v>19.683</v>
      </c>
      <c r="L10058">
        <v>105</v>
      </c>
      <c r="M10058">
        <v>45.360999999999997</v>
      </c>
      <c r="N10058">
        <v>11.629099999999999</v>
      </c>
      <c r="O10058">
        <v>14.342000000000001</v>
      </c>
    </row>
    <row r="10059" spans="1:15" x14ac:dyDescent="0.3">
      <c r="A10059" t="s">
        <v>348</v>
      </c>
      <c r="B10059" t="s">
        <v>349</v>
      </c>
      <c r="C10059" t="s">
        <v>431</v>
      </c>
      <c r="D10059" t="s">
        <v>430</v>
      </c>
      <c r="E10059">
        <v>1991</v>
      </c>
      <c r="F10059">
        <v>49.005000000000003</v>
      </c>
      <c r="G10059">
        <v>19.706</v>
      </c>
      <c r="L10059">
        <v>106.2</v>
      </c>
      <c r="M10059">
        <v>45.26</v>
      </c>
      <c r="N10059">
        <v>11.595000000000001</v>
      </c>
      <c r="O10059">
        <v>14.33</v>
      </c>
    </row>
    <row r="10060" spans="1:15" x14ac:dyDescent="0.3">
      <c r="A10060" t="s">
        <v>348</v>
      </c>
      <c r="B10060" t="s">
        <v>349</v>
      </c>
      <c r="C10060" t="s">
        <v>431</v>
      </c>
      <c r="D10060" t="s">
        <v>430</v>
      </c>
      <c r="E10060">
        <v>1990</v>
      </c>
      <c r="F10060">
        <v>48.505000000000003</v>
      </c>
      <c r="G10060">
        <v>19.553999999999998</v>
      </c>
      <c r="I10060">
        <v>917044000</v>
      </c>
      <c r="J10060">
        <v>126.925</v>
      </c>
      <c r="K10060">
        <v>0</v>
      </c>
      <c r="L10060">
        <v>107.9</v>
      </c>
      <c r="M10060">
        <v>45.378</v>
      </c>
      <c r="N10060">
        <v>11.516999999999999</v>
      </c>
    </row>
    <row r="10061" spans="1:15" x14ac:dyDescent="0.3">
      <c r="A10061" t="s">
        <v>348</v>
      </c>
      <c r="B10061" t="s">
        <v>349</v>
      </c>
      <c r="C10061" t="s">
        <v>431</v>
      </c>
      <c r="D10061" t="s">
        <v>430</v>
      </c>
      <c r="E10061">
        <v>1989</v>
      </c>
      <c r="F10061">
        <v>47.953000000000003</v>
      </c>
      <c r="G10061">
        <v>19.29</v>
      </c>
      <c r="I10061">
        <v>1092390000</v>
      </c>
      <c r="J10061">
        <v>153.14099999999999</v>
      </c>
      <c r="L10061">
        <v>109.7</v>
      </c>
      <c r="M10061">
        <v>45.634</v>
      </c>
      <c r="N10061">
        <v>11.3706</v>
      </c>
    </row>
    <row r="10062" spans="1:15" x14ac:dyDescent="0.3">
      <c r="A10062" t="s">
        <v>348</v>
      </c>
      <c r="B10062" t="s">
        <v>349</v>
      </c>
      <c r="C10062" t="s">
        <v>431</v>
      </c>
      <c r="D10062" t="s">
        <v>430</v>
      </c>
      <c r="E10062">
        <v>1988</v>
      </c>
      <c r="F10062">
        <v>47.362000000000002</v>
      </c>
      <c r="G10062">
        <v>19.004000000000001</v>
      </c>
      <c r="I10062">
        <v>1038290000</v>
      </c>
      <c r="J10062">
        <v>148.21700000000001</v>
      </c>
      <c r="L10062">
        <v>111.2</v>
      </c>
      <c r="M10062">
        <v>45.911999999999999</v>
      </c>
      <c r="N10062">
        <v>11.166600000000001</v>
      </c>
    </row>
    <row r="10063" spans="1:15" x14ac:dyDescent="0.3">
      <c r="A10063" t="s">
        <v>348</v>
      </c>
      <c r="B10063" t="s">
        <v>349</v>
      </c>
      <c r="C10063" t="s">
        <v>431</v>
      </c>
      <c r="D10063" t="s">
        <v>430</v>
      </c>
      <c r="E10063">
        <v>1987</v>
      </c>
      <c r="F10063">
        <v>46.750999999999998</v>
      </c>
      <c r="G10063">
        <v>18.774000000000001</v>
      </c>
      <c r="I10063">
        <v>1009790000</v>
      </c>
      <c r="J10063">
        <v>147.15100000000001</v>
      </c>
      <c r="L10063">
        <v>112.3</v>
      </c>
      <c r="M10063">
        <v>46.115000000000002</v>
      </c>
      <c r="N10063">
        <v>10.938700000000001</v>
      </c>
    </row>
    <row r="10064" spans="1:15" x14ac:dyDescent="0.3">
      <c r="A10064" t="s">
        <v>348</v>
      </c>
      <c r="B10064" t="s">
        <v>349</v>
      </c>
      <c r="C10064" t="s">
        <v>431</v>
      </c>
      <c r="D10064" t="s">
        <v>430</v>
      </c>
      <c r="E10064">
        <v>1986</v>
      </c>
      <c r="F10064">
        <v>46.149000000000001</v>
      </c>
      <c r="G10064">
        <v>18.638000000000002</v>
      </c>
      <c r="I10064">
        <v>930319000</v>
      </c>
      <c r="J10064">
        <v>138.096</v>
      </c>
      <c r="L10064">
        <v>113.3</v>
      </c>
      <c r="M10064">
        <v>46.2</v>
      </c>
      <c r="N10064">
        <v>10.7386</v>
      </c>
    </row>
    <row r="10065" spans="1:14" x14ac:dyDescent="0.3">
      <c r="A10065" t="s">
        <v>348</v>
      </c>
      <c r="B10065" t="s">
        <v>349</v>
      </c>
      <c r="C10065" t="s">
        <v>431</v>
      </c>
      <c r="D10065" t="s">
        <v>430</v>
      </c>
      <c r="E10065">
        <v>1985</v>
      </c>
      <c r="F10065">
        <v>45.584000000000003</v>
      </c>
      <c r="G10065">
        <v>18.614000000000001</v>
      </c>
      <c r="I10065">
        <v>876405000</v>
      </c>
      <c r="J10065">
        <v>131.81700000000001</v>
      </c>
      <c r="L10065">
        <v>114.3</v>
      </c>
      <c r="M10065">
        <v>46.146000000000001</v>
      </c>
      <c r="N10065">
        <v>10.598100000000001</v>
      </c>
    </row>
    <row r="10066" spans="1:14" x14ac:dyDescent="0.3">
      <c r="A10066" t="s">
        <v>348</v>
      </c>
      <c r="B10066" t="s">
        <v>349</v>
      </c>
      <c r="C10066" t="s">
        <v>431</v>
      </c>
      <c r="D10066" t="s">
        <v>430</v>
      </c>
      <c r="E10066">
        <v>1984</v>
      </c>
      <c r="F10066">
        <v>45.082000000000001</v>
      </c>
      <c r="G10066">
        <v>18.702000000000002</v>
      </c>
      <c r="I10066">
        <v>788307000</v>
      </c>
      <c r="J10066">
        <v>119.175</v>
      </c>
      <c r="L10066">
        <v>115.6</v>
      </c>
      <c r="M10066">
        <v>45.960999999999999</v>
      </c>
      <c r="N10066">
        <v>10.5441</v>
      </c>
    </row>
    <row r="10067" spans="1:14" x14ac:dyDescent="0.3">
      <c r="A10067" t="s">
        <v>348</v>
      </c>
      <c r="B10067" t="s">
        <v>349</v>
      </c>
      <c r="C10067" t="s">
        <v>431</v>
      </c>
      <c r="D10067" t="s">
        <v>430</v>
      </c>
      <c r="E10067">
        <v>1983</v>
      </c>
      <c r="F10067">
        <v>44.655999999999999</v>
      </c>
      <c r="G10067">
        <v>18.864999999999998</v>
      </c>
      <c r="I10067">
        <v>733901000</v>
      </c>
      <c r="J10067">
        <v>110.88500000000001</v>
      </c>
      <c r="L10067">
        <v>117.1</v>
      </c>
      <c r="M10067">
        <v>45.695999999999998</v>
      </c>
      <c r="N10067">
        <v>10.5502</v>
      </c>
    </row>
    <row r="10068" spans="1:14" x14ac:dyDescent="0.3">
      <c r="A10068" t="s">
        <v>348</v>
      </c>
      <c r="B10068" t="s">
        <v>349</v>
      </c>
      <c r="C10068" t="s">
        <v>431</v>
      </c>
      <c r="D10068" t="s">
        <v>430</v>
      </c>
      <c r="E10068">
        <v>1982</v>
      </c>
      <c r="F10068">
        <v>44.322000000000003</v>
      </c>
      <c r="G10068">
        <v>19.071999999999999</v>
      </c>
      <c r="I10068">
        <v>774420000</v>
      </c>
      <c r="J10068">
        <v>117.193</v>
      </c>
      <c r="L10068">
        <v>118.6</v>
      </c>
      <c r="M10068">
        <v>45.393999999999998</v>
      </c>
      <c r="N10068">
        <v>10.5334</v>
      </c>
    </row>
    <row r="10069" spans="1:14" x14ac:dyDescent="0.3">
      <c r="A10069" t="s">
        <v>348</v>
      </c>
      <c r="B10069" t="s">
        <v>349</v>
      </c>
      <c r="C10069" t="s">
        <v>431</v>
      </c>
      <c r="D10069" t="s">
        <v>430</v>
      </c>
      <c r="E10069">
        <v>1981</v>
      </c>
      <c r="F10069">
        <v>44.091999999999999</v>
      </c>
      <c r="G10069">
        <v>19.315000000000001</v>
      </c>
      <c r="I10069">
        <v>699112000</v>
      </c>
      <c r="J10069">
        <v>107.372</v>
      </c>
      <c r="M10069">
        <v>45.067999999999998</v>
      </c>
      <c r="N10069">
        <v>10.3789</v>
      </c>
    </row>
    <row r="10070" spans="1:14" x14ac:dyDescent="0.3">
      <c r="A10070" t="s">
        <v>348</v>
      </c>
      <c r="B10070" t="s">
        <v>349</v>
      </c>
      <c r="C10070" t="s">
        <v>431</v>
      </c>
      <c r="D10070" t="s">
        <v>430</v>
      </c>
      <c r="E10070">
        <v>1980</v>
      </c>
      <c r="F10070">
        <v>43.981999999999999</v>
      </c>
      <c r="G10070">
        <v>19.588000000000001</v>
      </c>
      <c r="I10070">
        <v>603593000</v>
      </c>
      <c r="J10070">
        <v>96.096100000000007</v>
      </c>
      <c r="M10070">
        <v>44.725999999999999</v>
      </c>
      <c r="N10070">
        <v>10.0123</v>
      </c>
    </row>
    <row r="10071" spans="1:14" x14ac:dyDescent="0.3">
      <c r="A10071" t="s">
        <v>348</v>
      </c>
      <c r="B10071" t="s">
        <v>349</v>
      </c>
      <c r="C10071" t="s">
        <v>431</v>
      </c>
      <c r="D10071" t="s">
        <v>430</v>
      </c>
      <c r="E10071">
        <v>1979</v>
      </c>
      <c r="F10071">
        <v>44.003999999999998</v>
      </c>
      <c r="G10071">
        <v>19.888000000000002</v>
      </c>
      <c r="I10071">
        <v>590420000</v>
      </c>
      <c r="J10071">
        <v>100.194</v>
      </c>
      <c r="M10071">
        <v>44.375</v>
      </c>
      <c r="N10071">
        <v>9.3932400000000005</v>
      </c>
    </row>
    <row r="10072" spans="1:14" x14ac:dyDescent="0.3">
      <c r="A10072" t="s">
        <v>348</v>
      </c>
      <c r="B10072" t="s">
        <v>349</v>
      </c>
      <c r="C10072" t="s">
        <v>431</v>
      </c>
      <c r="D10072" t="s">
        <v>430</v>
      </c>
      <c r="E10072">
        <v>1978</v>
      </c>
      <c r="F10072">
        <v>44.140999999999998</v>
      </c>
      <c r="G10072">
        <v>20.213999999999999</v>
      </c>
      <c r="I10072">
        <v>564986000</v>
      </c>
      <c r="J10072">
        <v>105.113</v>
      </c>
      <c r="M10072">
        <v>44.012999999999998</v>
      </c>
      <c r="N10072">
        <v>8.5679499999999997</v>
      </c>
    </row>
    <row r="10073" spans="1:14" x14ac:dyDescent="0.3">
      <c r="A10073" t="s">
        <v>348</v>
      </c>
      <c r="B10073" t="s">
        <v>349</v>
      </c>
      <c r="C10073" t="s">
        <v>431</v>
      </c>
      <c r="D10073" t="s">
        <v>430</v>
      </c>
      <c r="E10073">
        <v>1977</v>
      </c>
      <c r="F10073">
        <v>44.372999999999998</v>
      </c>
      <c r="G10073">
        <v>20.561</v>
      </c>
      <c r="I10073">
        <v>498551000</v>
      </c>
      <c r="J10073">
        <v>103.818</v>
      </c>
      <c r="M10073">
        <v>43.639000000000003</v>
      </c>
      <c r="N10073">
        <v>7.6547700000000001</v>
      </c>
    </row>
    <row r="10074" spans="1:14" x14ac:dyDescent="0.3">
      <c r="A10074" t="s">
        <v>348</v>
      </c>
      <c r="B10074" t="s">
        <v>349</v>
      </c>
      <c r="C10074" t="s">
        <v>431</v>
      </c>
      <c r="D10074" t="s">
        <v>430</v>
      </c>
      <c r="E10074">
        <v>1976</v>
      </c>
      <c r="F10074">
        <v>44.677</v>
      </c>
      <c r="G10074">
        <v>20.922999999999998</v>
      </c>
      <c r="I10074">
        <v>807276000</v>
      </c>
      <c r="J10074">
        <v>188.661</v>
      </c>
      <c r="M10074">
        <v>43.259</v>
      </c>
      <c r="N10074">
        <v>6.8208200000000003</v>
      </c>
    </row>
    <row r="10075" spans="1:14" x14ac:dyDescent="0.3">
      <c r="A10075" t="s">
        <v>348</v>
      </c>
      <c r="B10075" t="s">
        <v>349</v>
      </c>
      <c r="C10075" t="s">
        <v>431</v>
      </c>
      <c r="D10075" t="s">
        <v>430</v>
      </c>
      <c r="E10075">
        <v>1975</v>
      </c>
      <c r="F10075">
        <v>45.027000000000001</v>
      </c>
      <c r="G10075">
        <v>21.292000000000002</v>
      </c>
      <c r="I10075">
        <v>710850000</v>
      </c>
      <c r="J10075">
        <v>183.19499999999999</v>
      </c>
      <c r="M10075">
        <v>42.875999999999998</v>
      </c>
      <c r="N10075">
        <v>6.1853100000000003</v>
      </c>
    </row>
    <row r="10076" spans="1:14" x14ac:dyDescent="0.3">
      <c r="A10076" t="s">
        <v>348</v>
      </c>
      <c r="B10076" t="s">
        <v>349</v>
      </c>
      <c r="C10076" t="s">
        <v>431</v>
      </c>
      <c r="D10076" t="s">
        <v>430</v>
      </c>
      <c r="E10076">
        <v>1974</v>
      </c>
      <c r="F10076">
        <v>45.395000000000003</v>
      </c>
      <c r="G10076">
        <v>21.661999999999999</v>
      </c>
      <c r="I10076">
        <v>467577000</v>
      </c>
      <c r="J10076">
        <v>128.703</v>
      </c>
      <c r="M10076">
        <v>42.494</v>
      </c>
      <c r="N10076">
        <v>5.7911000000000001</v>
      </c>
    </row>
    <row r="10077" spans="1:14" x14ac:dyDescent="0.3">
      <c r="A10077" t="s">
        <v>348</v>
      </c>
      <c r="B10077" t="s">
        <v>349</v>
      </c>
      <c r="C10077" t="s">
        <v>431</v>
      </c>
      <c r="D10077" t="s">
        <v>430</v>
      </c>
      <c r="E10077">
        <v>1973</v>
      </c>
      <c r="F10077">
        <v>45.756</v>
      </c>
      <c r="G10077">
        <v>22.030999999999999</v>
      </c>
      <c r="I10077">
        <v>507028000</v>
      </c>
      <c r="J10077">
        <v>144.345</v>
      </c>
      <c r="M10077">
        <v>42.110999999999997</v>
      </c>
      <c r="N10077">
        <v>5.5992300000000004</v>
      </c>
    </row>
    <row r="10078" spans="1:14" x14ac:dyDescent="0.3">
      <c r="A10078" t="s">
        <v>348</v>
      </c>
      <c r="B10078" t="s">
        <v>349</v>
      </c>
      <c r="C10078" t="s">
        <v>431</v>
      </c>
      <c r="D10078" t="s">
        <v>430</v>
      </c>
      <c r="E10078">
        <v>1972</v>
      </c>
      <c r="F10078">
        <v>46.085999999999999</v>
      </c>
      <c r="G10078">
        <v>22.396999999999998</v>
      </c>
      <c r="I10078">
        <v>416942000</v>
      </c>
      <c r="J10078">
        <v>119.818</v>
      </c>
      <c r="M10078">
        <v>41.726999999999997</v>
      </c>
      <c r="N10078">
        <v>5.5468999999999999</v>
      </c>
    </row>
    <row r="10079" spans="1:14" x14ac:dyDescent="0.3">
      <c r="A10079" t="s">
        <v>348</v>
      </c>
      <c r="B10079" t="s">
        <v>349</v>
      </c>
      <c r="C10079" t="s">
        <v>431</v>
      </c>
      <c r="D10079" t="s">
        <v>430</v>
      </c>
      <c r="E10079">
        <v>1971</v>
      </c>
      <c r="F10079">
        <v>46.372</v>
      </c>
      <c r="G10079">
        <v>22.757000000000001</v>
      </c>
      <c r="I10079">
        <v>331103000</v>
      </c>
      <c r="J10079">
        <v>95.3536</v>
      </c>
      <c r="M10079">
        <v>41.341999999999999</v>
      </c>
      <c r="N10079">
        <v>5.5350599999999996</v>
      </c>
    </row>
    <row r="10080" spans="1:14" x14ac:dyDescent="0.3">
      <c r="A10080" t="s">
        <v>348</v>
      </c>
      <c r="B10080" t="s">
        <v>349</v>
      </c>
      <c r="C10080" t="s">
        <v>431</v>
      </c>
      <c r="D10080" t="s">
        <v>430</v>
      </c>
      <c r="E10080">
        <v>1970</v>
      </c>
      <c r="F10080">
        <v>46.600999999999999</v>
      </c>
      <c r="G10080">
        <v>23.11</v>
      </c>
      <c r="I10080">
        <v>322600000</v>
      </c>
      <c r="J10080">
        <v>93.654700000000005</v>
      </c>
      <c r="M10080">
        <v>40.957000000000001</v>
      </c>
      <c r="N10080">
        <v>5.4907500000000002</v>
      </c>
    </row>
    <row r="10081" spans="1:15" x14ac:dyDescent="0.3">
      <c r="A10081" t="s">
        <v>348</v>
      </c>
      <c r="B10081" t="s">
        <v>349</v>
      </c>
      <c r="C10081" t="s">
        <v>431</v>
      </c>
      <c r="D10081" t="s">
        <v>430</v>
      </c>
      <c r="E10081">
        <v>1969</v>
      </c>
      <c r="F10081">
        <v>46.774000000000001</v>
      </c>
      <c r="G10081">
        <v>23.46</v>
      </c>
      <c r="I10081">
        <v>306357000</v>
      </c>
      <c r="J10081">
        <v>90.457899999999995</v>
      </c>
      <c r="M10081">
        <v>40.57</v>
      </c>
      <c r="N10081">
        <v>5.3985700000000003</v>
      </c>
    </row>
    <row r="10082" spans="1:15" x14ac:dyDescent="0.3">
      <c r="A10082" t="s">
        <v>348</v>
      </c>
      <c r="B10082" t="s">
        <v>349</v>
      </c>
      <c r="C10082" t="s">
        <v>431</v>
      </c>
      <c r="D10082" t="s">
        <v>430</v>
      </c>
      <c r="E10082">
        <v>1968</v>
      </c>
      <c r="F10082">
        <v>46.905999999999999</v>
      </c>
      <c r="G10082">
        <v>23.809000000000001</v>
      </c>
      <c r="I10082">
        <v>286718000</v>
      </c>
      <c r="J10082">
        <v>86.5501</v>
      </c>
      <c r="M10082">
        <v>40.179000000000002</v>
      </c>
      <c r="N10082">
        <v>5.2806199999999999</v>
      </c>
    </row>
    <row r="10083" spans="1:15" x14ac:dyDescent="0.3">
      <c r="A10083" t="s">
        <v>348</v>
      </c>
      <c r="B10083" t="s">
        <v>349</v>
      </c>
      <c r="C10083" t="s">
        <v>431</v>
      </c>
      <c r="D10083" t="s">
        <v>430</v>
      </c>
      <c r="E10083">
        <v>1967</v>
      </c>
      <c r="F10083">
        <v>47.014000000000003</v>
      </c>
      <c r="G10083">
        <v>24.161000000000001</v>
      </c>
      <c r="I10083">
        <v>271780000</v>
      </c>
      <c r="J10083">
        <v>84.198800000000006</v>
      </c>
      <c r="M10083">
        <v>39.783000000000001</v>
      </c>
      <c r="N10083">
        <v>5.1452799999999996</v>
      </c>
    </row>
    <row r="10084" spans="1:15" x14ac:dyDescent="0.3">
      <c r="A10084" t="s">
        <v>348</v>
      </c>
      <c r="B10084" t="s">
        <v>349</v>
      </c>
      <c r="C10084" t="s">
        <v>431</v>
      </c>
      <c r="D10084" t="s">
        <v>430</v>
      </c>
      <c r="E10084">
        <v>1966</v>
      </c>
      <c r="F10084">
        <v>47.104999999999997</v>
      </c>
      <c r="G10084">
        <v>24.518000000000001</v>
      </c>
      <c r="I10084">
        <v>257374000</v>
      </c>
      <c r="J10084">
        <v>81.871300000000005</v>
      </c>
      <c r="M10084">
        <v>39.384</v>
      </c>
      <c r="N10084">
        <v>5.0110799999999998</v>
      </c>
    </row>
    <row r="10085" spans="1:15" x14ac:dyDescent="0.3">
      <c r="A10085" t="s">
        <v>348</v>
      </c>
      <c r="B10085" t="s">
        <v>349</v>
      </c>
      <c r="C10085" t="s">
        <v>431</v>
      </c>
      <c r="D10085" t="s">
        <v>430</v>
      </c>
      <c r="E10085">
        <v>1965</v>
      </c>
      <c r="F10085">
        <v>47.185000000000002</v>
      </c>
      <c r="G10085">
        <v>24.879000000000001</v>
      </c>
      <c r="I10085">
        <v>243725000</v>
      </c>
      <c r="J10085">
        <v>79.429000000000002</v>
      </c>
      <c r="M10085">
        <v>38.981999999999999</v>
      </c>
      <c r="N10085">
        <v>4.8912199999999997</v>
      </c>
    </row>
    <row r="10086" spans="1:15" x14ac:dyDescent="0.3">
      <c r="A10086" t="s">
        <v>348</v>
      </c>
      <c r="B10086" t="s">
        <v>349</v>
      </c>
      <c r="C10086" t="s">
        <v>431</v>
      </c>
      <c r="D10086" t="s">
        <v>430</v>
      </c>
      <c r="E10086">
        <v>1964</v>
      </c>
      <c r="F10086">
        <v>47.261000000000003</v>
      </c>
      <c r="G10086">
        <v>25.245999999999999</v>
      </c>
      <c r="I10086">
        <v>229530000</v>
      </c>
      <c r="J10086">
        <v>76.480400000000003</v>
      </c>
      <c r="M10086">
        <v>38.578000000000003</v>
      </c>
      <c r="N10086">
        <v>4.7839400000000003</v>
      </c>
    </row>
    <row r="10087" spans="1:15" x14ac:dyDescent="0.3">
      <c r="A10087" t="s">
        <v>348</v>
      </c>
      <c r="B10087" t="s">
        <v>349</v>
      </c>
      <c r="C10087" t="s">
        <v>431</v>
      </c>
      <c r="D10087" t="s">
        <v>430</v>
      </c>
      <c r="E10087">
        <v>1963</v>
      </c>
      <c r="F10087">
        <v>47.338999999999999</v>
      </c>
      <c r="G10087">
        <v>25.616</v>
      </c>
      <c r="I10087">
        <v>216146000</v>
      </c>
      <c r="J10087">
        <v>73.607200000000006</v>
      </c>
      <c r="M10087">
        <v>38.174999999999997</v>
      </c>
      <c r="N10087">
        <v>4.6808399999999999</v>
      </c>
    </row>
    <row r="10088" spans="1:15" x14ac:dyDescent="0.3">
      <c r="A10088" t="s">
        <v>348</v>
      </c>
      <c r="B10088" t="s">
        <v>349</v>
      </c>
      <c r="C10088" t="s">
        <v>431</v>
      </c>
      <c r="D10088" t="s">
        <v>430</v>
      </c>
      <c r="E10088">
        <v>1962</v>
      </c>
      <c r="F10088">
        <v>47.423999999999999</v>
      </c>
      <c r="G10088">
        <v>25.99</v>
      </c>
      <c r="I10088">
        <v>203532000</v>
      </c>
      <c r="J10088">
        <v>70.813000000000002</v>
      </c>
      <c r="M10088">
        <v>37.773000000000003</v>
      </c>
      <c r="N10088">
        <v>4.5815999999999999</v>
      </c>
    </row>
    <row r="10089" spans="1:15" x14ac:dyDescent="0.3">
      <c r="A10089" t="s">
        <v>348</v>
      </c>
      <c r="B10089" t="s">
        <v>349</v>
      </c>
      <c r="C10089" t="s">
        <v>431</v>
      </c>
      <c r="D10089" t="s">
        <v>430</v>
      </c>
      <c r="E10089">
        <v>1961</v>
      </c>
      <c r="F10089">
        <v>47.52</v>
      </c>
      <c r="G10089">
        <v>26.367000000000001</v>
      </c>
      <c r="I10089">
        <v>191660000</v>
      </c>
      <c r="J10089">
        <v>68.1066</v>
      </c>
      <c r="M10089">
        <v>37.374000000000002</v>
      </c>
      <c r="N10089">
        <v>4.4857899999999997</v>
      </c>
    </row>
    <row r="10090" spans="1:15" x14ac:dyDescent="0.3">
      <c r="A10090" t="s">
        <v>348</v>
      </c>
      <c r="B10090" t="s">
        <v>349</v>
      </c>
      <c r="C10090" t="s">
        <v>431</v>
      </c>
      <c r="D10090" t="s">
        <v>430</v>
      </c>
      <c r="E10090">
        <v>1960</v>
      </c>
      <c r="F10090">
        <v>47.63</v>
      </c>
      <c r="G10090">
        <v>26.748000000000001</v>
      </c>
      <c r="I10090">
        <v>180460000</v>
      </c>
      <c r="J10090">
        <v>65.479600000000005</v>
      </c>
      <c r="M10090">
        <v>36.975999999999999</v>
      </c>
    </row>
    <row r="10091" spans="1:15" x14ac:dyDescent="0.3">
      <c r="A10091" t="s">
        <v>350</v>
      </c>
      <c r="B10091" t="s">
        <v>351</v>
      </c>
      <c r="C10091" t="s">
        <v>431</v>
      </c>
      <c r="D10091" t="s">
        <v>433</v>
      </c>
      <c r="E10091">
        <v>2018</v>
      </c>
      <c r="I10091" s="1">
        <v>368000000000</v>
      </c>
      <c r="J10091">
        <v>6374.02</v>
      </c>
      <c r="L10091">
        <v>28.5</v>
      </c>
      <c r="N10091">
        <v>47.630099999999999</v>
      </c>
      <c r="O10091">
        <v>26.957999999999998</v>
      </c>
    </row>
    <row r="10092" spans="1:15" x14ac:dyDescent="0.3">
      <c r="A10092" t="s">
        <v>350</v>
      </c>
      <c r="B10092" t="s">
        <v>351</v>
      </c>
      <c r="C10092" t="s">
        <v>431</v>
      </c>
      <c r="D10092" t="s">
        <v>433</v>
      </c>
      <c r="E10092">
        <v>2017</v>
      </c>
      <c r="F10092">
        <v>20.908000000000001</v>
      </c>
      <c r="G10092">
        <v>9.4979999999999993</v>
      </c>
      <c r="I10092" s="1">
        <v>349000000000</v>
      </c>
      <c r="J10092">
        <v>6127.46</v>
      </c>
      <c r="K10092">
        <v>56.167400000000001</v>
      </c>
      <c r="L10092">
        <v>29.6</v>
      </c>
      <c r="M10092">
        <v>63.537999999999997</v>
      </c>
      <c r="N10092">
        <v>46.9878</v>
      </c>
      <c r="O10092">
        <v>27.327000000000002</v>
      </c>
    </row>
    <row r="10093" spans="1:15" x14ac:dyDescent="0.3">
      <c r="A10093" t="s">
        <v>350</v>
      </c>
      <c r="B10093" t="s">
        <v>351</v>
      </c>
      <c r="C10093" t="s">
        <v>431</v>
      </c>
      <c r="D10093" t="s">
        <v>433</v>
      </c>
      <c r="E10093">
        <v>2016</v>
      </c>
      <c r="F10093">
        <v>21.314</v>
      </c>
      <c r="G10093">
        <v>9.5990000000000002</v>
      </c>
      <c r="I10093" s="1">
        <v>296000000000</v>
      </c>
      <c r="J10093">
        <v>5272.63</v>
      </c>
      <c r="K10093">
        <v>54</v>
      </c>
      <c r="L10093">
        <v>30.7</v>
      </c>
      <c r="M10093">
        <v>63.152999999999999</v>
      </c>
      <c r="N10093">
        <v>46.331000000000003</v>
      </c>
      <c r="O10093">
        <v>26.550999999999998</v>
      </c>
    </row>
    <row r="10094" spans="1:15" x14ac:dyDescent="0.3">
      <c r="A10094" t="s">
        <v>350</v>
      </c>
      <c r="B10094" t="s">
        <v>351</v>
      </c>
      <c r="C10094" t="s">
        <v>431</v>
      </c>
      <c r="D10094" t="s">
        <v>433</v>
      </c>
      <c r="E10094">
        <v>2015</v>
      </c>
      <c r="F10094">
        <v>21.719000000000001</v>
      </c>
      <c r="G10094">
        <v>9.7690000000000001</v>
      </c>
      <c r="I10094" s="1">
        <v>317000000000</v>
      </c>
      <c r="J10094">
        <v>5730.93</v>
      </c>
      <c r="K10094">
        <v>51.9191</v>
      </c>
      <c r="L10094">
        <v>31.4</v>
      </c>
      <c r="M10094">
        <v>62.649000000000001</v>
      </c>
      <c r="N10094">
        <v>45.657299999999999</v>
      </c>
      <c r="O10094">
        <v>25.155999999999999</v>
      </c>
    </row>
    <row r="10095" spans="1:15" x14ac:dyDescent="0.3">
      <c r="A10095" t="s">
        <v>350</v>
      </c>
      <c r="B10095" t="s">
        <v>351</v>
      </c>
      <c r="C10095" t="s">
        <v>431</v>
      </c>
      <c r="D10095" t="s">
        <v>433</v>
      </c>
      <c r="E10095">
        <v>2014</v>
      </c>
      <c r="F10095">
        <v>22.113</v>
      </c>
      <c r="G10095">
        <v>10.044</v>
      </c>
      <c r="H10095">
        <v>4197.91</v>
      </c>
      <c r="I10095" s="1">
        <v>351000000000</v>
      </c>
      <c r="J10095">
        <v>6428.29</v>
      </c>
      <c r="K10095">
        <v>49</v>
      </c>
      <c r="L10095">
        <v>32.9</v>
      </c>
      <c r="M10095">
        <v>61.968000000000004</v>
      </c>
      <c r="N10095">
        <v>44.964500000000001</v>
      </c>
      <c r="O10095">
        <v>24.898</v>
      </c>
    </row>
    <row r="10096" spans="1:15" x14ac:dyDescent="0.3">
      <c r="A10096" t="s">
        <v>350</v>
      </c>
      <c r="B10096" t="s">
        <v>351</v>
      </c>
      <c r="C10096" t="s">
        <v>431</v>
      </c>
      <c r="D10096" t="s">
        <v>433</v>
      </c>
      <c r="E10096">
        <v>2013</v>
      </c>
      <c r="F10096">
        <v>22.483000000000001</v>
      </c>
      <c r="G10096">
        <v>10.43</v>
      </c>
      <c r="H10096">
        <v>4285.4799999999996</v>
      </c>
      <c r="I10096" s="1">
        <v>367000000000</v>
      </c>
      <c r="J10096">
        <v>6829.02</v>
      </c>
      <c r="K10096">
        <v>46.5</v>
      </c>
      <c r="L10096">
        <v>34.1</v>
      </c>
      <c r="M10096">
        <v>61.098999999999997</v>
      </c>
      <c r="N10096">
        <v>44.258200000000002</v>
      </c>
      <c r="O10096">
        <v>24.568999999999999</v>
      </c>
    </row>
    <row r="10097" spans="1:15" x14ac:dyDescent="0.3">
      <c r="A10097" t="s">
        <v>350</v>
      </c>
      <c r="B10097" t="s">
        <v>351</v>
      </c>
      <c r="C10097" t="s">
        <v>431</v>
      </c>
      <c r="D10097" t="s">
        <v>433</v>
      </c>
      <c r="E10097">
        <v>2012</v>
      </c>
      <c r="F10097">
        <v>22.815000000000001</v>
      </c>
      <c r="G10097">
        <v>10.917999999999999</v>
      </c>
      <c r="H10097">
        <v>4365.92</v>
      </c>
      <c r="I10097" s="1">
        <v>396000000000</v>
      </c>
      <c r="J10097">
        <v>7501.41</v>
      </c>
      <c r="K10097">
        <v>41</v>
      </c>
      <c r="L10097">
        <v>35.299999999999997</v>
      </c>
      <c r="M10097">
        <v>60.06</v>
      </c>
      <c r="N10097">
        <v>43.553199999999997</v>
      </c>
      <c r="O10097">
        <v>24.731999999999999</v>
      </c>
    </row>
    <row r="10098" spans="1:15" x14ac:dyDescent="0.3">
      <c r="A10098" t="s">
        <v>350</v>
      </c>
      <c r="B10098" t="s">
        <v>351</v>
      </c>
      <c r="C10098" t="s">
        <v>431</v>
      </c>
      <c r="D10098" t="s">
        <v>433</v>
      </c>
      <c r="E10098">
        <v>2011</v>
      </c>
      <c r="F10098">
        <v>23.097000000000001</v>
      </c>
      <c r="G10098">
        <v>11.483000000000001</v>
      </c>
      <c r="H10098">
        <v>4566.29</v>
      </c>
      <c r="I10098" s="1">
        <v>416000000000</v>
      </c>
      <c r="J10098">
        <v>8007.38</v>
      </c>
      <c r="K10098">
        <v>33.97</v>
      </c>
      <c r="L10098">
        <v>36.6</v>
      </c>
      <c r="M10098">
        <v>58.895000000000003</v>
      </c>
      <c r="N10098">
        <v>42.869199999999999</v>
      </c>
      <c r="O10098">
        <v>24.652999999999999</v>
      </c>
    </row>
    <row r="10099" spans="1:15" x14ac:dyDescent="0.3">
      <c r="A10099" t="s">
        <v>350</v>
      </c>
      <c r="B10099" t="s">
        <v>351</v>
      </c>
      <c r="C10099" t="s">
        <v>431</v>
      </c>
      <c r="D10099" t="s">
        <v>433</v>
      </c>
      <c r="E10099">
        <v>2010</v>
      </c>
      <c r="F10099">
        <v>23.305</v>
      </c>
      <c r="G10099">
        <v>12.085000000000001</v>
      </c>
      <c r="H10099">
        <v>4542.6000000000004</v>
      </c>
      <c r="I10099" s="1">
        <v>375000000000</v>
      </c>
      <c r="J10099">
        <v>7328.59</v>
      </c>
      <c r="K10099">
        <v>24</v>
      </c>
      <c r="L10099">
        <v>38.200000000000003</v>
      </c>
      <c r="M10099">
        <v>57.668999999999997</v>
      </c>
      <c r="N10099">
        <v>42.220300000000002</v>
      </c>
      <c r="O10099">
        <v>24.693000000000001</v>
      </c>
    </row>
    <row r="10100" spans="1:15" x14ac:dyDescent="0.3">
      <c r="A10100" t="s">
        <v>350</v>
      </c>
      <c r="B10100" t="s">
        <v>351</v>
      </c>
      <c r="C10100" t="s">
        <v>431</v>
      </c>
      <c r="D10100" t="s">
        <v>433</v>
      </c>
      <c r="E10100">
        <v>2009</v>
      </c>
      <c r="F10100">
        <v>23.417000000000002</v>
      </c>
      <c r="G10100">
        <v>12.677</v>
      </c>
      <c r="H10100">
        <v>4428.1499999999996</v>
      </c>
      <c r="I10100" s="1">
        <v>296000000000</v>
      </c>
      <c r="J10100">
        <v>5862.82</v>
      </c>
      <c r="K10100">
        <v>10</v>
      </c>
      <c r="L10100">
        <v>40.299999999999997</v>
      </c>
      <c r="M10100">
        <v>56.46</v>
      </c>
      <c r="N10100">
        <v>41.610300000000002</v>
      </c>
      <c r="O10100">
        <v>23.538</v>
      </c>
    </row>
    <row r="10101" spans="1:15" x14ac:dyDescent="0.3">
      <c r="A10101" t="s">
        <v>350</v>
      </c>
      <c r="B10101" t="s">
        <v>351</v>
      </c>
      <c r="C10101" t="s">
        <v>431</v>
      </c>
      <c r="D10101" t="s">
        <v>433</v>
      </c>
      <c r="E10101">
        <v>2008</v>
      </c>
      <c r="F10101">
        <v>23.433</v>
      </c>
      <c r="G10101">
        <v>13.206</v>
      </c>
      <c r="H10101">
        <v>4665.18</v>
      </c>
      <c r="I10101" s="1">
        <v>287000000000</v>
      </c>
      <c r="J10101">
        <v>5760.79</v>
      </c>
      <c r="K10101">
        <v>8.43</v>
      </c>
      <c r="L10101">
        <v>42.9</v>
      </c>
      <c r="M10101">
        <v>55.36</v>
      </c>
      <c r="N10101">
        <v>41.035299999999999</v>
      </c>
      <c r="O10101">
        <v>22.433</v>
      </c>
    </row>
    <row r="10102" spans="1:15" x14ac:dyDescent="0.3">
      <c r="A10102" t="s">
        <v>350</v>
      </c>
      <c r="B10102" t="s">
        <v>351</v>
      </c>
      <c r="C10102" t="s">
        <v>431</v>
      </c>
      <c r="D10102" t="s">
        <v>433</v>
      </c>
      <c r="E10102">
        <v>2007</v>
      </c>
      <c r="F10102">
        <v>23.367000000000001</v>
      </c>
      <c r="G10102">
        <v>13.624000000000001</v>
      </c>
      <c r="H10102">
        <v>4851.6899999999996</v>
      </c>
      <c r="I10102" s="1">
        <v>299000000000</v>
      </c>
      <c r="J10102">
        <v>6095.65</v>
      </c>
      <c r="K10102">
        <v>8.0653799999999993</v>
      </c>
      <c r="L10102">
        <v>45.5</v>
      </c>
      <c r="M10102">
        <v>54.451999999999998</v>
      </c>
      <c r="N10102">
        <v>40.491399999999999</v>
      </c>
      <c r="O10102">
        <v>26.666</v>
      </c>
    </row>
    <row r="10103" spans="1:15" x14ac:dyDescent="0.3">
      <c r="A10103" t="s">
        <v>350</v>
      </c>
      <c r="B10103" t="s">
        <v>351</v>
      </c>
      <c r="C10103" t="s">
        <v>431</v>
      </c>
      <c r="D10103" t="s">
        <v>433</v>
      </c>
      <c r="E10103">
        <v>2006</v>
      </c>
      <c r="F10103">
        <v>23.238</v>
      </c>
      <c r="G10103">
        <v>13.897</v>
      </c>
      <c r="H10103">
        <v>4721.93</v>
      </c>
      <c r="I10103" s="1">
        <v>272000000000</v>
      </c>
      <c r="J10103">
        <v>5601.97</v>
      </c>
      <c r="K10103">
        <v>7.6071400000000002</v>
      </c>
      <c r="L10103">
        <v>48.1</v>
      </c>
      <c r="M10103">
        <v>53.795000000000002</v>
      </c>
      <c r="N10103">
        <v>39.971899999999998</v>
      </c>
      <c r="O10103">
        <v>28.489000000000001</v>
      </c>
    </row>
    <row r="10104" spans="1:15" x14ac:dyDescent="0.3">
      <c r="A10104" t="s">
        <v>350</v>
      </c>
      <c r="B10104" t="s">
        <v>351</v>
      </c>
      <c r="C10104" t="s">
        <v>431</v>
      </c>
      <c r="D10104" t="s">
        <v>433</v>
      </c>
      <c r="E10104">
        <v>2005</v>
      </c>
      <c r="F10104">
        <v>23.073</v>
      </c>
      <c r="G10104">
        <v>13.994</v>
      </c>
      <c r="H10104">
        <v>4636.93</v>
      </c>
      <c r="I10104" s="1">
        <v>258000000000</v>
      </c>
      <c r="J10104">
        <v>5383.63</v>
      </c>
      <c r="K10104">
        <v>7.4885400000000004</v>
      </c>
      <c r="L10104">
        <v>49.7</v>
      </c>
      <c r="M10104">
        <v>53.447000000000003</v>
      </c>
      <c r="N10104">
        <v>39.469900000000003</v>
      </c>
      <c r="O10104">
        <v>29.253</v>
      </c>
    </row>
    <row r="10105" spans="1:15" x14ac:dyDescent="0.3">
      <c r="A10105" t="s">
        <v>350</v>
      </c>
      <c r="B10105" t="s">
        <v>351</v>
      </c>
      <c r="C10105" t="s">
        <v>431</v>
      </c>
      <c r="D10105" t="s">
        <v>433</v>
      </c>
      <c r="E10105">
        <v>2004</v>
      </c>
      <c r="F10105">
        <v>22.902000000000001</v>
      </c>
      <c r="G10105">
        <v>13.897</v>
      </c>
      <c r="H10105">
        <v>4589.91</v>
      </c>
      <c r="I10105" s="1">
        <v>229000000000</v>
      </c>
      <c r="J10105">
        <v>4833.63</v>
      </c>
      <c r="K10105">
        <v>8.4251199999999997</v>
      </c>
      <c r="L10105">
        <v>50.8</v>
      </c>
      <c r="M10105">
        <v>53.444000000000003</v>
      </c>
      <c r="N10105">
        <v>38.984400000000001</v>
      </c>
      <c r="O10105">
        <v>29.576000000000001</v>
      </c>
    </row>
    <row r="10106" spans="1:15" x14ac:dyDescent="0.3">
      <c r="A10106" t="s">
        <v>350</v>
      </c>
      <c r="B10106" t="s">
        <v>351</v>
      </c>
      <c r="C10106" t="s">
        <v>431</v>
      </c>
      <c r="D10106" t="s">
        <v>433</v>
      </c>
      <c r="E10106">
        <v>2003</v>
      </c>
      <c r="F10106">
        <v>22.763000000000002</v>
      </c>
      <c r="G10106">
        <v>13.63</v>
      </c>
      <c r="H10106">
        <v>4559.7700000000004</v>
      </c>
      <c r="I10106" s="1">
        <v>175000000000</v>
      </c>
      <c r="J10106">
        <v>3751.26</v>
      </c>
      <c r="K10106">
        <v>7.0076900000000002</v>
      </c>
      <c r="L10106">
        <v>50.9</v>
      </c>
      <c r="M10106">
        <v>53.749000000000002</v>
      </c>
      <c r="N10106">
        <v>38.512599999999999</v>
      </c>
      <c r="O10106">
        <v>32.456000000000003</v>
      </c>
    </row>
    <row r="10107" spans="1:15" x14ac:dyDescent="0.3">
      <c r="A10107" t="s">
        <v>350</v>
      </c>
      <c r="B10107" t="s">
        <v>351</v>
      </c>
      <c r="C10107" t="s">
        <v>431</v>
      </c>
      <c r="D10107" t="s">
        <v>433</v>
      </c>
      <c r="E10107">
        <v>2002</v>
      </c>
      <c r="F10107">
        <v>22.692</v>
      </c>
      <c r="G10107">
        <v>13.225</v>
      </c>
      <c r="H10107">
        <v>4528.82</v>
      </c>
      <c r="I10107" s="1">
        <v>115000000000</v>
      </c>
      <c r="J10107">
        <v>2502.27</v>
      </c>
      <c r="K10107">
        <v>6.7103200000000003</v>
      </c>
      <c r="L10107">
        <v>50</v>
      </c>
      <c r="M10107">
        <v>54.31</v>
      </c>
      <c r="N10107">
        <v>38.0441</v>
      </c>
      <c r="O10107">
        <v>33.472999999999999</v>
      </c>
    </row>
    <row r="10108" spans="1:15" x14ac:dyDescent="0.3">
      <c r="A10108" t="s">
        <v>350</v>
      </c>
      <c r="B10108" t="s">
        <v>351</v>
      </c>
      <c r="C10108" t="s">
        <v>431</v>
      </c>
      <c r="D10108" t="s">
        <v>433</v>
      </c>
      <c r="E10108">
        <v>2001</v>
      </c>
      <c r="F10108">
        <v>22.715</v>
      </c>
      <c r="G10108">
        <v>12.709</v>
      </c>
      <c r="H10108">
        <v>4302.12</v>
      </c>
      <c r="I10108" s="1">
        <v>122000000000</v>
      </c>
      <c r="J10108">
        <v>2666.48</v>
      </c>
      <c r="K10108">
        <v>6.3466199999999997</v>
      </c>
      <c r="L10108">
        <v>49.4</v>
      </c>
      <c r="M10108">
        <v>55.088999999999999</v>
      </c>
      <c r="N10108">
        <v>37.566299999999998</v>
      </c>
      <c r="O10108">
        <v>30.896000000000001</v>
      </c>
    </row>
    <row r="10109" spans="1:15" x14ac:dyDescent="0.3">
      <c r="A10109" t="s">
        <v>350</v>
      </c>
      <c r="B10109" t="s">
        <v>351</v>
      </c>
      <c r="C10109" t="s">
        <v>431</v>
      </c>
      <c r="D10109" t="s">
        <v>433</v>
      </c>
      <c r="E10109">
        <v>2000</v>
      </c>
      <c r="F10109">
        <v>22.853999999999999</v>
      </c>
      <c r="G10109">
        <v>12.106999999999999</v>
      </c>
      <c r="H10109">
        <v>4579.95</v>
      </c>
      <c r="I10109" s="1">
        <v>136000000000</v>
      </c>
      <c r="J10109">
        <v>3032.43</v>
      </c>
      <c r="K10109">
        <v>5.34856</v>
      </c>
      <c r="L10109">
        <v>49</v>
      </c>
      <c r="M10109">
        <v>56.048000000000002</v>
      </c>
      <c r="N10109">
        <v>37.0687</v>
      </c>
      <c r="O10109">
        <v>30.228999999999999</v>
      </c>
    </row>
    <row r="10110" spans="1:15" x14ac:dyDescent="0.3">
      <c r="A10110" t="s">
        <v>350</v>
      </c>
      <c r="B10110" t="s">
        <v>351</v>
      </c>
      <c r="C10110" t="s">
        <v>431</v>
      </c>
      <c r="D10110" t="s">
        <v>433</v>
      </c>
      <c r="E10110">
        <v>1999</v>
      </c>
      <c r="F10110">
        <v>23.119</v>
      </c>
      <c r="G10110">
        <v>11.448</v>
      </c>
      <c r="H10110">
        <v>4470.96</v>
      </c>
      <c r="I10110" s="1">
        <v>137000000000</v>
      </c>
      <c r="J10110">
        <v>3081.57</v>
      </c>
      <c r="K10110">
        <v>4.11625</v>
      </c>
      <c r="L10110">
        <v>48.4</v>
      </c>
      <c r="M10110">
        <v>57.143999999999998</v>
      </c>
      <c r="N10110">
        <v>36.5501</v>
      </c>
      <c r="O10110">
        <v>30.202000000000002</v>
      </c>
    </row>
    <row r="10111" spans="1:15" x14ac:dyDescent="0.3">
      <c r="A10111" t="s">
        <v>350</v>
      </c>
      <c r="B10111" t="s">
        <v>351</v>
      </c>
      <c r="C10111" t="s">
        <v>431</v>
      </c>
      <c r="D10111" t="s">
        <v>433</v>
      </c>
      <c r="E10111">
        <v>1998</v>
      </c>
      <c r="F10111">
        <v>23.498999999999999</v>
      </c>
      <c r="G10111">
        <v>10.766999999999999</v>
      </c>
      <c r="H10111">
        <v>4606.8999999999996</v>
      </c>
      <c r="I10111" s="1">
        <v>138000000000</v>
      </c>
      <c r="J10111">
        <v>3154.02</v>
      </c>
      <c r="K10111">
        <v>2.9062199999999998</v>
      </c>
      <c r="L10111">
        <v>47.8</v>
      </c>
      <c r="M10111">
        <v>58.314999999999998</v>
      </c>
      <c r="N10111">
        <v>36.009099999999997</v>
      </c>
      <c r="O10111">
        <v>29.748000000000001</v>
      </c>
    </row>
    <row r="10112" spans="1:15" x14ac:dyDescent="0.3">
      <c r="A10112" t="s">
        <v>350</v>
      </c>
      <c r="B10112" t="s">
        <v>351</v>
      </c>
      <c r="C10112" t="s">
        <v>431</v>
      </c>
      <c r="D10112" t="s">
        <v>433</v>
      </c>
      <c r="E10112">
        <v>1997</v>
      </c>
      <c r="F10112">
        <v>23.983000000000001</v>
      </c>
      <c r="G10112">
        <v>10.105</v>
      </c>
      <c r="H10112">
        <v>4818.5</v>
      </c>
      <c r="I10112" s="1">
        <v>153000000000</v>
      </c>
      <c r="J10112">
        <v>3549.58</v>
      </c>
      <c r="K10112">
        <v>1.63209</v>
      </c>
      <c r="L10112">
        <v>46.8</v>
      </c>
      <c r="M10112">
        <v>59.488999999999997</v>
      </c>
      <c r="N10112">
        <v>35.436300000000003</v>
      </c>
      <c r="O10112">
        <v>29.850999999999999</v>
      </c>
    </row>
    <row r="10113" spans="1:15" x14ac:dyDescent="0.3">
      <c r="A10113" t="s">
        <v>350</v>
      </c>
      <c r="B10113" t="s">
        <v>351</v>
      </c>
      <c r="C10113" t="s">
        <v>431</v>
      </c>
      <c r="D10113" t="s">
        <v>433</v>
      </c>
      <c r="E10113">
        <v>1996</v>
      </c>
      <c r="F10113">
        <v>24.571999999999999</v>
      </c>
      <c r="G10113">
        <v>9.4979999999999993</v>
      </c>
      <c r="H10113">
        <v>4705.95</v>
      </c>
      <c r="I10113" s="1">
        <v>148000000000</v>
      </c>
      <c r="J10113">
        <v>3494.38</v>
      </c>
      <c r="K10113">
        <v>0.84188300000000005</v>
      </c>
      <c r="L10113">
        <v>45.9</v>
      </c>
      <c r="M10113">
        <v>60.594999999999999</v>
      </c>
      <c r="N10113">
        <v>34.820999999999998</v>
      </c>
      <c r="O10113">
        <v>29.797999999999998</v>
      </c>
    </row>
    <row r="10114" spans="1:15" x14ac:dyDescent="0.3">
      <c r="A10114" t="s">
        <v>350</v>
      </c>
      <c r="B10114" t="s">
        <v>351</v>
      </c>
      <c r="C10114" t="s">
        <v>431</v>
      </c>
      <c r="D10114" t="s">
        <v>433</v>
      </c>
      <c r="E10114">
        <v>1995</v>
      </c>
      <c r="F10114">
        <v>25.276</v>
      </c>
      <c r="G10114">
        <v>8.98</v>
      </c>
      <c r="H10114">
        <v>4157.57</v>
      </c>
      <c r="I10114" s="1">
        <v>155000000000</v>
      </c>
      <c r="J10114">
        <v>3751.85</v>
      </c>
      <c r="K10114">
        <v>0.67674000000000001</v>
      </c>
      <c r="L10114">
        <v>45.2</v>
      </c>
      <c r="M10114">
        <v>61.561</v>
      </c>
      <c r="N10114">
        <v>34.157200000000003</v>
      </c>
      <c r="O10114">
        <v>29.582000000000001</v>
      </c>
    </row>
    <row r="10115" spans="1:15" x14ac:dyDescent="0.3">
      <c r="A10115" t="s">
        <v>350</v>
      </c>
      <c r="B10115" t="s">
        <v>351</v>
      </c>
      <c r="C10115" t="s">
        <v>431</v>
      </c>
      <c r="D10115" t="s">
        <v>433</v>
      </c>
      <c r="E10115">
        <v>1994</v>
      </c>
      <c r="F10115">
        <v>26.106999999999999</v>
      </c>
      <c r="G10115">
        <v>8.577</v>
      </c>
      <c r="H10115">
        <v>4068.48</v>
      </c>
      <c r="I10115" s="1">
        <v>140000000000</v>
      </c>
      <c r="J10115">
        <v>3445.23</v>
      </c>
      <c r="K10115">
        <v>0.24690599999999999</v>
      </c>
      <c r="L10115">
        <v>44.4</v>
      </c>
      <c r="M10115">
        <v>62.331000000000003</v>
      </c>
      <c r="N10115">
        <v>33.438600000000001</v>
      </c>
      <c r="O10115">
        <v>29.559000000000001</v>
      </c>
    </row>
    <row r="10116" spans="1:15" x14ac:dyDescent="0.3">
      <c r="A10116" t="s">
        <v>350</v>
      </c>
      <c r="B10116" t="s">
        <v>351</v>
      </c>
      <c r="C10116" t="s">
        <v>431</v>
      </c>
      <c r="D10116" t="s">
        <v>433</v>
      </c>
      <c r="E10116">
        <v>1993</v>
      </c>
      <c r="F10116">
        <v>27.055</v>
      </c>
      <c r="G10116">
        <v>8.2880000000000003</v>
      </c>
      <c r="H10116">
        <v>4023.29</v>
      </c>
      <c r="I10116" s="1">
        <v>134000000000</v>
      </c>
      <c r="J10116">
        <v>3388.73</v>
      </c>
      <c r="K10116">
        <v>0.113747</v>
      </c>
      <c r="L10116">
        <v>44</v>
      </c>
      <c r="M10116">
        <v>62.893999999999998</v>
      </c>
      <c r="N10116">
        <v>32.671700000000001</v>
      </c>
      <c r="O10116">
        <v>29.417000000000002</v>
      </c>
    </row>
    <row r="10117" spans="1:15" x14ac:dyDescent="0.3">
      <c r="A10117" t="s">
        <v>350</v>
      </c>
      <c r="B10117" t="s">
        <v>351</v>
      </c>
      <c r="C10117" t="s">
        <v>431</v>
      </c>
      <c r="D10117" t="s">
        <v>433</v>
      </c>
      <c r="E10117">
        <v>1992</v>
      </c>
      <c r="F10117">
        <v>28.094999999999999</v>
      </c>
      <c r="G10117">
        <v>8.109</v>
      </c>
      <c r="H10117">
        <v>3997.04</v>
      </c>
      <c r="I10117" s="1">
        <v>135000000000</v>
      </c>
      <c r="J10117">
        <v>3479.07</v>
      </c>
      <c r="K10117">
        <v>3.8869099999999997E-2</v>
      </c>
      <c r="L10117">
        <v>44.1</v>
      </c>
      <c r="M10117">
        <v>63.247</v>
      </c>
      <c r="N10117">
        <v>31.8794</v>
      </c>
      <c r="O10117">
        <v>28.609000000000002</v>
      </c>
    </row>
    <row r="10118" spans="1:15" x14ac:dyDescent="0.3">
      <c r="A10118" t="s">
        <v>350</v>
      </c>
      <c r="B10118" t="s">
        <v>351</v>
      </c>
      <c r="C10118" t="s">
        <v>431</v>
      </c>
      <c r="D10118" t="s">
        <v>433</v>
      </c>
      <c r="E10118">
        <v>1991</v>
      </c>
      <c r="F10118">
        <v>29.193999999999999</v>
      </c>
      <c r="G10118">
        <v>8.0410000000000004</v>
      </c>
      <c r="H10118">
        <v>4128.2700000000004</v>
      </c>
      <c r="I10118" s="1">
        <v>124000000000</v>
      </c>
      <c r="J10118">
        <v>3285.95</v>
      </c>
      <c r="K10118">
        <v>1.32836E-2</v>
      </c>
      <c r="L10118">
        <v>44.7</v>
      </c>
      <c r="M10118">
        <v>63.384</v>
      </c>
      <c r="N10118">
        <v>31.093299999999999</v>
      </c>
      <c r="O10118">
        <v>28.271000000000001</v>
      </c>
    </row>
    <row r="10119" spans="1:15" x14ac:dyDescent="0.3">
      <c r="A10119" t="s">
        <v>350</v>
      </c>
      <c r="B10119" t="s">
        <v>351</v>
      </c>
      <c r="C10119" t="s">
        <v>431</v>
      </c>
      <c r="D10119" t="s">
        <v>433</v>
      </c>
      <c r="E10119">
        <v>1990</v>
      </c>
      <c r="F10119">
        <v>30.312000000000001</v>
      </c>
      <c r="G10119">
        <v>8.0820000000000007</v>
      </c>
      <c r="H10119">
        <v>4238.75</v>
      </c>
      <c r="I10119" s="1">
        <v>116000000000</v>
      </c>
      <c r="J10119">
        <v>3139.97</v>
      </c>
      <c r="K10119">
        <v>0</v>
      </c>
      <c r="L10119">
        <v>45.8</v>
      </c>
      <c r="M10119">
        <v>63.307000000000002</v>
      </c>
      <c r="N10119">
        <v>30.336200000000002</v>
      </c>
    </row>
    <row r="10120" spans="1:15" x14ac:dyDescent="0.3">
      <c r="A10120" t="s">
        <v>350</v>
      </c>
      <c r="B10120" t="s">
        <v>351</v>
      </c>
      <c r="C10120" t="s">
        <v>431</v>
      </c>
      <c r="D10120" t="s">
        <v>433</v>
      </c>
      <c r="E10120">
        <v>1989</v>
      </c>
      <c r="F10120">
        <v>31.408000000000001</v>
      </c>
      <c r="G10120">
        <v>8.2200000000000006</v>
      </c>
      <c r="H10120">
        <v>4271.33</v>
      </c>
      <c r="I10120">
        <v>99030900000</v>
      </c>
      <c r="J10120">
        <v>2756.21</v>
      </c>
      <c r="L10120">
        <v>47</v>
      </c>
      <c r="M10120">
        <v>63.034999999999997</v>
      </c>
      <c r="N10120">
        <v>29.618600000000001</v>
      </c>
    </row>
    <row r="10121" spans="1:15" x14ac:dyDescent="0.3">
      <c r="A10121" t="s">
        <v>350</v>
      </c>
      <c r="B10121" t="s">
        <v>351</v>
      </c>
      <c r="C10121" t="s">
        <v>431</v>
      </c>
      <c r="D10121" t="s">
        <v>433</v>
      </c>
      <c r="E10121">
        <v>1988</v>
      </c>
      <c r="F10121">
        <v>32.445</v>
      </c>
      <c r="G10121">
        <v>8.4339999999999993</v>
      </c>
      <c r="H10121">
        <v>4255.16</v>
      </c>
      <c r="I10121">
        <v>95176600000</v>
      </c>
      <c r="J10121">
        <v>2711.51</v>
      </c>
      <c r="L10121">
        <v>48.5</v>
      </c>
      <c r="M10121">
        <v>62.619</v>
      </c>
      <c r="N10121">
        <v>28.935099999999998</v>
      </c>
    </row>
    <row r="10122" spans="1:15" x14ac:dyDescent="0.3">
      <c r="A10122" t="s">
        <v>350</v>
      </c>
      <c r="B10122" t="s">
        <v>351</v>
      </c>
      <c r="C10122" t="s">
        <v>431</v>
      </c>
      <c r="D10122" t="s">
        <v>433</v>
      </c>
      <c r="E10122">
        <v>1987</v>
      </c>
      <c r="F10122">
        <v>33.387999999999998</v>
      </c>
      <c r="G10122">
        <v>8.6989999999999998</v>
      </c>
      <c r="H10122">
        <v>4175.12</v>
      </c>
      <c r="I10122">
        <v>88573700000</v>
      </c>
      <c r="J10122">
        <v>2582.4899999999998</v>
      </c>
      <c r="L10122">
        <v>50.2</v>
      </c>
      <c r="M10122">
        <v>62.109000000000002</v>
      </c>
      <c r="N10122">
        <v>28.273</v>
      </c>
    </row>
    <row r="10123" spans="1:15" x14ac:dyDescent="0.3">
      <c r="A10123" t="s">
        <v>350</v>
      </c>
      <c r="B10123" t="s">
        <v>351</v>
      </c>
      <c r="C10123" t="s">
        <v>431</v>
      </c>
      <c r="D10123" t="s">
        <v>433</v>
      </c>
      <c r="E10123">
        <v>1986</v>
      </c>
      <c r="F10123">
        <v>34.207000000000001</v>
      </c>
      <c r="G10123">
        <v>8.9969999999999999</v>
      </c>
      <c r="H10123">
        <v>4205.7</v>
      </c>
      <c r="I10123">
        <v>67521600000</v>
      </c>
      <c r="J10123">
        <v>2015.81</v>
      </c>
      <c r="L10123">
        <v>52.1</v>
      </c>
      <c r="M10123">
        <v>61.54</v>
      </c>
      <c r="N10123">
        <v>27.612100000000002</v>
      </c>
    </row>
    <row r="10124" spans="1:15" x14ac:dyDescent="0.3">
      <c r="A10124" t="s">
        <v>350</v>
      </c>
      <c r="B10124" t="s">
        <v>351</v>
      </c>
      <c r="C10124" t="s">
        <v>431</v>
      </c>
      <c r="D10124" t="s">
        <v>433</v>
      </c>
      <c r="E10124">
        <v>1985</v>
      </c>
      <c r="F10124">
        <v>34.869999999999997</v>
      </c>
      <c r="G10124">
        <v>9.3079999999999998</v>
      </c>
      <c r="H10124">
        <v>4117.8</v>
      </c>
      <c r="I10124">
        <v>59082600000</v>
      </c>
      <c r="J10124">
        <v>1807.98</v>
      </c>
      <c r="L10124">
        <v>54.1</v>
      </c>
      <c r="M10124">
        <v>60.945999999999998</v>
      </c>
      <c r="N10124">
        <v>26.938500000000001</v>
      </c>
    </row>
    <row r="10125" spans="1:15" x14ac:dyDescent="0.3">
      <c r="A10125" t="s">
        <v>350</v>
      </c>
      <c r="B10125" t="s">
        <v>351</v>
      </c>
      <c r="C10125" t="s">
        <v>431</v>
      </c>
      <c r="D10125" t="s">
        <v>433</v>
      </c>
      <c r="E10125">
        <v>1984</v>
      </c>
      <c r="F10125">
        <v>35.354999999999997</v>
      </c>
      <c r="G10125">
        <v>9.6210000000000004</v>
      </c>
      <c r="H10125">
        <v>4034.97</v>
      </c>
      <c r="I10125">
        <v>77344100000</v>
      </c>
      <c r="J10125">
        <v>2429.0300000000002</v>
      </c>
      <c r="L10125">
        <v>56.2</v>
      </c>
      <c r="M10125">
        <v>60.353000000000002</v>
      </c>
      <c r="N10125">
        <v>26.2483</v>
      </c>
    </row>
    <row r="10126" spans="1:15" x14ac:dyDescent="0.3">
      <c r="A10126" t="s">
        <v>350</v>
      </c>
      <c r="B10126" t="s">
        <v>351</v>
      </c>
      <c r="C10126" t="s">
        <v>431</v>
      </c>
      <c r="D10126" t="s">
        <v>433</v>
      </c>
      <c r="E10126">
        <v>1983</v>
      </c>
      <c r="F10126">
        <v>35.682000000000002</v>
      </c>
      <c r="G10126">
        <v>9.93</v>
      </c>
      <c r="H10126">
        <v>3789.54</v>
      </c>
      <c r="I10126">
        <v>87415900000</v>
      </c>
      <c r="J10126">
        <v>2820.43</v>
      </c>
      <c r="L10126">
        <v>58.6</v>
      </c>
      <c r="M10126">
        <v>59.765999999999998</v>
      </c>
      <c r="N10126">
        <v>25.549399999999999</v>
      </c>
    </row>
    <row r="10127" spans="1:15" x14ac:dyDescent="0.3">
      <c r="A10127" t="s">
        <v>350</v>
      </c>
      <c r="B10127" t="s">
        <v>351</v>
      </c>
      <c r="C10127" t="s">
        <v>431</v>
      </c>
      <c r="D10127" t="s">
        <v>433</v>
      </c>
      <c r="E10127">
        <v>1982</v>
      </c>
      <c r="F10127">
        <v>35.881999999999998</v>
      </c>
      <c r="G10127">
        <v>10.233000000000001</v>
      </c>
      <c r="H10127">
        <v>3750.23</v>
      </c>
      <c r="I10127">
        <v>78423100000</v>
      </c>
      <c r="J10127">
        <v>2601.06</v>
      </c>
      <c r="L10127">
        <v>61.1</v>
      </c>
      <c r="M10127">
        <v>59.191000000000003</v>
      </c>
      <c r="N10127">
        <v>24.854299999999999</v>
      </c>
    </row>
    <row r="10128" spans="1:15" x14ac:dyDescent="0.3">
      <c r="A10128" t="s">
        <v>350</v>
      </c>
      <c r="B10128" t="s">
        <v>351</v>
      </c>
      <c r="C10128" t="s">
        <v>431</v>
      </c>
      <c r="D10128" t="s">
        <v>433</v>
      </c>
      <c r="E10128">
        <v>1981</v>
      </c>
      <c r="F10128">
        <v>35.982999999999997</v>
      </c>
      <c r="G10128">
        <v>10.528</v>
      </c>
      <c r="H10128">
        <v>3678.88</v>
      </c>
      <c r="I10128">
        <v>85454400000</v>
      </c>
      <c r="J10128">
        <v>2913.24</v>
      </c>
      <c r="L10128">
        <v>63.9</v>
      </c>
      <c r="M10128">
        <v>58.637</v>
      </c>
      <c r="N10128">
        <v>24.180499999999999</v>
      </c>
    </row>
    <row r="10129" spans="1:14" x14ac:dyDescent="0.3">
      <c r="A10129" t="s">
        <v>350</v>
      </c>
      <c r="B10129" t="s">
        <v>351</v>
      </c>
      <c r="C10129" t="s">
        <v>431</v>
      </c>
      <c r="D10129" t="s">
        <v>433</v>
      </c>
      <c r="E10129">
        <v>1980</v>
      </c>
      <c r="F10129">
        <v>36.030999999999999</v>
      </c>
      <c r="G10129">
        <v>10.815</v>
      </c>
      <c r="H10129">
        <v>3519.27</v>
      </c>
      <c r="I10129">
        <v>82980500000</v>
      </c>
      <c r="J10129">
        <v>2905.81</v>
      </c>
      <c r="L10129">
        <v>66.900000000000006</v>
      </c>
      <c r="M10129">
        <v>58.106999999999999</v>
      </c>
      <c r="N10129">
        <v>23.540500000000002</v>
      </c>
    </row>
    <row r="10130" spans="1:14" x14ac:dyDescent="0.3">
      <c r="A10130" t="s">
        <v>350</v>
      </c>
      <c r="B10130" t="s">
        <v>351</v>
      </c>
      <c r="C10130" t="s">
        <v>431</v>
      </c>
      <c r="D10130" t="s">
        <v>433</v>
      </c>
      <c r="E10130">
        <v>1979</v>
      </c>
      <c r="F10130">
        <v>36.079000000000001</v>
      </c>
      <c r="G10130">
        <v>11.102</v>
      </c>
      <c r="H10130">
        <v>3329.46</v>
      </c>
      <c r="I10130">
        <v>57645700000</v>
      </c>
      <c r="J10130">
        <v>2071.5500000000002</v>
      </c>
      <c r="L10130">
        <v>70.099999999999994</v>
      </c>
      <c r="M10130">
        <v>57.59</v>
      </c>
      <c r="N10130">
        <v>22.9392</v>
      </c>
    </row>
    <row r="10131" spans="1:14" x14ac:dyDescent="0.3">
      <c r="A10131" t="s">
        <v>350</v>
      </c>
      <c r="B10131" t="s">
        <v>351</v>
      </c>
      <c r="C10131" t="s">
        <v>431</v>
      </c>
      <c r="D10131" t="s">
        <v>433</v>
      </c>
      <c r="E10131">
        <v>1978</v>
      </c>
      <c r="F10131">
        <v>36.167000000000002</v>
      </c>
      <c r="G10131">
        <v>11.401</v>
      </c>
      <c r="H10131">
        <v>3107.6</v>
      </c>
      <c r="I10131">
        <v>46739400000</v>
      </c>
      <c r="J10131">
        <v>1722.23</v>
      </c>
      <c r="L10131">
        <v>73.5</v>
      </c>
      <c r="M10131">
        <v>57.070999999999998</v>
      </c>
      <c r="N10131">
        <v>22.3718</v>
      </c>
    </row>
    <row r="10132" spans="1:14" x14ac:dyDescent="0.3">
      <c r="A10132" t="s">
        <v>350</v>
      </c>
      <c r="B10132" t="s">
        <v>351</v>
      </c>
      <c r="C10132" t="s">
        <v>431</v>
      </c>
      <c r="D10132" t="s">
        <v>433</v>
      </c>
      <c r="E10132">
        <v>1977</v>
      </c>
      <c r="F10132">
        <v>36.323999999999998</v>
      </c>
      <c r="G10132">
        <v>11.717000000000001</v>
      </c>
      <c r="H10132">
        <v>2958.81</v>
      </c>
      <c r="I10132">
        <v>40651300000</v>
      </c>
      <c r="J10132">
        <v>1535.12</v>
      </c>
      <c r="L10132">
        <v>77.2</v>
      </c>
      <c r="M10132">
        <v>56.537999999999997</v>
      </c>
      <c r="N10132">
        <v>21.8293</v>
      </c>
    </row>
    <row r="10133" spans="1:14" x14ac:dyDescent="0.3">
      <c r="A10133" t="s">
        <v>350</v>
      </c>
      <c r="B10133" t="s">
        <v>351</v>
      </c>
      <c r="C10133" t="s">
        <v>431</v>
      </c>
      <c r="D10133" t="s">
        <v>433</v>
      </c>
      <c r="E10133">
        <v>1976</v>
      </c>
      <c r="F10133">
        <v>36.563000000000002</v>
      </c>
      <c r="G10133">
        <v>12.053000000000001</v>
      </c>
      <c r="H10133">
        <v>2885.41</v>
      </c>
      <c r="I10133">
        <v>36603300000</v>
      </c>
      <c r="J10133">
        <v>1416.71</v>
      </c>
      <c r="L10133">
        <v>81.099999999999994</v>
      </c>
      <c r="M10133">
        <v>55.99</v>
      </c>
      <c r="N10133">
        <v>21.298400000000001</v>
      </c>
    </row>
    <row r="10134" spans="1:14" x14ac:dyDescent="0.3">
      <c r="A10134" t="s">
        <v>350</v>
      </c>
      <c r="B10134" t="s">
        <v>351</v>
      </c>
      <c r="C10134" t="s">
        <v>431</v>
      </c>
      <c r="D10134" t="s">
        <v>433</v>
      </c>
      <c r="E10134">
        <v>1975</v>
      </c>
      <c r="F10134">
        <v>36.878</v>
      </c>
      <c r="G10134">
        <v>12.406000000000001</v>
      </c>
      <c r="H10134">
        <v>2749.18</v>
      </c>
      <c r="I10134">
        <v>38114500000</v>
      </c>
      <c r="J10134">
        <v>1512.77</v>
      </c>
      <c r="L10134">
        <v>85.1</v>
      </c>
      <c r="M10134">
        <v>55.427999999999997</v>
      </c>
      <c r="N10134">
        <v>20.769400000000001</v>
      </c>
    </row>
    <row r="10135" spans="1:14" x14ac:dyDescent="0.3">
      <c r="A10135" t="s">
        <v>350</v>
      </c>
      <c r="B10135" t="s">
        <v>351</v>
      </c>
      <c r="C10135" t="s">
        <v>431</v>
      </c>
      <c r="D10135" t="s">
        <v>433</v>
      </c>
      <c r="E10135">
        <v>1974</v>
      </c>
      <c r="F10135">
        <v>37.241</v>
      </c>
      <c r="G10135">
        <v>12.773</v>
      </c>
      <c r="H10135">
        <v>2629.54</v>
      </c>
      <c r="I10135">
        <v>36807700000</v>
      </c>
      <c r="J10135">
        <v>1499.14</v>
      </c>
      <c r="L10135">
        <v>89.3</v>
      </c>
      <c r="M10135">
        <v>54.856000000000002</v>
      </c>
      <c r="N10135">
        <v>20.239699999999999</v>
      </c>
    </row>
    <row r="10136" spans="1:14" x14ac:dyDescent="0.3">
      <c r="A10136" t="s">
        <v>350</v>
      </c>
      <c r="B10136" t="s">
        <v>351</v>
      </c>
      <c r="C10136" t="s">
        <v>431</v>
      </c>
      <c r="D10136" t="s">
        <v>433</v>
      </c>
      <c r="E10136">
        <v>1973</v>
      </c>
      <c r="F10136">
        <v>37.610999999999997</v>
      </c>
      <c r="G10136">
        <v>13.147</v>
      </c>
      <c r="H10136">
        <v>2503.65</v>
      </c>
      <c r="I10136">
        <v>29295700000</v>
      </c>
      <c r="J10136">
        <v>1225.0899999999999</v>
      </c>
      <c r="M10136">
        <v>54.280999999999999</v>
      </c>
      <c r="N10136">
        <v>19.712599999999998</v>
      </c>
    </row>
    <row r="10137" spans="1:14" x14ac:dyDescent="0.3">
      <c r="A10137" t="s">
        <v>350</v>
      </c>
      <c r="B10137" t="s">
        <v>351</v>
      </c>
      <c r="C10137" t="s">
        <v>431</v>
      </c>
      <c r="D10137" t="s">
        <v>433</v>
      </c>
      <c r="E10137">
        <v>1972</v>
      </c>
      <c r="F10137">
        <v>37.956000000000003</v>
      </c>
      <c r="G10137">
        <v>13.522</v>
      </c>
      <c r="H10137">
        <v>2389.2399999999998</v>
      </c>
      <c r="I10137">
        <v>21357400000</v>
      </c>
      <c r="J10137">
        <v>917.35599999999999</v>
      </c>
      <c r="M10137">
        <v>53.713000000000001</v>
      </c>
      <c r="N10137">
        <v>19.1919</v>
      </c>
    </row>
    <row r="10138" spans="1:14" x14ac:dyDescent="0.3">
      <c r="A10138" t="s">
        <v>350</v>
      </c>
      <c r="B10138" t="s">
        <v>351</v>
      </c>
      <c r="C10138" t="s">
        <v>431</v>
      </c>
      <c r="D10138" t="s">
        <v>433</v>
      </c>
      <c r="E10138">
        <v>1971</v>
      </c>
      <c r="F10138">
        <v>38.265999999999998</v>
      </c>
      <c r="G10138">
        <v>13.891999999999999</v>
      </c>
      <c r="H10138">
        <v>2239.9</v>
      </c>
      <c r="I10138">
        <v>20333700000</v>
      </c>
      <c r="J10138">
        <v>897.13</v>
      </c>
      <c r="M10138">
        <v>53.156999999999996</v>
      </c>
      <c r="N10138">
        <v>18.683900000000001</v>
      </c>
    </row>
    <row r="10139" spans="1:14" x14ac:dyDescent="0.3">
      <c r="A10139" t="s">
        <v>350</v>
      </c>
      <c r="B10139" t="s">
        <v>351</v>
      </c>
      <c r="C10139" t="s">
        <v>431</v>
      </c>
      <c r="D10139" t="s">
        <v>433</v>
      </c>
      <c r="E10139">
        <v>1970</v>
      </c>
      <c r="F10139">
        <v>38.542000000000002</v>
      </c>
      <c r="G10139">
        <v>14.255000000000001</v>
      </c>
      <c r="I10139">
        <v>18418400000</v>
      </c>
      <c r="J10139">
        <v>834.553</v>
      </c>
      <c r="M10139">
        <v>52.62</v>
      </c>
      <c r="N10139">
        <v>18.193000000000001</v>
      </c>
    </row>
    <row r="10140" spans="1:14" x14ac:dyDescent="0.3">
      <c r="A10140" t="s">
        <v>350</v>
      </c>
      <c r="B10140" t="s">
        <v>351</v>
      </c>
      <c r="C10140" t="s">
        <v>431</v>
      </c>
      <c r="D10140" t="s">
        <v>433</v>
      </c>
      <c r="E10140">
        <v>1969</v>
      </c>
      <c r="F10140">
        <v>38.796999999999997</v>
      </c>
      <c r="G10140">
        <v>14.609</v>
      </c>
      <c r="I10140">
        <v>16780400000</v>
      </c>
      <c r="J10140">
        <v>780.62599999999998</v>
      </c>
      <c r="M10140">
        <v>52.106000000000002</v>
      </c>
      <c r="N10140">
        <v>17.720099999999999</v>
      </c>
    </row>
    <row r="10141" spans="1:14" x14ac:dyDescent="0.3">
      <c r="A10141" t="s">
        <v>350</v>
      </c>
      <c r="B10141" t="s">
        <v>351</v>
      </c>
      <c r="C10141" t="s">
        <v>431</v>
      </c>
      <c r="D10141" t="s">
        <v>433</v>
      </c>
      <c r="E10141">
        <v>1968</v>
      </c>
      <c r="F10141">
        <v>39.048999999999999</v>
      </c>
      <c r="G10141">
        <v>14.952</v>
      </c>
      <c r="I10141">
        <v>14894600000</v>
      </c>
      <c r="J10141">
        <v>711.226</v>
      </c>
      <c r="M10141">
        <v>51.615000000000002</v>
      </c>
      <c r="N10141">
        <v>17.263500000000001</v>
      </c>
    </row>
    <row r="10142" spans="1:14" x14ac:dyDescent="0.3">
      <c r="A10142" t="s">
        <v>350</v>
      </c>
      <c r="B10142" t="s">
        <v>351</v>
      </c>
      <c r="C10142" t="s">
        <v>431</v>
      </c>
      <c r="D10142" t="s">
        <v>433</v>
      </c>
      <c r="E10142">
        <v>1967</v>
      </c>
      <c r="F10142">
        <v>39.313000000000002</v>
      </c>
      <c r="G10142">
        <v>15.287000000000001</v>
      </c>
      <c r="I10142">
        <v>13777400000</v>
      </c>
      <c r="J10142">
        <v>675.13499999999999</v>
      </c>
      <c r="M10142">
        <v>51.148000000000003</v>
      </c>
      <c r="N10142">
        <v>16.822199999999999</v>
      </c>
    </row>
    <row r="10143" spans="1:14" x14ac:dyDescent="0.3">
      <c r="A10143" t="s">
        <v>350</v>
      </c>
      <c r="B10143" t="s">
        <v>351</v>
      </c>
      <c r="C10143" t="s">
        <v>431</v>
      </c>
      <c r="D10143" t="s">
        <v>433</v>
      </c>
      <c r="E10143">
        <v>1966</v>
      </c>
      <c r="F10143">
        <v>39.588000000000001</v>
      </c>
      <c r="G10143">
        <v>15.614000000000001</v>
      </c>
      <c r="I10143">
        <v>12355000000</v>
      </c>
      <c r="J10143">
        <v>621.221</v>
      </c>
      <c r="M10143">
        <v>50.704999999999998</v>
      </c>
      <c r="N10143">
        <v>16.3947</v>
      </c>
    </row>
    <row r="10144" spans="1:14" x14ac:dyDescent="0.3">
      <c r="A10144" t="s">
        <v>350</v>
      </c>
      <c r="B10144" t="s">
        <v>351</v>
      </c>
      <c r="C10144" t="s">
        <v>431</v>
      </c>
      <c r="D10144" t="s">
        <v>433</v>
      </c>
      <c r="E10144">
        <v>1965</v>
      </c>
      <c r="F10144">
        <v>39.871000000000002</v>
      </c>
      <c r="G10144">
        <v>15.93</v>
      </c>
      <c r="I10144">
        <v>11334400000</v>
      </c>
      <c r="J10144">
        <v>584.70399999999995</v>
      </c>
      <c r="M10144">
        <v>50.283999999999999</v>
      </c>
      <c r="N10144">
        <v>15.979699999999999</v>
      </c>
    </row>
    <row r="10145" spans="1:15" x14ac:dyDescent="0.3">
      <c r="A10145" t="s">
        <v>350</v>
      </c>
      <c r="B10145" t="s">
        <v>351</v>
      </c>
      <c r="C10145" t="s">
        <v>431</v>
      </c>
      <c r="D10145" t="s">
        <v>433</v>
      </c>
      <c r="E10145">
        <v>1964</v>
      </c>
      <c r="F10145">
        <v>40.152000000000001</v>
      </c>
      <c r="G10145">
        <v>16.233000000000001</v>
      </c>
      <c r="I10145">
        <v>10374000000</v>
      </c>
      <c r="J10145">
        <v>548.99599999999998</v>
      </c>
      <c r="M10145">
        <v>49.887999999999998</v>
      </c>
      <c r="N10145">
        <v>15.577</v>
      </c>
    </row>
    <row r="10146" spans="1:15" x14ac:dyDescent="0.3">
      <c r="A10146" t="s">
        <v>350</v>
      </c>
      <c r="B10146" t="s">
        <v>351</v>
      </c>
      <c r="C10146" t="s">
        <v>431</v>
      </c>
      <c r="D10146" t="s">
        <v>433</v>
      </c>
      <c r="E10146">
        <v>1963</v>
      </c>
      <c r="F10146">
        <v>40.418999999999997</v>
      </c>
      <c r="G10146">
        <v>16.527000000000001</v>
      </c>
      <c r="I10146">
        <v>9423400000</v>
      </c>
      <c r="J10146">
        <v>511.49700000000001</v>
      </c>
      <c r="M10146">
        <v>49.509</v>
      </c>
      <c r="N10146">
        <v>15.186999999999999</v>
      </c>
    </row>
    <row r="10147" spans="1:15" x14ac:dyDescent="0.3">
      <c r="A10147" t="s">
        <v>350</v>
      </c>
      <c r="B10147" t="s">
        <v>351</v>
      </c>
      <c r="C10147" t="s">
        <v>431</v>
      </c>
      <c r="D10147" t="s">
        <v>433</v>
      </c>
      <c r="E10147">
        <v>1962</v>
      </c>
      <c r="F10147">
        <v>40.662999999999997</v>
      </c>
      <c r="G10147">
        <v>16.815999999999999</v>
      </c>
      <c r="I10147">
        <v>8498000000</v>
      </c>
      <c r="J10147">
        <v>473.012</v>
      </c>
      <c r="M10147">
        <v>49.142000000000003</v>
      </c>
      <c r="N10147">
        <v>14.809900000000001</v>
      </c>
    </row>
    <row r="10148" spans="1:15" x14ac:dyDescent="0.3">
      <c r="A10148" t="s">
        <v>350</v>
      </c>
      <c r="B10148" t="s">
        <v>351</v>
      </c>
      <c r="C10148" t="s">
        <v>431</v>
      </c>
      <c r="D10148" t="s">
        <v>433</v>
      </c>
      <c r="E10148">
        <v>1961</v>
      </c>
      <c r="F10148">
        <v>40.881999999999998</v>
      </c>
      <c r="G10148">
        <v>17.103999999999999</v>
      </c>
      <c r="I10148">
        <v>7973000000</v>
      </c>
      <c r="J10148">
        <v>454.96199999999999</v>
      </c>
      <c r="M10148">
        <v>48.777000000000001</v>
      </c>
      <c r="N10148">
        <v>14.446199999999999</v>
      </c>
    </row>
    <row r="10149" spans="1:15" x14ac:dyDescent="0.3">
      <c r="A10149" t="s">
        <v>350</v>
      </c>
      <c r="B10149" t="s">
        <v>351</v>
      </c>
      <c r="C10149" t="s">
        <v>431</v>
      </c>
      <c r="D10149" t="s">
        <v>433</v>
      </c>
      <c r="E10149">
        <v>1960</v>
      </c>
      <c r="F10149">
        <v>41.075000000000003</v>
      </c>
      <c r="G10149">
        <v>17.398</v>
      </c>
      <c r="I10149">
        <v>7575400000</v>
      </c>
      <c r="J10149">
        <v>443.01</v>
      </c>
      <c r="M10149">
        <v>48.405999999999999</v>
      </c>
    </row>
    <row r="10150" spans="1:15" x14ac:dyDescent="0.3">
      <c r="A10150" t="s">
        <v>352</v>
      </c>
      <c r="B10150" t="s">
        <v>353</v>
      </c>
      <c r="C10150" t="s">
        <v>431</v>
      </c>
      <c r="D10150" t="s">
        <v>430</v>
      </c>
      <c r="E10150">
        <v>2018</v>
      </c>
      <c r="L10150">
        <v>63.7</v>
      </c>
      <c r="O10150">
        <v>12.696</v>
      </c>
    </row>
    <row r="10151" spans="1:15" x14ac:dyDescent="0.3">
      <c r="A10151" t="s">
        <v>352</v>
      </c>
      <c r="B10151" t="s">
        <v>353</v>
      </c>
      <c r="C10151" t="s">
        <v>431</v>
      </c>
      <c r="D10151" t="s">
        <v>430</v>
      </c>
      <c r="E10151">
        <v>2017</v>
      </c>
      <c r="F10151">
        <v>35.369999999999997</v>
      </c>
      <c r="G10151">
        <v>10.574</v>
      </c>
      <c r="K10151">
        <v>7.97743</v>
      </c>
      <c r="L10151">
        <v>63.7</v>
      </c>
      <c r="M10151">
        <v>57.365000000000002</v>
      </c>
      <c r="O10151">
        <v>12.638999999999999</v>
      </c>
    </row>
    <row r="10152" spans="1:15" x14ac:dyDescent="0.3">
      <c r="A10152" t="s">
        <v>352</v>
      </c>
      <c r="B10152" t="s">
        <v>353</v>
      </c>
      <c r="C10152" t="s">
        <v>431</v>
      </c>
      <c r="D10152" t="s">
        <v>430</v>
      </c>
      <c r="E10152">
        <v>2016</v>
      </c>
      <c r="F10152">
        <v>35.738</v>
      </c>
      <c r="G10152">
        <v>10.694000000000001</v>
      </c>
      <c r="I10152">
        <v>3070890000</v>
      </c>
      <c r="J10152">
        <v>283.488</v>
      </c>
      <c r="K10152">
        <v>6.6797300000000002</v>
      </c>
      <c r="L10152">
        <v>63.7</v>
      </c>
      <c r="M10152">
        <v>57.12</v>
      </c>
      <c r="O10152">
        <v>12.576000000000001</v>
      </c>
    </row>
    <row r="10153" spans="1:15" x14ac:dyDescent="0.3">
      <c r="A10153" t="s">
        <v>352</v>
      </c>
      <c r="B10153" t="s">
        <v>353</v>
      </c>
      <c r="C10153" t="s">
        <v>431</v>
      </c>
      <c r="D10153" t="s">
        <v>430</v>
      </c>
      <c r="E10153">
        <v>2015</v>
      </c>
      <c r="F10153">
        <v>36.116</v>
      </c>
      <c r="G10153">
        <v>10.826000000000001</v>
      </c>
      <c r="I10153">
        <v>12374500000</v>
      </c>
      <c r="J10153">
        <v>1154.8</v>
      </c>
      <c r="K10153">
        <v>5.5</v>
      </c>
      <c r="L10153">
        <v>63.7</v>
      </c>
      <c r="M10153">
        <v>56.854999999999997</v>
      </c>
      <c r="O10153">
        <v>12.837999999999999</v>
      </c>
    </row>
    <row r="10154" spans="1:15" x14ac:dyDescent="0.3">
      <c r="A10154" t="s">
        <v>352</v>
      </c>
      <c r="B10154" t="s">
        <v>353</v>
      </c>
      <c r="C10154" t="s">
        <v>431</v>
      </c>
      <c r="D10154" t="s">
        <v>430</v>
      </c>
      <c r="E10154">
        <v>2014</v>
      </c>
      <c r="F10154">
        <v>36.509</v>
      </c>
      <c r="G10154">
        <v>10.983000000000001</v>
      </c>
      <c r="H10154">
        <v>43.581699999999998</v>
      </c>
      <c r="I10154">
        <v>13282000000</v>
      </c>
      <c r="J10154">
        <v>1258.3800000000001</v>
      </c>
      <c r="K10154">
        <v>4.5161499999999997</v>
      </c>
      <c r="L10154">
        <v>63.7</v>
      </c>
      <c r="M10154">
        <v>56.552</v>
      </c>
      <c r="O10154">
        <v>12.442</v>
      </c>
    </row>
    <row r="10155" spans="1:15" x14ac:dyDescent="0.3">
      <c r="A10155" t="s">
        <v>352</v>
      </c>
      <c r="B10155" t="s">
        <v>353</v>
      </c>
      <c r="C10155" t="s">
        <v>431</v>
      </c>
      <c r="D10155" t="s">
        <v>430</v>
      </c>
      <c r="E10155">
        <v>2013</v>
      </c>
      <c r="F10155">
        <v>36.917999999999999</v>
      </c>
      <c r="G10155">
        <v>11.170999999999999</v>
      </c>
      <c r="H10155">
        <v>42.974299999999999</v>
      </c>
      <c r="I10155">
        <v>13257600000</v>
      </c>
      <c r="J10155">
        <v>1280.31</v>
      </c>
      <c r="K10155">
        <v>3.8299699999999999</v>
      </c>
      <c r="L10155">
        <v>64</v>
      </c>
      <c r="M10155">
        <v>56.2</v>
      </c>
      <c r="O10155">
        <v>12.866</v>
      </c>
    </row>
    <row r="10156" spans="1:15" x14ac:dyDescent="0.3">
      <c r="A10156" t="s">
        <v>352</v>
      </c>
      <c r="B10156" t="s">
        <v>353</v>
      </c>
      <c r="C10156" t="s">
        <v>431</v>
      </c>
      <c r="D10156" t="s">
        <v>430</v>
      </c>
      <c r="E10156">
        <v>2012</v>
      </c>
      <c r="F10156">
        <v>37.340000000000003</v>
      </c>
      <c r="G10156">
        <v>11.398999999999999</v>
      </c>
      <c r="H10156">
        <v>41.429200000000002</v>
      </c>
      <c r="I10156">
        <v>10368800000</v>
      </c>
      <c r="J10156">
        <v>1025.23</v>
      </c>
      <c r="L10156">
        <v>64.900000000000006</v>
      </c>
      <c r="M10156">
        <v>55.790999999999997</v>
      </c>
      <c r="O10156">
        <v>12.672000000000001</v>
      </c>
    </row>
    <row r="10157" spans="1:15" x14ac:dyDescent="0.3">
      <c r="A10157" t="s">
        <v>352</v>
      </c>
      <c r="B10157" t="s">
        <v>353</v>
      </c>
      <c r="C10157" t="s">
        <v>431</v>
      </c>
      <c r="D10157" t="s">
        <v>430</v>
      </c>
      <c r="E10157">
        <v>2011</v>
      </c>
      <c r="F10157">
        <v>37.776000000000003</v>
      </c>
      <c r="G10157">
        <v>11.669</v>
      </c>
      <c r="I10157">
        <v>17826700000</v>
      </c>
      <c r="J10157">
        <v>1813.37</v>
      </c>
      <c r="L10157">
        <v>66.900000000000006</v>
      </c>
      <c r="M10157">
        <v>55.325000000000003</v>
      </c>
      <c r="O10157">
        <v>12.968999999999999</v>
      </c>
    </row>
    <row r="10158" spans="1:15" x14ac:dyDescent="0.3">
      <c r="A10158" t="s">
        <v>352</v>
      </c>
      <c r="B10158" t="s">
        <v>353</v>
      </c>
      <c r="C10158" t="s">
        <v>431</v>
      </c>
      <c r="D10158" t="s">
        <v>430</v>
      </c>
      <c r="E10158">
        <v>2010</v>
      </c>
      <c r="F10158">
        <v>38.219000000000001</v>
      </c>
      <c r="G10158">
        <v>11.984</v>
      </c>
      <c r="I10158">
        <v>15727400000</v>
      </c>
      <c r="J10158">
        <v>1654.06</v>
      </c>
      <c r="L10158">
        <v>69.7</v>
      </c>
      <c r="M10158">
        <v>54.8</v>
      </c>
      <c r="O10158">
        <v>13.141</v>
      </c>
    </row>
    <row r="10159" spans="1:15" x14ac:dyDescent="0.3">
      <c r="A10159" t="s">
        <v>352</v>
      </c>
      <c r="B10159" t="s">
        <v>353</v>
      </c>
      <c r="C10159" t="s">
        <v>431</v>
      </c>
      <c r="D10159" t="s">
        <v>430</v>
      </c>
      <c r="E10159">
        <v>2009</v>
      </c>
      <c r="F10159">
        <v>38.659999999999997</v>
      </c>
      <c r="G10159">
        <v>12.343999999999999</v>
      </c>
      <c r="I10159">
        <v>12231400000</v>
      </c>
      <c r="J10159">
        <v>1337.89</v>
      </c>
      <c r="L10159">
        <v>72.8</v>
      </c>
      <c r="M10159">
        <v>54.219000000000001</v>
      </c>
      <c r="O10159">
        <v>13.111000000000001</v>
      </c>
    </row>
    <row r="10160" spans="1:15" x14ac:dyDescent="0.3">
      <c r="A10160" t="s">
        <v>352</v>
      </c>
      <c r="B10160" t="s">
        <v>353</v>
      </c>
      <c r="C10160" t="s">
        <v>431</v>
      </c>
      <c r="D10160" t="s">
        <v>430</v>
      </c>
      <c r="E10160">
        <v>2008</v>
      </c>
      <c r="F10160">
        <v>39.095999999999997</v>
      </c>
      <c r="G10160">
        <v>12.742000000000001</v>
      </c>
      <c r="I10160">
        <v>15550100000</v>
      </c>
      <c r="J10160">
        <v>1779.82</v>
      </c>
      <c r="L10160">
        <v>76.099999999999994</v>
      </c>
      <c r="M10160">
        <v>53.6</v>
      </c>
      <c r="O10160">
        <v>12.15</v>
      </c>
    </row>
    <row r="10161" spans="1:15" x14ac:dyDescent="0.3">
      <c r="A10161" t="s">
        <v>352</v>
      </c>
      <c r="B10161" t="s">
        <v>353</v>
      </c>
      <c r="C10161" t="s">
        <v>431</v>
      </c>
      <c r="D10161" t="s">
        <v>430</v>
      </c>
      <c r="E10161">
        <v>2007</v>
      </c>
      <c r="F10161">
        <v>39.524999999999999</v>
      </c>
      <c r="G10161">
        <v>13.166</v>
      </c>
      <c r="L10161">
        <v>79.599999999999994</v>
      </c>
      <c r="M10161">
        <v>52.96</v>
      </c>
      <c r="O10161">
        <v>12.317</v>
      </c>
    </row>
    <row r="10162" spans="1:15" x14ac:dyDescent="0.3">
      <c r="A10162" t="s">
        <v>352</v>
      </c>
      <c r="B10162" t="s">
        <v>353</v>
      </c>
      <c r="C10162" t="s">
        <v>431</v>
      </c>
      <c r="D10162" t="s">
        <v>430</v>
      </c>
      <c r="E10162">
        <v>2006</v>
      </c>
      <c r="F10162">
        <v>39.951999999999998</v>
      </c>
      <c r="G10162">
        <v>13.608000000000001</v>
      </c>
      <c r="L10162">
        <v>83.4</v>
      </c>
      <c r="M10162">
        <v>52.314999999999998</v>
      </c>
      <c r="O10162">
        <v>12.742000000000001</v>
      </c>
    </row>
    <row r="10163" spans="1:15" x14ac:dyDescent="0.3">
      <c r="A10163" t="s">
        <v>352</v>
      </c>
      <c r="B10163" t="s">
        <v>353</v>
      </c>
      <c r="C10163" t="s">
        <v>431</v>
      </c>
      <c r="D10163" t="s">
        <v>430</v>
      </c>
      <c r="E10163">
        <v>2005</v>
      </c>
      <c r="F10163">
        <v>40.389000000000003</v>
      </c>
      <c r="G10163">
        <v>14.055</v>
      </c>
      <c r="L10163">
        <v>87.3</v>
      </c>
      <c r="M10163">
        <v>51.686</v>
      </c>
      <c r="O10163">
        <v>13.205</v>
      </c>
    </row>
    <row r="10164" spans="1:15" x14ac:dyDescent="0.3">
      <c r="A10164" t="s">
        <v>352</v>
      </c>
      <c r="B10164" t="s">
        <v>353</v>
      </c>
      <c r="C10164" t="s">
        <v>431</v>
      </c>
      <c r="D10164" t="s">
        <v>430</v>
      </c>
      <c r="E10164">
        <v>2004</v>
      </c>
      <c r="F10164">
        <v>40.854999999999997</v>
      </c>
      <c r="G10164">
        <v>14.493</v>
      </c>
      <c r="L10164">
        <v>91.4</v>
      </c>
      <c r="M10164">
        <v>51.094999999999999</v>
      </c>
      <c r="O10164">
        <v>13.436</v>
      </c>
    </row>
    <row r="10165" spans="1:15" x14ac:dyDescent="0.3">
      <c r="A10165" t="s">
        <v>352</v>
      </c>
      <c r="B10165" t="s">
        <v>353</v>
      </c>
      <c r="C10165" t="s">
        <v>431</v>
      </c>
      <c r="D10165" t="s">
        <v>430</v>
      </c>
      <c r="E10165">
        <v>2003</v>
      </c>
      <c r="F10165">
        <v>41.359000000000002</v>
      </c>
      <c r="G10165">
        <v>14.914999999999999</v>
      </c>
      <c r="L10165">
        <v>95.9</v>
      </c>
      <c r="M10165">
        <v>50.55</v>
      </c>
      <c r="O10165">
        <v>13.593</v>
      </c>
    </row>
    <row r="10166" spans="1:15" x14ac:dyDescent="0.3">
      <c r="A10166" t="s">
        <v>352</v>
      </c>
      <c r="B10166" t="s">
        <v>353</v>
      </c>
      <c r="C10166" t="s">
        <v>431</v>
      </c>
      <c r="D10166" t="s">
        <v>430</v>
      </c>
      <c r="E10166">
        <v>2002</v>
      </c>
      <c r="F10166">
        <v>41.904000000000003</v>
      </c>
      <c r="G10166">
        <v>15.319000000000001</v>
      </c>
      <c r="L10166">
        <v>100.5</v>
      </c>
      <c r="M10166">
        <v>50.05</v>
      </c>
      <c r="O10166">
        <v>13.686</v>
      </c>
    </row>
    <row r="10167" spans="1:15" x14ac:dyDescent="0.3">
      <c r="A10167" t="s">
        <v>352</v>
      </c>
      <c r="B10167" t="s">
        <v>353</v>
      </c>
      <c r="C10167" t="s">
        <v>431</v>
      </c>
      <c r="D10167" t="s">
        <v>430</v>
      </c>
      <c r="E10167">
        <v>2001</v>
      </c>
      <c r="F10167">
        <v>42.482999999999997</v>
      </c>
      <c r="G10167">
        <v>15.704000000000001</v>
      </c>
      <c r="L10167">
        <v>105.3</v>
      </c>
      <c r="M10167">
        <v>49.591999999999999</v>
      </c>
      <c r="O10167">
        <v>13.537000000000001</v>
      </c>
    </row>
    <row r="10168" spans="1:15" x14ac:dyDescent="0.3">
      <c r="A10168" t="s">
        <v>352</v>
      </c>
      <c r="B10168" t="s">
        <v>353</v>
      </c>
      <c r="C10168" t="s">
        <v>431</v>
      </c>
      <c r="D10168" t="s">
        <v>430</v>
      </c>
      <c r="E10168">
        <v>2000</v>
      </c>
      <c r="F10168">
        <v>43.081000000000003</v>
      </c>
      <c r="G10168">
        <v>16.074999999999999</v>
      </c>
      <c r="L10168">
        <v>110.1</v>
      </c>
      <c r="M10168">
        <v>49.165999999999997</v>
      </c>
      <c r="O10168">
        <v>13.595000000000001</v>
      </c>
    </row>
    <row r="10169" spans="1:15" x14ac:dyDescent="0.3">
      <c r="A10169" t="s">
        <v>352</v>
      </c>
      <c r="B10169" t="s">
        <v>353</v>
      </c>
      <c r="C10169" t="s">
        <v>431</v>
      </c>
      <c r="D10169" t="s">
        <v>430</v>
      </c>
      <c r="E10169">
        <v>1999</v>
      </c>
      <c r="F10169">
        <v>43.679000000000002</v>
      </c>
      <c r="G10169">
        <v>16.439</v>
      </c>
      <c r="L10169">
        <v>114.9</v>
      </c>
      <c r="M10169">
        <v>48.753999999999998</v>
      </c>
      <c r="O10169">
        <v>13.651999999999999</v>
      </c>
    </row>
    <row r="10170" spans="1:15" x14ac:dyDescent="0.3">
      <c r="A10170" t="s">
        <v>352</v>
      </c>
      <c r="B10170" t="s">
        <v>353</v>
      </c>
      <c r="C10170" t="s">
        <v>431</v>
      </c>
      <c r="D10170" t="s">
        <v>430</v>
      </c>
      <c r="E10170">
        <v>1998</v>
      </c>
      <c r="F10170">
        <v>44.253</v>
      </c>
      <c r="G10170">
        <v>16.809999999999999</v>
      </c>
      <c r="L10170">
        <v>119.7</v>
      </c>
      <c r="M10170">
        <v>48.332999999999998</v>
      </c>
      <c r="O10170">
        <v>13.464</v>
      </c>
    </row>
    <row r="10171" spans="1:15" x14ac:dyDescent="0.3">
      <c r="A10171" t="s">
        <v>352</v>
      </c>
      <c r="B10171" t="s">
        <v>353</v>
      </c>
      <c r="C10171" t="s">
        <v>431</v>
      </c>
      <c r="D10171" t="s">
        <v>430</v>
      </c>
      <c r="E10171">
        <v>1997</v>
      </c>
      <c r="F10171">
        <v>44.786000000000001</v>
      </c>
      <c r="G10171">
        <v>17.2</v>
      </c>
      <c r="L10171">
        <v>124.1</v>
      </c>
      <c r="M10171">
        <v>47.884</v>
      </c>
      <c r="O10171">
        <v>13.541</v>
      </c>
    </row>
    <row r="10172" spans="1:15" x14ac:dyDescent="0.3">
      <c r="A10172" t="s">
        <v>352</v>
      </c>
      <c r="B10172" t="s">
        <v>353</v>
      </c>
      <c r="C10172" t="s">
        <v>431</v>
      </c>
      <c r="D10172" t="s">
        <v>430</v>
      </c>
      <c r="E10172">
        <v>1996</v>
      </c>
      <c r="F10172">
        <v>45.27</v>
      </c>
      <c r="G10172">
        <v>17.614000000000001</v>
      </c>
      <c r="L10172">
        <v>128.5</v>
      </c>
      <c r="M10172">
        <v>47.395000000000003</v>
      </c>
      <c r="O10172">
        <v>13.486000000000001</v>
      </c>
    </row>
    <row r="10173" spans="1:15" x14ac:dyDescent="0.3">
      <c r="A10173" t="s">
        <v>352</v>
      </c>
      <c r="B10173" t="s">
        <v>353</v>
      </c>
      <c r="C10173" t="s">
        <v>431</v>
      </c>
      <c r="D10173" t="s">
        <v>430</v>
      </c>
      <c r="E10173">
        <v>1995</v>
      </c>
      <c r="F10173">
        <v>45.703000000000003</v>
      </c>
      <c r="G10173">
        <v>18.062000000000001</v>
      </c>
      <c r="L10173">
        <v>132.6</v>
      </c>
      <c r="M10173">
        <v>46.854999999999997</v>
      </c>
      <c r="O10173">
        <v>13.492000000000001</v>
      </c>
    </row>
    <row r="10174" spans="1:15" x14ac:dyDescent="0.3">
      <c r="A10174" t="s">
        <v>352</v>
      </c>
      <c r="B10174" t="s">
        <v>353</v>
      </c>
      <c r="C10174" t="s">
        <v>431</v>
      </c>
      <c r="D10174" t="s">
        <v>430</v>
      </c>
      <c r="E10174">
        <v>1994</v>
      </c>
      <c r="F10174">
        <v>46.095999999999997</v>
      </c>
      <c r="G10174">
        <v>18.550999999999998</v>
      </c>
      <c r="L10174">
        <v>136.6</v>
      </c>
      <c r="M10174">
        <v>46.256999999999998</v>
      </c>
      <c r="O10174">
        <v>13.352</v>
      </c>
    </row>
    <row r="10175" spans="1:15" x14ac:dyDescent="0.3">
      <c r="A10175" t="s">
        <v>352</v>
      </c>
      <c r="B10175" t="s">
        <v>353</v>
      </c>
      <c r="C10175" t="s">
        <v>431</v>
      </c>
      <c r="D10175" t="s">
        <v>430</v>
      </c>
      <c r="E10175">
        <v>1993</v>
      </c>
      <c r="F10175">
        <v>46.462000000000003</v>
      </c>
      <c r="G10175">
        <v>19.079000000000001</v>
      </c>
      <c r="L10175">
        <v>140.5</v>
      </c>
      <c r="M10175">
        <v>45.610999999999997</v>
      </c>
      <c r="O10175">
        <v>13.215</v>
      </c>
    </row>
    <row r="10176" spans="1:15" x14ac:dyDescent="0.3">
      <c r="A10176" t="s">
        <v>352</v>
      </c>
      <c r="B10176" t="s">
        <v>353</v>
      </c>
      <c r="C10176" t="s">
        <v>431</v>
      </c>
      <c r="D10176" t="s">
        <v>430</v>
      </c>
      <c r="E10176">
        <v>1992</v>
      </c>
      <c r="F10176">
        <v>46.807000000000002</v>
      </c>
      <c r="G10176">
        <v>19.635000000000002</v>
      </c>
      <c r="L10176">
        <v>143.9</v>
      </c>
      <c r="M10176">
        <v>44.932000000000002</v>
      </c>
      <c r="O10176">
        <v>12.802</v>
      </c>
    </row>
    <row r="10177" spans="1:15" x14ac:dyDescent="0.3">
      <c r="A10177" t="s">
        <v>352</v>
      </c>
      <c r="B10177" t="s">
        <v>353</v>
      </c>
      <c r="C10177" t="s">
        <v>431</v>
      </c>
      <c r="D10177" t="s">
        <v>430</v>
      </c>
      <c r="E10177">
        <v>1991</v>
      </c>
      <c r="F10177">
        <v>47.128</v>
      </c>
      <c r="G10177">
        <v>20.212</v>
      </c>
      <c r="L10177">
        <v>147.19999999999999</v>
      </c>
      <c r="M10177">
        <v>44.231999999999999</v>
      </c>
      <c r="O10177">
        <v>12.709</v>
      </c>
    </row>
    <row r="10178" spans="1:15" x14ac:dyDescent="0.3">
      <c r="A10178" t="s">
        <v>352</v>
      </c>
      <c r="B10178" t="s">
        <v>353</v>
      </c>
      <c r="C10178" t="s">
        <v>431</v>
      </c>
      <c r="D10178" t="s">
        <v>430</v>
      </c>
      <c r="E10178">
        <v>1990</v>
      </c>
      <c r="F10178">
        <v>47.405999999999999</v>
      </c>
      <c r="G10178">
        <v>20.795000000000002</v>
      </c>
      <c r="L10178">
        <v>150.19999999999999</v>
      </c>
      <c r="M10178">
        <v>43.524000000000001</v>
      </c>
    </row>
    <row r="10179" spans="1:15" x14ac:dyDescent="0.3">
      <c r="A10179" t="s">
        <v>352</v>
      </c>
      <c r="B10179" t="s">
        <v>353</v>
      </c>
      <c r="C10179" t="s">
        <v>431</v>
      </c>
      <c r="D10179" t="s">
        <v>430</v>
      </c>
      <c r="E10179">
        <v>1989</v>
      </c>
      <c r="F10179">
        <v>47.616</v>
      </c>
      <c r="G10179">
        <v>21.372</v>
      </c>
      <c r="L10179">
        <v>153</v>
      </c>
      <c r="M10179">
        <v>42.825000000000003</v>
      </c>
    </row>
    <row r="10180" spans="1:15" x14ac:dyDescent="0.3">
      <c r="A10180" t="s">
        <v>352</v>
      </c>
      <c r="B10180" t="s">
        <v>353</v>
      </c>
      <c r="C10180" t="s">
        <v>431</v>
      </c>
      <c r="D10180" t="s">
        <v>430</v>
      </c>
      <c r="E10180">
        <v>1988</v>
      </c>
      <c r="F10180">
        <v>47.747</v>
      </c>
      <c r="G10180">
        <v>21.928000000000001</v>
      </c>
      <c r="L10180">
        <v>155.9</v>
      </c>
      <c r="M10180">
        <v>42.149000000000001</v>
      </c>
    </row>
    <row r="10181" spans="1:15" x14ac:dyDescent="0.3">
      <c r="A10181" t="s">
        <v>352</v>
      </c>
      <c r="B10181" t="s">
        <v>353</v>
      </c>
      <c r="C10181" t="s">
        <v>431</v>
      </c>
      <c r="D10181" t="s">
        <v>430</v>
      </c>
      <c r="E10181">
        <v>1987</v>
      </c>
      <c r="F10181">
        <v>47.798999999999999</v>
      </c>
      <c r="G10181">
        <v>22.45</v>
      </c>
      <c r="L10181">
        <v>158.5</v>
      </c>
      <c r="M10181">
        <v>41.512999999999998</v>
      </c>
    </row>
    <row r="10182" spans="1:15" x14ac:dyDescent="0.3">
      <c r="A10182" t="s">
        <v>352</v>
      </c>
      <c r="B10182" t="s">
        <v>353</v>
      </c>
      <c r="C10182" t="s">
        <v>431</v>
      </c>
      <c r="D10182" t="s">
        <v>430</v>
      </c>
      <c r="E10182">
        <v>1986</v>
      </c>
      <c r="F10182">
        <v>47.786999999999999</v>
      </c>
      <c r="G10182">
        <v>22.927</v>
      </c>
      <c r="L10182">
        <v>161.19999999999999</v>
      </c>
      <c r="M10182">
        <v>40.930999999999997</v>
      </c>
    </row>
    <row r="10183" spans="1:15" x14ac:dyDescent="0.3">
      <c r="A10183" t="s">
        <v>352</v>
      </c>
      <c r="B10183" t="s">
        <v>353</v>
      </c>
      <c r="C10183" t="s">
        <v>431</v>
      </c>
      <c r="D10183" t="s">
        <v>430</v>
      </c>
      <c r="E10183">
        <v>1985</v>
      </c>
      <c r="F10183">
        <v>47.74</v>
      </c>
      <c r="G10183">
        <v>23.346</v>
      </c>
      <c r="L10183">
        <v>163.6</v>
      </c>
      <c r="M10183">
        <v>40.423000000000002</v>
      </c>
    </row>
    <row r="10184" spans="1:15" x14ac:dyDescent="0.3">
      <c r="A10184" t="s">
        <v>352</v>
      </c>
      <c r="B10184" t="s">
        <v>353</v>
      </c>
      <c r="C10184" t="s">
        <v>431</v>
      </c>
      <c r="D10184" t="s">
        <v>430</v>
      </c>
      <c r="E10184">
        <v>1984</v>
      </c>
      <c r="F10184">
        <v>47.694000000000003</v>
      </c>
      <c r="G10184">
        <v>23.695</v>
      </c>
      <c r="L10184">
        <v>166.2</v>
      </c>
      <c r="M10184">
        <v>40.005000000000003</v>
      </c>
    </row>
    <row r="10185" spans="1:15" x14ac:dyDescent="0.3">
      <c r="A10185" t="s">
        <v>352</v>
      </c>
      <c r="B10185" t="s">
        <v>353</v>
      </c>
      <c r="C10185" t="s">
        <v>431</v>
      </c>
      <c r="D10185" t="s">
        <v>430</v>
      </c>
      <c r="E10185">
        <v>1983</v>
      </c>
      <c r="F10185">
        <v>47.686</v>
      </c>
      <c r="G10185">
        <v>23.981999999999999</v>
      </c>
      <c r="L10185">
        <v>168.3</v>
      </c>
      <c r="M10185">
        <v>39.670999999999999</v>
      </c>
    </row>
    <row r="10186" spans="1:15" x14ac:dyDescent="0.3">
      <c r="A10186" t="s">
        <v>352</v>
      </c>
      <c r="B10186" t="s">
        <v>353</v>
      </c>
      <c r="C10186" t="s">
        <v>431</v>
      </c>
      <c r="D10186" t="s">
        <v>430</v>
      </c>
      <c r="E10186">
        <v>1982</v>
      </c>
      <c r="F10186">
        <v>47.74</v>
      </c>
      <c r="G10186">
        <v>24.219000000000001</v>
      </c>
      <c r="L10186">
        <v>170.5</v>
      </c>
      <c r="M10186">
        <v>39.409999999999997</v>
      </c>
    </row>
    <row r="10187" spans="1:15" x14ac:dyDescent="0.3">
      <c r="A10187" t="s">
        <v>352</v>
      </c>
      <c r="B10187" t="s">
        <v>353</v>
      </c>
      <c r="C10187" t="s">
        <v>431</v>
      </c>
      <c r="D10187" t="s">
        <v>430</v>
      </c>
      <c r="E10187">
        <v>1981</v>
      </c>
      <c r="F10187">
        <v>47.865000000000002</v>
      </c>
      <c r="G10187">
        <v>24.42</v>
      </c>
      <c r="L10187">
        <v>172.6</v>
      </c>
      <c r="M10187">
        <v>39.206000000000003</v>
      </c>
    </row>
    <row r="10188" spans="1:15" x14ac:dyDescent="0.3">
      <c r="A10188" t="s">
        <v>352</v>
      </c>
      <c r="B10188" t="s">
        <v>353</v>
      </c>
      <c r="C10188" t="s">
        <v>431</v>
      </c>
      <c r="D10188" t="s">
        <v>430</v>
      </c>
      <c r="E10188">
        <v>1980</v>
      </c>
      <c r="F10188">
        <v>48.06</v>
      </c>
      <c r="G10188">
        <v>24.606999999999999</v>
      </c>
      <c r="L10188">
        <v>174.4</v>
      </c>
      <c r="M10188">
        <v>39.033000000000001</v>
      </c>
    </row>
    <row r="10189" spans="1:15" x14ac:dyDescent="0.3">
      <c r="A10189" t="s">
        <v>352</v>
      </c>
      <c r="B10189" t="s">
        <v>353</v>
      </c>
      <c r="C10189" t="s">
        <v>431</v>
      </c>
      <c r="D10189" t="s">
        <v>430</v>
      </c>
      <c r="E10189">
        <v>1979</v>
      </c>
      <c r="F10189">
        <v>48.308999999999997</v>
      </c>
      <c r="G10189">
        <v>24.806000000000001</v>
      </c>
      <c r="L10189">
        <v>176.4</v>
      </c>
      <c r="M10189">
        <v>38.860999999999997</v>
      </c>
    </row>
    <row r="10190" spans="1:15" x14ac:dyDescent="0.3">
      <c r="A10190" t="s">
        <v>352</v>
      </c>
      <c r="B10190" t="s">
        <v>353</v>
      </c>
      <c r="C10190" t="s">
        <v>431</v>
      </c>
      <c r="D10190" t="s">
        <v>430</v>
      </c>
      <c r="E10190">
        <v>1978</v>
      </c>
      <c r="F10190">
        <v>48.58</v>
      </c>
      <c r="G10190">
        <v>25.036999999999999</v>
      </c>
      <c r="L10190">
        <v>178.5</v>
      </c>
      <c r="M10190">
        <v>38.661999999999999</v>
      </c>
    </row>
    <row r="10191" spans="1:15" x14ac:dyDescent="0.3">
      <c r="A10191" t="s">
        <v>352</v>
      </c>
      <c r="B10191" t="s">
        <v>353</v>
      </c>
      <c r="C10191" t="s">
        <v>431</v>
      </c>
      <c r="D10191" t="s">
        <v>430</v>
      </c>
      <c r="E10191">
        <v>1977</v>
      </c>
      <c r="F10191">
        <v>48.85</v>
      </c>
      <c r="G10191">
        <v>25.314</v>
      </c>
      <c r="L10191">
        <v>180.4</v>
      </c>
      <c r="M10191">
        <v>38.417000000000002</v>
      </c>
    </row>
    <row r="10192" spans="1:15" x14ac:dyDescent="0.3">
      <c r="A10192" t="s">
        <v>352</v>
      </c>
      <c r="B10192" t="s">
        <v>353</v>
      </c>
      <c r="C10192" t="s">
        <v>431</v>
      </c>
      <c r="D10192" t="s">
        <v>430</v>
      </c>
      <c r="E10192">
        <v>1976</v>
      </c>
      <c r="F10192">
        <v>49.106999999999999</v>
      </c>
      <c r="G10192">
        <v>25.641999999999999</v>
      </c>
      <c r="M10192">
        <v>38.118000000000002</v>
      </c>
    </row>
    <row r="10193" spans="1:13" x14ac:dyDescent="0.3">
      <c r="A10193" t="s">
        <v>352</v>
      </c>
      <c r="B10193" t="s">
        <v>353</v>
      </c>
      <c r="C10193" t="s">
        <v>431</v>
      </c>
      <c r="D10193" t="s">
        <v>430</v>
      </c>
      <c r="E10193">
        <v>1975</v>
      </c>
      <c r="F10193">
        <v>49.35</v>
      </c>
      <c r="G10193">
        <v>26.021000000000001</v>
      </c>
      <c r="M10193">
        <v>37.767000000000003</v>
      </c>
    </row>
    <row r="10194" spans="1:13" x14ac:dyDescent="0.3">
      <c r="A10194" t="s">
        <v>352</v>
      </c>
      <c r="B10194" t="s">
        <v>353</v>
      </c>
      <c r="C10194" t="s">
        <v>431</v>
      </c>
      <c r="D10194" t="s">
        <v>430</v>
      </c>
      <c r="E10194">
        <v>1974</v>
      </c>
      <c r="F10194">
        <v>49.584000000000003</v>
      </c>
      <c r="G10194">
        <v>26.436</v>
      </c>
      <c r="M10194">
        <v>37.378</v>
      </c>
    </row>
    <row r="10195" spans="1:13" x14ac:dyDescent="0.3">
      <c r="A10195" t="s">
        <v>352</v>
      </c>
      <c r="B10195" t="s">
        <v>353</v>
      </c>
      <c r="C10195" t="s">
        <v>431</v>
      </c>
      <c r="D10195" t="s">
        <v>430</v>
      </c>
      <c r="E10195">
        <v>1973</v>
      </c>
      <c r="F10195">
        <v>49.819000000000003</v>
      </c>
      <c r="G10195">
        <v>26.867999999999999</v>
      </c>
      <c r="M10195">
        <v>36.973999999999997</v>
      </c>
    </row>
    <row r="10196" spans="1:13" x14ac:dyDescent="0.3">
      <c r="A10196" t="s">
        <v>352</v>
      </c>
      <c r="B10196" t="s">
        <v>353</v>
      </c>
      <c r="C10196" t="s">
        <v>431</v>
      </c>
      <c r="D10196" t="s">
        <v>430</v>
      </c>
      <c r="E10196">
        <v>1972</v>
      </c>
      <c r="F10196">
        <v>50.057000000000002</v>
      </c>
      <c r="G10196">
        <v>27.300999999999998</v>
      </c>
      <c r="M10196">
        <v>36.575000000000003</v>
      </c>
    </row>
    <row r="10197" spans="1:13" x14ac:dyDescent="0.3">
      <c r="A10197" t="s">
        <v>352</v>
      </c>
      <c r="B10197" t="s">
        <v>353</v>
      </c>
      <c r="C10197" t="s">
        <v>431</v>
      </c>
      <c r="D10197" t="s">
        <v>430</v>
      </c>
      <c r="E10197">
        <v>1971</v>
      </c>
      <c r="F10197">
        <v>50.292999999999999</v>
      </c>
      <c r="G10197">
        <v>27.728000000000002</v>
      </c>
      <c r="M10197">
        <v>36.186</v>
      </c>
    </row>
    <row r="10198" spans="1:13" x14ac:dyDescent="0.3">
      <c r="A10198" t="s">
        <v>352</v>
      </c>
      <c r="B10198" t="s">
        <v>353</v>
      </c>
      <c r="C10198" t="s">
        <v>431</v>
      </c>
      <c r="D10198" t="s">
        <v>430</v>
      </c>
      <c r="E10198">
        <v>1970</v>
      </c>
      <c r="F10198">
        <v>50.515000000000001</v>
      </c>
      <c r="G10198">
        <v>28.148</v>
      </c>
      <c r="M10198">
        <v>35.807000000000002</v>
      </c>
    </row>
    <row r="10199" spans="1:13" x14ac:dyDescent="0.3">
      <c r="A10199" t="s">
        <v>352</v>
      </c>
      <c r="B10199" t="s">
        <v>353</v>
      </c>
      <c r="C10199" t="s">
        <v>431</v>
      </c>
      <c r="D10199" t="s">
        <v>430</v>
      </c>
      <c r="E10199">
        <v>1969</v>
      </c>
      <c r="F10199">
        <v>50.712000000000003</v>
      </c>
      <c r="G10199">
        <v>28.564</v>
      </c>
      <c r="M10199">
        <v>35.432000000000002</v>
      </c>
    </row>
    <row r="10200" spans="1:13" x14ac:dyDescent="0.3">
      <c r="A10200" t="s">
        <v>352</v>
      </c>
      <c r="B10200" t="s">
        <v>353</v>
      </c>
      <c r="C10200" t="s">
        <v>431</v>
      </c>
      <c r="D10200" t="s">
        <v>430</v>
      </c>
      <c r="E10200">
        <v>1968</v>
      </c>
      <c r="F10200">
        <v>50.872999999999998</v>
      </c>
      <c r="G10200">
        <v>28.983000000000001</v>
      </c>
      <c r="M10200">
        <v>35.051000000000002</v>
      </c>
    </row>
    <row r="10201" spans="1:13" x14ac:dyDescent="0.3">
      <c r="A10201" t="s">
        <v>352</v>
      </c>
      <c r="B10201" t="s">
        <v>353</v>
      </c>
      <c r="C10201" t="s">
        <v>431</v>
      </c>
      <c r="D10201" t="s">
        <v>430</v>
      </c>
      <c r="E10201">
        <v>1967</v>
      </c>
      <c r="F10201">
        <v>50.99</v>
      </c>
      <c r="G10201">
        <v>29.411999999999999</v>
      </c>
      <c r="M10201">
        <v>34.655999999999999</v>
      </c>
    </row>
    <row r="10202" spans="1:13" x14ac:dyDescent="0.3">
      <c r="A10202" t="s">
        <v>352</v>
      </c>
      <c r="B10202" t="s">
        <v>353</v>
      </c>
      <c r="C10202" t="s">
        <v>431</v>
      </c>
      <c r="D10202" t="s">
        <v>430</v>
      </c>
      <c r="E10202">
        <v>1966</v>
      </c>
      <c r="F10202">
        <v>51.058</v>
      </c>
      <c r="G10202">
        <v>29.850999999999999</v>
      </c>
      <c r="M10202">
        <v>34.247999999999998</v>
      </c>
    </row>
    <row r="10203" spans="1:13" x14ac:dyDescent="0.3">
      <c r="A10203" t="s">
        <v>352</v>
      </c>
      <c r="B10203" t="s">
        <v>353</v>
      </c>
      <c r="C10203" t="s">
        <v>431</v>
      </c>
      <c r="D10203" t="s">
        <v>430</v>
      </c>
      <c r="E10203">
        <v>1965</v>
      </c>
      <c r="F10203">
        <v>51.078000000000003</v>
      </c>
      <c r="G10203">
        <v>30.295000000000002</v>
      </c>
      <c r="M10203">
        <v>33.828000000000003</v>
      </c>
    </row>
    <row r="10204" spans="1:13" x14ac:dyDescent="0.3">
      <c r="A10204" t="s">
        <v>352</v>
      </c>
      <c r="B10204" t="s">
        <v>353</v>
      </c>
      <c r="C10204" t="s">
        <v>431</v>
      </c>
      <c r="D10204" t="s">
        <v>430</v>
      </c>
      <c r="E10204">
        <v>1964</v>
      </c>
      <c r="F10204">
        <v>51.055999999999997</v>
      </c>
      <c r="G10204">
        <v>30.738</v>
      </c>
      <c r="M10204">
        <v>33.402000000000001</v>
      </c>
    </row>
    <row r="10205" spans="1:13" x14ac:dyDescent="0.3">
      <c r="A10205" t="s">
        <v>352</v>
      </c>
      <c r="B10205" t="s">
        <v>353</v>
      </c>
      <c r="C10205" t="s">
        <v>431</v>
      </c>
      <c r="D10205" t="s">
        <v>430</v>
      </c>
      <c r="E10205">
        <v>1963</v>
      </c>
      <c r="F10205">
        <v>50.999000000000002</v>
      </c>
      <c r="G10205">
        <v>31.177</v>
      </c>
      <c r="M10205">
        <v>32.975000000000001</v>
      </c>
    </row>
    <row r="10206" spans="1:13" x14ac:dyDescent="0.3">
      <c r="A10206" t="s">
        <v>352</v>
      </c>
      <c r="B10206" t="s">
        <v>353</v>
      </c>
      <c r="C10206" t="s">
        <v>431</v>
      </c>
      <c r="D10206" t="s">
        <v>430</v>
      </c>
      <c r="E10206">
        <v>1962</v>
      </c>
      <c r="F10206">
        <v>50.914000000000001</v>
      </c>
      <c r="G10206">
        <v>31.613</v>
      </c>
      <c r="M10206">
        <v>32.549999999999997</v>
      </c>
    </row>
    <row r="10207" spans="1:13" x14ac:dyDescent="0.3">
      <c r="A10207" t="s">
        <v>352</v>
      </c>
      <c r="B10207" t="s">
        <v>353</v>
      </c>
      <c r="C10207" t="s">
        <v>431</v>
      </c>
      <c r="D10207" t="s">
        <v>430</v>
      </c>
      <c r="E10207">
        <v>1961</v>
      </c>
      <c r="F10207">
        <v>50.8</v>
      </c>
      <c r="G10207">
        <v>32.055</v>
      </c>
      <c r="M10207">
        <v>32.125</v>
      </c>
    </row>
    <row r="10208" spans="1:13" x14ac:dyDescent="0.3">
      <c r="A10208" t="s">
        <v>352</v>
      </c>
      <c r="B10208" t="s">
        <v>353</v>
      </c>
      <c r="C10208" t="s">
        <v>431</v>
      </c>
      <c r="D10208" t="s">
        <v>430</v>
      </c>
      <c r="E10208">
        <v>1960</v>
      </c>
      <c r="F10208">
        <v>50.656999999999996</v>
      </c>
      <c r="G10208">
        <v>32.512</v>
      </c>
      <c r="M10208">
        <v>31.696999999999999</v>
      </c>
    </row>
    <row r="10209" spans="1:15" x14ac:dyDescent="0.3">
      <c r="A10209" t="s">
        <v>354</v>
      </c>
      <c r="B10209" t="s">
        <v>355</v>
      </c>
      <c r="C10209" t="s">
        <v>438</v>
      </c>
      <c r="D10209" t="s">
        <v>439</v>
      </c>
      <c r="E10209">
        <v>2018</v>
      </c>
      <c r="I10209" s="1">
        <v>1430000000000</v>
      </c>
      <c r="J10209">
        <v>30523.9</v>
      </c>
      <c r="K10209">
        <v>86.107200000000006</v>
      </c>
      <c r="L10209">
        <v>2.5</v>
      </c>
      <c r="N10209">
        <v>93.5291</v>
      </c>
      <c r="O10209">
        <v>15.487</v>
      </c>
    </row>
    <row r="10210" spans="1:15" x14ac:dyDescent="0.3">
      <c r="A10210" t="s">
        <v>354</v>
      </c>
      <c r="B10210" t="s">
        <v>355</v>
      </c>
      <c r="C10210" t="s">
        <v>438</v>
      </c>
      <c r="D10210" t="s">
        <v>439</v>
      </c>
      <c r="E10210">
        <v>2017</v>
      </c>
      <c r="F10210">
        <v>8.4</v>
      </c>
      <c r="G10210">
        <v>9</v>
      </c>
      <c r="I10210" s="1">
        <v>1310000000000</v>
      </c>
      <c r="J10210">
        <v>28208.3</v>
      </c>
      <c r="K10210">
        <v>84.602199999999996</v>
      </c>
      <c r="L10210">
        <v>2.6</v>
      </c>
      <c r="M10210">
        <v>83.329300000000003</v>
      </c>
      <c r="N10210">
        <v>93.267799999999994</v>
      </c>
      <c r="O10210">
        <v>17.224</v>
      </c>
    </row>
    <row r="10211" spans="1:15" x14ac:dyDescent="0.3">
      <c r="A10211" t="s">
        <v>354</v>
      </c>
      <c r="B10211" t="s">
        <v>355</v>
      </c>
      <c r="C10211" t="s">
        <v>438</v>
      </c>
      <c r="D10211" t="s">
        <v>439</v>
      </c>
      <c r="E10211">
        <v>2016</v>
      </c>
      <c r="F10211">
        <v>8.8000000000000007</v>
      </c>
      <c r="G10211">
        <v>8.8000000000000007</v>
      </c>
      <c r="I10211" s="1">
        <v>1240000000000</v>
      </c>
      <c r="J10211">
        <v>26622.3</v>
      </c>
      <c r="K10211">
        <v>80.561300000000003</v>
      </c>
      <c r="L10211">
        <v>2.7</v>
      </c>
      <c r="M10211">
        <v>83.329300000000003</v>
      </c>
      <c r="N10211">
        <v>93.048299999999998</v>
      </c>
      <c r="O10211">
        <v>19.635000000000002</v>
      </c>
    </row>
    <row r="10212" spans="1:15" x14ac:dyDescent="0.3">
      <c r="A10212" t="s">
        <v>354</v>
      </c>
      <c r="B10212" t="s">
        <v>355</v>
      </c>
      <c r="C10212" t="s">
        <v>438</v>
      </c>
      <c r="D10212" t="s">
        <v>439</v>
      </c>
      <c r="E10212">
        <v>2015</v>
      </c>
      <c r="F10212">
        <v>9</v>
      </c>
      <c r="G10212">
        <v>9.1</v>
      </c>
      <c r="I10212" s="1">
        <v>1200000000000</v>
      </c>
      <c r="J10212">
        <v>25817.4</v>
      </c>
      <c r="K10212">
        <v>78.689599999999999</v>
      </c>
      <c r="L10212">
        <v>2.7</v>
      </c>
      <c r="M10212">
        <v>82.831699999999998</v>
      </c>
      <c r="N10212">
        <v>92.952699999999993</v>
      </c>
      <c r="O10212">
        <v>22.056999999999999</v>
      </c>
    </row>
    <row r="10213" spans="1:15" x14ac:dyDescent="0.3">
      <c r="A10213" t="s">
        <v>354</v>
      </c>
      <c r="B10213" t="s">
        <v>355</v>
      </c>
      <c r="C10213" t="s">
        <v>438</v>
      </c>
      <c r="D10213" t="s">
        <v>439</v>
      </c>
      <c r="E10213">
        <v>2014</v>
      </c>
      <c r="F10213">
        <v>9.1999999999999993</v>
      </c>
      <c r="G10213">
        <v>8.5</v>
      </c>
      <c r="H10213">
        <v>5355.99</v>
      </c>
      <c r="I10213" s="1">
        <v>1380000000000</v>
      </c>
      <c r="J10213">
        <v>29623.200000000001</v>
      </c>
      <c r="K10213">
        <v>76.19</v>
      </c>
      <c r="L10213">
        <v>2.8</v>
      </c>
      <c r="M10213">
        <v>83.229299999999995</v>
      </c>
      <c r="N10213">
        <v>92.922700000000006</v>
      </c>
      <c r="O10213">
        <v>24.440999999999999</v>
      </c>
    </row>
    <row r="10214" spans="1:15" x14ac:dyDescent="0.3">
      <c r="A10214" t="s">
        <v>354</v>
      </c>
      <c r="B10214" t="s">
        <v>355</v>
      </c>
      <c r="C10214" t="s">
        <v>438</v>
      </c>
      <c r="D10214" t="s">
        <v>439</v>
      </c>
      <c r="E10214">
        <v>2013</v>
      </c>
      <c r="F10214">
        <v>9.1</v>
      </c>
      <c r="G10214">
        <v>8.3000000000000007</v>
      </c>
      <c r="H10214">
        <v>5409.41</v>
      </c>
      <c r="I10214" s="1">
        <v>1360000000000</v>
      </c>
      <c r="J10214">
        <v>29211.8</v>
      </c>
      <c r="K10214">
        <v>71.635000000000005</v>
      </c>
      <c r="L10214">
        <v>2.9</v>
      </c>
      <c r="M10214">
        <v>83.078000000000003</v>
      </c>
      <c r="N10214">
        <v>93.200900000000004</v>
      </c>
      <c r="O10214">
        <v>26.094000000000001</v>
      </c>
    </row>
    <row r="10215" spans="1:15" x14ac:dyDescent="0.3">
      <c r="A10215" t="s">
        <v>354</v>
      </c>
      <c r="B10215" t="s">
        <v>355</v>
      </c>
      <c r="C10215" t="s">
        <v>438</v>
      </c>
      <c r="D10215" t="s">
        <v>439</v>
      </c>
      <c r="E10215">
        <v>2012</v>
      </c>
      <c r="F10215">
        <v>9.6999999999999993</v>
      </c>
      <c r="G10215">
        <v>8.6</v>
      </c>
      <c r="H10215">
        <v>5573.4</v>
      </c>
      <c r="I10215" s="1">
        <v>1340000000000</v>
      </c>
      <c r="J10215">
        <v>28563.9</v>
      </c>
      <c r="K10215">
        <v>69.81</v>
      </c>
      <c r="L10215">
        <v>2.9</v>
      </c>
      <c r="M10215">
        <v>82.4268</v>
      </c>
      <c r="N10215">
        <v>93.506799999999998</v>
      </c>
      <c r="O10215">
        <v>24.786999999999999</v>
      </c>
    </row>
    <row r="10216" spans="1:15" x14ac:dyDescent="0.3">
      <c r="A10216" t="s">
        <v>354</v>
      </c>
      <c r="B10216" t="s">
        <v>355</v>
      </c>
      <c r="C10216" t="s">
        <v>438</v>
      </c>
      <c r="D10216" t="s">
        <v>439</v>
      </c>
      <c r="E10216">
        <v>2011</v>
      </c>
      <c r="F10216">
        <v>10.1</v>
      </c>
      <c r="G10216">
        <v>8.3000000000000007</v>
      </c>
      <c r="H10216">
        <v>5599.38</v>
      </c>
      <c r="I10216" s="1">
        <v>1490000000000</v>
      </c>
      <c r="J10216">
        <v>31835.3</v>
      </c>
      <c r="K10216">
        <v>67.09</v>
      </c>
      <c r="L10216">
        <v>3</v>
      </c>
      <c r="M10216">
        <v>82.4756</v>
      </c>
      <c r="N10216">
        <v>93.507800000000003</v>
      </c>
      <c r="O10216">
        <v>21.39</v>
      </c>
    </row>
    <row r="10217" spans="1:15" x14ac:dyDescent="0.3">
      <c r="A10217" t="s">
        <v>354</v>
      </c>
      <c r="B10217" t="s">
        <v>355</v>
      </c>
      <c r="C10217" t="s">
        <v>438</v>
      </c>
      <c r="D10217" t="s">
        <v>439</v>
      </c>
      <c r="E10217">
        <v>2010</v>
      </c>
      <c r="F10217">
        <v>10.4</v>
      </c>
      <c r="G10217">
        <v>8.1999999999999993</v>
      </c>
      <c r="H10217">
        <v>5706.56</v>
      </c>
      <c r="I10217" s="1">
        <v>1430000000000</v>
      </c>
      <c r="J10217">
        <v>30736.6</v>
      </c>
      <c r="K10217">
        <v>65.8</v>
      </c>
      <c r="L10217">
        <v>3.2</v>
      </c>
      <c r="M10217">
        <v>81.626800000000003</v>
      </c>
      <c r="N10217">
        <v>93.151899999999998</v>
      </c>
      <c r="O10217">
        <v>19.86</v>
      </c>
    </row>
    <row r="10218" spans="1:15" x14ac:dyDescent="0.3">
      <c r="A10218" t="s">
        <v>354</v>
      </c>
      <c r="B10218" t="s">
        <v>355</v>
      </c>
      <c r="C10218" t="s">
        <v>438</v>
      </c>
      <c r="D10218" t="s">
        <v>439</v>
      </c>
      <c r="E10218">
        <v>2009</v>
      </c>
      <c r="F10218">
        <v>10.6</v>
      </c>
      <c r="G10218">
        <v>8.3000000000000007</v>
      </c>
      <c r="H10218">
        <v>5652.6</v>
      </c>
      <c r="I10218" s="1">
        <v>1500000000000</v>
      </c>
      <c r="J10218">
        <v>32334</v>
      </c>
      <c r="K10218">
        <v>62.4</v>
      </c>
      <c r="L10218">
        <v>3.3</v>
      </c>
      <c r="M10218">
        <v>81.4756</v>
      </c>
      <c r="N10218">
        <v>92.975099999999998</v>
      </c>
      <c r="O10218">
        <v>17.856999999999999</v>
      </c>
    </row>
    <row r="10219" spans="1:15" x14ac:dyDescent="0.3">
      <c r="A10219" t="s">
        <v>354</v>
      </c>
      <c r="B10219" t="s">
        <v>355</v>
      </c>
      <c r="C10219" t="s">
        <v>438</v>
      </c>
      <c r="D10219" t="s">
        <v>439</v>
      </c>
      <c r="E10219">
        <v>2008</v>
      </c>
      <c r="F10219">
        <v>11.3</v>
      </c>
      <c r="G10219">
        <v>8.4</v>
      </c>
      <c r="H10219">
        <v>6025.77</v>
      </c>
      <c r="I10219" s="1">
        <v>1640000000000</v>
      </c>
      <c r="J10219">
        <v>35579.300000000003</v>
      </c>
      <c r="K10219">
        <v>59.6</v>
      </c>
      <c r="L10219">
        <v>3.4</v>
      </c>
      <c r="M10219">
        <v>81.175600000000003</v>
      </c>
      <c r="N10219">
        <v>92.129300000000001</v>
      </c>
      <c r="O10219">
        <v>11.254</v>
      </c>
    </row>
    <row r="10220" spans="1:15" x14ac:dyDescent="0.3">
      <c r="A10220" t="s">
        <v>354</v>
      </c>
      <c r="B10220" t="s">
        <v>355</v>
      </c>
      <c r="C10220" t="s">
        <v>438</v>
      </c>
      <c r="D10220" t="s">
        <v>439</v>
      </c>
      <c r="E10220">
        <v>2007</v>
      </c>
      <c r="F10220">
        <v>10.9</v>
      </c>
      <c r="G10220">
        <v>8.5</v>
      </c>
      <c r="H10220">
        <v>6054.37</v>
      </c>
      <c r="I10220" s="1">
        <v>1480000000000</v>
      </c>
      <c r="J10220">
        <v>32709.4</v>
      </c>
      <c r="K10220">
        <v>55.11</v>
      </c>
      <c r="L10220">
        <v>3.6</v>
      </c>
      <c r="M10220">
        <v>80.873199999999997</v>
      </c>
      <c r="N10220">
        <v>90.614900000000006</v>
      </c>
      <c r="O10220">
        <v>8.2319999999999993</v>
      </c>
    </row>
    <row r="10221" spans="1:15" x14ac:dyDescent="0.3">
      <c r="A10221" t="s">
        <v>354</v>
      </c>
      <c r="B10221" t="s">
        <v>355</v>
      </c>
      <c r="C10221" t="s">
        <v>438</v>
      </c>
      <c r="D10221" t="s">
        <v>439</v>
      </c>
      <c r="E10221">
        <v>2006</v>
      </c>
      <c r="F10221">
        <v>10.8</v>
      </c>
      <c r="G10221">
        <v>8.3000000000000007</v>
      </c>
      <c r="H10221">
        <v>6105.08</v>
      </c>
      <c r="I10221" s="1">
        <v>1260000000000</v>
      </c>
      <c r="J10221">
        <v>28482.6</v>
      </c>
      <c r="K10221">
        <v>50.37</v>
      </c>
      <c r="L10221">
        <v>3.7</v>
      </c>
      <c r="M10221">
        <v>80.822000000000003</v>
      </c>
      <c r="N10221">
        <v>88.976100000000002</v>
      </c>
      <c r="O10221">
        <v>8.452</v>
      </c>
    </row>
    <row r="10222" spans="1:15" x14ac:dyDescent="0.3">
      <c r="A10222" t="s">
        <v>354</v>
      </c>
      <c r="B10222" t="s">
        <v>355</v>
      </c>
      <c r="C10222" t="s">
        <v>438</v>
      </c>
      <c r="D10222" t="s">
        <v>439</v>
      </c>
      <c r="E10222">
        <v>2005</v>
      </c>
      <c r="F10222">
        <v>10.6</v>
      </c>
      <c r="G10222">
        <v>8.8000000000000007</v>
      </c>
      <c r="H10222">
        <v>6111.22</v>
      </c>
      <c r="I10222" s="1">
        <v>1160000000000</v>
      </c>
      <c r="J10222">
        <v>26510.7</v>
      </c>
      <c r="K10222">
        <v>47.88</v>
      </c>
      <c r="L10222">
        <v>3.8</v>
      </c>
      <c r="M10222">
        <v>80.170699999999997</v>
      </c>
      <c r="N10222">
        <v>87.465500000000006</v>
      </c>
      <c r="O10222">
        <v>9.1460000000000008</v>
      </c>
    </row>
    <row r="10223" spans="1:15" x14ac:dyDescent="0.3">
      <c r="A10223" t="s">
        <v>354</v>
      </c>
      <c r="B10223" t="s">
        <v>355</v>
      </c>
      <c r="C10223" t="s">
        <v>438</v>
      </c>
      <c r="D10223" t="s">
        <v>439</v>
      </c>
      <c r="E10223">
        <v>2004</v>
      </c>
      <c r="F10223">
        <v>10.6</v>
      </c>
      <c r="G10223">
        <v>8.6</v>
      </c>
      <c r="H10223">
        <v>5892.31</v>
      </c>
      <c r="I10223" s="1">
        <v>1070000000000</v>
      </c>
      <c r="J10223">
        <v>24918.6</v>
      </c>
      <c r="K10223">
        <v>44.01</v>
      </c>
      <c r="L10223">
        <v>3.9</v>
      </c>
      <c r="M10223">
        <v>79.870699999999999</v>
      </c>
      <c r="N10223">
        <v>85.984800000000007</v>
      </c>
      <c r="O10223">
        <v>11.09</v>
      </c>
    </row>
    <row r="10224" spans="1:15" x14ac:dyDescent="0.3">
      <c r="A10224" t="s">
        <v>354</v>
      </c>
      <c r="B10224" t="s">
        <v>355</v>
      </c>
      <c r="C10224" t="s">
        <v>438</v>
      </c>
      <c r="D10224" t="s">
        <v>439</v>
      </c>
      <c r="E10224">
        <v>2003</v>
      </c>
      <c r="F10224">
        <v>10.4</v>
      </c>
      <c r="G10224">
        <v>9.1</v>
      </c>
      <c r="H10224">
        <v>5676.14</v>
      </c>
      <c r="I10224" s="1">
        <v>907000000000</v>
      </c>
      <c r="J10224">
        <v>21495.7</v>
      </c>
      <c r="K10224">
        <v>39.93</v>
      </c>
      <c r="L10224">
        <v>4</v>
      </c>
      <c r="M10224">
        <v>79.619500000000002</v>
      </c>
      <c r="N10224">
        <v>84.508799999999994</v>
      </c>
      <c r="O10224">
        <v>11.282999999999999</v>
      </c>
    </row>
    <row r="10225" spans="1:15" x14ac:dyDescent="0.3">
      <c r="A10225" t="s">
        <v>354</v>
      </c>
      <c r="B10225" t="s">
        <v>355</v>
      </c>
      <c r="C10225" t="s">
        <v>438</v>
      </c>
      <c r="D10225" t="s">
        <v>439</v>
      </c>
      <c r="E10225">
        <v>2002</v>
      </c>
      <c r="F10225">
        <v>10.1</v>
      </c>
      <c r="G10225">
        <v>8.8000000000000007</v>
      </c>
      <c r="H10225">
        <v>5576.55</v>
      </c>
      <c r="I10225" s="1">
        <v>705000000000</v>
      </c>
      <c r="J10225">
        <v>17019.5</v>
      </c>
      <c r="K10225">
        <v>20.39</v>
      </c>
      <c r="L10225">
        <v>4.0999999999999996</v>
      </c>
      <c r="M10225">
        <v>79.568299999999994</v>
      </c>
      <c r="N10225">
        <v>83.022499999999994</v>
      </c>
      <c r="O10225">
        <v>11.146000000000001</v>
      </c>
    </row>
    <row r="10226" spans="1:15" x14ac:dyDescent="0.3">
      <c r="A10226" t="s">
        <v>354</v>
      </c>
      <c r="B10226" t="s">
        <v>355</v>
      </c>
      <c r="C10226" t="s">
        <v>438</v>
      </c>
      <c r="D10226" t="s">
        <v>439</v>
      </c>
      <c r="E10226">
        <v>2001</v>
      </c>
      <c r="F10226">
        <v>9.9</v>
      </c>
      <c r="G10226">
        <v>8.8000000000000007</v>
      </c>
      <c r="H10226">
        <v>5422.52</v>
      </c>
      <c r="I10226" s="1">
        <v>626000000000</v>
      </c>
      <c r="J10226">
        <v>15323.6</v>
      </c>
      <c r="K10226">
        <v>18.148700000000002</v>
      </c>
      <c r="L10226">
        <v>4.3</v>
      </c>
      <c r="M10226">
        <v>79.368300000000005</v>
      </c>
      <c r="N10226">
        <v>81.943399999999997</v>
      </c>
      <c r="O10226">
        <v>10.348000000000001</v>
      </c>
    </row>
    <row r="10227" spans="1:15" x14ac:dyDescent="0.3">
      <c r="A10227" t="s">
        <v>354</v>
      </c>
      <c r="B10227" t="s">
        <v>355</v>
      </c>
      <c r="C10227" t="s">
        <v>438</v>
      </c>
      <c r="D10227" t="s">
        <v>439</v>
      </c>
      <c r="E10227">
        <v>2000</v>
      </c>
      <c r="F10227">
        <v>9.8000000000000007</v>
      </c>
      <c r="G10227">
        <v>8.9</v>
      </c>
      <c r="H10227">
        <v>5167.8100000000004</v>
      </c>
      <c r="I10227" s="1">
        <v>595000000000</v>
      </c>
      <c r="J10227">
        <v>14676.7</v>
      </c>
      <c r="K10227">
        <v>13.625</v>
      </c>
      <c r="L10227">
        <v>4.4000000000000004</v>
      </c>
      <c r="M10227">
        <v>78.965900000000005</v>
      </c>
      <c r="N10227">
        <v>81.298299999999998</v>
      </c>
      <c r="O10227">
        <v>13.785</v>
      </c>
    </row>
    <row r="10228" spans="1:15" x14ac:dyDescent="0.3">
      <c r="A10228" t="s">
        <v>354</v>
      </c>
      <c r="B10228" t="s">
        <v>355</v>
      </c>
      <c r="C10228" t="s">
        <v>438</v>
      </c>
      <c r="D10228" t="s">
        <v>439</v>
      </c>
      <c r="E10228">
        <v>1999</v>
      </c>
      <c r="F10228">
        <v>9.4</v>
      </c>
      <c r="G10228">
        <v>9.1999999999999993</v>
      </c>
      <c r="H10228">
        <v>4820.68</v>
      </c>
      <c r="I10228" s="1">
        <v>633000000000</v>
      </c>
      <c r="J10228">
        <v>15678.2</v>
      </c>
      <c r="K10228">
        <v>7.0850400000000002</v>
      </c>
      <c r="L10228">
        <v>4.5</v>
      </c>
      <c r="M10228">
        <v>78.717100000000002</v>
      </c>
      <c r="N10228">
        <v>80.8643</v>
      </c>
      <c r="O10228">
        <v>15.476000000000001</v>
      </c>
    </row>
    <row r="10229" spans="1:15" x14ac:dyDescent="0.3">
      <c r="A10229" t="s">
        <v>354</v>
      </c>
      <c r="B10229" t="s">
        <v>355</v>
      </c>
      <c r="C10229" t="s">
        <v>438</v>
      </c>
      <c r="D10229" t="s">
        <v>439</v>
      </c>
      <c r="E10229">
        <v>1998</v>
      </c>
      <c r="F10229">
        <v>9.1</v>
      </c>
      <c r="G10229">
        <v>9</v>
      </c>
      <c r="H10229">
        <v>4479.05</v>
      </c>
      <c r="I10229" s="1">
        <v>617000000000</v>
      </c>
      <c r="J10229">
        <v>15340.3</v>
      </c>
      <c r="K10229">
        <v>4.3618899999999998</v>
      </c>
      <c r="L10229">
        <v>4.7</v>
      </c>
      <c r="M10229">
        <v>78.665899999999993</v>
      </c>
      <c r="N10229">
        <v>80.537199999999999</v>
      </c>
      <c r="O10229">
        <v>18.673999999999999</v>
      </c>
    </row>
    <row r="10230" spans="1:15" x14ac:dyDescent="0.3">
      <c r="A10230" t="s">
        <v>354</v>
      </c>
      <c r="B10230" t="s">
        <v>355</v>
      </c>
      <c r="C10230" t="s">
        <v>438</v>
      </c>
      <c r="D10230" t="s">
        <v>439</v>
      </c>
      <c r="E10230">
        <v>1997</v>
      </c>
      <c r="F10230">
        <v>9.1999999999999993</v>
      </c>
      <c r="G10230">
        <v>8.6999999999999993</v>
      </c>
      <c r="H10230">
        <v>4324.42</v>
      </c>
      <c r="I10230" s="1">
        <v>589000000000</v>
      </c>
      <c r="J10230">
        <v>14696.2</v>
      </c>
      <c r="K10230">
        <v>2.8033199999999998</v>
      </c>
      <c r="L10230">
        <v>4.9000000000000004</v>
      </c>
      <c r="M10230">
        <v>78.604100000000003</v>
      </c>
      <c r="N10230">
        <v>80.204599999999999</v>
      </c>
      <c r="O10230">
        <v>20.698</v>
      </c>
    </row>
    <row r="10231" spans="1:15" x14ac:dyDescent="0.3">
      <c r="A10231" t="s">
        <v>354</v>
      </c>
      <c r="B10231" t="s">
        <v>355</v>
      </c>
      <c r="C10231" t="s">
        <v>438</v>
      </c>
      <c r="D10231" t="s">
        <v>439</v>
      </c>
      <c r="E10231">
        <v>1996</v>
      </c>
      <c r="F10231">
        <v>9.1</v>
      </c>
      <c r="G10231">
        <v>8.8000000000000007</v>
      </c>
      <c r="H10231">
        <v>4008.94</v>
      </c>
      <c r="I10231" s="1">
        <v>641000000000</v>
      </c>
      <c r="J10231">
        <v>16069.2</v>
      </c>
      <c r="K10231">
        <v>1.33185</v>
      </c>
      <c r="L10231">
        <v>5.2</v>
      </c>
      <c r="M10231">
        <v>78.120500000000007</v>
      </c>
      <c r="N10231">
        <v>79.869200000000006</v>
      </c>
      <c r="O10231">
        <v>22.141999999999999</v>
      </c>
    </row>
    <row r="10232" spans="1:15" x14ac:dyDescent="0.3">
      <c r="A10232" t="s">
        <v>354</v>
      </c>
      <c r="B10232" t="s">
        <v>355</v>
      </c>
      <c r="C10232" t="s">
        <v>438</v>
      </c>
      <c r="D10232" t="s">
        <v>439</v>
      </c>
      <c r="E10232">
        <v>1995</v>
      </c>
      <c r="F10232">
        <v>9.1</v>
      </c>
      <c r="G10232">
        <v>8.6999999999999993</v>
      </c>
      <c r="H10232">
        <v>3917.32</v>
      </c>
      <c r="I10232" s="1">
        <v>613000000000</v>
      </c>
      <c r="J10232">
        <v>15429.9</v>
      </c>
      <c r="K10232">
        <v>0.380801</v>
      </c>
      <c r="L10232">
        <v>5.6</v>
      </c>
      <c r="M10232">
        <v>77.980699999999999</v>
      </c>
      <c r="N10232">
        <v>79.537199999999999</v>
      </c>
      <c r="O10232">
        <v>22.675000000000001</v>
      </c>
    </row>
    <row r="10233" spans="1:15" x14ac:dyDescent="0.3">
      <c r="A10233" t="s">
        <v>354</v>
      </c>
      <c r="B10233" t="s">
        <v>355</v>
      </c>
      <c r="C10233" t="s">
        <v>438</v>
      </c>
      <c r="D10233" t="s">
        <v>439</v>
      </c>
      <c r="E10233">
        <v>1994</v>
      </c>
      <c r="F10233">
        <v>9.4</v>
      </c>
      <c r="G10233">
        <v>8.6</v>
      </c>
      <c r="H10233">
        <v>3756.04</v>
      </c>
      <c r="I10233" s="1">
        <v>529000000000</v>
      </c>
      <c r="J10233">
        <v>13378.8</v>
      </c>
      <c r="K10233">
        <v>0.28006999999999999</v>
      </c>
      <c r="L10233">
        <v>5.9</v>
      </c>
      <c r="M10233">
        <v>77.901499999999999</v>
      </c>
      <c r="N10233">
        <v>79.186899999999994</v>
      </c>
      <c r="O10233">
        <v>24.209</v>
      </c>
    </row>
    <row r="10234" spans="1:15" x14ac:dyDescent="0.3">
      <c r="A10234" t="s">
        <v>354</v>
      </c>
      <c r="B10234" t="s">
        <v>355</v>
      </c>
      <c r="C10234" t="s">
        <v>438</v>
      </c>
      <c r="D10234" t="s">
        <v>439</v>
      </c>
      <c r="E10234">
        <v>1993</v>
      </c>
      <c r="F10234">
        <v>9.8000000000000007</v>
      </c>
      <c r="G10234">
        <v>8.6</v>
      </c>
      <c r="H10234">
        <v>3638.53</v>
      </c>
      <c r="I10234" s="1">
        <v>524000000000</v>
      </c>
      <c r="J10234">
        <v>13303.7</v>
      </c>
      <c r="K10234">
        <v>0.12769</v>
      </c>
      <c r="L10234">
        <v>6.3</v>
      </c>
      <c r="M10234">
        <v>77.546599999999998</v>
      </c>
      <c r="N10234">
        <v>78.8108</v>
      </c>
      <c r="O10234">
        <v>22.161000000000001</v>
      </c>
    </row>
    <row r="10235" spans="1:15" x14ac:dyDescent="0.3">
      <c r="A10235" t="s">
        <v>354</v>
      </c>
      <c r="B10235" t="s">
        <v>355</v>
      </c>
      <c r="C10235" t="s">
        <v>438</v>
      </c>
      <c r="D10235" t="s">
        <v>439</v>
      </c>
      <c r="E10235">
        <v>1992</v>
      </c>
      <c r="F10235">
        <v>10.1</v>
      </c>
      <c r="G10235">
        <v>8.5</v>
      </c>
      <c r="H10235">
        <v>3690.59</v>
      </c>
      <c r="I10235" s="1">
        <v>629000000000</v>
      </c>
      <c r="J10235">
        <v>16068.4</v>
      </c>
      <c r="K10235">
        <v>7.6845499999999997E-2</v>
      </c>
      <c r="L10235">
        <v>6.7</v>
      </c>
      <c r="M10235">
        <v>77.41</v>
      </c>
      <c r="N10235">
        <v>78.403199999999998</v>
      </c>
      <c r="O10235">
        <v>17.701000000000001</v>
      </c>
    </row>
    <row r="10236" spans="1:15" x14ac:dyDescent="0.3">
      <c r="A10236" t="s">
        <v>354</v>
      </c>
      <c r="B10236" t="s">
        <v>355</v>
      </c>
      <c r="C10236" t="s">
        <v>438</v>
      </c>
      <c r="D10236" t="s">
        <v>439</v>
      </c>
      <c r="E10236">
        <v>1991</v>
      </c>
      <c r="F10236">
        <v>10.199999999999999</v>
      </c>
      <c r="G10236">
        <v>8.6999999999999993</v>
      </c>
      <c r="H10236">
        <v>3607.7</v>
      </c>
      <c r="I10236" s="1">
        <v>576000000000</v>
      </c>
      <c r="J10236">
        <v>14771.7</v>
      </c>
      <c r="K10236">
        <v>2.5686199999999999E-2</v>
      </c>
      <c r="L10236">
        <v>7.1</v>
      </c>
      <c r="M10236">
        <v>76.971199999999996</v>
      </c>
      <c r="N10236">
        <v>78.020099999999999</v>
      </c>
      <c r="O10236">
        <v>15.929</v>
      </c>
    </row>
    <row r="10237" spans="1:15" x14ac:dyDescent="0.3">
      <c r="A10237" t="s">
        <v>354</v>
      </c>
      <c r="B10237" t="s">
        <v>355</v>
      </c>
      <c r="C10237" t="s">
        <v>438</v>
      </c>
      <c r="D10237" t="s">
        <v>439</v>
      </c>
      <c r="E10237">
        <v>1990</v>
      </c>
      <c r="F10237">
        <v>10.3</v>
      </c>
      <c r="G10237">
        <v>8.6</v>
      </c>
      <c r="H10237">
        <v>3536.75</v>
      </c>
      <c r="I10237" s="1">
        <v>535000000000</v>
      </c>
      <c r="J10237">
        <v>13767.4</v>
      </c>
      <c r="K10237">
        <v>1.2873600000000001E-2</v>
      </c>
      <c r="L10237">
        <v>7.4</v>
      </c>
      <c r="M10237">
        <v>76.837599999999995</v>
      </c>
      <c r="N10237">
        <v>77.821799999999996</v>
      </c>
    </row>
    <row r="10238" spans="1:15" x14ac:dyDescent="0.3">
      <c r="A10238" t="s">
        <v>354</v>
      </c>
      <c r="B10238" t="s">
        <v>355</v>
      </c>
      <c r="C10238" t="s">
        <v>438</v>
      </c>
      <c r="D10238" t="s">
        <v>439</v>
      </c>
      <c r="E10238">
        <v>1989</v>
      </c>
      <c r="F10238">
        <v>10.5</v>
      </c>
      <c r="G10238">
        <v>8.4</v>
      </c>
      <c r="H10238">
        <v>3442.95</v>
      </c>
      <c r="I10238" s="1">
        <v>414000000000</v>
      </c>
      <c r="J10238">
        <v>10653</v>
      </c>
      <c r="L10238">
        <v>7.8</v>
      </c>
      <c r="M10238">
        <v>76.813699999999997</v>
      </c>
      <c r="N10238">
        <v>77.742599999999996</v>
      </c>
    </row>
    <row r="10239" spans="1:15" x14ac:dyDescent="0.3">
      <c r="A10239" t="s">
        <v>354</v>
      </c>
      <c r="B10239" t="s">
        <v>355</v>
      </c>
      <c r="C10239" t="s">
        <v>438</v>
      </c>
      <c r="D10239" t="s">
        <v>439</v>
      </c>
      <c r="E10239">
        <v>1988</v>
      </c>
      <c r="F10239">
        <v>10.8</v>
      </c>
      <c r="G10239">
        <v>8.1999999999999993</v>
      </c>
      <c r="H10239">
        <v>3217.95</v>
      </c>
      <c r="I10239" s="1">
        <v>375000000000</v>
      </c>
      <c r="J10239">
        <v>9676.77</v>
      </c>
      <c r="L10239">
        <v>8.1</v>
      </c>
      <c r="M10239">
        <v>76.747100000000003</v>
      </c>
      <c r="N10239">
        <v>77.620800000000003</v>
      </c>
    </row>
    <row r="10240" spans="1:15" x14ac:dyDescent="0.3">
      <c r="A10240" t="s">
        <v>354</v>
      </c>
      <c r="B10240" t="s">
        <v>355</v>
      </c>
      <c r="C10240" t="s">
        <v>438</v>
      </c>
      <c r="D10240" t="s">
        <v>439</v>
      </c>
      <c r="E10240">
        <v>1987</v>
      </c>
      <c r="F10240">
        <v>11</v>
      </c>
      <c r="G10240">
        <v>8</v>
      </c>
      <c r="H10240">
        <v>3094.08</v>
      </c>
      <c r="I10240" s="1">
        <v>318000000000</v>
      </c>
      <c r="J10240">
        <v>8217.23</v>
      </c>
      <c r="L10240">
        <v>8.4</v>
      </c>
      <c r="M10240">
        <v>76.727999999999994</v>
      </c>
      <c r="N10240">
        <v>77.456400000000002</v>
      </c>
    </row>
    <row r="10241" spans="1:14" x14ac:dyDescent="0.3">
      <c r="A10241" t="s">
        <v>354</v>
      </c>
      <c r="B10241" t="s">
        <v>355</v>
      </c>
      <c r="C10241" t="s">
        <v>438</v>
      </c>
      <c r="D10241" t="s">
        <v>439</v>
      </c>
      <c r="E10241">
        <v>1986</v>
      </c>
      <c r="F10241">
        <v>11.4</v>
      </c>
      <c r="G10241">
        <v>8</v>
      </c>
      <c r="H10241">
        <v>3004.28</v>
      </c>
      <c r="I10241" s="1">
        <v>251000000000</v>
      </c>
      <c r="J10241">
        <v>6495.81</v>
      </c>
      <c r="L10241">
        <v>8.8000000000000007</v>
      </c>
      <c r="M10241">
        <v>76.510499999999993</v>
      </c>
      <c r="N10241">
        <v>77.255799999999994</v>
      </c>
    </row>
    <row r="10242" spans="1:14" x14ac:dyDescent="0.3">
      <c r="A10242" t="s">
        <v>354</v>
      </c>
      <c r="B10242" t="s">
        <v>355</v>
      </c>
      <c r="C10242" t="s">
        <v>438</v>
      </c>
      <c r="D10242" t="s">
        <v>439</v>
      </c>
      <c r="E10242">
        <v>1985</v>
      </c>
      <c r="F10242">
        <v>11.9</v>
      </c>
      <c r="G10242">
        <v>8.1</v>
      </c>
      <c r="H10242">
        <v>2975.08</v>
      </c>
      <c r="I10242" s="1">
        <v>180000000000</v>
      </c>
      <c r="J10242">
        <v>4686.8900000000003</v>
      </c>
      <c r="L10242">
        <v>9.1999999999999993</v>
      </c>
      <c r="M10242">
        <v>76.259500000000003</v>
      </c>
      <c r="N10242">
        <v>77.025300000000001</v>
      </c>
    </row>
    <row r="10243" spans="1:14" x14ac:dyDescent="0.3">
      <c r="A10243" t="s">
        <v>354</v>
      </c>
      <c r="B10243" t="s">
        <v>355</v>
      </c>
      <c r="C10243" t="s">
        <v>438</v>
      </c>
      <c r="D10243" t="s">
        <v>439</v>
      </c>
      <c r="E10243">
        <v>1984</v>
      </c>
      <c r="F10243">
        <v>12.3</v>
      </c>
      <c r="G10243">
        <v>7.8</v>
      </c>
      <c r="H10243">
        <v>2903.34</v>
      </c>
      <c r="I10243" s="1">
        <v>172000000000</v>
      </c>
      <c r="J10243">
        <v>4477.79</v>
      </c>
      <c r="L10243">
        <v>9.6</v>
      </c>
      <c r="M10243">
        <v>76.295400000000001</v>
      </c>
      <c r="N10243">
        <v>76.746700000000004</v>
      </c>
    </row>
    <row r="10244" spans="1:14" x14ac:dyDescent="0.3">
      <c r="A10244" t="s">
        <v>354</v>
      </c>
      <c r="B10244" t="s">
        <v>355</v>
      </c>
      <c r="C10244" t="s">
        <v>438</v>
      </c>
      <c r="D10244" t="s">
        <v>439</v>
      </c>
      <c r="E10244">
        <v>1983</v>
      </c>
      <c r="F10244">
        <v>12.7</v>
      </c>
      <c r="G10244">
        <v>7.9</v>
      </c>
      <c r="H10244">
        <v>2792.16</v>
      </c>
      <c r="I10244" s="1">
        <v>170000000000</v>
      </c>
      <c r="J10244">
        <v>4466.34</v>
      </c>
      <c r="L10244">
        <v>10.1</v>
      </c>
      <c r="M10244">
        <v>75.909000000000006</v>
      </c>
      <c r="N10244">
        <v>76.430199999999999</v>
      </c>
    </row>
    <row r="10245" spans="1:14" x14ac:dyDescent="0.3">
      <c r="A10245" t="s">
        <v>354</v>
      </c>
      <c r="B10245" t="s">
        <v>355</v>
      </c>
      <c r="C10245" t="s">
        <v>438</v>
      </c>
      <c r="D10245" t="s">
        <v>439</v>
      </c>
      <c r="E10245">
        <v>1982</v>
      </c>
      <c r="F10245">
        <v>13.6</v>
      </c>
      <c r="G10245">
        <v>7.5</v>
      </c>
      <c r="H10245">
        <v>2658.24</v>
      </c>
      <c r="I10245" s="1">
        <v>195000000000</v>
      </c>
      <c r="J10245">
        <v>5145.6899999999996</v>
      </c>
      <c r="L10245">
        <v>10.8</v>
      </c>
      <c r="M10245">
        <v>76.134100000000004</v>
      </c>
      <c r="N10245">
        <v>76.054199999999994</v>
      </c>
    </row>
    <row r="10246" spans="1:14" x14ac:dyDescent="0.3">
      <c r="A10246" t="s">
        <v>354</v>
      </c>
      <c r="B10246" t="s">
        <v>355</v>
      </c>
      <c r="C10246" t="s">
        <v>438</v>
      </c>
      <c r="D10246" t="s">
        <v>439</v>
      </c>
      <c r="E10246">
        <v>1981</v>
      </c>
      <c r="F10246">
        <v>14.1</v>
      </c>
      <c r="G10246">
        <v>7.8</v>
      </c>
      <c r="H10246">
        <v>2671.28</v>
      </c>
      <c r="I10246" s="1">
        <v>202000000000</v>
      </c>
      <c r="J10246">
        <v>5356.58</v>
      </c>
      <c r="L10246">
        <v>11.5</v>
      </c>
      <c r="M10246">
        <v>75.528499999999994</v>
      </c>
      <c r="N10246">
        <v>75.5989</v>
      </c>
    </row>
    <row r="10247" spans="1:14" x14ac:dyDescent="0.3">
      <c r="A10247" t="s">
        <v>354</v>
      </c>
      <c r="B10247" t="s">
        <v>355</v>
      </c>
      <c r="C10247" t="s">
        <v>438</v>
      </c>
      <c r="D10247" t="s">
        <v>439</v>
      </c>
      <c r="E10247">
        <v>1980</v>
      </c>
      <c r="F10247">
        <v>15.2</v>
      </c>
      <c r="G10247">
        <v>7.7</v>
      </c>
      <c r="H10247">
        <v>2644.22</v>
      </c>
      <c r="I10247" s="1">
        <v>232000000000</v>
      </c>
      <c r="J10247">
        <v>6191.71</v>
      </c>
      <c r="L10247">
        <v>12.4</v>
      </c>
      <c r="M10247">
        <v>75.349299999999999</v>
      </c>
      <c r="N10247">
        <v>75.061899999999994</v>
      </c>
    </row>
    <row r="10248" spans="1:14" x14ac:dyDescent="0.3">
      <c r="A10248" t="s">
        <v>354</v>
      </c>
      <c r="B10248" t="s">
        <v>355</v>
      </c>
      <c r="C10248" t="s">
        <v>438</v>
      </c>
      <c r="D10248" t="s">
        <v>439</v>
      </c>
      <c r="E10248">
        <v>1979</v>
      </c>
      <c r="F10248">
        <v>16.2</v>
      </c>
      <c r="G10248">
        <v>7.8</v>
      </c>
      <c r="H10248">
        <v>2528.9499999999998</v>
      </c>
      <c r="I10248" s="1">
        <v>214000000000</v>
      </c>
      <c r="J10248">
        <v>5754.54</v>
      </c>
      <c r="L10248">
        <v>13.4</v>
      </c>
      <c r="M10248">
        <v>74.818799999999996</v>
      </c>
      <c r="N10248">
        <v>74.4512</v>
      </c>
    </row>
    <row r="10249" spans="1:14" x14ac:dyDescent="0.3">
      <c r="A10249" t="s">
        <v>354</v>
      </c>
      <c r="B10249" t="s">
        <v>355</v>
      </c>
      <c r="C10249" t="s">
        <v>438</v>
      </c>
      <c r="D10249" t="s">
        <v>439</v>
      </c>
      <c r="E10249">
        <v>1978</v>
      </c>
      <c r="F10249">
        <v>17.3</v>
      </c>
      <c r="G10249">
        <v>8.1</v>
      </c>
      <c r="H10249">
        <v>2399.0300000000002</v>
      </c>
      <c r="I10249" s="1">
        <v>160000000000</v>
      </c>
      <c r="J10249">
        <v>4344.6099999999997</v>
      </c>
      <c r="L10249">
        <v>14.5</v>
      </c>
      <c r="M10249">
        <v>74.295599999999993</v>
      </c>
      <c r="N10249">
        <v>73.799199999999999</v>
      </c>
    </row>
    <row r="10250" spans="1:14" x14ac:dyDescent="0.3">
      <c r="A10250" t="s">
        <v>354</v>
      </c>
      <c r="B10250" t="s">
        <v>355</v>
      </c>
      <c r="C10250" t="s">
        <v>438</v>
      </c>
      <c r="D10250" t="s">
        <v>439</v>
      </c>
      <c r="E10250">
        <v>1977</v>
      </c>
      <c r="F10250">
        <v>18</v>
      </c>
      <c r="G10250">
        <v>8.1</v>
      </c>
      <c r="H10250">
        <v>2294.4699999999998</v>
      </c>
      <c r="I10250" s="1">
        <v>132000000000</v>
      </c>
      <c r="J10250">
        <v>3617.74</v>
      </c>
      <c r="L10250">
        <v>15.7</v>
      </c>
      <c r="M10250">
        <v>74.132000000000005</v>
      </c>
      <c r="N10250">
        <v>73.090500000000006</v>
      </c>
    </row>
    <row r="10251" spans="1:14" x14ac:dyDescent="0.3">
      <c r="A10251" t="s">
        <v>354</v>
      </c>
      <c r="B10251" t="s">
        <v>355</v>
      </c>
      <c r="C10251" t="s">
        <v>438</v>
      </c>
      <c r="D10251" t="s">
        <v>439</v>
      </c>
      <c r="E10251">
        <v>1976</v>
      </c>
      <c r="F10251">
        <v>18.7</v>
      </c>
      <c r="G10251">
        <v>8.3000000000000007</v>
      </c>
      <c r="H10251">
        <v>2256.14</v>
      </c>
      <c r="I10251" s="1">
        <v>118000000000</v>
      </c>
      <c r="J10251">
        <v>3270.41</v>
      </c>
      <c r="L10251">
        <v>17.100000000000001</v>
      </c>
      <c r="M10251">
        <v>73.642700000000005</v>
      </c>
      <c r="N10251">
        <v>72.337800000000001</v>
      </c>
    </row>
    <row r="10252" spans="1:14" x14ac:dyDescent="0.3">
      <c r="A10252" t="s">
        <v>354</v>
      </c>
      <c r="B10252" t="s">
        <v>355</v>
      </c>
      <c r="C10252" t="s">
        <v>438</v>
      </c>
      <c r="D10252" t="s">
        <v>439</v>
      </c>
      <c r="E10252">
        <v>1975</v>
      </c>
      <c r="F10252">
        <v>18.7</v>
      </c>
      <c r="G10252">
        <v>8.3000000000000007</v>
      </c>
      <c r="H10252">
        <v>2054.34</v>
      </c>
      <c r="I10252" s="1">
        <v>114000000000</v>
      </c>
      <c r="J10252">
        <v>3201.12</v>
      </c>
      <c r="L10252">
        <v>18.5</v>
      </c>
      <c r="M10252">
        <v>73.318799999999996</v>
      </c>
      <c r="N10252">
        <v>71.568799999999996</v>
      </c>
    </row>
    <row r="10253" spans="1:14" x14ac:dyDescent="0.3">
      <c r="A10253" t="s">
        <v>354</v>
      </c>
      <c r="B10253" t="s">
        <v>355</v>
      </c>
      <c r="C10253" t="s">
        <v>438</v>
      </c>
      <c r="D10253" t="s">
        <v>439</v>
      </c>
      <c r="E10253">
        <v>1974</v>
      </c>
      <c r="F10253">
        <v>19.5</v>
      </c>
      <c r="G10253">
        <v>8.3000000000000007</v>
      </c>
      <c r="H10253">
        <v>2024.1</v>
      </c>
      <c r="I10253">
        <v>97009800000</v>
      </c>
      <c r="J10253">
        <v>2742.46</v>
      </c>
      <c r="L10253">
        <v>20</v>
      </c>
      <c r="M10253">
        <v>72.969800000000006</v>
      </c>
      <c r="N10253">
        <v>70.7821</v>
      </c>
    </row>
    <row r="10254" spans="1:14" x14ac:dyDescent="0.3">
      <c r="A10254" t="s">
        <v>354</v>
      </c>
      <c r="B10254" t="s">
        <v>355</v>
      </c>
      <c r="C10254" t="s">
        <v>438</v>
      </c>
      <c r="D10254" t="s">
        <v>439</v>
      </c>
      <c r="E10254">
        <v>1973</v>
      </c>
      <c r="F10254">
        <v>19.2</v>
      </c>
      <c r="G10254">
        <v>8.5</v>
      </c>
      <c r="H10254">
        <v>1873.68</v>
      </c>
      <c r="I10254">
        <v>78425900000</v>
      </c>
      <c r="J10254">
        <v>2241.4499999999998</v>
      </c>
      <c r="M10254">
        <v>72.610699999999994</v>
      </c>
      <c r="N10254">
        <v>70.008700000000005</v>
      </c>
    </row>
    <row r="10255" spans="1:14" x14ac:dyDescent="0.3">
      <c r="A10255" t="s">
        <v>354</v>
      </c>
      <c r="B10255" t="s">
        <v>355</v>
      </c>
      <c r="C10255" t="s">
        <v>438</v>
      </c>
      <c r="D10255" t="s">
        <v>439</v>
      </c>
      <c r="E10255">
        <v>1972</v>
      </c>
      <c r="F10255">
        <v>19.399999999999999</v>
      </c>
      <c r="G10255">
        <v>8.1</v>
      </c>
      <c r="H10255">
        <v>1703.51</v>
      </c>
      <c r="I10255">
        <v>58971800000</v>
      </c>
      <c r="J10255">
        <v>1704.17</v>
      </c>
      <c r="M10255">
        <v>72.817999999999998</v>
      </c>
      <c r="N10255">
        <v>69.239400000000003</v>
      </c>
    </row>
    <row r="10256" spans="1:14" x14ac:dyDescent="0.3">
      <c r="A10256" t="s">
        <v>354</v>
      </c>
      <c r="B10256" t="s">
        <v>355</v>
      </c>
      <c r="C10256" t="s">
        <v>438</v>
      </c>
      <c r="D10256" t="s">
        <v>439</v>
      </c>
      <c r="E10256">
        <v>1971</v>
      </c>
      <c r="F10256">
        <v>19.600000000000001</v>
      </c>
      <c r="G10256">
        <v>8.8000000000000007</v>
      </c>
      <c r="H10256">
        <v>1534.98</v>
      </c>
      <c r="I10256">
        <v>46492800000</v>
      </c>
      <c r="J10256">
        <v>1358.47</v>
      </c>
      <c r="M10256">
        <v>71.630200000000002</v>
      </c>
      <c r="N10256">
        <v>68.479100000000003</v>
      </c>
    </row>
    <row r="10257" spans="1:15" x14ac:dyDescent="0.3">
      <c r="A10257" t="s">
        <v>354</v>
      </c>
      <c r="B10257" t="s">
        <v>355</v>
      </c>
      <c r="C10257" t="s">
        <v>438</v>
      </c>
      <c r="D10257" t="s">
        <v>439</v>
      </c>
      <c r="E10257">
        <v>1970</v>
      </c>
      <c r="F10257">
        <v>19.5</v>
      </c>
      <c r="G10257">
        <v>8.3000000000000007</v>
      </c>
      <c r="H10257">
        <v>1415.84</v>
      </c>
      <c r="I10257">
        <v>40881700000</v>
      </c>
      <c r="J10257">
        <v>1209</v>
      </c>
      <c r="M10257">
        <v>72.027299999999997</v>
      </c>
      <c r="N10257">
        <v>67.658799999999999</v>
      </c>
    </row>
    <row r="10258" spans="1:15" x14ac:dyDescent="0.3">
      <c r="A10258" t="s">
        <v>354</v>
      </c>
      <c r="B10258" t="s">
        <v>355</v>
      </c>
      <c r="C10258" t="s">
        <v>438</v>
      </c>
      <c r="D10258" t="s">
        <v>439</v>
      </c>
      <c r="E10258">
        <v>1969</v>
      </c>
      <c r="F10258">
        <v>19.899999999999999</v>
      </c>
      <c r="G10258">
        <v>8.9</v>
      </c>
      <c r="H10258">
        <v>1293.5899999999999</v>
      </c>
      <c r="I10258">
        <v>36038700000</v>
      </c>
      <c r="J10258">
        <v>1077.68</v>
      </c>
      <c r="M10258">
        <v>71.057599999999994</v>
      </c>
      <c r="N10258">
        <v>66.911500000000004</v>
      </c>
    </row>
    <row r="10259" spans="1:15" x14ac:dyDescent="0.3">
      <c r="A10259" t="s">
        <v>354</v>
      </c>
      <c r="B10259" t="s">
        <v>355</v>
      </c>
      <c r="C10259" t="s">
        <v>438</v>
      </c>
      <c r="D10259" t="s">
        <v>439</v>
      </c>
      <c r="E10259">
        <v>1968</v>
      </c>
      <c r="F10259">
        <v>20.100000000000001</v>
      </c>
      <c r="G10259">
        <v>8.4</v>
      </c>
      <c r="H10259">
        <v>1154.53</v>
      </c>
      <c r="I10259">
        <v>31475500000</v>
      </c>
      <c r="J10259">
        <v>950.54600000000005</v>
      </c>
      <c r="M10259">
        <v>71.537800000000004</v>
      </c>
      <c r="N10259">
        <v>66.255399999999995</v>
      </c>
    </row>
    <row r="10260" spans="1:15" x14ac:dyDescent="0.3">
      <c r="A10260" t="s">
        <v>354</v>
      </c>
      <c r="B10260" t="s">
        <v>355</v>
      </c>
      <c r="C10260" t="s">
        <v>438</v>
      </c>
      <c r="D10260" t="s">
        <v>439</v>
      </c>
      <c r="E10260">
        <v>1967</v>
      </c>
      <c r="F10260">
        <v>20.7</v>
      </c>
      <c r="G10260">
        <v>8.4</v>
      </c>
      <c r="H10260">
        <v>1033.08</v>
      </c>
      <c r="I10260">
        <v>31647100000</v>
      </c>
      <c r="J10260">
        <v>968.30700000000002</v>
      </c>
      <c r="M10260">
        <v>71.252899999999997</v>
      </c>
      <c r="N10260">
        <v>65.3947</v>
      </c>
    </row>
    <row r="10261" spans="1:15" x14ac:dyDescent="0.3">
      <c r="A10261" t="s">
        <v>354</v>
      </c>
      <c r="B10261" t="s">
        <v>355</v>
      </c>
      <c r="C10261" t="s">
        <v>438</v>
      </c>
      <c r="D10261" t="s">
        <v>439</v>
      </c>
      <c r="E10261">
        <v>1966</v>
      </c>
      <c r="F10261">
        <v>20.7</v>
      </c>
      <c r="G10261">
        <v>8.4</v>
      </c>
      <c r="H10261">
        <v>925.93100000000004</v>
      </c>
      <c r="I10261">
        <v>28721100000</v>
      </c>
      <c r="J10261">
        <v>889.66</v>
      </c>
      <c r="M10261">
        <v>71.055099999999996</v>
      </c>
      <c r="N10261">
        <v>64.594800000000006</v>
      </c>
    </row>
    <row r="10262" spans="1:15" x14ac:dyDescent="0.3">
      <c r="A10262" t="s">
        <v>354</v>
      </c>
      <c r="B10262" t="s">
        <v>355</v>
      </c>
      <c r="C10262" t="s">
        <v>438</v>
      </c>
      <c r="D10262" t="s">
        <v>439</v>
      </c>
      <c r="E10262">
        <v>1965</v>
      </c>
      <c r="F10262">
        <v>21.1</v>
      </c>
      <c r="G10262">
        <v>8.4</v>
      </c>
      <c r="H10262">
        <v>822.95699999999999</v>
      </c>
      <c r="I10262">
        <v>24757000000</v>
      </c>
      <c r="J10262">
        <v>774.76199999999994</v>
      </c>
      <c r="M10262">
        <v>70.809299999999993</v>
      </c>
      <c r="N10262">
        <v>63.936700000000002</v>
      </c>
    </row>
    <row r="10263" spans="1:15" x14ac:dyDescent="0.3">
      <c r="A10263" t="s">
        <v>354</v>
      </c>
      <c r="B10263" t="s">
        <v>355</v>
      </c>
      <c r="C10263" t="s">
        <v>438</v>
      </c>
      <c r="D10263" t="s">
        <v>439</v>
      </c>
      <c r="E10263">
        <v>1964</v>
      </c>
      <c r="F10263">
        <v>22</v>
      </c>
      <c r="G10263">
        <v>8.4</v>
      </c>
      <c r="H10263">
        <v>745.38400000000001</v>
      </c>
      <c r="I10263">
        <v>21343800000</v>
      </c>
      <c r="J10263">
        <v>675.24199999999996</v>
      </c>
      <c r="M10263">
        <v>70.399799999999999</v>
      </c>
      <c r="N10263">
        <v>63.246200000000002</v>
      </c>
    </row>
    <row r="10264" spans="1:15" x14ac:dyDescent="0.3">
      <c r="A10264" t="s">
        <v>354</v>
      </c>
      <c r="B10264" t="s">
        <v>355</v>
      </c>
      <c r="C10264" t="s">
        <v>438</v>
      </c>
      <c r="D10264" t="s">
        <v>439</v>
      </c>
      <c r="E10264">
        <v>1963</v>
      </c>
      <c r="F10264">
        <v>21.4</v>
      </c>
      <c r="G10264">
        <v>8.8000000000000007</v>
      </c>
      <c r="H10264">
        <v>663.93700000000001</v>
      </c>
      <c r="I10264">
        <v>19074900000</v>
      </c>
      <c r="J10264">
        <v>609.48699999999997</v>
      </c>
      <c r="M10264">
        <v>69.681200000000004</v>
      </c>
      <c r="N10264">
        <v>62.620899999999999</v>
      </c>
    </row>
    <row r="10265" spans="1:15" x14ac:dyDescent="0.3">
      <c r="A10265" t="s">
        <v>354</v>
      </c>
      <c r="B10265" t="s">
        <v>355</v>
      </c>
      <c r="C10265" t="s">
        <v>438</v>
      </c>
      <c r="D10265" t="s">
        <v>439</v>
      </c>
      <c r="E10265">
        <v>1962</v>
      </c>
      <c r="F10265">
        <v>21.1</v>
      </c>
      <c r="G10265">
        <v>8.6999999999999993</v>
      </c>
      <c r="H10265">
        <v>613.24699999999996</v>
      </c>
      <c r="I10265">
        <v>16138500000</v>
      </c>
      <c r="J10265">
        <v>520.20600000000002</v>
      </c>
      <c r="M10265">
        <v>69.519000000000005</v>
      </c>
      <c r="N10265">
        <v>62.073999999999998</v>
      </c>
    </row>
    <row r="10266" spans="1:15" x14ac:dyDescent="0.3">
      <c r="A10266" t="s">
        <v>354</v>
      </c>
      <c r="B10266" t="s">
        <v>355</v>
      </c>
      <c r="C10266" t="s">
        <v>438</v>
      </c>
      <c r="D10266" t="s">
        <v>439</v>
      </c>
      <c r="E10266">
        <v>1961</v>
      </c>
      <c r="F10266">
        <v>21.2</v>
      </c>
      <c r="G10266">
        <v>8.3000000000000007</v>
      </c>
      <c r="H10266">
        <v>550.43600000000004</v>
      </c>
      <c r="I10266">
        <v>13834300000</v>
      </c>
      <c r="J10266">
        <v>450.053</v>
      </c>
      <c r="M10266">
        <v>69.480500000000006</v>
      </c>
      <c r="N10266">
        <v>61.505600000000001</v>
      </c>
    </row>
    <row r="10267" spans="1:15" x14ac:dyDescent="0.3">
      <c r="A10267" t="s">
        <v>354</v>
      </c>
      <c r="B10267" t="s">
        <v>355</v>
      </c>
      <c r="C10267" t="s">
        <v>438</v>
      </c>
      <c r="D10267" t="s">
        <v>439</v>
      </c>
      <c r="E10267">
        <v>1960</v>
      </c>
      <c r="F10267">
        <v>21.7</v>
      </c>
      <c r="G10267">
        <v>8.6</v>
      </c>
      <c r="H10267">
        <v>494.79599999999999</v>
      </c>
      <c r="I10267">
        <v>12072100000</v>
      </c>
      <c r="J10267">
        <v>396.392</v>
      </c>
      <c r="M10267">
        <v>69.109300000000005</v>
      </c>
    </row>
    <row r="10268" spans="1:15" x14ac:dyDescent="0.3">
      <c r="A10268" t="s">
        <v>356</v>
      </c>
      <c r="B10268" t="s">
        <v>357</v>
      </c>
      <c r="C10268" t="s">
        <v>441</v>
      </c>
      <c r="D10268" t="s">
        <v>432</v>
      </c>
      <c r="E10268">
        <v>2018</v>
      </c>
      <c r="I10268">
        <v>88900800000</v>
      </c>
      <c r="J10268">
        <v>4102.4799999999996</v>
      </c>
      <c r="L10268">
        <v>6.4</v>
      </c>
      <c r="N10268">
        <v>345.55900000000003</v>
      </c>
      <c r="O10268">
        <v>4.399</v>
      </c>
    </row>
    <row r="10269" spans="1:15" x14ac:dyDescent="0.3">
      <c r="A10269" t="s">
        <v>356</v>
      </c>
      <c r="B10269" t="s">
        <v>357</v>
      </c>
      <c r="C10269" t="s">
        <v>441</v>
      </c>
      <c r="D10269" t="s">
        <v>432</v>
      </c>
      <c r="E10269">
        <v>2017</v>
      </c>
      <c r="F10269">
        <v>16.106000000000002</v>
      </c>
      <c r="G10269">
        <v>6.5540000000000003</v>
      </c>
      <c r="I10269">
        <v>88019700000</v>
      </c>
      <c r="J10269">
        <v>4104.63</v>
      </c>
      <c r="K10269">
        <v>34.113300000000002</v>
      </c>
      <c r="L10269">
        <v>6.7</v>
      </c>
      <c r="M10269">
        <v>76.647999999999996</v>
      </c>
      <c r="N10269">
        <v>341.95499999999998</v>
      </c>
      <c r="O10269">
        <v>4.18</v>
      </c>
    </row>
    <row r="10270" spans="1:15" x14ac:dyDescent="0.3">
      <c r="A10270" t="s">
        <v>356</v>
      </c>
      <c r="B10270" t="s">
        <v>357</v>
      </c>
      <c r="C10270" t="s">
        <v>441</v>
      </c>
      <c r="D10270" t="s">
        <v>432</v>
      </c>
      <c r="E10270">
        <v>2016</v>
      </c>
      <c r="F10270">
        <v>16.364000000000001</v>
      </c>
      <c r="G10270">
        <v>6.4589999999999996</v>
      </c>
      <c r="I10270">
        <v>82401000000</v>
      </c>
      <c r="J10270">
        <v>3886.29</v>
      </c>
      <c r="K10270">
        <v>16.399999999999999</v>
      </c>
      <c r="L10270">
        <v>7</v>
      </c>
      <c r="M10270">
        <v>76.481999999999999</v>
      </c>
      <c r="N10270">
        <v>338.11200000000002</v>
      </c>
      <c r="O10270">
        <v>4.37</v>
      </c>
    </row>
    <row r="10271" spans="1:15" x14ac:dyDescent="0.3">
      <c r="A10271" t="s">
        <v>356</v>
      </c>
      <c r="B10271" t="s">
        <v>357</v>
      </c>
      <c r="C10271" t="s">
        <v>441</v>
      </c>
      <c r="D10271" t="s">
        <v>432</v>
      </c>
      <c r="E10271">
        <v>2015</v>
      </c>
      <c r="F10271">
        <v>16.609000000000002</v>
      </c>
      <c r="G10271">
        <v>6.3680000000000003</v>
      </c>
      <c r="I10271">
        <v>80604100000</v>
      </c>
      <c r="J10271">
        <v>3843.78</v>
      </c>
      <c r="K10271">
        <v>12.1</v>
      </c>
      <c r="L10271">
        <v>7.5</v>
      </c>
      <c r="M10271">
        <v>76.316000000000003</v>
      </c>
      <c r="N10271">
        <v>334.39600000000002</v>
      </c>
      <c r="O10271">
        <v>4.67</v>
      </c>
    </row>
    <row r="10272" spans="1:15" x14ac:dyDescent="0.3">
      <c r="A10272" t="s">
        <v>356</v>
      </c>
      <c r="B10272" t="s">
        <v>357</v>
      </c>
      <c r="C10272" t="s">
        <v>441</v>
      </c>
      <c r="D10272" t="s">
        <v>432</v>
      </c>
      <c r="E10272">
        <v>2014</v>
      </c>
      <c r="F10272">
        <v>16.849</v>
      </c>
      <c r="G10272">
        <v>6.282</v>
      </c>
      <c r="H10272">
        <v>531.09100000000001</v>
      </c>
      <c r="I10272">
        <v>79356400000</v>
      </c>
      <c r="J10272">
        <v>3819.25</v>
      </c>
      <c r="K10272">
        <v>25.8</v>
      </c>
      <c r="L10272">
        <v>8</v>
      </c>
      <c r="M10272">
        <v>76.147000000000006</v>
      </c>
      <c r="N10272">
        <v>331.33499999999998</v>
      </c>
      <c r="O10272">
        <v>4.4000000000000004</v>
      </c>
    </row>
    <row r="10273" spans="1:15" x14ac:dyDescent="0.3">
      <c r="A10273" t="s">
        <v>356</v>
      </c>
      <c r="B10273" t="s">
        <v>357</v>
      </c>
      <c r="C10273" t="s">
        <v>441</v>
      </c>
      <c r="D10273" t="s">
        <v>432</v>
      </c>
      <c r="E10273">
        <v>2013</v>
      </c>
      <c r="F10273">
        <v>17.093</v>
      </c>
      <c r="G10273">
        <v>6.2039999999999997</v>
      </c>
      <c r="H10273">
        <v>525.72299999999996</v>
      </c>
      <c r="I10273">
        <v>74317800000</v>
      </c>
      <c r="J10273">
        <v>3610.29</v>
      </c>
      <c r="K10273">
        <v>21.9</v>
      </c>
      <c r="L10273">
        <v>8.6</v>
      </c>
      <c r="M10273">
        <v>75.974000000000004</v>
      </c>
      <c r="N10273">
        <v>328.25700000000001</v>
      </c>
      <c r="O10273">
        <v>4.4400000000000004</v>
      </c>
    </row>
    <row r="10274" spans="1:15" x14ac:dyDescent="0.3">
      <c r="A10274" t="s">
        <v>356</v>
      </c>
      <c r="B10274" t="s">
        <v>357</v>
      </c>
      <c r="C10274" t="s">
        <v>441</v>
      </c>
      <c r="D10274" t="s">
        <v>432</v>
      </c>
      <c r="E10274">
        <v>2012</v>
      </c>
      <c r="F10274">
        <v>17.343</v>
      </c>
      <c r="G10274">
        <v>6.1349999999999998</v>
      </c>
      <c r="H10274">
        <v>524.30799999999999</v>
      </c>
      <c r="I10274">
        <v>68434400000</v>
      </c>
      <c r="J10274">
        <v>3350.52</v>
      </c>
      <c r="K10274">
        <v>18.285399999999999</v>
      </c>
      <c r="L10274">
        <v>9.1</v>
      </c>
      <c r="M10274">
        <v>75.796000000000006</v>
      </c>
      <c r="N10274">
        <v>325.70600000000002</v>
      </c>
      <c r="O10274">
        <v>3.88</v>
      </c>
    </row>
    <row r="10275" spans="1:15" x14ac:dyDescent="0.3">
      <c r="A10275" t="s">
        <v>356</v>
      </c>
      <c r="B10275" t="s">
        <v>357</v>
      </c>
      <c r="C10275" t="s">
        <v>441</v>
      </c>
      <c r="D10275" t="s">
        <v>432</v>
      </c>
      <c r="E10275">
        <v>2011</v>
      </c>
      <c r="F10275">
        <v>17.594000000000001</v>
      </c>
      <c r="G10275">
        <v>6.0759999999999996</v>
      </c>
      <c r="H10275">
        <v>502.14100000000002</v>
      </c>
      <c r="I10275">
        <v>65292800000</v>
      </c>
      <c r="J10275">
        <v>3200.83</v>
      </c>
      <c r="K10275">
        <v>15</v>
      </c>
      <c r="L10275">
        <v>9.6</v>
      </c>
      <c r="M10275">
        <v>75.614000000000004</v>
      </c>
      <c r="N10275">
        <v>325.286</v>
      </c>
      <c r="O10275">
        <v>4.1100000000000003</v>
      </c>
    </row>
    <row r="10276" spans="1:15" x14ac:dyDescent="0.3">
      <c r="A10276" t="s">
        <v>356</v>
      </c>
      <c r="B10276" t="s">
        <v>357</v>
      </c>
      <c r="C10276" t="s">
        <v>441</v>
      </c>
      <c r="D10276" t="s">
        <v>432</v>
      </c>
      <c r="E10276">
        <v>2010</v>
      </c>
      <c r="F10276">
        <v>17.838000000000001</v>
      </c>
      <c r="G10276">
        <v>6.02</v>
      </c>
      <c r="H10276">
        <v>459.68400000000003</v>
      </c>
      <c r="I10276">
        <v>56725700000</v>
      </c>
      <c r="J10276">
        <v>2799.65</v>
      </c>
      <c r="K10276">
        <v>12</v>
      </c>
      <c r="L10276">
        <v>10</v>
      </c>
      <c r="M10276">
        <v>75.438999999999993</v>
      </c>
      <c r="N10276">
        <v>323.10199999999998</v>
      </c>
      <c r="O10276">
        <v>4.9400000000000004</v>
      </c>
    </row>
    <row r="10277" spans="1:15" x14ac:dyDescent="0.3">
      <c r="A10277" t="s">
        <v>356</v>
      </c>
      <c r="B10277" t="s">
        <v>357</v>
      </c>
      <c r="C10277" t="s">
        <v>441</v>
      </c>
      <c r="D10277" t="s">
        <v>432</v>
      </c>
      <c r="E10277">
        <v>2009</v>
      </c>
      <c r="F10277">
        <v>18.061</v>
      </c>
      <c r="G10277">
        <v>5.9610000000000003</v>
      </c>
      <c r="H10277">
        <v>425.125</v>
      </c>
      <c r="I10277">
        <v>42066200000</v>
      </c>
      <c r="J10277">
        <v>2090.4</v>
      </c>
      <c r="K10277">
        <v>8.7799999999999994</v>
      </c>
      <c r="L10277">
        <v>10.3</v>
      </c>
      <c r="M10277">
        <v>75.286000000000001</v>
      </c>
      <c r="N10277">
        <v>320.89800000000002</v>
      </c>
      <c r="O10277">
        <v>5.85</v>
      </c>
    </row>
    <row r="10278" spans="1:15" x14ac:dyDescent="0.3">
      <c r="A10278" t="s">
        <v>356</v>
      </c>
      <c r="B10278" t="s">
        <v>357</v>
      </c>
      <c r="C10278" t="s">
        <v>441</v>
      </c>
      <c r="D10278" t="s">
        <v>432</v>
      </c>
      <c r="E10278">
        <v>2008</v>
      </c>
      <c r="F10278">
        <v>18.251999999999999</v>
      </c>
      <c r="G10278">
        <v>5.8959999999999999</v>
      </c>
      <c r="H10278">
        <v>426.39100000000002</v>
      </c>
      <c r="I10278">
        <v>40713800000</v>
      </c>
      <c r="J10278">
        <v>2037.32</v>
      </c>
      <c r="K10278">
        <v>5.8</v>
      </c>
      <c r="L10278">
        <v>10.6</v>
      </c>
      <c r="M10278">
        <v>75.156999999999996</v>
      </c>
      <c r="N10278">
        <v>318.673</v>
      </c>
      <c r="O10278">
        <v>5.22</v>
      </c>
    </row>
    <row r="10279" spans="1:15" x14ac:dyDescent="0.3">
      <c r="A10279" t="s">
        <v>356</v>
      </c>
      <c r="B10279" t="s">
        <v>357</v>
      </c>
      <c r="C10279" t="s">
        <v>441</v>
      </c>
      <c r="D10279" t="s">
        <v>432</v>
      </c>
      <c r="E10279">
        <v>2007</v>
      </c>
      <c r="F10279">
        <v>18.404</v>
      </c>
      <c r="G10279">
        <v>5.8319999999999999</v>
      </c>
      <c r="H10279">
        <v>420.32</v>
      </c>
      <c r="I10279">
        <v>32350200000</v>
      </c>
      <c r="J10279">
        <v>1630.39</v>
      </c>
      <c r="K10279">
        <v>3.88</v>
      </c>
      <c r="L10279">
        <v>11.1</v>
      </c>
      <c r="M10279">
        <v>75.037000000000006</v>
      </c>
      <c r="N10279">
        <v>316.41000000000003</v>
      </c>
      <c r="O10279">
        <v>5.97</v>
      </c>
    </row>
    <row r="10280" spans="1:15" x14ac:dyDescent="0.3">
      <c r="A10280" t="s">
        <v>356</v>
      </c>
      <c r="B10280" t="s">
        <v>357</v>
      </c>
      <c r="C10280" t="s">
        <v>441</v>
      </c>
      <c r="D10280" t="s">
        <v>432</v>
      </c>
      <c r="E10280">
        <v>2006</v>
      </c>
      <c r="F10280">
        <v>18.513000000000002</v>
      </c>
      <c r="G10280">
        <v>5.7789999999999999</v>
      </c>
      <c r="H10280">
        <v>403.077</v>
      </c>
      <c r="I10280">
        <v>28279800000</v>
      </c>
      <c r="J10280">
        <v>1435.82</v>
      </c>
      <c r="K10280">
        <v>2.5375700000000001</v>
      </c>
      <c r="L10280">
        <v>11.7</v>
      </c>
      <c r="M10280">
        <v>74.903999999999996</v>
      </c>
      <c r="N10280">
        <v>314.08</v>
      </c>
      <c r="O10280">
        <v>6.5</v>
      </c>
    </row>
    <row r="10281" spans="1:15" x14ac:dyDescent="0.3">
      <c r="A10281" t="s">
        <v>356</v>
      </c>
      <c r="B10281" t="s">
        <v>357</v>
      </c>
      <c r="C10281" t="s">
        <v>441</v>
      </c>
      <c r="D10281" t="s">
        <v>432</v>
      </c>
      <c r="E10281">
        <v>2005</v>
      </c>
      <c r="F10281">
        <v>18.576000000000001</v>
      </c>
      <c r="G10281">
        <v>5.766</v>
      </c>
      <c r="H10281">
        <v>400.10300000000001</v>
      </c>
      <c r="I10281">
        <v>24405800000</v>
      </c>
      <c r="J10281">
        <v>1248.7</v>
      </c>
      <c r="K10281">
        <v>1.7920499999999999</v>
      </c>
      <c r="L10281">
        <v>12.2</v>
      </c>
      <c r="M10281">
        <v>74.694999999999993</v>
      </c>
      <c r="N10281">
        <v>311.673</v>
      </c>
      <c r="O10281">
        <v>7.67</v>
      </c>
    </row>
    <row r="10282" spans="1:15" x14ac:dyDescent="0.3">
      <c r="A10282" t="s">
        <v>356</v>
      </c>
      <c r="B10282" t="s">
        <v>357</v>
      </c>
      <c r="C10282" t="s">
        <v>441</v>
      </c>
      <c r="D10282" t="s">
        <v>432</v>
      </c>
      <c r="E10282">
        <v>2004</v>
      </c>
      <c r="F10282">
        <v>18.591999999999999</v>
      </c>
      <c r="G10282">
        <v>5.8310000000000004</v>
      </c>
      <c r="H10282">
        <v>354.358</v>
      </c>
      <c r="I10282">
        <v>20662500000</v>
      </c>
      <c r="J10282">
        <v>1065.78</v>
      </c>
      <c r="K10282">
        <v>1.4461599999999999</v>
      </c>
      <c r="L10282">
        <v>15.4</v>
      </c>
      <c r="M10282">
        <v>74.337000000000003</v>
      </c>
      <c r="N10282">
        <v>309.15600000000001</v>
      </c>
      <c r="O10282">
        <v>8.3800000000000008</v>
      </c>
    </row>
    <row r="10283" spans="1:15" x14ac:dyDescent="0.3">
      <c r="A10283" t="s">
        <v>356</v>
      </c>
      <c r="B10283" t="s">
        <v>357</v>
      </c>
      <c r="C10283" t="s">
        <v>441</v>
      </c>
      <c r="D10283" t="s">
        <v>432</v>
      </c>
      <c r="E10283">
        <v>2003</v>
      </c>
      <c r="F10283">
        <v>18.574000000000002</v>
      </c>
      <c r="G10283">
        <v>5.9889999999999999</v>
      </c>
      <c r="H10283">
        <v>326.25799999999998</v>
      </c>
      <c r="I10283">
        <v>18881800000</v>
      </c>
      <c r="J10283">
        <v>982.19600000000003</v>
      </c>
      <c r="K10283">
        <v>1.45858</v>
      </c>
      <c r="L10283">
        <v>13</v>
      </c>
      <c r="M10283">
        <v>73.799000000000007</v>
      </c>
      <c r="N10283">
        <v>306.55500000000001</v>
      </c>
      <c r="O10283">
        <v>8.2200000000000006</v>
      </c>
    </row>
    <row r="10284" spans="1:15" x14ac:dyDescent="0.3">
      <c r="A10284" t="s">
        <v>356</v>
      </c>
      <c r="B10284" t="s">
        <v>357</v>
      </c>
      <c r="C10284" t="s">
        <v>441</v>
      </c>
      <c r="D10284" t="s">
        <v>432</v>
      </c>
      <c r="E10284">
        <v>2002</v>
      </c>
      <c r="F10284">
        <v>18.535</v>
      </c>
      <c r="G10284">
        <v>6.2359999999999998</v>
      </c>
      <c r="H10284">
        <v>303.108</v>
      </c>
      <c r="I10284">
        <v>16536500000</v>
      </c>
      <c r="J10284">
        <v>867.49099999999999</v>
      </c>
      <c r="K10284">
        <v>1.0504199999999999</v>
      </c>
      <c r="L10284">
        <v>13.4</v>
      </c>
      <c r="M10284">
        <v>73.084999999999994</v>
      </c>
      <c r="N10284">
        <v>303.97800000000001</v>
      </c>
      <c r="O10284">
        <v>8.76</v>
      </c>
    </row>
    <row r="10285" spans="1:15" x14ac:dyDescent="0.3">
      <c r="A10285" t="s">
        <v>356</v>
      </c>
      <c r="B10285" t="s">
        <v>357</v>
      </c>
      <c r="C10285" t="s">
        <v>441</v>
      </c>
      <c r="D10285" t="s">
        <v>432</v>
      </c>
      <c r="E10285">
        <v>2001</v>
      </c>
      <c r="F10285">
        <v>18.492000000000001</v>
      </c>
      <c r="G10285">
        <v>6.5519999999999996</v>
      </c>
      <c r="H10285">
        <v>290.82499999999999</v>
      </c>
      <c r="I10285">
        <v>15749800000</v>
      </c>
      <c r="J10285">
        <v>832.803</v>
      </c>
      <c r="K10285">
        <v>0.79382200000000003</v>
      </c>
      <c r="L10285">
        <v>13.8</v>
      </c>
      <c r="M10285">
        <v>72.233000000000004</v>
      </c>
      <c r="N10285">
        <v>301.57400000000001</v>
      </c>
      <c r="O10285">
        <v>7.9</v>
      </c>
    </row>
    <row r="10286" spans="1:15" x14ac:dyDescent="0.3">
      <c r="A10286" t="s">
        <v>356</v>
      </c>
      <c r="B10286" t="s">
        <v>357</v>
      </c>
      <c r="C10286" t="s">
        <v>441</v>
      </c>
      <c r="D10286" t="s">
        <v>432</v>
      </c>
      <c r="E10286">
        <v>2000</v>
      </c>
      <c r="F10286">
        <v>18.463000000000001</v>
      </c>
      <c r="G10286">
        <v>6.89</v>
      </c>
      <c r="H10286">
        <v>294.81900000000002</v>
      </c>
      <c r="I10286">
        <v>16330800000</v>
      </c>
      <c r="J10286">
        <v>869.697</v>
      </c>
      <c r="K10286">
        <v>0.64741000000000004</v>
      </c>
      <c r="L10286">
        <v>14.2</v>
      </c>
      <c r="M10286">
        <v>71.332999999999998</v>
      </c>
      <c r="N10286">
        <v>299.43599999999998</v>
      </c>
      <c r="O10286">
        <v>7.74</v>
      </c>
    </row>
    <row r="10287" spans="1:15" x14ac:dyDescent="0.3">
      <c r="A10287" t="s">
        <v>356</v>
      </c>
      <c r="B10287" t="s">
        <v>357</v>
      </c>
      <c r="C10287" t="s">
        <v>441</v>
      </c>
      <c r="D10287" t="s">
        <v>432</v>
      </c>
      <c r="E10287">
        <v>1999</v>
      </c>
      <c r="F10287">
        <v>18.463999999999999</v>
      </c>
      <c r="G10287">
        <v>7.1890000000000001</v>
      </c>
      <c r="H10287">
        <v>263.02999999999997</v>
      </c>
      <c r="I10287">
        <v>15656300000</v>
      </c>
      <c r="J10287">
        <v>838.88400000000001</v>
      </c>
      <c r="K10287">
        <v>0.348414</v>
      </c>
      <c r="L10287">
        <v>14.7</v>
      </c>
      <c r="M10287">
        <v>70.503</v>
      </c>
      <c r="N10287">
        <v>297.613</v>
      </c>
      <c r="O10287">
        <v>8.8800000000000008</v>
      </c>
    </row>
    <row r="10288" spans="1:15" x14ac:dyDescent="0.3">
      <c r="A10288" t="s">
        <v>356</v>
      </c>
      <c r="B10288" t="s">
        <v>357</v>
      </c>
      <c r="C10288" t="s">
        <v>441</v>
      </c>
      <c r="D10288" t="s">
        <v>432</v>
      </c>
      <c r="E10288">
        <v>1998</v>
      </c>
      <c r="F10288">
        <v>18.507999999999999</v>
      </c>
      <c r="G10288">
        <v>7.3979999999999997</v>
      </c>
      <c r="H10288">
        <v>249.184</v>
      </c>
      <c r="I10288">
        <v>15795000000</v>
      </c>
      <c r="J10288">
        <v>850.81100000000004</v>
      </c>
      <c r="K10288">
        <v>0.29635099999999998</v>
      </c>
      <c r="L10288">
        <v>15.3</v>
      </c>
      <c r="M10288">
        <v>69.844999999999999</v>
      </c>
      <c r="N10288">
        <v>296.03899999999999</v>
      </c>
      <c r="O10288">
        <v>9.17</v>
      </c>
    </row>
    <row r="10289" spans="1:15" x14ac:dyDescent="0.3">
      <c r="A10289" t="s">
        <v>356</v>
      </c>
      <c r="B10289" t="s">
        <v>357</v>
      </c>
      <c r="C10289" t="s">
        <v>441</v>
      </c>
      <c r="D10289" t="s">
        <v>432</v>
      </c>
      <c r="E10289">
        <v>1997</v>
      </c>
      <c r="F10289">
        <v>18.603999999999999</v>
      </c>
      <c r="G10289">
        <v>7.4880000000000004</v>
      </c>
      <c r="H10289">
        <v>229.821</v>
      </c>
      <c r="I10289">
        <v>15091900000</v>
      </c>
      <c r="J10289">
        <v>817.06399999999996</v>
      </c>
      <c r="K10289">
        <v>0.162465</v>
      </c>
      <c r="L10289">
        <v>15.9</v>
      </c>
      <c r="M10289">
        <v>69.418999999999997</v>
      </c>
      <c r="N10289">
        <v>294.54500000000002</v>
      </c>
      <c r="O10289">
        <v>10.6</v>
      </c>
    </row>
    <row r="10290" spans="1:15" x14ac:dyDescent="0.3">
      <c r="A10290" t="s">
        <v>356</v>
      </c>
      <c r="B10290" t="s">
        <v>357</v>
      </c>
      <c r="C10290" t="s">
        <v>441</v>
      </c>
      <c r="D10290" t="s">
        <v>432</v>
      </c>
      <c r="E10290">
        <v>1996</v>
      </c>
      <c r="F10290">
        <v>18.759</v>
      </c>
      <c r="G10290">
        <v>7.4509999999999996</v>
      </c>
      <c r="H10290">
        <v>204.494</v>
      </c>
      <c r="I10290">
        <v>13897700000</v>
      </c>
      <c r="J10290">
        <v>756.65700000000004</v>
      </c>
      <c r="K10290">
        <v>5.4464499999999999E-2</v>
      </c>
      <c r="L10290">
        <v>16.5</v>
      </c>
      <c r="M10290">
        <v>69.236999999999995</v>
      </c>
      <c r="N10290">
        <v>292.892</v>
      </c>
      <c r="O10290">
        <v>11.35</v>
      </c>
    </row>
    <row r="10291" spans="1:15" x14ac:dyDescent="0.3">
      <c r="A10291" t="s">
        <v>356</v>
      </c>
      <c r="B10291" t="s">
        <v>357</v>
      </c>
      <c r="C10291" t="s">
        <v>441</v>
      </c>
      <c r="D10291" t="s">
        <v>432</v>
      </c>
      <c r="E10291">
        <v>1995</v>
      </c>
      <c r="F10291">
        <v>18.971</v>
      </c>
      <c r="G10291">
        <v>7.3079999999999998</v>
      </c>
      <c r="H10291">
        <v>215.755</v>
      </c>
      <c r="I10291">
        <v>13029700000</v>
      </c>
      <c r="J10291">
        <v>714.23299999999995</v>
      </c>
      <c r="K10291">
        <v>5.4844400000000001E-3</v>
      </c>
      <c r="L10291">
        <v>17.100000000000001</v>
      </c>
      <c r="M10291">
        <v>69.259</v>
      </c>
      <c r="N10291">
        <v>290.90899999999999</v>
      </c>
      <c r="O10291">
        <v>12.27</v>
      </c>
    </row>
    <row r="10292" spans="1:15" x14ac:dyDescent="0.3">
      <c r="A10292" t="s">
        <v>356</v>
      </c>
      <c r="B10292" t="s">
        <v>357</v>
      </c>
      <c r="C10292" t="s">
        <v>441</v>
      </c>
      <c r="D10292" t="s">
        <v>432</v>
      </c>
      <c r="E10292">
        <v>1994</v>
      </c>
      <c r="F10292">
        <v>19.231000000000002</v>
      </c>
      <c r="G10292">
        <v>7.1</v>
      </c>
      <c r="H10292">
        <v>199.67400000000001</v>
      </c>
      <c r="I10292">
        <v>11717600000</v>
      </c>
      <c r="J10292">
        <v>647.57899999999995</v>
      </c>
      <c r="K10292">
        <v>2.76545E-3</v>
      </c>
      <c r="L10292">
        <v>17.7</v>
      </c>
      <c r="M10292">
        <v>69.403000000000006</v>
      </c>
      <c r="N10292">
        <v>288.54199999999997</v>
      </c>
      <c r="O10292">
        <v>13.03</v>
      </c>
    </row>
    <row r="10293" spans="1:15" x14ac:dyDescent="0.3">
      <c r="A10293" t="s">
        <v>356</v>
      </c>
      <c r="B10293" t="s">
        <v>357</v>
      </c>
      <c r="C10293" t="s">
        <v>441</v>
      </c>
      <c r="D10293" t="s">
        <v>432</v>
      </c>
      <c r="E10293">
        <v>1993</v>
      </c>
      <c r="F10293">
        <v>19.527000000000001</v>
      </c>
      <c r="G10293">
        <v>6.8840000000000003</v>
      </c>
      <c r="H10293">
        <v>182.54</v>
      </c>
      <c r="I10293">
        <v>10338700000</v>
      </c>
      <c r="J10293">
        <v>576.78</v>
      </c>
      <c r="L10293">
        <v>18.100000000000001</v>
      </c>
      <c r="M10293">
        <v>69.557000000000002</v>
      </c>
      <c r="N10293">
        <v>285.83699999999999</v>
      </c>
      <c r="O10293">
        <v>13.81</v>
      </c>
    </row>
    <row r="10294" spans="1:15" x14ac:dyDescent="0.3">
      <c r="A10294" t="s">
        <v>356</v>
      </c>
      <c r="B10294" t="s">
        <v>357</v>
      </c>
      <c r="C10294" t="s">
        <v>441</v>
      </c>
      <c r="D10294" t="s">
        <v>432</v>
      </c>
      <c r="E10294">
        <v>1992</v>
      </c>
      <c r="F10294">
        <v>19.853000000000002</v>
      </c>
      <c r="G10294">
        <v>6.7030000000000003</v>
      </c>
      <c r="H10294">
        <v>166.095</v>
      </c>
      <c r="I10294">
        <v>9703010000</v>
      </c>
      <c r="J10294">
        <v>547.05499999999995</v>
      </c>
      <c r="L10294">
        <v>18.399999999999999</v>
      </c>
      <c r="M10294">
        <v>69.638999999999996</v>
      </c>
      <c r="N10294">
        <v>282.839</v>
      </c>
      <c r="O10294">
        <v>14.22</v>
      </c>
    </row>
    <row r="10295" spans="1:15" x14ac:dyDescent="0.3">
      <c r="A10295" t="s">
        <v>356</v>
      </c>
      <c r="B10295" t="s">
        <v>357</v>
      </c>
      <c r="C10295" t="s">
        <v>441</v>
      </c>
      <c r="D10295" t="s">
        <v>432</v>
      </c>
      <c r="E10295">
        <v>1991</v>
      </c>
      <c r="F10295">
        <v>20.212</v>
      </c>
      <c r="G10295">
        <v>6.5750000000000002</v>
      </c>
      <c r="H10295">
        <v>157.678</v>
      </c>
      <c r="I10295">
        <v>9000360000</v>
      </c>
      <c r="J10295">
        <v>513.25900000000001</v>
      </c>
      <c r="L10295">
        <v>18.600000000000001</v>
      </c>
      <c r="M10295">
        <v>69.62</v>
      </c>
      <c r="N10295">
        <v>279.63200000000001</v>
      </c>
      <c r="O10295">
        <v>14.661</v>
      </c>
    </row>
    <row r="10296" spans="1:15" x14ac:dyDescent="0.3">
      <c r="A10296" t="s">
        <v>356</v>
      </c>
      <c r="B10296" t="s">
        <v>357</v>
      </c>
      <c r="C10296" t="s">
        <v>441</v>
      </c>
      <c r="D10296" t="s">
        <v>432</v>
      </c>
      <c r="E10296">
        <v>1990</v>
      </c>
      <c r="F10296">
        <v>20.623999999999999</v>
      </c>
      <c r="G10296">
        <v>6.5</v>
      </c>
      <c r="H10296">
        <v>151.45099999999999</v>
      </c>
      <c r="I10296">
        <v>8032550000</v>
      </c>
      <c r="J10296">
        <v>463.61900000000003</v>
      </c>
      <c r="K10296">
        <v>0</v>
      </c>
      <c r="L10296">
        <v>18.7</v>
      </c>
      <c r="M10296">
        <v>69.509</v>
      </c>
      <c r="N10296">
        <v>276.28399999999999</v>
      </c>
    </row>
    <row r="10297" spans="1:15" x14ac:dyDescent="0.3">
      <c r="A10297" t="s">
        <v>356</v>
      </c>
      <c r="B10297" t="s">
        <v>357</v>
      </c>
      <c r="C10297" t="s">
        <v>441</v>
      </c>
      <c r="D10297" t="s">
        <v>432</v>
      </c>
      <c r="E10297">
        <v>1989</v>
      </c>
      <c r="F10297">
        <v>21.114000000000001</v>
      </c>
      <c r="G10297">
        <v>6.4589999999999996</v>
      </c>
      <c r="H10297">
        <v>138.36600000000001</v>
      </c>
      <c r="I10297">
        <v>6987270000</v>
      </c>
      <c r="J10297">
        <v>408.45100000000002</v>
      </c>
      <c r="L10297">
        <v>18.899999999999999</v>
      </c>
      <c r="M10297">
        <v>69.352000000000004</v>
      </c>
      <c r="N10297">
        <v>272.791</v>
      </c>
    </row>
    <row r="10298" spans="1:15" x14ac:dyDescent="0.3">
      <c r="A10298" t="s">
        <v>356</v>
      </c>
      <c r="B10298" t="s">
        <v>357</v>
      </c>
      <c r="C10298" t="s">
        <v>441</v>
      </c>
      <c r="D10298" t="s">
        <v>432</v>
      </c>
      <c r="E10298">
        <v>1988</v>
      </c>
      <c r="F10298">
        <v>21.693000000000001</v>
      </c>
      <c r="G10298">
        <v>6.4249999999999998</v>
      </c>
      <c r="H10298">
        <v>141.18799999999999</v>
      </c>
      <c r="I10298">
        <v>6978370000</v>
      </c>
      <c r="J10298">
        <v>413.45499999999998</v>
      </c>
      <c r="L10298">
        <v>19.5</v>
      </c>
      <c r="M10298">
        <v>69.209000000000003</v>
      </c>
      <c r="N10298">
        <v>269.14699999999999</v>
      </c>
    </row>
    <row r="10299" spans="1:15" x14ac:dyDescent="0.3">
      <c r="A10299" t="s">
        <v>356</v>
      </c>
      <c r="B10299" t="s">
        <v>357</v>
      </c>
      <c r="C10299" t="s">
        <v>441</v>
      </c>
      <c r="D10299" t="s">
        <v>432</v>
      </c>
      <c r="E10299">
        <v>1987</v>
      </c>
      <c r="F10299">
        <v>22.356999999999999</v>
      </c>
      <c r="G10299">
        <v>6.3760000000000003</v>
      </c>
      <c r="H10299">
        <v>137.28700000000001</v>
      </c>
      <c r="I10299">
        <v>6682170000</v>
      </c>
      <c r="J10299">
        <v>401.47699999999998</v>
      </c>
      <c r="L10299">
        <v>20.7</v>
      </c>
      <c r="M10299">
        <v>69.120999999999995</v>
      </c>
      <c r="N10299">
        <v>265.411</v>
      </c>
    </row>
    <row r="10300" spans="1:15" x14ac:dyDescent="0.3">
      <c r="A10300" t="s">
        <v>356</v>
      </c>
      <c r="B10300" t="s">
        <v>357</v>
      </c>
      <c r="C10300" t="s">
        <v>441</v>
      </c>
      <c r="D10300" t="s">
        <v>432</v>
      </c>
      <c r="E10300">
        <v>1986</v>
      </c>
      <c r="F10300">
        <v>23.088999999999999</v>
      </c>
      <c r="G10300">
        <v>6.3129999999999997</v>
      </c>
      <c r="H10300">
        <v>136.69399999999999</v>
      </c>
      <c r="I10300">
        <v>6405210000</v>
      </c>
      <c r="J10300">
        <v>390.351</v>
      </c>
      <c r="L10300">
        <v>22.7</v>
      </c>
      <c r="M10300">
        <v>69.085999999999999</v>
      </c>
      <c r="N10300">
        <v>261.66300000000001</v>
      </c>
    </row>
    <row r="10301" spans="1:15" x14ac:dyDescent="0.3">
      <c r="A10301" t="s">
        <v>356</v>
      </c>
      <c r="B10301" t="s">
        <v>357</v>
      </c>
      <c r="C10301" t="s">
        <v>441</v>
      </c>
      <c r="D10301" t="s">
        <v>432</v>
      </c>
      <c r="E10301">
        <v>1985</v>
      </c>
      <c r="F10301">
        <v>23.856000000000002</v>
      </c>
      <c r="G10301">
        <v>6.2450000000000001</v>
      </c>
      <c r="H10301">
        <v>128.15100000000001</v>
      </c>
      <c r="I10301">
        <v>5978460000</v>
      </c>
      <c r="J10301">
        <v>369.58199999999999</v>
      </c>
      <c r="L10301">
        <v>25.2</v>
      </c>
      <c r="M10301">
        <v>69.078999999999994</v>
      </c>
      <c r="N10301">
        <v>257.95400000000001</v>
      </c>
    </row>
    <row r="10302" spans="1:15" x14ac:dyDescent="0.3">
      <c r="A10302" t="s">
        <v>356</v>
      </c>
      <c r="B10302" t="s">
        <v>357</v>
      </c>
      <c r="C10302" t="s">
        <v>441</v>
      </c>
      <c r="D10302" t="s">
        <v>432</v>
      </c>
      <c r="E10302">
        <v>1984</v>
      </c>
      <c r="F10302">
        <v>24.620999999999999</v>
      </c>
      <c r="G10302">
        <v>6.1879999999999997</v>
      </c>
      <c r="H10302">
        <v>118.256</v>
      </c>
      <c r="I10302">
        <v>6043470000</v>
      </c>
      <c r="J10302">
        <v>378.93700000000001</v>
      </c>
      <c r="L10302">
        <v>28.1</v>
      </c>
      <c r="M10302">
        <v>69.057000000000002</v>
      </c>
      <c r="N10302">
        <v>254.321</v>
      </c>
    </row>
    <row r="10303" spans="1:15" x14ac:dyDescent="0.3">
      <c r="A10303" t="s">
        <v>356</v>
      </c>
      <c r="B10303" t="s">
        <v>357</v>
      </c>
      <c r="C10303" t="s">
        <v>441</v>
      </c>
      <c r="D10303" t="s">
        <v>432</v>
      </c>
      <c r="E10303">
        <v>1983</v>
      </c>
      <c r="F10303">
        <v>25.343</v>
      </c>
      <c r="G10303">
        <v>6.1589999999999998</v>
      </c>
      <c r="H10303">
        <v>115.169</v>
      </c>
      <c r="I10303">
        <v>5167910000</v>
      </c>
      <c r="J10303">
        <v>328.65</v>
      </c>
      <c r="L10303">
        <v>31.1</v>
      </c>
      <c r="M10303">
        <v>68.974999999999994</v>
      </c>
      <c r="N10303">
        <v>250.75200000000001</v>
      </c>
    </row>
    <row r="10304" spans="1:15" x14ac:dyDescent="0.3">
      <c r="A10304" t="s">
        <v>356</v>
      </c>
      <c r="B10304" t="s">
        <v>357</v>
      </c>
      <c r="C10304" t="s">
        <v>441</v>
      </c>
      <c r="D10304" t="s">
        <v>432</v>
      </c>
      <c r="E10304">
        <v>1982</v>
      </c>
      <c r="F10304">
        <v>25.992999999999999</v>
      </c>
      <c r="G10304">
        <v>6.1689999999999996</v>
      </c>
      <c r="H10304">
        <v>109.86199999999999</v>
      </c>
      <c r="I10304">
        <v>4768770000</v>
      </c>
      <c r="J10304">
        <v>307.63799999999998</v>
      </c>
      <c r="L10304">
        <v>34.1</v>
      </c>
      <c r="M10304">
        <v>68.801000000000002</v>
      </c>
      <c r="N10304">
        <v>247.18899999999999</v>
      </c>
    </row>
    <row r="10305" spans="1:14" x14ac:dyDescent="0.3">
      <c r="A10305" t="s">
        <v>356</v>
      </c>
      <c r="B10305" t="s">
        <v>357</v>
      </c>
      <c r="C10305" t="s">
        <v>441</v>
      </c>
      <c r="D10305" t="s">
        <v>432</v>
      </c>
      <c r="E10305">
        <v>1981</v>
      </c>
      <c r="F10305">
        <v>26.552</v>
      </c>
      <c r="G10305">
        <v>6.2220000000000004</v>
      </c>
      <c r="H10305">
        <v>100.505</v>
      </c>
      <c r="I10305">
        <v>4415840000</v>
      </c>
      <c r="J10305">
        <v>289.13099999999997</v>
      </c>
      <c r="L10305">
        <v>36.9</v>
      </c>
      <c r="M10305">
        <v>68.528999999999996</v>
      </c>
      <c r="N10305">
        <v>243.547</v>
      </c>
    </row>
    <row r="10306" spans="1:14" x14ac:dyDescent="0.3">
      <c r="A10306" t="s">
        <v>356</v>
      </c>
      <c r="B10306" t="s">
        <v>357</v>
      </c>
      <c r="C10306" t="s">
        <v>441</v>
      </c>
      <c r="D10306" t="s">
        <v>432</v>
      </c>
      <c r="E10306">
        <v>1980</v>
      </c>
      <c r="F10306">
        <v>27.004000000000001</v>
      </c>
      <c r="G10306">
        <v>6.31</v>
      </c>
      <c r="H10306">
        <v>94.773600000000002</v>
      </c>
      <c r="I10306">
        <v>4024620000</v>
      </c>
      <c r="J10306">
        <v>267.66899999999998</v>
      </c>
      <c r="L10306">
        <v>39.5</v>
      </c>
      <c r="M10306">
        <v>68.171000000000006</v>
      </c>
      <c r="N10306">
        <v>239.768</v>
      </c>
    </row>
    <row r="10307" spans="1:14" x14ac:dyDescent="0.3">
      <c r="A10307" t="s">
        <v>356</v>
      </c>
      <c r="B10307" t="s">
        <v>357</v>
      </c>
      <c r="C10307" t="s">
        <v>441</v>
      </c>
      <c r="D10307" t="s">
        <v>432</v>
      </c>
      <c r="E10307">
        <v>1979</v>
      </c>
      <c r="F10307">
        <v>27.341999999999999</v>
      </c>
      <c r="G10307">
        <v>6.4219999999999997</v>
      </c>
      <c r="H10307">
        <v>89.121099999999998</v>
      </c>
      <c r="I10307">
        <v>3364610000</v>
      </c>
      <c r="J10307">
        <v>227.51</v>
      </c>
      <c r="L10307">
        <v>41.9</v>
      </c>
      <c r="M10307">
        <v>67.751000000000005</v>
      </c>
      <c r="N10307">
        <v>235.82900000000001</v>
      </c>
    </row>
    <row r="10308" spans="1:14" x14ac:dyDescent="0.3">
      <c r="A10308" t="s">
        <v>356</v>
      </c>
      <c r="B10308" t="s">
        <v>357</v>
      </c>
      <c r="C10308" t="s">
        <v>441</v>
      </c>
      <c r="D10308" t="s">
        <v>432</v>
      </c>
      <c r="E10308">
        <v>1978</v>
      </c>
      <c r="F10308">
        <v>27.594000000000001</v>
      </c>
      <c r="G10308">
        <v>6.5439999999999996</v>
      </c>
      <c r="H10308">
        <v>81.053100000000001</v>
      </c>
      <c r="I10308">
        <v>2733180000</v>
      </c>
      <c r="J10308">
        <v>188.05799999999999</v>
      </c>
      <c r="L10308">
        <v>44.1</v>
      </c>
      <c r="M10308">
        <v>67.308000000000007</v>
      </c>
      <c r="N10308">
        <v>231.76</v>
      </c>
    </row>
    <row r="10309" spans="1:14" x14ac:dyDescent="0.3">
      <c r="A10309" t="s">
        <v>356</v>
      </c>
      <c r="B10309" t="s">
        <v>357</v>
      </c>
      <c r="C10309" t="s">
        <v>441</v>
      </c>
      <c r="D10309" t="s">
        <v>432</v>
      </c>
      <c r="E10309">
        <v>1977</v>
      </c>
      <c r="F10309">
        <v>27.792999999999999</v>
      </c>
      <c r="G10309">
        <v>6.6660000000000004</v>
      </c>
      <c r="H10309">
        <v>74.543800000000005</v>
      </c>
      <c r="I10309">
        <v>4104510000</v>
      </c>
      <c r="J10309">
        <v>287.56200000000001</v>
      </c>
      <c r="L10309">
        <v>46.1</v>
      </c>
      <c r="M10309">
        <v>66.873999999999995</v>
      </c>
      <c r="N10309">
        <v>227.61099999999999</v>
      </c>
    </row>
    <row r="10310" spans="1:14" x14ac:dyDescent="0.3">
      <c r="A10310" t="s">
        <v>356</v>
      </c>
      <c r="B10310" t="s">
        <v>357</v>
      </c>
      <c r="C10310" t="s">
        <v>441</v>
      </c>
      <c r="D10310" t="s">
        <v>432</v>
      </c>
      <c r="E10310">
        <v>1976</v>
      </c>
      <c r="F10310">
        <v>27.971</v>
      </c>
      <c r="G10310">
        <v>6.7869999999999999</v>
      </c>
      <c r="H10310">
        <v>72.575999999999993</v>
      </c>
      <c r="I10310">
        <v>3591320000</v>
      </c>
      <c r="J10310">
        <v>256.28699999999998</v>
      </c>
      <c r="L10310">
        <v>48</v>
      </c>
      <c r="M10310">
        <v>66.459000000000003</v>
      </c>
      <c r="N10310">
        <v>223.45599999999999</v>
      </c>
    </row>
    <row r="10311" spans="1:14" x14ac:dyDescent="0.3">
      <c r="A10311" t="s">
        <v>356</v>
      </c>
      <c r="B10311" t="s">
        <v>357</v>
      </c>
      <c r="C10311" t="s">
        <v>441</v>
      </c>
      <c r="D10311" t="s">
        <v>432</v>
      </c>
      <c r="E10311">
        <v>1975</v>
      </c>
      <c r="F10311">
        <v>28.173999999999999</v>
      </c>
      <c r="G10311">
        <v>6.91</v>
      </c>
      <c r="H10311">
        <v>70.955299999999994</v>
      </c>
      <c r="I10311">
        <v>3791300000</v>
      </c>
      <c r="J10311">
        <v>275.62799999999999</v>
      </c>
      <c r="L10311">
        <v>49.5</v>
      </c>
      <c r="M10311">
        <v>66.066999999999993</v>
      </c>
      <c r="N10311">
        <v>219.345</v>
      </c>
    </row>
    <row r="10312" spans="1:14" x14ac:dyDescent="0.3">
      <c r="A10312" t="s">
        <v>356</v>
      </c>
      <c r="B10312" t="s">
        <v>357</v>
      </c>
      <c r="C10312" t="s">
        <v>441</v>
      </c>
      <c r="D10312" t="s">
        <v>432</v>
      </c>
      <c r="E10312">
        <v>1974</v>
      </c>
      <c r="F10312">
        <v>28.45</v>
      </c>
      <c r="G10312">
        <v>7.0410000000000004</v>
      </c>
      <c r="H10312">
        <v>67.0274</v>
      </c>
      <c r="I10312">
        <v>3574590000</v>
      </c>
      <c r="J10312">
        <v>264.74599999999998</v>
      </c>
      <c r="L10312">
        <v>50.8</v>
      </c>
      <c r="M10312">
        <v>65.694000000000003</v>
      </c>
      <c r="N10312">
        <v>215.30799999999999</v>
      </c>
    </row>
    <row r="10313" spans="1:14" x14ac:dyDescent="0.3">
      <c r="A10313" t="s">
        <v>356</v>
      </c>
      <c r="B10313" t="s">
        <v>357</v>
      </c>
      <c r="C10313" t="s">
        <v>441</v>
      </c>
      <c r="D10313" t="s">
        <v>432</v>
      </c>
      <c r="E10313">
        <v>1973</v>
      </c>
      <c r="F10313">
        <v>28.827000000000002</v>
      </c>
      <c r="G10313">
        <v>7.1929999999999996</v>
      </c>
      <c r="H10313">
        <v>66.480400000000003</v>
      </c>
      <c r="I10313">
        <v>2875620000</v>
      </c>
      <c r="J10313">
        <v>216.995</v>
      </c>
      <c r="L10313">
        <v>51.8</v>
      </c>
      <c r="M10313">
        <v>65.320999999999998</v>
      </c>
      <c r="N10313">
        <v>211.32300000000001</v>
      </c>
    </row>
    <row r="10314" spans="1:14" x14ac:dyDescent="0.3">
      <c r="A10314" t="s">
        <v>356</v>
      </c>
      <c r="B10314" t="s">
        <v>357</v>
      </c>
      <c r="C10314" t="s">
        <v>441</v>
      </c>
      <c r="D10314" t="s">
        <v>432</v>
      </c>
      <c r="E10314">
        <v>1972</v>
      </c>
      <c r="F10314">
        <v>29.315999999999999</v>
      </c>
      <c r="G10314">
        <v>7.375</v>
      </c>
      <c r="H10314">
        <v>64.219700000000003</v>
      </c>
      <c r="I10314">
        <v>2553940000</v>
      </c>
      <c r="J10314">
        <v>196.423</v>
      </c>
      <c r="L10314">
        <v>52.6</v>
      </c>
      <c r="M10314">
        <v>64.933999999999997</v>
      </c>
      <c r="N10314">
        <v>207.339</v>
      </c>
    </row>
    <row r="10315" spans="1:14" x14ac:dyDescent="0.3">
      <c r="A10315" t="s">
        <v>356</v>
      </c>
      <c r="B10315" t="s">
        <v>357</v>
      </c>
      <c r="C10315" t="s">
        <v>441</v>
      </c>
      <c r="D10315" t="s">
        <v>432</v>
      </c>
      <c r="E10315">
        <v>1971</v>
      </c>
      <c r="F10315">
        <v>29.916</v>
      </c>
      <c r="G10315">
        <v>7.59</v>
      </c>
      <c r="H10315">
        <v>57.6569</v>
      </c>
      <c r="I10315">
        <v>2369310000</v>
      </c>
      <c r="J10315">
        <v>185.86</v>
      </c>
      <c r="L10315">
        <v>53.3</v>
      </c>
      <c r="M10315">
        <v>64.528000000000006</v>
      </c>
      <c r="N10315">
        <v>203.28200000000001</v>
      </c>
    </row>
    <row r="10316" spans="1:14" x14ac:dyDescent="0.3">
      <c r="A10316" t="s">
        <v>356</v>
      </c>
      <c r="B10316" t="s">
        <v>357</v>
      </c>
      <c r="C10316" t="s">
        <v>441</v>
      </c>
      <c r="D10316" t="s">
        <v>432</v>
      </c>
      <c r="E10316">
        <v>1970</v>
      </c>
      <c r="F10316">
        <v>30.600999999999999</v>
      </c>
      <c r="G10316">
        <v>7.8410000000000002</v>
      </c>
      <c r="I10316">
        <v>2296470000</v>
      </c>
      <c r="J10316">
        <v>183.92699999999999</v>
      </c>
      <c r="L10316">
        <v>54.1</v>
      </c>
      <c r="M10316">
        <v>64.096999999999994</v>
      </c>
      <c r="N10316">
        <v>199.10300000000001</v>
      </c>
    </row>
    <row r="10317" spans="1:14" x14ac:dyDescent="0.3">
      <c r="A10317" t="s">
        <v>356</v>
      </c>
      <c r="B10317" t="s">
        <v>357</v>
      </c>
      <c r="C10317" t="s">
        <v>441</v>
      </c>
      <c r="D10317" t="s">
        <v>432</v>
      </c>
      <c r="E10317">
        <v>1969</v>
      </c>
      <c r="F10317">
        <v>31.327999999999999</v>
      </c>
      <c r="G10317">
        <v>8.1280000000000001</v>
      </c>
      <c r="I10317">
        <v>1965550000</v>
      </c>
      <c r="J10317">
        <v>160.91300000000001</v>
      </c>
      <c r="L10317">
        <v>54.8</v>
      </c>
      <c r="M10317">
        <v>63.634</v>
      </c>
      <c r="N10317">
        <v>194.785</v>
      </c>
    </row>
    <row r="10318" spans="1:14" x14ac:dyDescent="0.3">
      <c r="A10318" t="s">
        <v>356</v>
      </c>
      <c r="B10318" t="s">
        <v>357</v>
      </c>
      <c r="C10318" t="s">
        <v>441</v>
      </c>
      <c r="D10318" t="s">
        <v>432</v>
      </c>
      <c r="E10318">
        <v>1968</v>
      </c>
      <c r="F10318">
        <v>32.048999999999999</v>
      </c>
      <c r="G10318">
        <v>8.4469999999999992</v>
      </c>
      <c r="I10318">
        <v>1801340000</v>
      </c>
      <c r="J10318">
        <v>150.89699999999999</v>
      </c>
      <c r="L10318">
        <v>55.8</v>
      </c>
      <c r="M10318">
        <v>63.143999999999998</v>
      </c>
      <c r="N10318">
        <v>190.36199999999999</v>
      </c>
    </row>
    <row r="10319" spans="1:14" x14ac:dyDescent="0.3">
      <c r="A10319" t="s">
        <v>356</v>
      </c>
      <c r="B10319" t="s">
        <v>357</v>
      </c>
      <c r="C10319" t="s">
        <v>441</v>
      </c>
      <c r="D10319" t="s">
        <v>432</v>
      </c>
      <c r="E10319">
        <v>1967</v>
      </c>
      <c r="F10319">
        <v>32.725000000000001</v>
      </c>
      <c r="G10319">
        <v>8.7929999999999993</v>
      </c>
      <c r="I10319">
        <v>1859470000</v>
      </c>
      <c r="J10319">
        <v>159.506</v>
      </c>
      <c r="L10319">
        <v>56.9</v>
      </c>
      <c r="M10319">
        <v>62.631</v>
      </c>
      <c r="N10319">
        <v>185.898</v>
      </c>
    </row>
    <row r="10320" spans="1:14" x14ac:dyDescent="0.3">
      <c r="A10320" t="s">
        <v>356</v>
      </c>
      <c r="B10320" t="s">
        <v>357</v>
      </c>
      <c r="C10320" t="s">
        <v>441</v>
      </c>
      <c r="D10320" t="s">
        <v>432</v>
      </c>
      <c r="E10320">
        <v>1966</v>
      </c>
      <c r="F10320">
        <v>33.344999999999999</v>
      </c>
      <c r="G10320">
        <v>9.1669999999999998</v>
      </c>
      <c r="I10320">
        <v>1751470000</v>
      </c>
      <c r="J10320">
        <v>153.899</v>
      </c>
      <c r="L10320">
        <v>58.2</v>
      </c>
      <c r="M10320">
        <v>62.103999999999999</v>
      </c>
      <c r="N10320">
        <v>181.48099999999999</v>
      </c>
    </row>
    <row r="10321" spans="1:14" x14ac:dyDescent="0.3">
      <c r="A10321" t="s">
        <v>356</v>
      </c>
      <c r="B10321" t="s">
        <v>357</v>
      </c>
      <c r="C10321" t="s">
        <v>441</v>
      </c>
      <c r="D10321" t="s">
        <v>432</v>
      </c>
      <c r="E10321">
        <v>1965</v>
      </c>
      <c r="F10321">
        <v>33.924999999999997</v>
      </c>
      <c r="G10321">
        <v>9.5619999999999994</v>
      </c>
      <c r="I10321">
        <v>1698320000</v>
      </c>
      <c r="J10321">
        <v>152.85300000000001</v>
      </c>
      <c r="L10321">
        <v>59.8</v>
      </c>
      <c r="M10321">
        <v>61.579000000000001</v>
      </c>
      <c r="N10321">
        <v>177.178</v>
      </c>
    </row>
    <row r="10322" spans="1:14" x14ac:dyDescent="0.3">
      <c r="A10322" t="s">
        <v>356</v>
      </c>
      <c r="B10322" t="s">
        <v>357</v>
      </c>
      <c r="C10322" t="s">
        <v>441</v>
      </c>
      <c r="D10322" t="s">
        <v>432</v>
      </c>
      <c r="E10322">
        <v>1964</v>
      </c>
      <c r="F10322">
        <v>34.503999999999998</v>
      </c>
      <c r="G10322">
        <v>9.9719999999999995</v>
      </c>
      <c r="I10322">
        <v>1309750000</v>
      </c>
      <c r="J10322">
        <v>120.714</v>
      </c>
      <c r="L10322">
        <v>61.6</v>
      </c>
      <c r="M10322">
        <v>61.078000000000003</v>
      </c>
      <c r="N10322">
        <v>173.018</v>
      </c>
    </row>
    <row r="10323" spans="1:14" x14ac:dyDescent="0.3">
      <c r="A10323" t="s">
        <v>356</v>
      </c>
      <c r="B10323" t="s">
        <v>357</v>
      </c>
      <c r="C10323" t="s">
        <v>441</v>
      </c>
      <c r="D10323" t="s">
        <v>432</v>
      </c>
      <c r="E10323">
        <v>1963</v>
      </c>
      <c r="F10323">
        <v>35.113999999999997</v>
      </c>
      <c r="G10323">
        <v>10.398</v>
      </c>
      <c r="I10323">
        <v>1240670000</v>
      </c>
      <c r="J10323">
        <v>117.072</v>
      </c>
      <c r="L10323">
        <v>63.5</v>
      </c>
      <c r="M10323">
        <v>60.610999999999997</v>
      </c>
      <c r="N10323">
        <v>168.99199999999999</v>
      </c>
    </row>
    <row r="10324" spans="1:14" x14ac:dyDescent="0.3">
      <c r="A10324" t="s">
        <v>356</v>
      </c>
      <c r="B10324" t="s">
        <v>357</v>
      </c>
      <c r="C10324" t="s">
        <v>441</v>
      </c>
      <c r="D10324" t="s">
        <v>432</v>
      </c>
      <c r="E10324">
        <v>1962</v>
      </c>
      <c r="F10324">
        <v>35.764000000000003</v>
      </c>
      <c r="G10324">
        <v>10.843</v>
      </c>
      <c r="I10324">
        <v>1434160000</v>
      </c>
      <c r="J10324">
        <v>138.53700000000001</v>
      </c>
      <c r="L10324">
        <v>65.7</v>
      </c>
      <c r="M10324">
        <v>60.177</v>
      </c>
      <c r="N10324">
        <v>165.08</v>
      </c>
    </row>
    <row r="10325" spans="1:14" x14ac:dyDescent="0.3">
      <c r="A10325" t="s">
        <v>356</v>
      </c>
      <c r="B10325" t="s">
        <v>357</v>
      </c>
      <c r="C10325" t="s">
        <v>441</v>
      </c>
      <c r="D10325" t="s">
        <v>432</v>
      </c>
      <c r="E10325">
        <v>1961</v>
      </c>
      <c r="F10325">
        <v>36.438000000000002</v>
      </c>
      <c r="G10325">
        <v>11.316000000000001</v>
      </c>
      <c r="I10325">
        <v>1444330000</v>
      </c>
      <c r="J10325">
        <v>142.83799999999999</v>
      </c>
      <c r="L10325">
        <v>68.099999999999994</v>
      </c>
      <c r="M10325">
        <v>59.768999999999998</v>
      </c>
      <c r="N10325">
        <v>161.244</v>
      </c>
    </row>
    <row r="10326" spans="1:14" x14ac:dyDescent="0.3">
      <c r="A10326" t="s">
        <v>356</v>
      </c>
      <c r="B10326" t="s">
        <v>357</v>
      </c>
      <c r="C10326" t="s">
        <v>441</v>
      </c>
      <c r="D10326" t="s">
        <v>432</v>
      </c>
      <c r="E10326">
        <v>1960</v>
      </c>
      <c r="F10326">
        <v>37.097999999999999</v>
      </c>
      <c r="G10326">
        <v>11.827</v>
      </c>
      <c r="I10326">
        <v>1409870000</v>
      </c>
      <c r="J10326">
        <v>142.78</v>
      </c>
      <c r="L10326">
        <v>70.599999999999994</v>
      </c>
      <c r="M10326">
        <v>59.369</v>
      </c>
    </row>
    <row r="10327" spans="1:14" x14ac:dyDescent="0.3">
      <c r="A10327" t="s">
        <v>358</v>
      </c>
      <c r="B10327" t="s">
        <v>359</v>
      </c>
      <c r="C10327" t="s">
        <v>437</v>
      </c>
      <c r="D10327" t="s">
        <v>436</v>
      </c>
      <c r="E10327">
        <v>2018</v>
      </c>
      <c r="I10327">
        <v>1039880000</v>
      </c>
      <c r="J10327">
        <v>19829.400000000001</v>
      </c>
      <c r="L10327">
        <v>9.8000000000000007</v>
      </c>
      <c r="N10327">
        <v>201.696</v>
      </c>
    </row>
    <row r="10328" spans="1:14" x14ac:dyDescent="0.3">
      <c r="A10328" t="s">
        <v>358</v>
      </c>
      <c r="B10328" t="s">
        <v>359</v>
      </c>
      <c r="C10328" t="s">
        <v>437</v>
      </c>
      <c r="D10328" t="s">
        <v>436</v>
      </c>
      <c r="E10328">
        <v>2017</v>
      </c>
      <c r="I10328">
        <v>992007000</v>
      </c>
      <c r="J10328">
        <v>19060.599999999999</v>
      </c>
      <c r="K10328">
        <v>80.7102</v>
      </c>
      <c r="L10328">
        <v>10.1</v>
      </c>
      <c r="N10328">
        <v>200.173</v>
      </c>
    </row>
    <row r="10329" spans="1:14" x14ac:dyDescent="0.3">
      <c r="A10329" t="s">
        <v>358</v>
      </c>
      <c r="B10329" t="s">
        <v>359</v>
      </c>
      <c r="C10329" t="s">
        <v>437</v>
      </c>
      <c r="D10329" t="s">
        <v>436</v>
      </c>
      <c r="E10329">
        <v>2016</v>
      </c>
      <c r="I10329">
        <v>958973000</v>
      </c>
      <c r="J10329">
        <v>18575.8</v>
      </c>
      <c r="K10329">
        <v>76.817700000000002</v>
      </c>
      <c r="L10329">
        <v>10.4</v>
      </c>
      <c r="N10329">
        <v>198.55799999999999</v>
      </c>
    </row>
    <row r="10330" spans="1:14" x14ac:dyDescent="0.3">
      <c r="A10330" t="s">
        <v>358</v>
      </c>
      <c r="B10330" t="s">
        <v>359</v>
      </c>
      <c r="C10330" t="s">
        <v>437</v>
      </c>
      <c r="D10330" t="s">
        <v>436</v>
      </c>
      <c r="E10330">
        <v>2015</v>
      </c>
      <c r="I10330">
        <v>936314000</v>
      </c>
      <c r="J10330">
        <v>18286.3</v>
      </c>
      <c r="K10330">
        <v>75.7</v>
      </c>
      <c r="L10330">
        <v>10.7</v>
      </c>
      <c r="N10330">
        <v>196.935</v>
      </c>
    </row>
    <row r="10331" spans="1:14" x14ac:dyDescent="0.3">
      <c r="A10331" t="s">
        <v>358</v>
      </c>
      <c r="B10331" t="s">
        <v>359</v>
      </c>
      <c r="C10331" t="s">
        <v>437</v>
      </c>
      <c r="D10331" t="s">
        <v>436</v>
      </c>
      <c r="E10331">
        <v>2014</v>
      </c>
      <c r="F10331">
        <v>12.6</v>
      </c>
      <c r="G10331">
        <v>8.1</v>
      </c>
      <c r="I10331">
        <v>916857000</v>
      </c>
      <c r="J10331">
        <v>18057.599999999999</v>
      </c>
      <c r="K10331">
        <v>68</v>
      </c>
      <c r="L10331">
        <v>10.9</v>
      </c>
      <c r="N10331">
        <v>195.285</v>
      </c>
    </row>
    <row r="10332" spans="1:14" x14ac:dyDescent="0.3">
      <c r="A10332" t="s">
        <v>358</v>
      </c>
      <c r="B10332" t="s">
        <v>359</v>
      </c>
      <c r="C10332" t="s">
        <v>437</v>
      </c>
      <c r="D10332" t="s">
        <v>436</v>
      </c>
      <c r="E10332">
        <v>2013</v>
      </c>
      <c r="I10332">
        <v>849496000</v>
      </c>
      <c r="J10332">
        <v>16878.2</v>
      </c>
      <c r="K10332">
        <v>64.599999999999994</v>
      </c>
      <c r="L10332">
        <v>11.2</v>
      </c>
      <c r="N10332">
        <v>193.58099999999999</v>
      </c>
    </row>
    <row r="10333" spans="1:14" x14ac:dyDescent="0.3">
      <c r="A10333" t="s">
        <v>358</v>
      </c>
      <c r="B10333" t="s">
        <v>359</v>
      </c>
      <c r="C10333" t="s">
        <v>437</v>
      </c>
      <c r="D10333" t="s">
        <v>436</v>
      </c>
      <c r="E10333">
        <v>2012</v>
      </c>
      <c r="I10333">
        <v>800393000</v>
      </c>
      <c r="J10333">
        <v>16044.1</v>
      </c>
      <c r="K10333">
        <v>64</v>
      </c>
      <c r="L10333">
        <v>11.4</v>
      </c>
      <c r="N10333">
        <v>191.87299999999999</v>
      </c>
    </row>
    <row r="10334" spans="1:14" x14ac:dyDescent="0.3">
      <c r="A10334" t="s">
        <v>358</v>
      </c>
      <c r="B10334" t="s">
        <v>359</v>
      </c>
      <c r="C10334" t="s">
        <v>437</v>
      </c>
      <c r="D10334" t="s">
        <v>436</v>
      </c>
      <c r="E10334">
        <v>2011</v>
      </c>
      <c r="I10334">
        <v>818728000</v>
      </c>
      <c r="J10334">
        <v>16557.7</v>
      </c>
      <c r="K10334">
        <v>63.2</v>
      </c>
      <c r="L10334">
        <v>11.7</v>
      </c>
      <c r="N10334">
        <v>190.18100000000001</v>
      </c>
    </row>
    <row r="10335" spans="1:14" x14ac:dyDescent="0.3">
      <c r="A10335" t="s">
        <v>358</v>
      </c>
      <c r="B10335" t="s">
        <v>359</v>
      </c>
      <c r="C10335" t="s">
        <v>437</v>
      </c>
      <c r="D10335" t="s">
        <v>436</v>
      </c>
      <c r="E10335">
        <v>2010</v>
      </c>
      <c r="I10335">
        <v>766785000</v>
      </c>
      <c r="J10335">
        <v>15643.6</v>
      </c>
      <c r="K10335">
        <v>63</v>
      </c>
      <c r="L10335">
        <v>12</v>
      </c>
      <c r="N10335">
        <v>188.523</v>
      </c>
    </row>
    <row r="10336" spans="1:14" x14ac:dyDescent="0.3">
      <c r="A10336" t="s">
        <v>358</v>
      </c>
      <c r="B10336" t="s">
        <v>359</v>
      </c>
      <c r="C10336" t="s">
        <v>437</v>
      </c>
      <c r="D10336" t="s">
        <v>436</v>
      </c>
      <c r="E10336">
        <v>2009</v>
      </c>
      <c r="I10336">
        <v>767066000</v>
      </c>
      <c r="J10336">
        <v>15783.6</v>
      </c>
      <c r="K10336">
        <v>55.7</v>
      </c>
      <c r="L10336">
        <v>12.3</v>
      </c>
      <c r="N10336">
        <v>186.91900000000001</v>
      </c>
    </row>
    <row r="10337" spans="1:14" x14ac:dyDescent="0.3">
      <c r="A10337" t="s">
        <v>358</v>
      </c>
      <c r="B10337" t="s">
        <v>359</v>
      </c>
      <c r="C10337" t="s">
        <v>437</v>
      </c>
      <c r="D10337" t="s">
        <v>436</v>
      </c>
      <c r="E10337">
        <v>2008</v>
      </c>
      <c r="I10337">
        <v>793368000</v>
      </c>
      <c r="J10337">
        <v>16465.099999999999</v>
      </c>
      <c r="K10337">
        <v>49.2</v>
      </c>
      <c r="L10337">
        <v>12.7</v>
      </c>
      <c r="N10337">
        <v>185.327</v>
      </c>
    </row>
    <row r="10338" spans="1:14" x14ac:dyDescent="0.3">
      <c r="A10338" t="s">
        <v>358</v>
      </c>
      <c r="B10338" t="s">
        <v>359</v>
      </c>
      <c r="C10338" t="s">
        <v>437</v>
      </c>
      <c r="D10338" t="s">
        <v>436</v>
      </c>
      <c r="E10338">
        <v>2007</v>
      </c>
      <c r="I10338">
        <v>723939000</v>
      </c>
      <c r="J10338">
        <v>15152.1</v>
      </c>
      <c r="K10338">
        <v>43.5</v>
      </c>
      <c r="L10338">
        <v>13.1</v>
      </c>
      <c r="N10338">
        <v>183.762</v>
      </c>
    </row>
    <row r="10339" spans="1:14" x14ac:dyDescent="0.3">
      <c r="A10339" t="s">
        <v>358</v>
      </c>
      <c r="B10339" t="s">
        <v>359</v>
      </c>
      <c r="C10339" t="s">
        <v>437</v>
      </c>
      <c r="D10339" t="s">
        <v>436</v>
      </c>
      <c r="E10339">
        <v>2006</v>
      </c>
      <c r="I10339">
        <v>657227000</v>
      </c>
      <c r="J10339">
        <v>13883.4</v>
      </c>
      <c r="K10339">
        <v>38.5</v>
      </c>
      <c r="L10339">
        <v>13.7</v>
      </c>
      <c r="N10339">
        <v>182.07300000000001</v>
      </c>
    </row>
    <row r="10340" spans="1:14" x14ac:dyDescent="0.3">
      <c r="A10340" t="s">
        <v>358</v>
      </c>
      <c r="B10340" t="s">
        <v>359</v>
      </c>
      <c r="C10340" t="s">
        <v>437</v>
      </c>
      <c r="D10340" t="s">
        <v>436</v>
      </c>
      <c r="E10340">
        <v>2005</v>
      </c>
      <c r="I10340">
        <v>577731000</v>
      </c>
      <c r="J10340">
        <v>12329.7</v>
      </c>
      <c r="K10340">
        <v>34</v>
      </c>
      <c r="L10340">
        <v>14.3</v>
      </c>
      <c r="N10340">
        <v>180.21899999999999</v>
      </c>
    </row>
    <row r="10341" spans="1:14" x14ac:dyDescent="0.3">
      <c r="A10341" t="s">
        <v>358</v>
      </c>
      <c r="B10341" t="s">
        <v>359</v>
      </c>
      <c r="C10341" t="s">
        <v>437</v>
      </c>
      <c r="D10341" t="s">
        <v>436</v>
      </c>
      <c r="E10341">
        <v>2004</v>
      </c>
      <c r="I10341">
        <v>529250000</v>
      </c>
      <c r="J10341">
        <v>11425</v>
      </c>
      <c r="K10341">
        <v>24.7377</v>
      </c>
      <c r="L10341">
        <v>15</v>
      </c>
      <c r="N10341">
        <v>178.16900000000001</v>
      </c>
    </row>
    <row r="10342" spans="1:14" x14ac:dyDescent="0.3">
      <c r="A10342" t="s">
        <v>358</v>
      </c>
      <c r="B10342" t="s">
        <v>359</v>
      </c>
      <c r="C10342" t="s">
        <v>437</v>
      </c>
      <c r="D10342" t="s">
        <v>436</v>
      </c>
      <c r="E10342">
        <v>2003</v>
      </c>
      <c r="I10342">
        <v>486344000</v>
      </c>
      <c r="J10342">
        <v>10631.4</v>
      </c>
      <c r="K10342">
        <v>22.969799999999999</v>
      </c>
      <c r="L10342">
        <v>15.9</v>
      </c>
      <c r="N10342">
        <v>175.946</v>
      </c>
    </row>
    <row r="10343" spans="1:14" x14ac:dyDescent="0.3">
      <c r="A10343" t="s">
        <v>358</v>
      </c>
      <c r="B10343" t="s">
        <v>359</v>
      </c>
      <c r="C10343" t="s">
        <v>437</v>
      </c>
      <c r="D10343" t="s">
        <v>436</v>
      </c>
      <c r="E10343">
        <v>2002</v>
      </c>
      <c r="F10343">
        <v>17.3</v>
      </c>
      <c r="G10343">
        <v>10.8</v>
      </c>
      <c r="I10343">
        <v>497329000</v>
      </c>
      <c r="J10343">
        <v>11011.4</v>
      </c>
      <c r="K10343">
        <v>21.1524</v>
      </c>
      <c r="L10343">
        <v>16.899999999999999</v>
      </c>
      <c r="M10343">
        <v>71.336600000000004</v>
      </c>
      <c r="N10343">
        <v>173.71199999999999</v>
      </c>
    </row>
    <row r="10344" spans="1:14" x14ac:dyDescent="0.3">
      <c r="A10344" t="s">
        <v>358</v>
      </c>
      <c r="B10344" t="s">
        <v>359</v>
      </c>
      <c r="C10344" t="s">
        <v>437</v>
      </c>
      <c r="D10344" t="s">
        <v>436</v>
      </c>
      <c r="E10344">
        <v>2001</v>
      </c>
      <c r="F10344">
        <v>17.3</v>
      </c>
      <c r="G10344">
        <v>7.6</v>
      </c>
      <c r="I10344">
        <v>475444000</v>
      </c>
      <c r="J10344">
        <v>10660.4</v>
      </c>
      <c r="K10344">
        <v>7.7147300000000003</v>
      </c>
      <c r="L10344">
        <v>17.899999999999999</v>
      </c>
      <c r="N10344">
        <v>171.535</v>
      </c>
    </row>
    <row r="10345" spans="1:14" x14ac:dyDescent="0.3">
      <c r="A10345" t="s">
        <v>358</v>
      </c>
      <c r="B10345" t="s">
        <v>359</v>
      </c>
      <c r="C10345" t="s">
        <v>437</v>
      </c>
      <c r="D10345" t="s">
        <v>436</v>
      </c>
      <c r="E10345">
        <v>2000</v>
      </c>
      <c r="I10345">
        <v>433520000</v>
      </c>
      <c r="J10345">
        <v>9836.2000000000007</v>
      </c>
      <c r="K10345">
        <v>5.8628099999999996</v>
      </c>
      <c r="L10345">
        <v>19</v>
      </c>
      <c r="N10345">
        <v>169.51499999999999</v>
      </c>
    </row>
    <row r="10346" spans="1:14" x14ac:dyDescent="0.3">
      <c r="A10346" t="s">
        <v>358</v>
      </c>
      <c r="B10346" t="s">
        <v>359</v>
      </c>
      <c r="C10346" t="s">
        <v>437</v>
      </c>
      <c r="D10346" t="s">
        <v>436</v>
      </c>
      <c r="E10346">
        <v>1999</v>
      </c>
      <c r="I10346">
        <v>406597000</v>
      </c>
      <c r="J10346">
        <v>9322.6299999999992</v>
      </c>
      <c r="K10346">
        <v>4.4004399999999997</v>
      </c>
      <c r="L10346">
        <v>20</v>
      </c>
      <c r="N10346">
        <v>167.74600000000001</v>
      </c>
    </row>
    <row r="10347" spans="1:14" x14ac:dyDescent="0.3">
      <c r="A10347" t="s">
        <v>358</v>
      </c>
      <c r="B10347" t="s">
        <v>359</v>
      </c>
      <c r="C10347" t="s">
        <v>437</v>
      </c>
      <c r="D10347" t="s">
        <v>436</v>
      </c>
      <c r="E10347">
        <v>1998</v>
      </c>
      <c r="I10347">
        <v>383257000</v>
      </c>
      <c r="J10347">
        <v>8867.3799999999992</v>
      </c>
      <c r="K10347">
        <v>3.3438099999999999</v>
      </c>
      <c r="L10347">
        <v>20.9</v>
      </c>
      <c r="N10347">
        <v>166.23500000000001</v>
      </c>
    </row>
    <row r="10348" spans="1:14" x14ac:dyDescent="0.3">
      <c r="A10348" t="s">
        <v>358</v>
      </c>
      <c r="B10348" t="s">
        <v>359</v>
      </c>
      <c r="C10348" t="s">
        <v>437</v>
      </c>
      <c r="D10348" t="s">
        <v>436</v>
      </c>
      <c r="E10348">
        <v>1997</v>
      </c>
      <c r="F10348">
        <v>20.5</v>
      </c>
      <c r="G10348">
        <v>12.3</v>
      </c>
      <c r="I10348">
        <v>374640000</v>
      </c>
      <c r="J10348">
        <v>8742.25</v>
      </c>
      <c r="K10348">
        <v>2.2585600000000001</v>
      </c>
      <c r="L10348">
        <v>21.7</v>
      </c>
      <c r="M10348">
        <v>70.036299999999997</v>
      </c>
      <c r="N10348">
        <v>164.82300000000001</v>
      </c>
    </row>
    <row r="10349" spans="1:14" x14ac:dyDescent="0.3">
      <c r="A10349" t="s">
        <v>358</v>
      </c>
      <c r="B10349" t="s">
        <v>359</v>
      </c>
      <c r="C10349" t="s">
        <v>437</v>
      </c>
      <c r="D10349" t="s">
        <v>436</v>
      </c>
      <c r="E10349">
        <v>1996</v>
      </c>
      <c r="F10349">
        <v>19.7</v>
      </c>
      <c r="G10349">
        <v>11.2</v>
      </c>
      <c r="I10349">
        <v>333946000</v>
      </c>
      <c r="J10349">
        <v>7862.18</v>
      </c>
      <c r="K10349">
        <v>1.94557</v>
      </c>
      <c r="L10349">
        <v>22.4</v>
      </c>
      <c r="N10349">
        <v>163.36500000000001</v>
      </c>
    </row>
    <row r="10350" spans="1:14" x14ac:dyDescent="0.3">
      <c r="A10350" t="s">
        <v>358</v>
      </c>
      <c r="B10350" t="s">
        <v>359</v>
      </c>
      <c r="C10350" t="s">
        <v>437</v>
      </c>
      <c r="D10350" t="s">
        <v>436</v>
      </c>
      <c r="E10350">
        <v>1995</v>
      </c>
      <c r="F10350">
        <v>19.399999999999999</v>
      </c>
      <c r="G10350">
        <v>9.4</v>
      </c>
      <c r="I10350">
        <v>313483000</v>
      </c>
      <c r="J10350">
        <v>7450.76</v>
      </c>
      <c r="L10350">
        <v>22.9</v>
      </c>
      <c r="N10350">
        <v>161.82300000000001</v>
      </c>
    </row>
    <row r="10351" spans="1:14" x14ac:dyDescent="0.3">
      <c r="A10351" t="s">
        <v>358</v>
      </c>
      <c r="B10351" t="s">
        <v>359</v>
      </c>
      <c r="C10351" t="s">
        <v>437</v>
      </c>
      <c r="D10351" t="s">
        <v>436</v>
      </c>
      <c r="E10351">
        <v>1994</v>
      </c>
      <c r="I10351">
        <v>295158000</v>
      </c>
      <c r="J10351">
        <v>7092.24</v>
      </c>
      <c r="L10351">
        <v>23.4</v>
      </c>
      <c r="N10351">
        <v>160.065</v>
      </c>
    </row>
    <row r="10352" spans="1:14" x14ac:dyDescent="0.3">
      <c r="A10352" t="s">
        <v>358</v>
      </c>
      <c r="B10352" t="s">
        <v>359</v>
      </c>
      <c r="C10352" t="s">
        <v>437</v>
      </c>
      <c r="D10352" t="s">
        <v>436</v>
      </c>
      <c r="E10352">
        <v>1993</v>
      </c>
      <c r="I10352">
        <v>263755000</v>
      </c>
      <c r="J10352">
        <v>6411.93</v>
      </c>
      <c r="L10352">
        <v>23.8</v>
      </c>
      <c r="N10352">
        <v>158.21199999999999</v>
      </c>
    </row>
    <row r="10353" spans="1:14" x14ac:dyDescent="0.3">
      <c r="A10353" t="s">
        <v>358</v>
      </c>
      <c r="B10353" t="s">
        <v>359</v>
      </c>
      <c r="C10353" t="s">
        <v>437</v>
      </c>
      <c r="D10353" t="s">
        <v>436</v>
      </c>
      <c r="E10353">
        <v>1992</v>
      </c>
      <c r="F10353">
        <v>21.5</v>
      </c>
      <c r="G10353">
        <v>10.5</v>
      </c>
      <c r="I10353">
        <v>242135000</v>
      </c>
      <c r="J10353">
        <v>5949.71</v>
      </c>
      <c r="L10353">
        <v>24.2</v>
      </c>
      <c r="M10353">
        <v>67.9512</v>
      </c>
      <c r="N10353">
        <v>156.52699999999999</v>
      </c>
    </row>
    <row r="10354" spans="1:14" x14ac:dyDescent="0.3">
      <c r="A10354" t="s">
        <v>358</v>
      </c>
      <c r="B10354" t="s">
        <v>359</v>
      </c>
      <c r="C10354" t="s">
        <v>437</v>
      </c>
      <c r="D10354" t="s">
        <v>436</v>
      </c>
      <c r="E10354">
        <v>1991</v>
      </c>
      <c r="I10354">
        <v>220540000</v>
      </c>
      <c r="J10354">
        <v>5461.74</v>
      </c>
      <c r="L10354">
        <v>24.6</v>
      </c>
      <c r="N10354">
        <v>155.304</v>
      </c>
    </row>
    <row r="10355" spans="1:14" x14ac:dyDescent="0.3">
      <c r="A10355" t="s">
        <v>358</v>
      </c>
      <c r="B10355" t="s">
        <v>359</v>
      </c>
      <c r="C10355" t="s">
        <v>437</v>
      </c>
      <c r="D10355" t="s">
        <v>436</v>
      </c>
      <c r="E10355">
        <v>1990</v>
      </c>
      <c r="I10355">
        <v>217259000</v>
      </c>
      <c r="J10355">
        <v>5396.53</v>
      </c>
      <c r="K10355">
        <v>0</v>
      </c>
      <c r="L10355">
        <v>25.2</v>
      </c>
      <c r="N10355">
        <v>154.84200000000001</v>
      </c>
    </row>
    <row r="10356" spans="1:14" x14ac:dyDescent="0.3">
      <c r="A10356" t="s">
        <v>358</v>
      </c>
      <c r="B10356" t="s">
        <v>359</v>
      </c>
      <c r="C10356" t="s">
        <v>437</v>
      </c>
      <c r="D10356" t="s">
        <v>436</v>
      </c>
      <c r="E10356">
        <v>1989</v>
      </c>
      <c r="F10356">
        <v>22.3</v>
      </c>
      <c r="G10356">
        <v>10.9</v>
      </c>
      <c r="I10356">
        <v>192517000</v>
      </c>
      <c r="J10356">
        <v>4770.71</v>
      </c>
      <c r="L10356">
        <v>25.8</v>
      </c>
      <c r="N10356">
        <v>155.208</v>
      </c>
    </row>
    <row r="10357" spans="1:14" x14ac:dyDescent="0.3">
      <c r="A10357" t="s">
        <v>358</v>
      </c>
      <c r="B10357" t="s">
        <v>359</v>
      </c>
      <c r="C10357" t="s">
        <v>437</v>
      </c>
      <c r="D10357" t="s">
        <v>436</v>
      </c>
      <c r="E10357">
        <v>1988</v>
      </c>
      <c r="F10357">
        <v>21.3</v>
      </c>
      <c r="G10357">
        <v>10.5</v>
      </c>
      <c r="I10357">
        <v>172692000</v>
      </c>
      <c r="J10357">
        <v>4249.21</v>
      </c>
      <c r="L10357">
        <v>26.7</v>
      </c>
      <c r="N10357">
        <v>156.31200000000001</v>
      </c>
    </row>
    <row r="10358" spans="1:14" x14ac:dyDescent="0.3">
      <c r="A10358" t="s">
        <v>358</v>
      </c>
      <c r="B10358" t="s">
        <v>359</v>
      </c>
      <c r="C10358" t="s">
        <v>437</v>
      </c>
      <c r="D10358" t="s">
        <v>436</v>
      </c>
      <c r="E10358">
        <v>1987</v>
      </c>
      <c r="F10358">
        <v>23.6</v>
      </c>
      <c r="G10358">
        <v>10.4</v>
      </c>
      <c r="I10358">
        <v>147749000</v>
      </c>
      <c r="J10358">
        <v>3600.03</v>
      </c>
      <c r="L10358">
        <v>27.8</v>
      </c>
      <c r="M10358">
        <v>65.9512</v>
      </c>
      <c r="N10358">
        <v>157.85</v>
      </c>
    </row>
    <row r="10359" spans="1:14" x14ac:dyDescent="0.3">
      <c r="A10359" t="s">
        <v>358</v>
      </c>
      <c r="B10359" t="s">
        <v>359</v>
      </c>
      <c r="C10359" t="s">
        <v>437</v>
      </c>
      <c r="D10359" t="s">
        <v>436</v>
      </c>
      <c r="E10359">
        <v>1986</v>
      </c>
      <c r="F10359">
        <v>23</v>
      </c>
      <c r="G10359">
        <v>10.5</v>
      </c>
      <c r="I10359">
        <v>130685000</v>
      </c>
      <c r="J10359">
        <v>3150.62</v>
      </c>
      <c r="L10359">
        <v>29.2</v>
      </c>
      <c r="N10359">
        <v>159.535</v>
      </c>
    </row>
    <row r="10360" spans="1:14" x14ac:dyDescent="0.3">
      <c r="A10360" t="s">
        <v>358</v>
      </c>
      <c r="B10360" t="s">
        <v>359</v>
      </c>
      <c r="C10360" t="s">
        <v>437</v>
      </c>
      <c r="D10360" t="s">
        <v>436</v>
      </c>
      <c r="E10360">
        <v>1985</v>
      </c>
      <c r="F10360">
        <v>23.1</v>
      </c>
      <c r="G10360">
        <v>10.199999999999999</v>
      </c>
      <c r="I10360">
        <v>111009000</v>
      </c>
      <c r="J10360">
        <v>2651.53</v>
      </c>
      <c r="L10360">
        <v>30.8</v>
      </c>
      <c r="N10360">
        <v>161.023</v>
      </c>
    </row>
    <row r="10361" spans="1:14" x14ac:dyDescent="0.3">
      <c r="A10361" t="s">
        <v>358</v>
      </c>
      <c r="B10361" t="s">
        <v>359</v>
      </c>
      <c r="C10361" t="s">
        <v>437</v>
      </c>
      <c r="D10361" t="s">
        <v>436</v>
      </c>
      <c r="E10361">
        <v>1984</v>
      </c>
      <c r="F10361">
        <v>25.3</v>
      </c>
      <c r="G10361">
        <v>10.9</v>
      </c>
      <c r="I10361">
        <v>98603900</v>
      </c>
      <c r="J10361">
        <v>2336.64</v>
      </c>
      <c r="L10361">
        <v>32.6</v>
      </c>
      <c r="N10361">
        <v>162.304</v>
      </c>
    </row>
    <row r="10362" spans="1:14" x14ac:dyDescent="0.3">
      <c r="A10362" t="s">
        <v>358</v>
      </c>
      <c r="B10362" t="s">
        <v>359</v>
      </c>
      <c r="C10362" t="s">
        <v>437</v>
      </c>
      <c r="D10362" t="s">
        <v>436</v>
      </c>
      <c r="E10362">
        <v>1983</v>
      </c>
      <c r="F10362">
        <v>24.1</v>
      </c>
      <c r="G10362">
        <v>10.6</v>
      </c>
      <c r="I10362">
        <v>86875600</v>
      </c>
      <c r="J10362">
        <v>2045</v>
      </c>
      <c r="L10362">
        <v>34.6</v>
      </c>
      <c r="N10362">
        <v>163.392</v>
      </c>
    </row>
    <row r="10363" spans="1:14" x14ac:dyDescent="0.3">
      <c r="A10363" t="s">
        <v>358</v>
      </c>
      <c r="B10363" t="s">
        <v>359</v>
      </c>
      <c r="C10363" t="s">
        <v>437</v>
      </c>
      <c r="D10363" t="s">
        <v>436</v>
      </c>
      <c r="E10363">
        <v>1982</v>
      </c>
      <c r="F10363">
        <v>29.1</v>
      </c>
      <c r="G10363">
        <v>11.2</v>
      </c>
      <c r="I10363">
        <v>86021800</v>
      </c>
      <c r="J10363">
        <v>2013.24</v>
      </c>
      <c r="L10363">
        <v>36.799999999999997</v>
      </c>
      <c r="M10363">
        <v>63.9512</v>
      </c>
      <c r="N10363">
        <v>164.33799999999999</v>
      </c>
    </row>
    <row r="10364" spans="1:14" x14ac:dyDescent="0.3">
      <c r="A10364" t="s">
        <v>358</v>
      </c>
      <c r="B10364" t="s">
        <v>359</v>
      </c>
      <c r="C10364" t="s">
        <v>437</v>
      </c>
      <c r="D10364" t="s">
        <v>436</v>
      </c>
      <c r="E10364">
        <v>1981</v>
      </c>
      <c r="F10364">
        <v>25.9</v>
      </c>
      <c r="G10364">
        <v>10.199999999999999</v>
      </c>
      <c r="I10364">
        <v>80890200</v>
      </c>
      <c r="J10364">
        <v>1882.92</v>
      </c>
      <c r="L10364">
        <v>39</v>
      </c>
      <c r="N10364">
        <v>165.23099999999999</v>
      </c>
    </row>
    <row r="10365" spans="1:14" x14ac:dyDescent="0.3">
      <c r="A10365" t="s">
        <v>358</v>
      </c>
      <c r="B10365" t="s">
        <v>359</v>
      </c>
      <c r="C10365" t="s">
        <v>437</v>
      </c>
      <c r="D10365" t="s">
        <v>436</v>
      </c>
      <c r="E10365">
        <v>1980</v>
      </c>
      <c r="F10365">
        <v>26.8</v>
      </c>
      <c r="G10365">
        <v>11.3</v>
      </c>
      <c r="I10365">
        <v>68459200</v>
      </c>
      <c r="J10365">
        <v>1584.52</v>
      </c>
      <c r="L10365">
        <v>41.1</v>
      </c>
      <c r="N10365">
        <v>166.173</v>
      </c>
    </row>
    <row r="10366" spans="1:14" x14ac:dyDescent="0.3">
      <c r="A10366" t="s">
        <v>358</v>
      </c>
      <c r="B10366" t="s">
        <v>359</v>
      </c>
      <c r="C10366" t="s">
        <v>437</v>
      </c>
      <c r="D10366" t="s">
        <v>436</v>
      </c>
      <c r="E10366">
        <v>1979</v>
      </c>
      <c r="F10366">
        <v>27.7</v>
      </c>
      <c r="G10366">
        <v>12.1</v>
      </c>
      <c r="I10366">
        <v>58840700</v>
      </c>
      <c r="J10366">
        <v>1354.06</v>
      </c>
      <c r="L10366">
        <v>43.1</v>
      </c>
      <c r="N10366">
        <v>124.157</v>
      </c>
    </row>
    <row r="10367" spans="1:14" x14ac:dyDescent="0.3">
      <c r="A10367" t="s">
        <v>358</v>
      </c>
      <c r="B10367" t="s">
        <v>359</v>
      </c>
      <c r="C10367" t="s">
        <v>437</v>
      </c>
      <c r="D10367" t="s">
        <v>436</v>
      </c>
      <c r="E10367">
        <v>1978</v>
      </c>
      <c r="F10367">
        <v>24.1</v>
      </c>
      <c r="G10367">
        <v>10.6</v>
      </c>
      <c r="I10367">
        <v>49433900</v>
      </c>
      <c r="J10367">
        <v>1131</v>
      </c>
      <c r="L10367">
        <v>44.9</v>
      </c>
      <c r="N10367">
        <v>124.88</v>
      </c>
    </row>
    <row r="10368" spans="1:14" x14ac:dyDescent="0.3">
      <c r="A10368" t="s">
        <v>358</v>
      </c>
      <c r="B10368" t="s">
        <v>359</v>
      </c>
      <c r="C10368" t="s">
        <v>437</v>
      </c>
      <c r="D10368" t="s">
        <v>436</v>
      </c>
      <c r="E10368">
        <v>1977</v>
      </c>
      <c r="F10368">
        <v>27.8</v>
      </c>
      <c r="G10368">
        <v>11.6</v>
      </c>
      <c r="I10368">
        <v>44496700</v>
      </c>
      <c r="J10368">
        <v>1012.62</v>
      </c>
      <c r="L10368">
        <v>46.6</v>
      </c>
      <c r="N10368">
        <v>125.54900000000001</v>
      </c>
    </row>
    <row r="10369" spans="1:14" x14ac:dyDescent="0.3">
      <c r="A10369" t="s">
        <v>358</v>
      </c>
      <c r="B10369" t="s">
        <v>359</v>
      </c>
      <c r="C10369" t="s">
        <v>437</v>
      </c>
      <c r="D10369" t="s">
        <v>436</v>
      </c>
      <c r="E10369">
        <v>1976</v>
      </c>
      <c r="F10369">
        <v>26.9</v>
      </c>
      <c r="G10369">
        <v>9.6999999999999993</v>
      </c>
      <c r="I10369">
        <v>30095600</v>
      </c>
      <c r="J10369">
        <v>681.77499999999998</v>
      </c>
      <c r="L10369">
        <v>48.3</v>
      </c>
      <c r="N10369">
        <v>126.123</v>
      </c>
    </row>
    <row r="10370" spans="1:14" x14ac:dyDescent="0.3">
      <c r="A10370" t="s">
        <v>358</v>
      </c>
      <c r="B10370" t="s">
        <v>359</v>
      </c>
      <c r="C10370" t="s">
        <v>437</v>
      </c>
      <c r="D10370" t="s">
        <v>436</v>
      </c>
      <c r="E10370">
        <v>1975</v>
      </c>
      <c r="I10370">
        <v>33364100</v>
      </c>
      <c r="J10370">
        <v>753.61500000000001</v>
      </c>
      <c r="L10370">
        <v>50</v>
      </c>
      <c r="N10370">
        <v>126.491</v>
      </c>
    </row>
    <row r="10371" spans="1:14" x14ac:dyDescent="0.3">
      <c r="A10371" t="s">
        <v>358</v>
      </c>
      <c r="B10371" t="s">
        <v>359</v>
      </c>
      <c r="C10371" t="s">
        <v>437</v>
      </c>
      <c r="D10371" t="s">
        <v>436</v>
      </c>
      <c r="E10371">
        <v>1974</v>
      </c>
      <c r="I10371">
        <v>31514900</v>
      </c>
      <c r="J10371">
        <v>710.947</v>
      </c>
      <c r="L10371">
        <v>51.9</v>
      </c>
      <c r="N10371">
        <v>126.651</v>
      </c>
    </row>
    <row r="10372" spans="1:14" x14ac:dyDescent="0.3">
      <c r="A10372" t="s">
        <v>358</v>
      </c>
      <c r="B10372" t="s">
        <v>359</v>
      </c>
      <c r="C10372" t="s">
        <v>437</v>
      </c>
      <c r="D10372" t="s">
        <v>436</v>
      </c>
      <c r="E10372">
        <v>1973</v>
      </c>
      <c r="I10372">
        <v>24196000</v>
      </c>
      <c r="J10372">
        <v>546.04999999999995</v>
      </c>
      <c r="L10372">
        <v>54</v>
      </c>
      <c r="N10372">
        <v>126.60299999999999</v>
      </c>
    </row>
    <row r="10373" spans="1:14" x14ac:dyDescent="0.3">
      <c r="A10373" t="s">
        <v>358</v>
      </c>
      <c r="B10373" t="s">
        <v>359</v>
      </c>
      <c r="C10373" t="s">
        <v>437</v>
      </c>
      <c r="D10373" t="s">
        <v>436</v>
      </c>
      <c r="E10373">
        <v>1972</v>
      </c>
      <c r="I10373">
        <v>22944800</v>
      </c>
      <c r="J10373">
        <v>517.70899999999995</v>
      </c>
      <c r="L10373">
        <v>56.2</v>
      </c>
      <c r="N10373">
        <v>126.629</v>
      </c>
    </row>
    <row r="10374" spans="1:14" x14ac:dyDescent="0.3">
      <c r="A10374" t="s">
        <v>358</v>
      </c>
      <c r="B10374" t="s">
        <v>359</v>
      </c>
      <c r="C10374" t="s">
        <v>437</v>
      </c>
      <c r="D10374" t="s">
        <v>436</v>
      </c>
      <c r="E10374">
        <v>1971</v>
      </c>
      <c r="I10374">
        <v>19624700</v>
      </c>
      <c r="J10374">
        <v>441.10500000000002</v>
      </c>
      <c r="L10374">
        <v>58.5</v>
      </c>
      <c r="N10374">
        <v>127.114</v>
      </c>
    </row>
    <row r="10375" spans="1:14" x14ac:dyDescent="0.3">
      <c r="A10375" t="s">
        <v>358</v>
      </c>
      <c r="B10375" t="s">
        <v>359</v>
      </c>
      <c r="C10375" t="s">
        <v>437</v>
      </c>
      <c r="D10375" t="s">
        <v>436</v>
      </c>
      <c r="E10375">
        <v>1970</v>
      </c>
      <c r="F10375">
        <v>25.8</v>
      </c>
      <c r="G10375">
        <v>10.9</v>
      </c>
      <c r="I10375">
        <v>16300000</v>
      </c>
      <c r="J10375">
        <v>363.166</v>
      </c>
      <c r="N10375">
        <v>128.23699999999999</v>
      </c>
    </row>
    <row r="10376" spans="1:14" x14ac:dyDescent="0.3">
      <c r="A10376" t="s">
        <v>358</v>
      </c>
      <c r="B10376" t="s">
        <v>359</v>
      </c>
      <c r="C10376" t="s">
        <v>437</v>
      </c>
      <c r="D10376" t="s">
        <v>436</v>
      </c>
      <c r="E10376">
        <v>1969</v>
      </c>
      <c r="I10376">
        <v>15850000</v>
      </c>
      <c r="J10376">
        <v>348.09199999999998</v>
      </c>
      <c r="N10376">
        <v>130.09700000000001</v>
      </c>
    </row>
    <row r="10377" spans="1:14" x14ac:dyDescent="0.3">
      <c r="A10377" t="s">
        <v>358</v>
      </c>
      <c r="B10377" t="s">
        <v>359</v>
      </c>
      <c r="C10377" t="s">
        <v>437</v>
      </c>
      <c r="D10377" t="s">
        <v>436</v>
      </c>
      <c r="E10377">
        <v>1968</v>
      </c>
      <c r="I10377">
        <v>14600000</v>
      </c>
      <c r="J10377">
        <v>314.67599999999999</v>
      </c>
      <c r="N10377">
        <v>132.56299999999999</v>
      </c>
    </row>
    <row r="10378" spans="1:14" x14ac:dyDescent="0.3">
      <c r="A10378" t="s">
        <v>358</v>
      </c>
      <c r="B10378" t="s">
        <v>359</v>
      </c>
      <c r="C10378" t="s">
        <v>437</v>
      </c>
      <c r="D10378" t="s">
        <v>436</v>
      </c>
      <c r="E10378">
        <v>1967</v>
      </c>
      <c r="I10378">
        <v>16742300</v>
      </c>
      <c r="J10378">
        <v>353.35599999999999</v>
      </c>
      <c r="N10378">
        <v>135.374</v>
      </c>
    </row>
    <row r="10379" spans="1:14" x14ac:dyDescent="0.3">
      <c r="A10379" t="s">
        <v>358</v>
      </c>
      <c r="B10379" t="s">
        <v>359</v>
      </c>
      <c r="C10379" t="s">
        <v>437</v>
      </c>
      <c r="D10379" t="s">
        <v>436</v>
      </c>
      <c r="E10379">
        <v>1966</v>
      </c>
      <c r="I10379">
        <v>14469100</v>
      </c>
      <c r="J10379">
        <v>299.20800000000003</v>
      </c>
      <c r="N10379">
        <v>138.166</v>
      </c>
    </row>
    <row r="10380" spans="1:14" x14ac:dyDescent="0.3">
      <c r="A10380" t="s">
        <v>358</v>
      </c>
      <c r="B10380" t="s">
        <v>359</v>
      </c>
      <c r="C10380" t="s">
        <v>437</v>
      </c>
      <c r="D10380" t="s">
        <v>436</v>
      </c>
      <c r="E10380">
        <v>1965</v>
      </c>
      <c r="I10380">
        <v>13593900</v>
      </c>
      <c r="J10380">
        <v>276.221</v>
      </c>
      <c r="N10380">
        <v>140.61099999999999</v>
      </c>
    </row>
    <row r="10381" spans="1:14" x14ac:dyDescent="0.3">
      <c r="A10381" t="s">
        <v>358</v>
      </c>
      <c r="B10381" t="s">
        <v>359</v>
      </c>
      <c r="C10381" t="s">
        <v>437</v>
      </c>
      <c r="D10381" t="s">
        <v>436</v>
      </c>
      <c r="E10381">
        <v>1964</v>
      </c>
      <c r="I10381">
        <v>13416600</v>
      </c>
      <c r="J10381">
        <v>268.702</v>
      </c>
      <c r="N10381">
        <v>142.66</v>
      </c>
    </row>
    <row r="10382" spans="1:14" x14ac:dyDescent="0.3">
      <c r="A10382" t="s">
        <v>358</v>
      </c>
      <c r="B10382" t="s">
        <v>359</v>
      </c>
      <c r="C10382" t="s">
        <v>437</v>
      </c>
      <c r="D10382" t="s">
        <v>436</v>
      </c>
      <c r="E10382">
        <v>1963</v>
      </c>
      <c r="I10382">
        <v>12833200</v>
      </c>
      <c r="J10382">
        <v>253.99799999999999</v>
      </c>
      <c r="N10382">
        <v>144.357</v>
      </c>
    </row>
    <row r="10383" spans="1:14" x14ac:dyDescent="0.3">
      <c r="A10383" t="s">
        <v>358</v>
      </c>
      <c r="B10383" t="s">
        <v>359</v>
      </c>
      <c r="C10383" t="s">
        <v>437</v>
      </c>
      <c r="D10383" t="s">
        <v>436</v>
      </c>
      <c r="E10383">
        <v>1962</v>
      </c>
      <c r="I10383">
        <v>12541600</v>
      </c>
      <c r="J10383">
        <v>246.09200000000001</v>
      </c>
      <c r="N10383">
        <v>145.60900000000001</v>
      </c>
    </row>
    <row r="10384" spans="1:14" x14ac:dyDescent="0.3">
      <c r="A10384" t="s">
        <v>358</v>
      </c>
      <c r="B10384" t="s">
        <v>359</v>
      </c>
      <c r="C10384" t="s">
        <v>437</v>
      </c>
      <c r="D10384" t="s">
        <v>436</v>
      </c>
      <c r="E10384">
        <v>1961</v>
      </c>
      <c r="I10384">
        <v>12483200</v>
      </c>
      <c r="J10384">
        <v>243.851</v>
      </c>
      <c r="N10384">
        <v>146.26300000000001</v>
      </c>
    </row>
    <row r="10385" spans="1:15" x14ac:dyDescent="0.3">
      <c r="A10385" t="s">
        <v>358</v>
      </c>
      <c r="B10385" t="s">
        <v>359</v>
      </c>
      <c r="C10385" t="s">
        <v>437</v>
      </c>
      <c r="D10385" t="s">
        <v>436</v>
      </c>
      <c r="E10385">
        <v>1960</v>
      </c>
      <c r="I10385">
        <v>12366600</v>
      </c>
      <c r="J10385">
        <v>241.55799999999999</v>
      </c>
    </row>
    <row r="10386" spans="1:15" x14ac:dyDescent="0.3">
      <c r="A10386" t="s">
        <v>360</v>
      </c>
      <c r="B10386" t="s">
        <v>361</v>
      </c>
      <c r="C10386" t="s">
        <v>437</v>
      </c>
      <c r="D10386" t="s">
        <v>433</v>
      </c>
      <c r="E10386">
        <v>2018</v>
      </c>
      <c r="I10386">
        <v>1876190000</v>
      </c>
      <c r="J10386">
        <v>10315</v>
      </c>
      <c r="L10386">
        <v>14.9</v>
      </c>
      <c r="N10386">
        <v>298.17899999999997</v>
      </c>
      <c r="O10386">
        <v>20.867999999999999</v>
      </c>
    </row>
    <row r="10387" spans="1:15" x14ac:dyDescent="0.3">
      <c r="A10387" t="s">
        <v>360</v>
      </c>
      <c r="B10387" t="s">
        <v>361</v>
      </c>
      <c r="C10387" t="s">
        <v>437</v>
      </c>
      <c r="D10387" t="s">
        <v>433</v>
      </c>
      <c r="E10387">
        <v>2017</v>
      </c>
      <c r="F10387">
        <v>12.143000000000001</v>
      </c>
      <c r="G10387">
        <v>7.16</v>
      </c>
      <c r="I10387">
        <v>1810140000</v>
      </c>
      <c r="J10387">
        <v>10003.299999999999</v>
      </c>
      <c r="K10387">
        <v>50.815199999999997</v>
      </c>
      <c r="L10387">
        <v>15.2</v>
      </c>
      <c r="M10387">
        <v>75.906999999999996</v>
      </c>
      <c r="N10387">
        <v>296.64800000000002</v>
      </c>
      <c r="O10387">
        <v>20.79</v>
      </c>
    </row>
    <row r="10388" spans="1:15" x14ac:dyDescent="0.3">
      <c r="A10388" t="s">
        <v>360</v>
      </c>
      <c r="B10388" t="s">
        <v>361</v>
      </c>
      <c r="C10388" t="s">
        <v>437</v>
      </c>
      <c r="D10388" t="s">
        <v>433</v>
      </c>
      <c r="E10388">
        <v>2016</v>
      </c>
      <c r="F10388">
        <v>12.271000000000001</v>
      </c>
      <c r="G10388">
        <v>7.1230000000000002</v>
      </c>
      <c r="I10388">
        <v>1688240000</v>
      </c>
      <c r="J10388">
        <v>9377.89</v>
      </c>
      <c r="K10388">
        <v>46.729100000000003</v>
      </c>
      <c r="L10388">
        <v>15.6</v>
      </c>
      <c r="M10388">
        <v>75.751999999999995</v>
      </c>
      <c r="N10388">
        <v>295.12099999999998</v>
      </c>
      <c r="O10388">
        <v>21.263000000000002</v>
      </c>
    </row>
    <row r="10389" spans="1:15" x14ac:dyDescent="0.3">
      <c r="A10389" t="s">
        <v>360</v>
      </c>
      <c r="B10389" t="s">
        <v>361</v>
      </c>
      <c r="C10389" t="s">
        <v>437</v>
      </c>
      <c r="D10389" t="s">
        <v>433</v>
      </c>
      <c r="E10389">
        <v>2015</v>
      </c>
      <c r="F10389">
        <v>12.388999999999999</v>
      </c>
      <c r="G10389">
        <v>7.0839999999999996</v>
      </c>
      <c r="I10389">
        <v>1640930000</v>
      </c>
      <c r="J10389">
        <v>9160.73</v>
      </c>
      <c r="K10389">
        <v>42.530900000000003</v>
      </c>
      <c r="L10389">
        <v>15.9</v>
      </c>
      <c r="M10389">
        <v>75.596000000000004</v>
      </c>
      <c r="N10389">
        <v>293.649</v>
      </c>
      <c r="O10389">
        <v>24.09</v>
      </c>
    </row>
    <row r="10390" spans="1:15" x14ac:dyDescent="0.3">
      <c r="A10390" t="s">
        <v>360</v>
      </c>
      <c r="B10390" t="s">
        <v>361</v>
      </c>
      <c r="C10390" t="s">
        <v>437</v>
      </c>
      <c r="D10390" t="s">
        <v>433</v>
      </c>
      <c r="E10390">
        <v>2014</v>
      </c>
      <c r="F10390">
        <v>12.502000000000001</v>
      </c>
      <c r="G10390">
        <v>7.0279999999999996</v>
      </c>
      <c r="I10390">
        <v>1542410000</v>
      </c>
      <c r="J10390">
        <v>8650.82</v>
      </c>
      <c r="K10390">
        <v>39.700000000000003</v>
      </c>
      <c r="L10390">
        <v>16.100000000000001</v>
      </c>
      <c r="M10390">
        <v>75.44</v>
      </c>
      <c r="N10390">
        <v>292.28899999999999</v>
      </c>
      <c r="O10390">
        <v>23.178000000000001</v>
      </c>
    </row>
    <row r="10391" spans="1:15" x14ac:dyDescent="0.3">
      <c r="A10391" t="s">
        <v>360</v>
      </c>
      <c r="B10391" t="s">
        <v>361</v>
      </c>
      <c r="C10391" t="s">
        <v>437</v>
      </c>
      <c r="D10391" t="s">
        <v>433</v>
      </c>
      <c r="E10391">
        <v>2013</v>
      </c>
      <c r="F10391">
        <v>12.618</v>
      </c>
      <c r="G10391">
        <v>6.9470000000000001</v>
      </c>
      <c r="I10391">
        <v>1481130000</v>
      </c>
      <c r="J10391">
        <v>8343.7999999999993</v>
      </c>
      <c r="K10391">
        <v>36</v>
      </c>
      <c r="L10391">
        <v>16.2</v>
      </c>
      <c r="M10391">
        <v>75.286000000000001</v>
      </c>
      <c r="N10391">
        <v>291.005</v>
      </c>
      <c r="O10391">
        <v>22.21</v>
      </c>
    </row>
    <row r="10392" spans="1:15" x14ac:dyDescent="0.3">
      <c r="A10392" t="s">
        <v>360</v>
      </c>
      <c r="B10392" t="s">
        <v>361</v>
      </c>
      <c r="C10392" t="s">
        <v>437</v>
      </c>
      <c r="D10392" t="s">
        <v>433</v>
      </c>
      <c r="E10392">
        <v>2012</v>
      </c>
      <c r="F10392">
        <v>12.747</v>
      </c>
      <c r="G10392">
        <v>6.84</v>
      </c>
      <c r="I10392">
        <v>1437880000</v>
      </c>
      <c r="J10392">
        <v>8139.89</v>
      </c>
      <c r="K10392">
        <v>34.82</v>
      </c>
      <c r="L10392">
        <v>16.3</v>
      </c>
      <c r="M10392">
        <v>75.138000000000005</v>
      </c>
      <c r="N10392">
        <v>289.584</v>
      </c>
      <c r="O10392">
        <v>19.059999999999999</v>
      </c>
    </row>
    <row r="10393" spans="1:15" x14ac:dyDescent="0.3">
      <c r="A10393" t="s">
        <v>360</v>
      </c>
      <c r="B10393" t="s">
        <v>361</v>
      </c>
      <c r="C10393" t="s">
        <v>437</v>
      </c>
      <c r="D10393" t="s">
        <v>433</v>
      </c>
      <c r="E10393">
        <v>2011</v>
      </c>
      <c r="F10393">
        <v>12.901</v>
      </c>
      <c r="G10393">
        <v>6.7119999999999997</v>
      </c>
      <c r="I10393">
        <v>1444270000</v>
      </c>
      <c r="J10393">
        <v>8227.39</v>
      </c>
      <c r="K10393">
        <v>34</v>
      </c>
      <c r="L10393">
        <v>16.399999999999999</v>
      </c>
      <c r="M10393">
        <v>74.992999999999995</v>
      </c>
      <c r="N10393">
        <v>287.77699999999999</v>
      </c>
      <c r="O10393">
        <v>18.86</v>
      </c>
    </row>
    <row r="10394" spans="1:15" x14ac:dyDescent="0.3">
      <c r="A10394" t="s">
        <v>360</v>
      </c>
      <c r="B10394" t="s">
        <v>361</v>
      </c>
      <c r="C10394" t="s">
        <v>437</v>
      </c>
      <c r="D10394" t="s">
        <v>433</v>
      </c>
      <c r="E10394">
        <v>2010</v>
      </c>
      <c r="F10394">
        <v>13.08</v>
      </c>
      <c r="G10394">
        <v>6.577</v>
      </c>
      <c r="I10394">
        <v>1399200000</v>
      </c>
      <c r="J10394">
        <v>8037.47</v>
      </c>
      <c r="K10394">
        <v>32.5</v>
      </c>
      <c r="L10394">
        <v>16.399999999999999</v>
      </c>
      <c r="M10394">
        <v>74.852000000000004</v>
      </c>
      <c r="N10394">
        <v>285.38499999999999</v>
      </c>
      <c r="O10394">
        <v>17.149000000000001</v>
      </c>
    </row>
    <row r="10395" spans="1:15" x14ac:dyDescent="0.3">
      <c r="A10395" t="s">
        <v>360</v>
      </c>
      <c r="B10395" t="s">
        <v>361</v>
      </c>
      <c r="C10395" t="s">
        <v>437</v>
      </c>
      <c r="D10395" t="s">
        <v>433</v>
      </c>
      <c r="E10395">
        <v>2009</v>
      </c>
      <c r="F10395">
        <v>13.28</v>
      </c>
      <c r="G10395">
        <v>6.4569999999999999</v>
      </c>
      <c r="I10395">
        <v>1278750000</v>
      </c>
      <c r="J10395">
        <v>7425.03</v>
      </c>
      <c r="K10395">
        <v>31</v>
      </c>
      <c r="L10395">
        <v>16.399999999999999</v>
      </c>
      <c r="M10395">
        <v>74.712000000000003</v>
      </c>
      <c r="N10395">
        <v>282.33</v>
      </c>
      <c r="O10395">
        <v>15.37</v>
      </c>
    </row>
    <row r="10396" spans="1:15" x14ac:dyDescent="0.3">
      <c r="A10396" t="s">
        <v>360</v>
      </c>
      <c r="B10396" t="s">
        <v>361</v>
      </c>
      <c r="C10396" t="s">
        <v>437</v>
      </c>
      <c r="D10396" t="s">
        <v>433</v>
      </c>
      <c r="E10396">
        <v>2008</v>
      </c>
      <c r="F10396">
        <v>13.505000000000001</v>
      </c>
      <c r="G10396">
        <v>6.37</v>
      </c>
      <c r="I10396">
        <v>1286720000</v>
      </c>
      <c r="J10396">
        <v>7568.45</v>
      </c>
      <c r="K10396">
        <v>30</v>
      </c>
      <c r="L10396">
        <v>16.399999999999999</v>
      </c>
      <c r="M10396">
        <v>74.570999999999998</v>
      </c>
      <c r="N10396">
        <v>278.70699999999999</v>
      </c>
      <c r="O10396">
        <v>12.72</v>
      </c>
    </row>
    <row r="10397" spans="1:15" x14ac:dyDescent="0.3">
      <c r="A10397" t="s">
        <v>360</v>
      </c>
      <c r="B10397" t="s">
        <v>361</v>
      </c>
      <c r="C10397" t="s">
        <v>437</v>
      </c>
      <c r="D10397" t="s">
        <v>433</v>
      </c>
      <c r="E10397">
        <v>2007</v>
      </c>
      <c r="F10397">
        <v>13.766</v>
      </c>
      <c r="G10397">
        <v>6.327</v>
      </c>
      <c r="I10397">
        <v>1279430000</v>
      </c>
      <c r="J10397">
        <v>7632.04</v>
      </c>
      <c r="K10397">
        <v>27.9</v>
      </c>
      <c r="L10397">
        <v>16.2</v>
      </c>
      <c r="M10397">
        <v>74.426000000000002</v>
      </c>
      <c r="N10397">
        <v>274.81799999999998</v>
      </c>
      <c r="O10397">
        <v>14</v>
      </c>
    </row>
    <row r="10398" spans="1:15" x14ac:dyDescent="0.3">
      <c r="A10398" t="s">
        <v>360</v>
      </c>
      <c r="B10398" t="s">
        <v>361</v>
      </c>
      <c r="C10398" t="s">
        <v>437</v>
      </c>
      <c r="D10398" t="s">
        <v>433</v>
      </c>
      <c r="E10398">
        <v>2006</v>
      </c>
      <c r="F10398">
        <v>14.083</v>
      </c>
      <c r="G10398">
        <v>6.33</v>
      </c>
      <c r="I10398">
        <v>1134570000</v>
      </c>
      <c r="J10398">
        <v>6860.32</v>
      </c>
      <c r="K10398">
        <v>24.5</v>
      </c>
      <c r="L10398">
        <v>16.100000000000001</v>
      </c>
      <c r="M10398">
        <v>74.275999999999996</v>
      </c>
      <c r="N10398">
        <v>271.11599999999999</v>
      </c>
      <c r="O10398">
        <v>16</v>
      </c>
    </row>
    <row r="10399" spans="1:15" x14ac:dyDescent="0.3">
      <c r="A10399" t="s">
        <v>360</v>
      </c>
      <c r="B10399" t="s">
        <v>361</v>
      </c>
      <c r="C10399" t="s">
        <v>437</v>
      </c>
      <c r="D10399" t="s">
        <v>433</v>
      </c>
      <c r="E10399">
        <v>2005</v>
      </c>
      <c r="F10399">
        <v>14.493</v>
      </c>
      <c r="G10399">
        <v>6.3719999999999999</v>
      </c>
      <c r="I10399">
        <v>1015930000</v>
      </c>
      <c r="J10399">
        <v>6216.82</v>
      </c>
      <c r="K10399">
        <v>21.567599999999999</v>
      </c>
      <c r="L10399">
        <v>15.9</v>
      </c>
      <c r="M10399">
        <v>74.122</v>
      </c>
      <c r="N10399">
        <v>267.89699999999999</v>
      </c>
      <c r="O10399">
        <v>18.7</v>
      </c>
    </row>
    <row r="10400" spans="1:15" x14ac:dyDescent="0.3">
      <c r="A10400" t="s">
        <v>360</v>
      </c>
      <c r="B10400" t="s">
        <v>361</v>
      </c>
      <c r="C10400" t="s">
        <v>437</v>
      </c>
      <c r="D10400" t="s">
        <v>433</v>
      </c>
      <c r="E10400">
        <v>2004</v>
      </c>
      <c r="F10400">
        <v>15.037000000000001</v>
      </c>
      <c r="G10400">
        <v>6.4409999999999998</v>
      </c>
      <c r="I10400">
        <v>954317000</v>
      </c>
      <c r="J10400">
        <v>5897.55</v>
      </c>
      <c r="K10400">
        <v>21.395199999999999</v>
      </c>
      <c r="L10400">
        <v>15.7</v>
      </c>
      <c r="M10400">
        <v>73.965999999999994</v>
      </c>
      <c r="N10400">
        <v>265.27199999999999</v>
      </c>
      <c r="O10400">
        <v>20.97</v>
      </c>
    </row>
    <row r="10401" spans="1:15" x14ac:dyDescent="0.3">
      <c r="A10401" t="s">
        <v>360</v>
      </c>
      <c r="B10401" t="s">
        <v>361</v>
      </c>
      <c r="C10401" t="s">
        <v>437</v>
      </c>
      <c r="D10401" t="s">
        <v>433</v>
      </c>
      <c r="E10401">
        <v>2003</v>
      </c>
      <c r="F10401">
        <v>15.733000000000001</v>
      </c>
      <c r="G10401">
        <v>6.516</v>
      </c>
      <c r="I10401">
        <v>883314000</v>
      </c>
      <c r="J10401">
        <v>5502.49</v>
      </c>
      <c r="K10401">
        <v>20.982500000000002</v>
      </c>
      <c r="L10401">
        <v>15.6</v>
      </c>
      <c r="M10401">
        <v>73.808000000000007</v>
      </c>
      <c r="N10401">
        <v>263.16399999999999</v>
      </c>
      <c r="O10401">
        <v>22.18</v>
      </c>
    </row>
    <row r="10402" spans="1:15" x14ac:dyDescent="0.3">
      <c r="A10402" t="s">
        <v>360</v>
      </c>
      <c r="B10402" t="s">
        <v>361</v>
      </c>
      <c r="C10402" t="s">
        <v>437</v>
      </c>
      <c r="D10402" t="s">
        <v>433</v>
      </c>
      <c r="E10402">
        <v>2002</v>
      </c>
      <c r="F10402">
        <v>16.579999999999998</v>
      </c>
      <c r="G10402">
        <v>6.5830000000000002</v>
      </c>
      <c r="I10402">
        <v>805069000</v>
      </c>
      <c r="J10402">
        <v>5050.88</v>
      </c>
      <c r="K10402">
        <v>14.6418</v>
      </c>
      <c r="L10402">
        <v>15.4</v>
      </c>
      <c r="M10402">
        <v>73.647999999999996</v>
      </c>
      <c r="N10402">
        <v>261.298</v>
      </c>
      <c r="O10402">
        <v>20.39</v>
      </c>
    </row>
    <row r="10403" spans="1:15" x14ac:dyDescent="0.3">
      <c r="A10403" t="s">
        <v>360</v>
      </c>
      <c r="B10403" t="s">
        <v>361</v>
      </c>
      <c r="C10403" t="s">
        <v>437</v>
      </c>
      <c r="D10403" t="s">
        <v>433</v>
      </c>
      <c r="E10403">
        <v>2001</v>
      </c>
      <c r="F10403">
        <v>17.562000000000001</v>
      </c>
      <c r="G10403">
        <v>6.633</v>
      </c>
      <c r="I10403">
        <v>798334000</v>
      </c>
      <c r="J10403">
        <v>5047.03</v>
      </c>
      <c r="K10403">
        <v>8.1818600000000004</v>
      </c>
      <c r="L10403">
        <v>15.4</v>
      </c>
      <c r="M10403">
        <v>73.486000000000004</v>
      </c>
      <c r="N10403">
        <v>259.31</v>
      </c>
      <c r="O10403">
        <v>18.321999999999999</v>
      </c>
    </row>
    <row r="10404" spans="1:15" x14ac:dyDescent="0.3">
      <c r="A10404" t="s">
        <v>360</v>
      </c>
      <c r="B10404" t="s">
        <v>361</v>
      </c>
      <c r="C10404" t="s">
        <v>437</v>
      </c>
      <c r="D10404" t="s">
        <v>433</v>
      </c>
      <c r="E10404">
        <v>2000</v>
      </c>
      <c r="F10404">
        <v>18.646999999999998</v>
      </c>
      <c r="G10404">
        <v>6.6660000000000004</v>
      </c>
      <c r="I10404">
        <v>834327000</v>
      </c>
      <c r="J10404">
        <v>5323.38</v>
      </c>
      <c r="K10404">
        <v>5.0904800000000003</v>
      </c>
      <c r="L10404">
        <v>15.4</v>
      </c>
      <c r="M10404">
        <v>73.319000000000003</v>
      </c>
      <c r="N10404">
        <v>256.93299999999999</v>
      </c>
      <c r="O10404">
        <v>16.489999999999998</v>
      </c>
    </row>
    <row r="10405" spans="1:15" x14ac:dyDescent="0.3">
      <c r="A10405" t="s">
        <v>360</v>
      </c>
      <c r="B10405" t="s">
        <v>361</v>
      </c>
      <c r="C10405" t="s">
        <v>437</v>
      </c>
      <c r="D10405" t="s">
        <v>433</v>
      </c>
      <c r="E10405">
        <v>1999</v>
      </c>
      <c r="F10405">
        <v>19.786999999999999</v>
      </c>
      <c r="G10405">
        <v>6.6859999999999999</v>
      </c>
      <c r="I10405">
        <v>824733000</v>
      </c>
      <c r="J10405">
        <v>5321.03</v>
      </c>
      <c r="K10405">
        <v>1.93211</v>
      </c>
      <c r="L10405">
        <v>15.5</v>
      </c>
      <c r="M10405">
        <v>73.144000000000005</v>
      </c>
      <c r="N10405">
        <v>254.09</v>
      </c>
      <c r="O10405">
        <v>18.09</v>
      </c>
    </row>
    <row r="10406" spans="1:15" x14ac:dyDescent="0.3">
      <c r="A10406" t="s">
        <v>360</v>
      </c>
      <c r="B10406" t="s">
        <v>361</v>
      </c>
      <c r="C10406" t="s">
        <v>437</v>
      </c>
      <c r="D10406" t="s">
        <v>433</v>
      </c>
      <c r="E10406">
        <v>1998</v>
      </c>
      <c r="F10406">
        <v>20.93</v>
      </c>
      <c r="G10406">
        <v>6.7</v>
      </c>
      <c r="I10406">
        <v>784752000</v>
      </c>
      <c r="J10406">
        <v>5128.3999999999996</v>
      </c>
      <c r="K10406">
        <v>1.3049900000000001</v>
      </c>
      <c r="L10406">
        <v>15.7</v>
      </c>
      <c r="M10406">
        <v>72.957999999999998</v>
      </c>
      <c r="N10406">
        <v>250.85400000000001</v>
      </c>
      <c r="O10406">
        <v>21.6</v>
      </c>
    </row>
    <row r="10407" spans="1:15" x14ac:dyDescent="0.3">
      <c r="A10407" t="s">
        <v>360</v>
      </c>
      <c r="B10407" t="s">
        <v>361</v>
      </c>
      <c r="C10407" t="s">
        <v>437</v>
      </c>
      <c r="D10407" t="s">
        <v>433</v>
      </c>
      <c r="E10407">
        <v>1997</v>
      </c>
      <c r="F10407">
        <v>22.033000000000001</v>
      </c>
      <c r="G10407">
        <v>6.7130000000000001</v>
      </c>
      <c r="I10407">
        <v>721068000</v>
      </c>
      <c r="J10407">
        <v>4778.04</v>
      </c>
      <c r="K10407">
        <v>0.99216800000000005</v>
      </c>
      <c r="L10407">
        <v>16</v>
      </c>
      <c r="M10407">
        <v>72.759</v>
      </c>
      <c r="N10407">
        <v>247.398</v>
      </c>
      <c r="O10407">
        <v>20.47</v>
      </c>
    </row>
    <row r="10408" spans="1:15" x14ac:dyDescent="0.3">
      <c r="A10408" t="s">
        <v>360</v>
      </c>
      <c r="B10408" t="s">
        <v>361</v>
      </c>
      <c r="C10408" t="s">
        <v>437</v>
      </c>
      <c r="D10408" t="s">
        <v>433</v>
      </c>
      <c r="E10408">
        <v>1996</v>
      </c>
      <c r="F10408">
        <v>23.07</v>
      </c>
      <c r="G10408">
        <v>6.7220000000000004</v>
      </c>
      <c r="I10408">
        <v>705673000</v>
      </c>
      <c r="J10408">
        <v>4741.34</v>
      </c>
      <c r="K10408">
        <v>0.67046600000000001</v>
      </c>
      <c r="L10408">
        <v>16.3</v>
      </c>
      <c r="M10408">
        <v>72.546999999999997</v>
      </c>
      <c r="N10408">
        <v>243.99</v>
      </c>
      <c r="O10408">
        <v>16.329999999999998</v>
      </c>
    </row>
    <row r="10409" spans="1:15" x14ac:dyDescent="0.3">
      <c r="A10409" t="s">
        <v>360</v>
      </c>
      <c r="B10409" t="s">
        <v>361</v>
      </c>
      <c r="C10409" t="s">
        <v>437</v>
      </c>
      <c r="D10409" t="s">
        <v>433</v>
      </c>
      <c r="E10409">
        <v>1995</v>
      </c>
      <c r="F10409">
        <v>24.033999999999999</v>
      </c>
      <c r="G10409">
        <v>6.7169999999999996</v>
      </c>
      <c r="I10409">
        <v>682369999</v>
      </c>
      <c r="J10409">
        <v>4646.08</v>
      </c>
      <c r="K10409">
        <v>0.30565700000000001</v>
      </c>
      <c r="L10409">
        <v>16.7</v>
      </c>
      <c r="M10409">
        <v>72.322999999999993</v>
      </c>
      <c r="N10409">
        <v>240.77</v>
      </c>
      <c r="O10409">
        <v>15.83</v>
      </c>
    </row>
    <row r="10410" spans="1:15" x14ac:dyDescent="0.3">
      <c r="A10410" t="s">
        <v>360</v>
      </c>
      <c r="B10410" t="s">
        <v>361</v>
      </c>
      <c r="C10410" t="s">
        <v>437</v>
      </c>
      <c r="D10410" t="s">
        <v>433</v>
      </c>
      <c r="E10410">
        <v>1994</v>
      </c>
      <c r="F10410">
        <v>24.933</v>
      </c>
      <c r="G10410">
        <v>6.6820000000000004</v>
      </c>
      <c r="I10410">
        <v>638423000</v>
      </c>
      <c r="J10410">
        <v>4400.3999999999996</v>
      </c>
      <c r="L10410">
        <v>17.100000000000001</v>
      </c>
      <c r="M10410">
        <v>72.087000000000003</v>
      </c>
      <c r="N10410">
        <v>237.84100000000001</v>
      </c>
      <c r="O10410">
        <v>17</v>
      </c>
    </row>
    <row r="10411" spans="1:15" x14ac:dyDescent="0.3">
      <c r="A10411" t="s">
        <v>360</v>
      </c>
      <c r="B10411" t="s">
        <v>361</v>
      </c>
      <c r="C10411" t="s">
        <v>437</v>
      </c>
      <c r="D10411" t="s">
        <v>433</v>
      </c>
      <c r="E10411">
        <v>1993</v>
      </c>
      <c r="F10411">
        <v>25.795999999999999</v>
      </c>
      <c r="G10411">
        <v>6.6120000000000001</v>
      </c>
      <c r="I10411">
        <v>612539000</v>
      </c>
      <c r="J10411">
        <v>4271.2700000000004</v>
      </c>
      <c r="L10411">
        <v>17.5</v>
      </c>
      <c r="M10411">
        <v>71.843000000000004</v>
      </c>
      <c r="N10411">
        <v>235.09700000000001</v>
      </c>
      <c r="O10411">
        <v>16.8</v>
      </c>
    </row>
    <row r="10412" spans="1:15" x14ac:dyDescent="0.3">
      <c r="A10412" t="s">
        <v>360</v>
      </c>
      <c r="B10412" t="s">
        <v>361</v>
      </c>
      <c r="C10412" t="s">
        <v>437</v>
      </c>
      <c r="D10412" t="s">
        <v>433</v>
      </c>
      <c r="E10412">
        <v>1992</v>
      </c>
      <c r="F10412">
        <v>26.641999999999999</v>
      </c>
      <c r="G10412">
        <v>6.5069999999999997</v>
      </c>
      <c r="I10412">
        <v>602911000</v>
      </c>
      <c r="J10412">
        <v>4253.04</v>
      </c>
      <c r="L10412">
        <v>17.899999999999999</v>
      </c>
      <c r="M10412">
        <v>71.591999999999999</v>
      </c>
      <c r="N10412">
        <v>232.393</v>
      </c>
      <c r="O10412">
        <v>16.361999999999998</v>
      </c>
    </row>
    <row r="10413" spans="1:15" x14ac:dyDescent="0.3">
      <c r="A10413" t="s">
        <v>360</v>
      </c>
      <c r="B10413" t="s">
        <v>361</v>
      </c>
      <c r="C10413" t="s">
        <v>437</v>
      </c>
      <c r="D10413" t="s">
        <v>433</v>
      </c>
      <c r="E10413">
        <v>1991</v>
      </c>
      <c r="F10413">
        <v>27.475000000000001</v>
      </c>
      <c r="G10413">
        <v>6.3769999999999998</v>
      </c>
      <c r="I10413">
        <v>548819000</v>
      </c>
      <c r="J10413">
        <v>3920.28</v>
      </c>
      <c r="L10413">
        <v>18.2</v>
      </c>
      <c r="M10413">
        <v>71.334999999999994</v>
      </c>
      <c r="N10413">
        <v>229.5</v>
      </c>
      <c r="O10413">
        <v>16.329000000000001</v>
      </c>
    </row>
    <row r="10414" spans="1:15" x14ac:dyDescent="0.3">
      <c r="A10414" t="s">
        <v>360</v>
      </c>
      <c r="B10414" t="s">
        <v>361</v>
      </c>
      <c r="C10414" t="s">
        <v>437</v>
      </c>
      <c r="D10414" t="s">
        <v>433</v>
      </c>
      <c r="E10414">
        <v>1990</v>
      </c>
      <c r="F10414">
        <v>28.288</v>
      </c>
      <c r="G10414">
        <v>6.2389999999999999</v>
      </c>
      <c r="I10414">
        <v>518433000</v>
      </c>
      <c r="J10414">
        <v>3756.22</v>
      </c>
      <c r="K10414">
        <v>0</v>
      </c>
      <c r="L10414">
        <v>18.5</v>
      </c>
      <c r="M10414">
        <v>71.073999999999998</v>
      </c>
      <c r="N10414">
        <v>226.262</v>
      </c>
    </row>
    <row r="10415" spans="1:15" x14ac:dyDescent="0.3">
      <c r="A10415" t="s">
        <v>360</v>
      </c>
      <c r="B10415" t="s">
        <v>361</v>
      </c>
      <c r="C10415" t="s">
        <v>437</v>
      </c>
      <c r="D10415" t="s">
        <v>433</v>
      </c>
      <c r="E10415">
        <v>1989</v>
      </c>
      <c r="F10415">
        <v>29.067</v>
      </c>
      <c r="G10415">
        <v>6.1159999999999997</v>
      </c>
      <c r="I10415">
        <v>435493000</v>
      </c>
      <c r="J10415">
        <v>3207.15</v>
      </c>
      <c r="L10415">
        <v>19</v>
      </c>
      <c r="M10415">
        <v>70.81</v>
      </c>
      <c r="N10415">
        <v>222.60300000000001</v>
      </c>
    </row>
    <row r="10416" spans="1:15" x14ac:dyDescent="0.3">
      <c r="A10416" t="s">
        <v>360</v>
      </c>
      <c r="B10416" t="s">
        <v>361</v>
      </c>
      <c r="C10416" t="s">
        <v>437</v>
      </c>
      <c r="D10416" t="s">
        <v>433</v>
      </c>
      <c r="E10416">
        <v>1988</v>
      </c>
      <c r="F10416">
        <v>29.803999999999998</v>
      </c>
      <c r="G10416">
        <v>6.0270000000000001</v>
      </c>
      <c r="I10416">
        <v>384377000</v>
      </c>
      <c r="J10416">
        <v>2882.1</v>
      </c>
      <c r="L10416">
        <v>19.399999999999999</v>
      </c>
      <c r="M10416">
        <v>70.540000000000006</v>
      </c>
      <c r="N10416">
        <v>218.63399999999999</v>
      </c>
    </row>
    <row r="10417" spans="1:14" x14ac:dyDescent="0.3">
      <c r="A10417" t="s">
        <v>360</v>
      </c>
      <c r="B10417" t="s">
        <v>361</v>
      </c>
      <c r="C10417" t="s">
        <v>437</v>
      </c>
      <c r="D10417" t="s">
        <v>433</v>
      </c>
      <c r="E10417">
        <v>1987</v>
      </c>
      <c r="F10417">
        <v>30.498999999999999</v>
      </c>
      <c r="G10417">
        <v>5.9870000000000001</v>
      </c>
      <c r="I10417">
        <v>335887000</v>
      </c>
      <c r="J10417">
        <v>2566.85</v>
      </c>
      <c r="L10417">
        <v>20</v>
      </c>
      <c r="M10417">
        <v>70.266000000000005</v>
      </c>
      <c r="N10417">
        <v>214.518</v>
      </c>
    </row>
    <row r="10418" spans="1:14" x14ac:dyDescent="0.3">
      <c r="A10418" t="s">
        <v>360</v>
      </c>
      <c r="B10418" t="s">
        <v>361</v>
      </c>
      <c r="C10418" t="s">
        <v>437</v>
      </c>
      <c r="D10418" t="s">
        <v>433</v>
      </c>
      <c r="E10418">
        <v>1986</v>
      </c>
      <c r="F10418">
        <v>31.161000000000001</v>
      </c>
      <c r="G10418">
        <v>6.0019999999999998</v>
      </c>
      <c r="I10418">
        <v>304170000</v>
      </c>
      <c r="J10418">
        <v>2368.02</v>
      </c>
      <c r="L10418">
        <v>20.6</v>
      </c>
      <c r="M10418">
        <v>69.984999999999999</v>
      </c>
      <c r="N10418">
        <v>210.572</v>
      </c>
    </row>
    <row r="10419" spans="1:14" x14ac:dyDescent="0.3">
      <c r="A10419" t="s">
        <v>360</v>
      </c>
      <c r="B10419" t="s">
        <v>361</v>
      </c>
      <c r="C10419" t="s">
        <v>437</v>
      </c>
      <c r="D10419" t="s">
        <v>433</v>
      </c>
      <c r="E10419">
        <v>1985</v>
      </c>
      <c r="F10419">
        <v>31.818000000000001</v>
      </c>
      <c r="G10419">
        <v>6.0720000000000001</v>
      </c>
      <c r="I10419">
        <v>254459000</v>
      </c>
      <c r="J10419">
        <v>2015.62</v>
      </c>
      <c r="L10419">
        <v>21.3</v>
      </c>
      <c r="M10419">
        <v>69.697999999999993</v>
      </c>
      <c r="N10419">
        <v>206.95699999999999</v>
      </c>
    </row>
    <row r="10420" spans="1:14" x14ac:dyDescent="0.3">
      <c r="A10420" t="s">
        <v>360</v>
      </c>
      <c r="B10420" t="s">
        <v>361</v>
      </c>
      <c r="C10420" t="s">
        <v>437</v>
      </c>
      <c r="D10420" t="s">
        <v>433</v>
      </c>
      <c r="E10420">
        <v>1984</v>
      </c>
      <c r="F10420">
        <v>32.511000000000003</v>
      </c>
      <c r="G10420">
        <v>6.1849999999999996</v>
      </c>
      <c r="I10420">
        <v>229372000</v>
      </c>
      <c r="J10420">
        <v>1845.43</v>
      </c>
      <c r="L10420">
        <v>22</v>
      </c>
      <c r="M10420">
        <v>69.406999999999996</v>
      </c>
      <c r="N10420">
        <v>203.75700000000001</v>
      </c>
    </row>
    <row r="10421" spans="1:14" x14ac:dyDescent="0.3">
      <c r="A10421" t="s">
        <v>360</v>
      </c>
      <c r="B10421" t="s">
        <v>361</v>
      </c>
      <c r="C10421" t="s">
        <v>437</v>
      </c>
      <c r="D10421" t="s">
        <v>433</v>
      </c>
      <c r="E10421">
        <v>1983</v>
      </c>
      <c r="F10421">
        <v>33.256999999999998</v>
      </c>
      <c r="G10421">
        <v>6.3250000000000002</v>
      </c>
      <c r="I10421">
        <v>208179000</v>
      </c>
      <c r="J10421">
        <v>1698.53</v>
      </c>
      <c r="L10421">
        <v>22.6</v>
      </c>
      <c r="M10421">
        <v>69.11</v>
      </c>
      <c r="N10421">
        <v>200.92500000000001</v>
      </c>
    </row>
    <row r="10422" spans="1:14" x14ac:dyDescent="0.3">
      <c r="A10422" t="s">
        <v>360</v>
      </c>
      <c r="B10422" t="s">
        <v>361</v>
      </c>
      <c r="C10422" t="s">
        <v>437</v>
      </c>
      <c r="D10422" t="s">
        <v>433</v>
      </c>
      <c r="E10422">
        <v>1982</v>
      </c>
      <c r="F10422">
        <v>34.052999999999997</v>
      </c>
      <c r="G10422">
        <v>6.4770000000000003</v>
      </c>
      <c r="I10422">
        <v>193149000</v>
      </c>
      <c r="J10422">
        <v>1596.43</v>
      </c>
      <c r="L10422">
        <v>23.3</v>
      </c>
      <c r="M10422">
        <v>68.802999999999997</v>
      </c>
      <c r="N10422">
        <v>198.34100000000001</v>
      </c>
    </row>
    <row r="10423" spans="1:14" x14ac:dyDescent="0.3">
      <c r="A10423" t="s">
        <v>360</v>
      </c>
      <c r="B10423" t="s">
        <v>361</v>
      </c>
      <c r="C10423" t="s">
        <v>437</v>
      </c>
      <c r="D10423" t="s">
        <v>433</v>
      </c>
      <c r="E10423">
        <v>1981</v>
      </c>
      <c r="F10423">
        <v>34.877000000000002</v>
      </c>
      <c r="G10423">
        <v>6.6349999999999998</v>
      </c>
      <c r="I10423">
        <v>177541000</v>
      </c>
      <c r="J10423">
        <v>1486.57</v>
      </c>
      <c r="L10423">
        <v>24.1</v>
      </c>
      <c r="M10423">
        <v>68.483999999999995</v>
      </c>
      <c r="N10423">
        <v>195.78700000000001</v>
      </c>
    </row>
    <row r="10424" spans="1:14" x14ac:dyDescent="0.3">
      <c r="A10424" t="s">
        <v>360</v>
      </c>
      <c r="B10424" t="s">
        <v>361</v>
      </c>
      <c r="C10424" t="s">
        <v>437</v>
      </c>
      <c r="D10424" t="s">
        <v>433</v>
      </c>
      <c r="E10424">
        <v>1980</v>
      </c>
      <c r="F10424">
        <v>35.664000000000001</v>
      </c>
      <c r="G10424">
        <v>6.7969999999999997</v>
      </c>
      <c r="I10424">
        <v>154461000</v>
      </c>
      <c r="J10424">
        <v>1310.97</v>
      </c>
      <c r="L10424">
        <v>25.1</v>
      </c>
      <c r="M10424">
        <v>68.144000000000005</v>
      </c>
      <c r="N10424">
        <v>193.15100000000001</v>
      </c>
    </row>
    <row r="10425" spans="1:14" x14ac:dyDescent="0.3">
      <c r="A10425" t="s">
        <v>360</v>
      </c>
      <c r="B10425" t="s">
        <v>361</v>
      </c>
      <c r="C10425" t="s">
        <v>437</v>
      </c>
      <c r="D10425" t="s">
        <v>433</v>
      </c>
      <c r="E10425">
        <v>1979</v>
      </c>
      <c r="F10425">
        <v>36.329000000000001</v>
      </c>
      <c r="G10425">
        <v>6.9660000000000002</v>
      </c>
      <c r="I10425">
        <v>130476000</v>
      </c>
      <c r="J10425">
        <v>1123.47</v>
      </c>
      <c r="L10425">
        <v>26.3</v>
      </c>
      <c r="M10425">
        <v>67.775000000000006</v>
      </c>
      <c r="N10425">
        <v>190.387</v>
      </c>
    </row>
    <row r="10426" spans="1:14" x14ac:dyDescent="0.3">
      <c r="A10426" t="s">
        <v>360</v>
      </c>
      <c r="B10426" t="s">
        <v>361</v>
      </c>
      <c r="C10426" t="s">
        <v>437</v>
      </c>
      <c r="D10426" t="s">
        <v>433</v>
      </c>
      <c r="E10426">
        <v>1978</v>
      </c>
      <c r="F10426">
        <v>36.819000000000003</v>
      </c>
      <c r="G10426">
        <v>7.1470000000000002</v>
      </c>
      <c r="I10426">
        <v>107828000</v>
      </c>
      <c r="J10426">
        <v>942.55</v>
      </c>
      <c r="L10426">
        <v>27.9</v>
      </c>
      <c r="M10426">
        <v>67.373999999999995</v>
      </c>
      <c r="N10426">
        <v>187.541</v>
      </c>
    </row>
    <row r="10427" spans="1:14" x14ac:dyDescent="0.3">
      <c r="A10427" t="s">
        <v>360</v>
      </c>
      <c r="B10427" t="s">
        <v>361</v>
      </c>
      <c r="C10427" t="s">
        <v>437</v>
      </c>
      <c r="D10427" t="s">
        <v>433</v>
      </c>
      <c r="E10427">
        <v>1977</v>
      </c>
      <c r="F10427">
        <v>37.116999999999997</v>
      </c>
      <c r="G10427">
        <v>7.3440000000000003</v>
      </c>
      <c r="I10427">
        <v>92546800</v>
      </c>
      <c r="J10427">
        <v>821.28800000000001</v>
      </c>
      <c r="L10427">
        <v>29.9</v>
      </c>
      <c r="M10427">
        <v>66.94</v>
      </c>
      <c r="N10427">
        <v>184.73</v>
      </c>
    </row>
    <row r="10428" spans="1:14" x14ac:dyDescent="0.3">
      <c r="A10428" t="s">
        <v>360</v>
      </c>
      <c r="B10428" t="s">
        <v>361</v>
      </c>
      <c r="C10428" t="s">
        <v>437</v>
      </c>
      <c r="D10428" t="s">
        <v>433</v>
      </c>
      <c r="E10428">
        <v>1976</v>
      </c>
      <c r="F10428">
        <v>37.244999999999997</v>
      </c>
      <c r="G10428">
        <v>7.5590000000000002</v>
      </c>
      <c r="L10428">
        <v>32.5</v>
      </c>
      <c r="M10428">
        <v>66.477999999999994</v>
      </c>
      <c r="N10428">
        <v>182.077</v>
      </c>
    </row>
    <row r="10429" spans="1:14" x14ac:dyDescent="0.3">
      <c r="A10429" t="s">
        <v>360</v>
      </c>
      <c r="B10429" t="s">
        <v>361</v>
      </c>
      <c r="C10429" t="s">
        <v>437</v>
      </c>
      <c r="D10429" t="s">
        <v>433</v>
      </c>
      <c r="E10429">
        <v>1975</v>
      </c>
      <c r="F10429">
        <v>37.268000000000001</v>
      </c>
      <c r="G10429">
        <v>7.7859999999999996</v>
      </c>
      <c r="L10429">
        <v>35.6</v>
      </c>
      <c r="M10429">
        <v>65.997</v>
      </c>
      <c r="N10429">
        <v>179.71600000000001</v>
      </c>
    </row>
    <row r="10430" spans="1:14" x14ac:dyDescent="0.3">
      <c r="A10430" t="s">
        <v>360</v>
      </c>
      <c r="B10430" t="s">
        <v>361</v>
      </c>
      <c r="C10430" t="s">
        <v>437</v>
      </c>
      <c r="D10430" t="s">
        <v>433</v>
      </c>
      <c r="E10430">
        <v>1974</v>
      </c>
      <c r="F10430">
        <v>37.28</v>
      </c>
      <c r="G10430">
        <v>8.0220000000000002</v>
      </c>
      <c r="L10430">
        <v>39.299999999999997</v>
      </c>
      <c r="M10430">
        <v>65.515000000000001</v>
      </c>
      <c r="N10430">
        <v>177.69</v>
      </c>
    </row>
    <row r="10431" spans="1:14" x14ac:dyDescent="0.3">
      <c r="A10431" t="s">
        <v>360</v>
      </c>
      <c r="B10431" t="s">
        <v>361</v>
      </c>
      <c r="C10431" t="s">
        <v>437</v>
      </c>
      <c r="D10431" t="s">
        <v>433</v>
      </c>
      <c r="E10431">
        <v>1973</v>
      </c>
      <c r="F10431">
        <v>37.381999999999998</v>
      </c>
      <c r="G10431">
        <v>8.2650000000000006</v>
      </c>
      <c r="L10431">
        <v>43.4</v>
      </c>
      <c r="M10431">
        <v>65.040000000000006</v>
      </c>
      <c r="N10431">
        <v>175.934</v>
      </c>
    </row>
    <row r="10432" spans="1:14" x14ac:dyDescent="0.3">
      <c r="A10432" t="s">
        <v>360</v>
      </c>
      <c r="B10432" t="s">
        <v>361</v>
      </c>
      <c r="C10432" t="s">
        <v>437</v>
      </c>
      <c r="D10432" t="s">
        <v>433</v>
      </c>
      <c r="E10432">
        <v>1972</v>
      </c>
      <c r="F10432">
        <v>37.651000000000003</v>
      </c>
      <c r="G10432">
        <v>8.516</v>
      </c>
      <c r="L10432">
        <v>48</v>
      </c>
      <c r="M10432">
        <v>64.578000000000003</v>
      </c>
      <c r="N10432">
        <v>174.279</v>
      </c>
    </row>
    <row r="10433" spans="1:14" x14ac:dyDescent="0.3">
      <c r="A10433" t="s">
        <v>360</v>
      </c>
      <c r="B10433" t="s">
        <v>361</v>
      </c>
      <c r="C10433" t="s">
        <v>437</v>
      </c>
      <c r="D10433" t="s">
        <v>433</v>
      </c>
      <c r="E10433">
        <v>1971</v>
      </c>
      <c r="F10433">
        <v>38.116999999999997</v>
      </c>
      <c r="G10433">
        <v>8.7780000000000005</v>
      </c>
      <c r="L10433">
        <v>52.9</v>
      </c>
      <c r="M10433">
        <v>64.123999999999995</v>
      </c>
      <c r="N10433">
        <v>172.536</v>
      </c>
    </row>
    <row r="10434" spans="1:14" x14ac:dyDescent="0.3">
      <c r="A10434" t="s">
        <v>360</v>
      </c>
      <c r="B10434" t="s">
        <v>361</v>
      </c>
      <c r="C10434" t="s">
        <v>437</v>
      </c>
      <c r="D10434" t="s">
        <v>433</v>
      </c>
      <c r="E10434">
        <v>1970</v>
      </c>
      <c r="F10434">
        <v>38.786000000000001</v>
      </c>
      <c r="G10434">
        <v>9.0609999999999999</v>
      </c>
      <c r="L10434">
        <v>58.1</v>
      </c>
      <c r="M10434">
        <v>63.667000000000002</v>
      </c>
      <c r="N10434">
        <v>170.51599999999999</v>
      </c>
    </row>
    <row r="10435" spans="1:14" x14ac:dyDescent="0.3">
      <c r="A10435" t="s">
        <v>360</v>
      </c>
      <c r="B10435" t="s">
        <v>361</v>
      </c>
      <c r="C10435" t="s">
        <v>437</v>
      </c>
      <c r="D10435" t="s">
        <v>433</v>
      </c>
      <c r="E10435">
        <v>1969</v>
      </c>
      <c r="F10435">
        <v>39.628999999999998</v>
      </c>
      <c r="G10435">
        <v>9.3770000000000007</v>
      </c>
      <c r="M10435">
        <v>63.188000000000002</v>
      </c>
      <c r="N10435">
        <v>168.19200000000001</v>
      </c>
    </row>
    <row r="10436" spans="1:14" x14ac:dyDescent="0.3">
      <c r="A10436" t="s">
        <v>360</v>
      </c>
      <c r="B10436" t="s">
        <v>361</v>
      </c>
      <c r="C10436" t="s">
        <v>437</v>
      </c>
      <c r="D10436" t="s">
        <v>433</v>
      </c>
      <c r="E10436">
        <v>1968</v>
      </c>
      <c r="F10436">
        <v>40.576000000000001</v>
      </c>
      <c r="G10436">
        <v>9.7319999999999993</v>
      </c>
      <c r="M10436">
        <v>62.67</v>
      </c>
      <c r="N10436">
        <v>165.631</v>
      </c>
    </row>
    <row r="10437" spans="1:14" x14ac:dyDescent="0.3">
      <c r="A10437" t="s">
        <v>360</v>
      </c>
      <c r="B10437" t="s">
        <v>361</v>
      </c>
      <c r="C10437" t="s">
        <v>437</v>
      </c>
      <c r="D10437" t="s">
        <v>433</v>
      </c>
      <c r="E10437">
        <v>1967</v>
      </c>
      <c r="F10437">
        <v>41.561999999999998</v>
      </c>
      <c r="G10437">
        <v>10.129</v>
      </c>
      <c r="M10437">
        <v>62.098999999999997</v>
      </c>
      <c r="N10437">
        <v>162.893</v>
      </c>
    </row>
    <row r="10438" spans="1:14" x14ac:dyDescent="0.3">
      <c r="A10438" t="s">
        <v>360</v>
      </c>
      <c r="B10438" t="s">
        <v>361</v>
      </c>
      <c r="C10438" t="s">
        <v>437</v>
      </c>
      <c r="D10438" t="s">
        <v>433</v>
      </c>
      <c r="E10438">
        <v>1966</v>
      </c>
      <c r="F10438">
        <v>42.561</v>
      </c>
      <c r="G10438">
        <v>10.568</v>
      </c>
      <c r="M10438">
        <v>61.470999999999997</v>
      </c>
      <c r="N10438">
        <v>160.18899999999999</v>
      </c>
    </row>
    <row r="10439" spans="1:14" x14ac:dyDescent="0.3">
      <c r="A10439" t="s">
        <v>360</v>
      </c>
      <c r="B10439" t="s">
        <v>361</v>
      </c>
      <c r="C10439" t="s">
        <v>437</v>
      </c>
      <c r="D10439" t="s">
        <v>433</v>
      </c>
      <c r="E10439">
        <v>1965</v>
      </c>
      <c r="F10439">
        <v>43.576999999999998</v>
      </c>
      <c r="G10439">
        <v>11.041</v>
      </c>
      <c r="M10439">
        <v>60.780999999999999</v>
      </c>
      <c r="N10439">
        <v>157.59700000000001</v>
      </c>
    </row>
    <row r="10440" spans="1:14" x14ac:dyDescent="0.3">
      <c r="A10440" t="s">
        <v>360</v>
      </c>
      <c r="B10440" t="s">
        <v>361</v>
      </c>
      <c r="C10440" t="s">
        <v>437</v>
      </c>
      <c r="D10440" t="s">
        <v>433</v>
      </c>
      <c r="E10440">
        <v>1964</v>
      </c>
      <c r="F10440">
        <v>44.636000000000003</v>
      </c>
      <c r="G10440">
        <v>11.54</v>
      </c>
      <c r="M10440">
        <v>60.034999999999997</v>
      </c>
      <c r="N10440">
        <v>155.14099999999999</v>
      </c>
    </row>
    <row r="10441" spans="1:14" x14ac:dyDescent="0.3">
      <c r="A10441" t="s">
        <v>360</v>
      </c>
      <c r="B10441" t="s">
        <v>361</v>
      </c>
      <c r="C10441" t="s">
        <v>437</v>
      </c>
      <c r="D10441" t="s">
        <v>433</v>
      </c>
      <c r="E10441">
        <v>1963</v>
      </c>
      <c r="F10441">
        <v>45.746000000000002</v>
      </c>
      <c r="G10441">
        <v>12.051</v>
      </c>
      <c r="M10441">
        <v>59.246000000000002</v>
      </c>
      <c r="N10441">
        <v>152.80500000000001</v>
      </c>
    </row>
    <row r="10442" spans="1:14" x14ac:dyDescent="0.3">
      <c r="A10442" t="s">
        <v>360</v>
      </c>
      <c r="B10442" t="s">
        <v>361</v>
      </c>
      <c r="C10442" t="s">
        <v>437</v>
      </c>
      <c r="D10442" t="s">
        <v>433</v>
      </c>
      <c r="E10442">
        <v>1962</v>
      </c>
      <c r="F10442">
        <v>46.881999999999998</v>
      </c>
      <c r="G10442">
        <v>12.566000000000001</v>
      </c>
      <c r="M10442">
        <v>58.427999999999997</v>
      </c>
      <c r="N10442">
        <v>150.64099999999999</v>
      </c>
    </row>
    <row r="10443" spans="1:14" x14ac:dyDescent="0.3">
      <c r="A10443" t="s">
        <v>360</v>
      </c>
      <c r="B10443" t="s">
        <v>361</v>
      </c>
      <c r="C10443" t="s">
        <v>437</v>
      </c>
      <c r="D10443" t="s">
        <v>433</v>
      </c>
      <c r="E10443">
        <v>1961</v>
      </c>
      <c r="F10443">
        <v>47.985999999999997</v>
      </c>
      <c r="G10443">
        <v>13.077999999999999</v>
      </c>
      <c r="M10443">
        <v>57.588999999999999</v>
      </c>
      <c r="N10443">
        <v>148.715</v>
      </c>
    </row>
    <row r="10444" spans="1:14" x14ac:dyDescent="0.3">
      <c r="A10444" t="s">
        <v>360</v>
      </c>
      <c r="B10444" t="s">
        <v>361</v>
      </c>
      <c r="C10444" t="s">
        <v>437</v>
      </c>
      <c r="D10444" t="s">
        <v>433</v>
      </c>
      <c r="E10444">
        <v>1960</v>
      </c>
      <c r="F10444">
        <v>48.988</v>
      </c>
      <c r="G10444">
        <v>13.587999999999999</v>
      </c>
      <c r="M10444">
        <v>56.738999999999997</v>
      </c>
    </row>
    <row r="10445" spans="1:14" x14ac:dyDescent="0.3">
      <c r="A10445" t="s">
        <v>362</v>
      </c>
      <c r="B10445" t="s">
        <v>363</v>
      </c>
      <c r="C10445" t="s">
        <v>437</v>
      </c>
      <c r="D10445" t="s">
        <v>436</v>
      </c>
      <c r="E10445">
        <v>2018</v>
      </c>
    </row>
    <row r="10446" spans="1:14" x14ac:dyDescent="0.3">
      <c r="A10446" t="s">
        <v>362</v>
      </c>
      <c r="B10446" t="s">
        <v>363</v>
      </c>
      <c r="C10446" t="s">
        <v>437</v>
      </c>
      <c r="D10446" t="s">
        <v>436</v>
      </c>
      <c r="E10446">
        <v>2017</v>
      </c>
      <c r="F10446">
        <v>14.9</v>
      </c>
      <c r="G10446">
        <v>4.3</v>
      </c>
      <c r="M10446">
        <v>79.721999999999994</v>
      </c>
      <c r="N10446">
        <v>672.05899999999997</v>
      </c>
    </row>
    <row r="10447" spans="1:14" x14ac:dyDescent="0.3">
      <c r="A10447" t="s">
        <v>362</v>
      </c>
      <c r="B10447" t="s">
        <v>363</v>
      </c>
      <c r="C10447" t="s">
        <v>437</v>
      </c>
      <c r="D10447" t="s">
        <v>436</v>
      </c>
      <c r="E10447">
        <v>2016</v>
      </c>
      <c r="F10447">
        <v>15.2</v>
      </c>
      <c r="G10447">
        <v>4.2</v>
      </c>
      <c r="M10447">
        <v>79.622</v>
      </c>
      <c r="N10447">
        <v>662.96</v>
      </c>
    </row>
    <row r="10448" spans="1:14" x14ac:dyDescent="0.3">
      <c r="A10448" t="s">
        <v>362</v>
      </c>
      <c r="B10448" t="s">
        <v>363</v>
      </c>
      <c r="C10448" t="s">
        <v>437</v>
      </c>
      <c r="D10448" t="s">
        <v>436</v>
      </c>
      <c r="E10448">
        <v>2015</v>
      </c>
      <c r="F10448">
        <v>15.4</v>
      </c>
      <c r="G10448">
        <v>4.2</v>
      </c>
      <c r="M10448">
        <v>79.470699999999994</v>
      </c>
      <c r="N10448">
        <v>659.154</v>
      </c>
    </row>
    <row r="10449" spans="1:14" x14ac:dyDescent="0.3">
      <c r="A10449" t="s">
        <v>362</v>
      </c>
      <c r="B10449" t="s">
        <v>363</v>
      </c>
      <c r="C10449" t="s">
        <v>437</v>
      </c>
      <c r="D10449" t="s">
        <v>436</v>
      </c>
      <c r="E10449">
        <v>2014</v>
      </c>
      <c r="F10449">
        <v>15.7</v>
      </c>
      <c r="G10449">
        <v>4.0999999999999996</v>
      </c>
      <c r="M10449">
        <v>79.322000000000003</v>
      </c>
      <c r="N10449">
        <v>662.04</v>
      </c>
    </row>
    <row r="10450" spans="1:14" x14ac:dyDescent="0.3">
      <c r="A10450" t="s">
        <v>362</v>
      </c>
      <c r="B10450" t="s">
        <v>363</v>
      </c>
      <c r="C10450" t="s">
        <v>437</v>
      </c>
      <c r="D10450" t="s">
        <v>436</v>
      </c>
      <c r="E10450">
        <v>2013</v>
      </c>
      <c r="F10450">
        <v>16</v>
      </c>
      <c r="G10450">
        <v>4</v>
      </c>
      <c r="M10450">
        <v>79.170699999999997</v>
      </c>
      <c r="N10450">
        <v>670.09199999999998</v>
      </c>
    </row>
    <row r="10451" spans="1:14" x14ac:dyDescent="0.3">
      <c r="A10451" t="s">
        <v>362</v>
      </c>
      <c r="B10451" t="s">
        <v>363</v>
      </c>
      <c r="C10451" t="s">
        <v>437</v>
      </c>
      <c r="D10451" t="s">
        <v>436</v>
      </c>
      <c r="E10451">
        <v>2012</v>
      </c>
      <c r="F10451">
        <v>16.3</v>
      </c>
      <c r="G10451">
        <v>4</v>
      </c>
      <c r="M10451">
        <v>79.022000000000006</v>
      </c>
      <c r="N10451">
        <v>680.31200000000001</v>
      </c>
    </row>
    <row r="10452" spans="1:14" x14ac:dyDescent="0.3">
      <c r="A10452" t="s">
        <v>362</v>
      </c>
      <c r="B10452" t="s">
        <v>363</v>
      </c>
      <c r="C10452" t="s">
        <v>437</v>
      </c>
      <c r="D10452" t="s">
        <v>436</v>
      </c>
      <c r="E10452">
        <v>2011</v>
      </c>
      <c r="F10452">
        <v>16.600000000000001</v>
      </c>
      <c r="G10452">
        <v>3.9</v>
      </c>
      <c r="M10452">
        <v>78.870699999999999</v>
      </c>
      <c r="N10452">
        <v>688.346</v>
      </c>
    </row>
    <row r="10453" spans="1:14" x14ac:dyDescent="0.3">
      <c r="A10453" t="s">
        <v>362</v>
      </c>
      <c r="B10453" t="s">
        <v>363</v>
      </c>
      <c r="C10453" t="s">
        <v>437</v>
      </c>
      <c r="D10453" t="s">
        <v>436</v>
      </c>
      <c r="E10453">
        <v>2010</v>
      </c>
      <c r="F10453">
        <v>16.8</v>
      </c>
      <c r="G10453">
        <v>3.8</v>
      </c>
      <c r="M10453">
        <v>78.721999999999994</v>
      </c>
      <c r="N10453">
        <v>690.846</v>
      </c>
    </row>
    <row r="10454" spans="1:14" x14ac:dyDescent="0.3">
      <c r="A10454" t="s">
        <v>362</v>
      </c>
      <c r="B10454" t="s">
        <v>363</v>
      </c>
      <c r="C10454" t="s">
        <v>437</v>
      </c>
      <c r="D10454" t="s">
        <v>436</v>
      </c>
      <c r="E10454">
        <v>2009</v>
      </c>
      <c r="F10454">
        <v>17</v>
      </c>
      <c r="G10454">
        <v>3.8</v>
      </c>
      <c r="M10454">
        <v>78.570700000000002</v>
      </c>
      <c r="N10454">
        <v>687.077</v>
      </c>
    </row>
    <row r="10455" spans="1:14" x14ac:dyDescent="0.3">
      <c r="A10455" t="s">
        <v>362</v>
      </c>
      <c r="B10455" t="s">
        <v>363</v>
      </c>
      <c r="C10455" t="s">
        <v>437</v>
      </c>
      <c r="D10455" t="s">
        <v>436</v>
      </c>
      <c r="E10455">
        <v>2008</v>
      </c>
      <c r="F10455">
        <v>17.2</v>
      </c>
      <c r="G10455">
        <v>3.7</v>
      </c>
      <c r="M10455">
        <v>78.370699999999999</v>
      </c>
      <c r="N10455">
        <v>678.03300000000002</v>
      </c>
    </row>
    <row r="10456" spans="1:14" x14ac:dyDescent="0.3">
      <c r="A10456" t="s">
        <v>362</v>
      </c>
      <c r="B10456" t="s">
        <v>363</v>
      </c>
      <c r="C10456" t="s">
        <v>437</v>
      </c>
      <c r="D10456" t="s">
        <v>436</v>
      </c>
      <c r="E10456">
        <v>2007</v>
      </c>
      <c r="F10456">
        <v>17.399999999999999</v>
      </c>
      <c r="G10456">
        <v>3.7</v>
      </c>
      <c r="M10456">
        <v>78.221999999999994</v>
      </c>
      <c r="N10456">
        <v>664.28300000000002</v>
      </c>
    </row>
    <row r="10457" spans="1:14" x14ac:dyDescent="0.3">
      <c r="A10457" t="s">
        <v>362</v>
      </c>
      <c r="B10457" t="s">
        <v>363</v>
      </c>
      <c r="C10457" t="s">
        <v>437</v>
      </c>
      <c r="D10457" t="s">
        <v>436</v>
      </c>
      <c r="E10457">
        <v>2006</v>
      </c>
      <c r="F10457">
        <v>17.5</v>
      </c>
      <c r="G10457">
        <v>3.7</v>
      </c>
      <c r="M10457">
        <v>78.070700000000002</v>
      </c>
      <c r="N10457">
        <v>647.73900000000003</v>
      </c>
    </row>
    <row r="10458" spans="1:14" x14ac:dyDescent="0.3">
      <c r="A10458" t="s">
        <v>362</v>
      </c>
      <c r="B10458" t="s">
        <v>363</v>
      </c>
      <c r="C10458" t="s">
        <v>437</v>
      </c>
      <c r="D10458" t="s">
        <v>436</v>
      </c>
      <c r="E10458">
        <v>2005</v>
      </c>
      <c r="F10458">
        <v>17.5</v>
      </c>
      <c r="G10458">
        <v>3.7</v>
      </c>
      <c r="M10458">
        <v>77.870699999999999</v>
      </c>
      <c r="N10458">
        <v>629.55899999999997</v>
      </c>
    </row>
    <row r="10459" spans="1:14" x14ac:dyDescent="0.3">
      <c r="A10459" t="s">
        <v>362</v>
      </c>
      <c r="B10459" t="s">
        <v>363</v>
      </c>
      <c r="C10459" t="s">
        <v>437</v>
      </c>
      <c r="D10459" t="s">
        <v>436</v>
      </c>
      <c r="E10459">
        <v>2004</v>
      </c>
      <c r="F10459">
        <v>17.399999999999999</v>
      </c>
      <c r="G10459">
        <v>3.6</v>
      </c>
      <c r="M10459">
        <v>77.721999999999994</v>
      </c>
      <c r="N10459">
        <v>610.03700000000003</v>
      </c>
    </row>
    <row r="10460" spans="1:14" x14ac:dyDescent="0.3">
      <c r="A10460" t="s">
        <v>362</v>
      </c>
      <c r="B10460" t="s">
        <v>363</v>
      </c>
      <c r="C10460" t="s">
        <v>437</v>
      </c>
      <c r="D10460" t="s">
        <v>436</v>
      </c>
      <c r="E10460">
        <v>2003</v>
      </c>
      <c r="F10460">
        <v>17.3</v>
      </c>
      <c r="G10460">
        <v>3.5</v>
      </c>
      <c r="M10460">
        <v>77.570700000000002</v>
      </c>
      <c r="N10460">
        <v>589.21</v>
      </c>
    </row>
    <row r="10461" spans="1:14" x14ac:dyDescent="0.3">
      <c r="A10461" t="s">
        <v>362</v>
      </c>
      <c r="B10461" t="s">
        <v>363</v>
      </c>
      <c r="C10461" t="s">
        <v>437</v>
      </c>
      <c r="D10461" t="s">
        <v>436</v>
      </c>
      <c r="E10461">
        <v>2002</v>
      </c>
      <c r="F10461">
        <v>17.3</v>
      </c>
      <c r="G10461">
        <v>3.5</v>
      </c>
      <c r="M10461">
        <v>77.370699999999999</v>
      </c>
      <c r="N10461">
        <v>568.19899999999996</v>
      </c>
    </row>
    <row r="10462" spans="1:14" x14ac:dyDescent="0.3">
      <c r="A10462" t="s">
        <v>362</v>
      </c>
      <c r="B10462" t="s">
        <v>363</v>
      </c>
      <c r="C10462" t="s">
        <v>437</v>
      </c>
      <c r="D10462" t="s">
        <v>436</v>
      </c>
      <c r="E10462">
        <v>2001</v>
      </c>
      <c r="F10462">
        <v>17.3</v>
      </c>
      <c r="G10462">
        <v>3.4</v>
      </c>
      <c r="M10462">
        <v>77.170699999999997</v>
      </c>
      <c r="N10462">
        <v>548.76800000000003</v>
      </c>
    </row>
    <row r="10463" spans="1:14" x14ac:dyDescent="0.3">
      <c r="A10463" t="s">
        <v>362</v>
      </c>
      <c r="B10463" t="s">
        <v>363</v>
      </c>
      <c r="C10463" t="s">
        <v>437</v>
      </c>
      <c r="D10463" t="s">
        <v>436</v>
      </c>
      <c r="E10463">
        <v>2000</v>
      </c>
      <c r="F10463">
        <v>17.399999999999999</v>
      </c>
      <c r="G10463">
        <v>3.3</v>
      </c>
      <c r="M10463">
        <v>76.970699999999994</v>
      </c>
      <c r="N10463">
        <v>531.89300000000003</v>
      </c>
    </row>
    <row r="10464" spans="1:14" x14ac:dyDescent="0.3">
      <c r="A10464" t="s">
        <v>362</v>
      </c>
      <c r="B10464" t="s">
        <v>363</v>
      </c>
      <c r="C10464" t="s">
        <v>437</v>
      </c>
      <c r="D10464" t="s">
        <v>436</v>
      </c>
      <c r="E10464">
        <v>1999</v>
      </c>
      <c r="F10464">
        <v>17.600000000000001</v>
      </c>
      <c r="G10464">
        <v>3.2</v>
      </c>
      <c r="M10464">
        <v>76.770700000000005</v>
      </c>
      <c r="N10464">
        <v>516.83799999999997</v>
      </c>
    </row>
    <row r="10465" spans="1:14" x14ac:dyDescent="0.3">
      <c r="A10465" t="s">
        <v>362</v>
      </c>
      <c r="B10465" t="s">
        <v>363</v>
      </c>
      <c r="C10465" t="s">
        <v>437</v>
      </c>
      <c r="D10465" t="s">
        <v>436</v>
      </c>
      <c r="E10465">
        <v>1998</v>
      </c>
      <c r="F10465">
        <v>17.899999999999999</v>
      </c>
      <c r="G10465">
        <v>3.1</v>
      </c>
      <c r="M10465">
        <v>76.570700000000002</v>
      </c>
      <c r="N10465">
        <v>503.529</v>
      </c>
    </row>
    <row r="10466" spans="1:14" x14ac:dyDescent="0.3">
      <c r="A10466" t="s">
        <v>362</v>
      </c>
      <c r="B10466" t="s">
        <v>363</v>
      </c>
      <c r="C10466" t="s">
        <v>437</v>
      </c>
      <c r="D10466" t="s">
        <v>436</v>
      </c>
      <c r="E10466">
        <v>1997</v>
      </c>
      <c r="F10466">
        <v>18.399999999999999</v>
      </c>
      <c r="G10466">
        <v>3</v>
      </c>
      <c r="M10466">
        <v>76.370699999999999</v>
      </c>
      <c r="N10466">
        <v>494.65100000000001</v>
      </c>
    </row>
    <row r="10467" spans="1:14" x14ac:dyDescent="0.3">
      <c r="A10467" t="s">
        <v>362</v>
      </c>
      <c r="B10467" t="s">
        <v>363</v>
      </c>
      <c r="C10467" t="s">
        <v>437</v>
      </c>
      <c r="D10467" t="s">
        <v>436</v>
      </c>
      <c r="E10467">
        <v>1996</v>
      </c>
      <c r="F10467">
        <v>18.899999999999999</v>
      </c>
      <c r="G10467">
        <v>3</v>
      </c>
      <c r="M10467">
        <v>76.170699999999997</v>
      </c>
      <c r="N10467">
        <v>493.548</v>
      </c>
    </row>
    <row r="10468" spans="1:14" x14ac:dyDescent="0.3">
      <c r="A10468" t="s">
        <v>362</v>
      </c>
      <c r="B10468" t="s">
        <v>363</v>
      </c>
      <c r="C10468" t="s">
        <v>437</v>
      </c>
      <c r="D10468" t="s">
        <v>436</v>
      </c>
      <c r="E10468">
        <v>1995</v>
      </c>
      <c r="F10468">
        <v>19.5</v>
      </c>
      <c r="G10468">
        <v>2.9</v>
      </c>
      <c r="M10468">
        <v>75.970699999999994</v>
      </c>
      <c r="N10468">
        <v>502.22399999999999</v>
      </c>
    </row>
    <row r="10469" spans="1:14" x14ac:dyDescent="0.3">
      <c r="A10469" t="s">
        <v>362</v>
      </c>
      <c r="B10469" t="s">
        <v>363</v>
      </c>
      <c r="C10469" t="s">
        <v>437</v>
      </c>
      <c r="D10469" t="s">
        <v>436</v>
      </c>
      <c r="E10469">
        <v>1994</v>
      </c>
      <c r="F10469">
        <v>20.100000000000001</v>
      </c>
      <c r="G10469">
        <v>2.8</v>
      </c>
      <c r="M10469">
        <v>75.822000000000003</v>
      </c>
      <c r="N10469">
        <v>523.60299999999995</v>
      </c>
    </row>
    <row r="10470" spans="1:14" x14ac:dyDescent="0.3">
      <c r="A10470" t="s">
        <v>362</v>
      </c>
      <c r="B10470" t="s">
        <v>363</v>
      </c>
      <c r="C10470" t="s">
        <v>437</v>
      </c>
      <c r="D10470" t="s">
        <v>436</v>
      </c>
      <c r="E10470">
        <v>1993</v>
      </c>
      <c r="F10470">
        <v>20.7</v>
      </c>
      <c r="G10470">
        <v>2.8</v>
      </c>
      <c r="M10470">
        <v>75.5732</v>
      </c>
      <c r="N10470">
        <v>555.14700000000005</v>
      </c>
    </row>
    <row r="10471" spans="1:14" x14ac:dyDescent="0.3">
      <c r="A10471" t="s">
        <v>362</v>
      </c>
      <c r="B10471" t="s">
        <v>363</v>
      </c>
      <c r="C10471" t="s">
        <v>437</v>
      </c>
      <c r="D10471" t="s">
        <v>436</v>
      </c>
      <c r="E10471">
        <v>1992</v>
      </c>
      <c r="F10471">
        <v>22.2</v>
      </c>
      <c r="G10471">
        <v>2.8</v>
      </c>
      <c r="M10471">
        <v>75.424400000000006</v>
      </c>
      <c r="N10471">
        <v>584.76099999999997</v>
      </c>
    </row>
    <row r="10472" spans="1:14" x14ac:dyDescent="0.3">
      <c r="A10472" t="s">
        <v>362</v>
      </c>
      <c r="B10472" t="s">
        <v>363</v>
      </c>
      <c r="C10472" t="s">
        <v>437</v>
      </c>
      <c r="D10472" t="s">
        <v>436</v>
      </c>
      <c r="E10472">
        <v>1991</v>
      </c>
      <c r="F10472">
        <v>23.8</v>
      </c>
      <c r="G10472">
        <v>2.6</v>
      </c>
      <c r="M10472">
        <v>75.924400000000006</v>
      </c>
      <c r="N10472">
        <v>596.48900000000003</v>
      </c>
    </row>
    <row r="10473" spans="1:14" x14ac:dyDescent="0.3">
      <c r="A10473" t="s">
        <v>362</v>
      </c>
      <c r="B10473" t="s">
        <v>363</v>
      </c>
      <c r="C10473" t="s">
        <v>437</v>
      </c>
      <c r="D10473" t="s">
        <v>436</v>
      </c>
      <c r="E10473">
        <v>1990</v>
      </c>
      <c r="F10473">
        <v>24.9</v>
      </c>
      <c r="G10473">
        <v>2.8</v>
      </c>
      <c r="M10473">
        <v>74.522000000000006</v>
      </c>
      <c r="N10473">
        <v>579.41200000000003</v>
      </c>
    </row>
    <row r="10474" spans="1:14" x14ac:dyDescent="0.3">
      <c r="A10474" t="s">
        <v>362</v>
      </c>
      <c r="B10474" t="s">
        <v>363</v>
      </c>
      <c r="C10474" t="s">
        <v>437</v>
      </c>
      <c r="D10474" t="s">
        <v>436</v>
      </c>
      <c r="E10474">
        <v>1989</v>
      </c>
      <c r="F10474">
        <v>26.1</v>
      </c>
      <c r="G10474">
        <v>2.9</v>
      </c>
      <c r="M10474">
        <v>74.322000000000003</v>
      </c>
      <c r="N10474">
        <v>527.97799999999995</v>
      </c>
    </row>
    <row r="10475" spans="1:14" x14ac:dyDescent="0.3">
      <c r="A10475" t="s">
        <v>362</v>
      </c>
      <c r="B10475" t="s">
        <v>363</v>
      </c>
      <c r="C10475" t="s">
        <v>437</v>
      </c>
      <c r="D10475" t="s">
        <v>436</v>
      </c>
      <c r="E10475">
        <v>1988</v>
      </c>
      <c r="F10475">
        <v>25.5</v>
      </c>
      <c r="G10475">
        <v>2.9</v>
      </c>
      <c r="M10475">
        <v>74.270700000000005</v>
      </c>
      <c r="N10475">
        <v>448.125</v>
      </c>
    </row>
    <row r="10476" spans="1:14" x14ac:dyDescent="0.3">
      <c r="A10476" t="s">
        <v>362</v>
      </c>
      <c r="B10476" t="s">
        <v>363</v>
      </c>
      <c r="C10476" t="s">
        <v>437</v>
      </c>
      <c r="D10476" t="s">
        <v>436</v>
      </c>
      <c r="E10476">
        <v>1987</v>
      </c>
      <c r="F10476">
        <v>25.2</v>
      </c>
      <c r="G10476">
        <v>3.1</v>
      </c>
      <c r="M10476">
        <v>73.670699999999997</v>
      </c>
      <c r="N10476">
        <v>354.32</v>
      </c>
    </row>
    <row r="10477" spans="1:14" x14ac:dyDescent="0.3">
      <c r="A10477" t="s">
        <v>362</v>
      </c>
      <c r="B10477" t="s">
        <v>363</v>
      </c>
      <c r="C10477" t="s">
        <v>437</v>
      </c>
      <c r="D10477" t="s">
        <v>436</v>
      </c>
      <c r="E10477">
        <v>1986</v>
      </c>
      <c r="F10477">
        <v>23.9</v>
      </c>
      <c r="G10477">
        <v>3.1</v>
      </c>
      <c r="M10477">
        <v>73.519499999999994</v>
      </c>
      <c r="N10477">
        <v>267.62900000000002</v>
      </c>
    </row>
    <row r="10478" spans="1:14" x14ac:dyDescent="0.3">
      <c r="A10478" t="s">
        <v>362</v>
      </c>
      <c r="B10478" t="s">
        <v>363</v>
      </c>
      <c r="C10478" t="s">
        <v>437</v>
      </c>
      <c r="D10478" t="s">
        <v>436</v>
      </c>
      <c r="E10478">
        <v>1985</v>
      </c>
      <c r="F10478">
        <v>25</v>
      </c>
      <c r="G10478">
        <v>3.4</v>
      </c>
      <c r="M10478">
        <v>72.668300000000002</v>
      </c>
      <c r="N10478">
        <v>203.327</v>
      </c>
    </row>
    <row r="10479" spans="1:14" x14ac:dyDescent="0.3">
      <c r="A10479" t="s">
        <v>362</v>
      </c>
      <c r="B10479" t="s">
        <v>363</v>
      </c>
      <c r="C10479" t="s">
        <v>437</v>
      </c>
      <c r="D10479" t="s">
        <v>436</v>
      </c>
      <c r="E10479">
        <v>1984</v>
      </c>
      <c r="F10479">
        <v>24.3</v>
      </c>
      <c r="G10479">
        <v>3.4</v>
      </c>
      <c r="M10479">
        <v>72.919499999999999</v>
      </c>
      <c r="N10479">
        <v>166.56200000000001</v>
      </c>
    </row>
    <row r="10480" spans="1:14" x14ac:dyDescent="0.3">
      <c r="A10480" t="s">
        <v>362</v>
      </c>
      <c r="B10480" t="s">
        <v>363</v>
      </c>
      <c r="C10480" t="s">
        <v>437</v>
      </c>
      <c r="D10480" t="s">
        <v>436</v>
      </c>
      <c r="E10480">
        <v>1983</v>
      </c>
      <c r="F10480">
        <v>23.4</v>
      </c>
      <c r="G10480">
        <v>3.5</v>
      </c>
      <c r="M10480">
        <v>72.768299999999996</v>
      </c>
      <c r="N10480">
        <v>152.46299999999999</v>
      </c>
    </row>
    <row r="10481" spans="1:14" x14ac:dyDescent="0.3">
      <c r="A10481" t="s">
        <v>362</v>
      </c>
      <c r="B10481" t="s">
        <v>363</v>
      </c>
      <c r="C10481" t="s">
        <v>437</v>
      </c>
      <c r="D10481" t="s">
        <v>436</v>
      </c>
      <c r="E10481">
        <v>1982</v>
      </c>
      <c r="F10481">
        <v>21</v>
      </c>
      <c r="G10481">
        <v>3.6</v>
      </c>
      <c r="M10481">
        <v>73.219499999999996</v>
      </c>
      <c r="N10481">
        <v>153.84200000000001</v>
      </c>
    </row>
    <row r="10482" spans="1:14" x14ac:dyDescent="0.3">
      <c r="A10482" t="s">
        <v>362</v>
      </c>
      <c r="B10482" t="s">
        <v>363</v>
      </c>
      <c r="C10482" t="s">
        <v>437</v>
      </c>
      <c r="D10482" t="s">
        <v>436</v>
      </c>
      <c r="E10482">
        <v>1981</v>
      </c>
      <c r="N10482">
        <v>159.52199999999999</v>
      </c>
    </row>
    <row r="10483" spans="1:14" x14ac:dyDescent="0.3">
      <c r="A10483" t="s">
        <v>362</v>
      </c>
      <c r="B10483" t="s">
        <v>363</v>
      </c>
      <c r="C10483" t="s">
        <v>437</v>
      </c>
      <c r="D10483" t="s">
        <v>436</v>
      </c>
      <c r="E10483">
        <v>1980</v>
      </c>
      <c r="N10483">
        <v>161.232</v>
      </c>
    </row>
    <row r="10484" spans="1:14" x14ac:dyDescent="0.3">
      <c r="A10484" t="s">
        <v>362</v>
      </c>
      <c r="B10484" t="s">
        <v>363</v>
      </c>
      <c r="C10484" t="s">
        <v>437</v>
      </c>
      <c r="D10484" t="s">
        <v>436</v>
      </c>
      <c r="E10484">
        <v>1979</v>
      </c>
      <c r="N10484">
        <v>157.298</v>
      </c>
    </row>
    <row r="10485" spans="1:14" x14ac:dyDescent="0.3">
      <c r="A10485" t="s">
        <v>362</v>
      </c>
      <c r="B10485" t="s">
        <v>363</v>
      </c>
      <c r="C10485" t="s">
        <v>437</v>
      </c>
      <c r="D10485" t="s">
        <v>436</v>
      </c>
      <c r="E10485">
        <v>1978</v>
      </c>
      <c r="N10485">
        <v>150.55099999999999</v>
      </c>
    </row>
    <row r="10486" spans="1:14" x14ac:dyDescent="0.3">
      <c r="A10486" t="s">
        <v>362</v>
      </c>
      <c r="B10486" t="s">
        <v>363</v>
      </c>
      <c r="C10486" t="s">
        <v>437</v>
      </c>
      <c r="D10486" t="s">
        <v>436</v>
      </c>
      <c r="E10486">
        <v>1977</v>
      </c>
      <c r="N10486">
        <v>141.875</v>
      </c>
    </row>
    <row r="10487" spans="1:14" x14ac:dyDescent="0.3">
      <c r="A10487" t="s">
        <v>362</v>
      </c>
      <c r="B10487" t="s">
        <v>363</v>
      </c>
      <c r="C10487" t="s">
        <v>437</v>
      </c>
      <c r="D10487" t="s">
        <v>436</v>
      </c>
      <c r="E10487">
        <v>1976</v>
      </c>
      <c r="N10487">
        <v>133.19900000000001</v>
      </c>
    </row>
    <row r="10488" spans="1:14" x14ac:dyDescent="0.3">
      <c r="A10488" t="s">
        <v>362</v>
      </c>
      <c r="B10488" t="s">
        <v>363</v>
      </c>
      <c r="C10488" t="s">
        <v>437</v>
      </c>
      <c r="D10488" t="s">
        <v>436</v>
      </c>
      <c r="E10488">
        <v>1975</v>
      </c>
      <c r="N10488">
        <v>126.489</v>
      </c>
    </row>
    <row r="10489" spans="1:14" x14ac:dyDescent="0.3">
      <c r="A10489" t="s">
        <v>362</v>
      </c>
      <c r="B10489" t="s">
        <v>363</v>
      </c>
      <c r="C10489" t="s">
        <v>437</v>
      </c>
      <c r="D10489" t="s">
        <v>436</v>
      </c>
      <c r="E10489">
        <v>1974</v>
      </c>
      <c r="N10489">
        <v>121.452</v>
      </c>
    </row>
    <row r="10490" spans="1:14" x14ac:dyDescent="0.3">
      <c r="A10490" t="s">
        <v>362</v>
      </c>
      <c r="B10490" t="s">
        <v>363</v>
      </c>
      <c r="C10490" t="s">
        <v>437</v>
      </c>
      <c r="D10490" t="s">
        <v>436</v>
      </c>
      <c r="E10490">
        <v>1973</v>
      </c>
      <c r="N10490">
        <v>117.059</v>
      </c>
    </row>
    <row r="10491" spans="1:14" x14ac:dyDescent="0.3">
      <c r="A10491" t="s">
        <v>362</v>
      </c>
      <c r="B10491" t="s">
        <v>363</v>
      </c>
      <c r="C10491" t="s">
        <v>437</v>
      </c>
      <c r="D10491" t="s">
        <v>436</v>
      </c>
      <c r="E10491">
        <v>1972</v>
      </c>
      <c r="N10491">
        <v>113.16200000000001</v>
      </c>
    </row>
    <row r="10492" spans="1:14" x14ac:dyDescent="0.3">
      <c r="A10492" t="s">
        <v>362</v>
      </c>
      <c r="B10492" t="s">
        <v>363</v>
      </c>
      <c r="C10492" t="s">
        <v>437</v>
      </c>
      <c r="D10492" t="s">
        <v>436</v>
      </c>
      <c r="E10492">
        <v>1971</v>
      </c>
      <c r="N10492">
        <v>109.265</v>
      </c>
    </row>
    <row r="10493" spans="1:14" x14ac:dyDescent="0.3">
      <c r="A10493" t="s">
        <v>362</v>
      </c>
      <c r="B10493" t="s">
        <v>363</v>
      </c>
      <c r="C10493" t="s">
        <v>437</v>
      </c>
      <c r="D10493" t="s">
        <v>436</v>
      </c>
      <c r="E10493">
        <v>1970</v>
      </c>
      <c r="N10493">
        <v>105</v>
      </c>
    </row>
    <row r="10494" spans="1:14" x14ac:dyDescent="0.3">
      <c r="A10494" t="s">
        <v>362</v>
      </c>
      <c r="B10494" t="s">
        <v>363</v>
      </c>
      <c r="C10494" t="s">
        <v>437</v>
      </c>
      <c r="D10494" t="s">
        <v>436</v>
      </c>
      <c r="E10494">
        <v>1969</v>
      </c>
      <c r="N10494">
        <v>100.349</v>
      </c>
    </row>
    <row r="10495" spans="1:14" x14ac:dyDescent="0.3">
      <c r="A10495" t="s">
        <v>362</v>
      </c>
      <c r="B10495" t="s">
        <v>363</v>
      </c>
      <c r="C10495" t="s">
        <v>437</v>
      </c>
      <c r="D10495" t="s">
        <v>436</v>
      </c>
      <c r="E10495">
        <v>1968</v>
      </c>
      <c r="N10495">
        <v>95.459599999999995</v>
      </c>
    </row>
    <row r="10496" spans="1:14" x14ac:dyDescent="0.3">
      <c r="A10496" t="s">
        <v>362</v>
      </c>
      <c r="B10496" t="s">
        <v>363</v>
      </c>
      <c r="C10496" t="s">
        <v>437</v>
      </c>
      <c r="D10496" t="s">
        <v>436</v>
      </c>
      <c r="E10496">
        <v>1967</v>
      </c>
      <c r="N10496">
        <v>90.441199999999995</v>
      </c>
    </row>
    <row r="10497" spans="1:15" x14ac:dyDescent="0.3">
      <c r="A10497" t="s">
        <v>362</v>
      </c>
      <c r="B10497" t="s">
        <v>363</v>
      </c>
      <c r="C10497" t="s">
        <v>437</v>
      </c>
      <c r="D10497" t="s">
        <v>436</v>
      </c>
      <c r="E10497">
        <v>1966</v>
      </c>
      <c r="N10497">
        <v>86.121300000000005</v>
      </c>
    </row>
    <row r="10498" spans="1:15" x14ac:dyDescent="0.3">
      <c r="A10498" t="s">
        <v>362</v>
      </c>
      <c r="B10498" t="s">
        <v>363</v>
      </c>
      <c r="C10498" t="s">
        <v>437</v>
      </c>
      <c r="D10498" t="s">
        <v>436</v>
      </c>
      <c r="E10498">
        <v>1965</v>
      </c>
      <c r="N10498">
        <v>82.132400000000004</v>
      </c>
    </row>
    <row r="10499" spans="1:15" x14ac:dyDescent="0.3">
      <c r="A10499" t="s">
        <v>362</v>
      </c>
      <c r="B10499" t="s">
        <v>363</v>
      </c>
      <c r="C10499" t="s">
        <v>437</v>
      </c>
      <c r="D10499" t="s">
        <v>436</v>
      </c>
      <c r="E10499">
        <v>1964</v>
      </c>
      <c r="N10499">
        <v>79.191199999999995</v>
      </c>
    </row>
    <row r="10500" spans="1:15" x14ac:dyDescent="0.3">
      <c r="A10500" t="s">
        <v>362</v>
      </c>
      <c r="B10500" t="s">
        <v>363</v>
      </c>
      <c r="C10500" t="s">
        <v>437</v>
      </c>
      <c r="D10500" t="s">
        <v>436</v>
      </c>
      <c r="E10500">
        <v>1963</v>
      </c>
      <c r="N10500">
        <v>76.8934</v>
      </c>
    </row>
    <row r="10501" spans="1:15" x14ac:dyDescent="0.3">
      <c r="A10501" t="s">
        <v>362</v>
      </c>
      <c r="B10501" t="s">
        <v>363</v>
      </c>
      <c r="C10501" t="s">
        <v>437</v>
      </c>
      <c r="D10501" t="s">
        <v>436</v>
      </c>
      <c r="E10501">
        <v>1962</v>
      </c>
      <c r="N10501">
        <v>74.926500000000004</v>
      </c>
    </row>
    <row r="10502" spans="1:15" x14ac:dyDescent="0.3">
      <c r="A10502" t="s">
        <v>362</v>
      </c>
      <c r="B10502" t="s">
        <v>363</v>
      </c>
      <c r="C10502" t="s">
        <v>437</v>
      </c>
      <c r="D10502" t="s">
        <v>436</v>
      </c>
      <c r="E10502">
        <v>1961</v>
      </c>
      <c r="N10502">
        <v>73.327200000000005</v>
      </c>
    </row>
    <row r="10503" spans="1:15" x14ac:dyDescent="0.3">
      <c r="A10503" t="s">
        <v>362</v>
      </c>
      <c r="B10503" t="s">
        <v>363</v>
      </c>
      <c r="C10503" t="s">
        <v>437</v>
      </c>
      <c r="D10503" t="s">
        <v>436</v>
      </c>
      <c r="E10503">
        <v>1960</v>
      </c>
    </row>
    <row r="10504" spans="1:15" x14ac:dyDescent="0.3">
      <c r="A10504" t="s">
        <v>364</v>
      </c>
      <c r="B10504" t="s">
        <v>365</v>
      </c>
      <c r="C10504" t="s">
        <v>437</v>
      </c>
      <c r="D10504" t="s">
        <v>433</v>
      </c>
      <c r="E10504">
        <v>2018</v>
      </c>
      <c r="I10504">
        <v>813094000</v>
      </c>
      <c r="J10504">
        <v>7377.68</v>
      </c>
      <c r="K10504">
        <v>22.394300000000001</v>
      </c>
      <c r="L10504">
        <v>14.8</v>
      </c>
      <c r="N10504">
        <v>282.58999999999997</v>
      </c>
      <c r="O10504">
        <v>19.760999999999999</v>
      </c>
    </row>
    <row r="10505" spans="1:15" x14ac:dyDescent="0.3">
      <c r="A10505" t="s">
        <v>364</v>
      </c>
      <c r="B10505" t="s">
        <v>365</v>
      </c>
      <c r="C10505" t="s">
        <v>437</v>
      </c>
      <c r="D10505" t="s">
        <v>433</v>
      </c>
      <c r="E10505">
        <v>2017</v>
      </c>
      <c r="F10505">
        <v>14.403</v>
      </c>
      <c r="G10505">
        <v>9.1620000000000008</v>
      </c>
      <c r="I10505">
        <v>785223000</v>
      </c>
      <c r="J10505">
        <v>7149.63</v>
      </c>
      <c r="K10505">
        <v>22.004300000000001</v>
      </c>
      <c r="L10505">
        <v>15.3</v>
      </c>
      <c r="M10505">
        <v>72.3</v>
      </c>
      <c r="N10505">
        <v>281.608</v>
      </c>
      <c r="O10505">
        <v>19.731000000000002</v>
      </c>
    </row>
    <row r="10506" spans="1:15" x14ac:dyDescent="0.3">
      <c r="A10506" t="s">
        <v>364</v>
      </c>
      <c r="B10506" t="s">
        <v>365</v>
      </c>
      <c r="C10506" t="s">
        <v>437</v>
      </c>
      <c r="D10506" t="s">
        <v>433</v>
      </c>
      <c r="E10506">
        <v>2016</v>
      </c>
      <c r="F10506">
        <v>14.58</v>
      </c>
      <c r="G10506">
        <v>9.032</v>
      </c>
      <c r="I10506">
        <v>770762000</v>
      </c>
      <c r="J10506">
        <v>7041.56</v>
      </c>
      <c r="K10506">
        <v>20.689399999999999</v>
      </c>
      <c r="L10506">
        <v>15.7</v>
      </c>
      <c r="M10506">
        <v>72.192999999999998</v>
      </c>
      <c r="N10506">
        <v>280.66399999999999</v>
      </c>
      <c r="O10506">
        <v>20.065000000000001</v>
      </c>
    </row>
    <row r="10507" spans="1:15" x14ac:dyDescent="0.3">
      <c r="A10507" t="s">
        <v>364</v>
      </c>
      <c r="B10507" t="s">
        <v>365</v>
      </c>
      <c r="C10507" t="s">
        <v>437</v>
      </c>
      <c r="D10507" t="s">
        <v>433</v>
      </c>
      <c r="E10507">
        <v>2015</v>
      </c>
      <c r="F10507">
        <v>14.78</v>
      </c>
      <c r="G10507">
        <v>8.8699999999999992</v>
      </c>
      <c r="I10507">
        <v>755458000</v>
      </c>
      <c r="J10507">
        <v>6921.41</v>
      </c>
      <c r="K10507">
        <v>17.132100000000001</v>
      </c>
      <c r="L10507">
        <v>16.2</v>
      </c>
      <c r="M10507">
        <v>72.094999999999999</v>
      </c>
      <c r="N10507">
        <v>279.86700000000002</v>
      </c>
      <c r="O10507">
        <v>20.199000000000002</v>
      </c>
    </row>
    <row r="10508" spans="1:15" x14ac:dyDescent="0.3">
      <c r="A10508" t="s">
        <v>364</v>
      </c>
      <c r="B10508" t="s">
        <v>365</v>
      </c>
      <c r="C10508" t="s">
        <v>437</v>
      </c>
      <c r="D10508" t="s">
        <v>433</v>
      </c>
      <c r="E10508">
        <v>2014</v>
      </c>
      <c r="F10508">
        <v>15.010999999999999</v>
      </c>
      <c r="G10508">
        <v>8.6780000000000008</v>
      </c>
      <c r="I10508">
        <v>727714000</v>
      </c>
      <c r="J10508">
        <v>6684.8</v>
      </c>
      <c r="K10508">
        <v>47.4</v>
      </c>
      <c r="L10508">
        <v>16.600000000000001</v>
      </c>
      <c r="M10508">
        <v>72.010000000000005</v>
      </c>
      <c r="N10508">
        <v>279.13099999999997</v>
      </c>
      <c r="O10508">
        <v>19.687000000000001</v>
      </c>
    </row>
    <row r="10509" spans="1:15" x14ac:dyDescent="0.3">
      <c r="A10509" t="s">
        <v>364</v>
      </c>
      <c r="B10509" t="s">
        <v>365</v>
      </c>
      <c r="C10509" t="s">
        <v>437</v>
      </c>
      <c r="D10509" t="s">
        <v>433</v>
      </c>
      <c r="E10509">
        <v>2013</v>
      </c>
      <c r="F10509">
        <v>15.278</v>
      </c>
      <c r="G10509">
        <v>8.4619999999999997</v>
      </c>
      <c r="I10509">
        <v>721209000</v>
      </c>
      <c r="J10509">
        <v>6639.62</v>
      </c>
      <c r="K10509">
        <v>43.5</v>
      </c>
      <c r="L10509">
        <v>17.100000000000001</v>
      </c>
      <c r="M10509">
        <v>71.938999999999993</v>
      </c>
      <c r="N10509">
        <v>278.51799999999997</v>
      </c>
      <c r="O10509">
        <v>19.690999999999999</v>
      </c>
    </row>
    <row r="10510" spans="1:15" x14ac:dyDescent="0.3">
      <c r="A10510" t="s">
        <v>364</v>
      </c>
      <c r="B10510" t="s">
        <v>365</v>
      </c>
      <c r="C10510" t="s">
        <v>437</v>
      </c>
      <c r="D10510" t="s">
        <v>433</v>
      </c>
      <c r="E10510">
        <v>2012</v>
      </c>
      <c r="F10510">
        <v>15.577999999999999</v>
      </c>
      <c r="G10510">
        <v>8.234</v>
      </c>
      <c r="I10510">
        <v>692934000</v>
      </c>
      <c r="J10510">
        <v>6390.31</v>
      </c>
      <c r="K10510">
        <v>40</v>
      </c>
      <c r="L10510">
        <v>17.600000000000001</v>
      </c>
      <c r="M10510">
        <v>71.879000000000005</v>
      </c>
      <c r="N10510">
        <v>278.03800000000001</v>
      </c>
      <c r="O10510">
        <v>19.72</v>
      </c>
    </row>
    <row r="10511" spans="1:15" x14ac:dyDescent="0.3">
      <c r="A10511" t="s">
        <v>364</v>
      </c>
      <c r="B10511" t="s">
        <v>365</v>
      </c>
      <c r="C10511" t="s">
        <v>437</v>
      </c>
      <c r="D10511" t="s">
        <v>433</v>
      </c>
      <c r="E10511">
        <v>2011</v>
      </c>
      <c r="F10511">
        <v>15.907</v>
      </c>
      <c r="G10511">
        <v>8.0039999999999996</v>
      </c>
      <c r="I10511">
        <v>676129000</v>
      </c>
      <c r="J10511">
        <v>6242.19</v>
      </c>
      <c r="K10511">
        <v>36.700000000000003</v>
      </c>
      <c r="L10511">
        <v>18</v>
      </c>
      <c r="M10511">
        <v>71.826999999999998</v>
      </c>
      <c r="N10511">
        <v>277.733</v>
      </c>
      <c r="O10511">
        <v>19.791</v>
      </c>
    </row>
    <row r="10512" spans="1:15" x14ac:dyDescent="0.3">
      <c r="A10512" t="s">
        <v>364</v>
      </c>
      <c r="B10512" t="s">
        <v>365</v>
      </c>
      <c r="C10512" t="s">
        <v>437</v>
      </c>
      <c r="D10512" t="s">
        <v>433</v>
      </c>
      <c r="E10512">
        <v>2010</v>
      </c>
      <c r="F10512">
        <v>16.251999999999999</v>
      </c>
      <c r="G10512">
        <v>7.79</v>
      </c>
      <c r="I10512">
        <v>681226000</v>
      </c>
      <c r="J10512">
        <v>6292.79</v>
      </c>
      <c r="K10512">
        <v>33.700000000000003</v>
      </c>
      <c r="L10512">
        <v>18.5</v>
      </c>
      <c r="M10512">
        <v>71.775999999999996</v>
      </c>
      <c r="N10512">
        <v>277.577</v>
      </c>
      <c r="O10512">
        <v>19.916</v>
      </c>
    </row>
    <row r="10513" spans="1:15" x14ac:dyDescent="0.3">
      <c r="A10513" t="s">
        <v>364</v>
      </c>
      <c r="B10513" t="s">
        <v>365</v>
      </c>
      <c r="C10513" t="s">
        <v>437</v>
      </c>
      <c r="D10513" t="s">
        <v>433</v>
      </c>
      <c r="E10513">
        <v>2009</v>
      </c>
      <c r="F10513">
        <v>16.597000000000001</v>
      </c>
      <c r="G10513">
        <v>7.6059999999999999</v>
      </c>
      <c r="I10513">
        <v>674922000</v>
      </c>
      <c r="J10513">
        <v>6232.72</v>
      </c>
      <c r="K10513">
        <v>31</v>
      </c>
      <c r="L10513">
        <v>18.899999999999999</v>
      </c>
      <c r="M10513">
        <v>71.715999999999994</v>
      </c>
      <c r="N10513">
        <v>277.65899999999999</v>
      </c>
      <c r="O10513">
        <v>19.751999999999999</v>
      </c>
    </row>
    <row r="10514" spans="1:15" x14ac:dyDescent="0.3">
      <c r="A10514" t="s">
        <v>364</v>
      </c>
      <c r="B10514" t="s">
        <v>365</v>
      </c>
      <c r="C10514" t="s">
        <v>437</v>
      </c>
      <c r="D10514" t="s">
        <v>433</v>
      </c>
      <c r="E10514">
        <v>2008</v>
      </c>
      <c r="F10514">
        <v>16.928999999999998</v>
      </c>
      <c r="G10514">
        <v>7.46</v>
      </c>
      <c r="I10514">
        <v>695429000</v>
      </c>
      <c r="J10514">
        <v>6415.81</v>
      </c>
      <c r="K10514">
        <v>21</v>
      </c>
      <c r="L10514">
        <v>19.3</v>
      </c>
      <c r="M10514">
        <v>71.643000000000001</v>
      </c>
      <c r="N10514">
        <v>277.93099999999998</v>
      </c>
      <c r="O10514">
        <v>18.8</v>
      </c>
    </row>
    <row r="10515" spans="1:15" x14ac:dyDescent="0.3">
      <c r="A10515" t="s">
        <v>364</v>
      </c>
      <c r="B10515" t="s">
        <v>365</v>
      </c>
      <c r="C10515" t="s">
        <v>437</v>
      </c>
      <c r="D10515" t="s">
        <v>433</v>
      </c>
      <c r="E10515">
        <v>2007</v>
      </c>
      <c r="F10515">
        <v>17.245000000000001</v>
      </c>
      <c r="G10515">
        <v>7.3570000000000002</v>
      </c>
      <c r="I10515">
        <v>684446000</v>
      </c>
      <c r="J10515">
        <v>6307.21</v>
      </c>
      <c r="K10515">
        <v>16</v>
      </c>
      <c r="L10515">
        <v>19.5</v>
      </c>
      <c r="M10515">
        <v>71.554000000000002</v>
      </c>
      <c r="N10515">
        <v>278.25099999999998</v>
      </c>
      <c r="O10515">
        <v>18.794</v>
      </c>
    </row>
    <row r="10516" spans="1:15" x14ac:dyDescent="0.3">
      <c r="A10516" t="s">
        <v>364</v>
      </c>
      <c r="B10516" t="s">
        <v>365</v>
      </c>
      <c r="C10516" t="s">
        <v>437</v>
      </c>
      <c r="D10516" t="s">
        <v>433</v>
      </c>
      <c r="E10516">
        <v>2006</v>
      </c>
      <c r="F10516">
        <v>17.547000000000001</v>
      </c>
      <c r="G10516">
        <v>7.2949999999999999</v>
      </c>
      <c r="I10516">
        <v>610930000</v>
      </c>
      <c r="J10516">
        <v>5625.35</v>
      </c>
      <c r="K10516">
        <v>12</v>
      </c>
      <c r="L10516">
        <v>19.7</v>
      </c>
      <c r="M10516">
        <v>71.448999999999998</v>
      </c>
      <c r="N10516">
        <v>278.46899999999999</v>
      </c>
      <c r="O10516">
        <v>19.274000000000001</v>
      </c>
    </row>
    <row r="10517" spans="1:15" x14ac:dyDescent="0.3">
      <c r="A10517" t="s">
        <v>364</v>
      </c>
      <c r="B10517" t="s">
        <v>365</v>
      </c>
      <c r="C10517" t="s">
        <v>437</v>
      </c>
      <c r="D10517" t="s">
        <v>433</v>
      </c>
      <c r="E10517">
        <v>2005</v>
      </c>
      <c r="F10517">
        <v>17.850999999999999</v>
      </c>
      <c r="G10517">
        <v>7.2690000000000001</v>
      </c>
      <c r="I10517">
        <v>550729000</v>
      </c>
      <c r="J10517">
        <v>5070.51</v>
      </c>
      <c r="K10517">
        <v>9.1982800000000005</v>
      </c>
      <c r="L10517">
        <v>19.7</v>
      </c>
      <c r="M10517">
        <v>71.331000000000003</v>
      </c>
      <c r="N10517">
        <v>278.49700000000001</v>
      </c>
      <c r="O10517">
        <v>20.157</v>
      </c>
    </row>
    <row r="10518" spans="1:15" x14ac:dyDescent="0.3">
      <c r="A10518" t="s">
        <v>364</v>
      </c>
      <c r="B10518" t="s">
        <v>365</v>
      </c>
      <c r="C10518" t="s">
        <v>437</v>
      </c>
      <c r="D10518" t="s">
        <v>433</v>
      </c>
      <c r="E10518">
        <v>2004</v>
      </c>
      <c r="F10518">
        <v>18.177</v>
      </c>
      <c r="G10518">
        <v>7.2679999999999998</v>
      </c>
      <c r="I10518">
        <v>521975000</v>
      </c>
      <c r="J10518">
        <v>4810.3</v>
      </c>
      <c r="K10518">
        <v>7.3711700000000002</v>
      </c>
      <c r="L10518">
        <v>19.600000000000001</v>
      </c>
      <c r="M10518">
        <v>71.207999999999998</v>
      </c>
      <c r="N10518">
        <v>278.23599999999999</v>
      </c>
      <c r="O10518">
        <v>20.411000000000001</v>
      </c>
    </row>
    <row r="10519" spans="1:15" x14ac:dyDescent="0.3">
      <c r="A10519" t="s">
        <v>364</v>
      </c>
      <c r="B10519" t="s">
        <v>365</v>
      </c>
      <c r="C10519" t="s">
        <v>437</v>
      </c>
      <c r="D10519" t="s">
        <v>433</v>
      </c>
      <c r="E10519">
        <v>2003</v>
      </c>
      <c r="F10519">
        <v>18.545000000000002</v>
      </c>
      <c r="G10519">
        <v>7.2770000000000001</v>
      </c>
      <c r="I10519">
        <v>481806000</v>
      </c>
      <c r="J10519">
        <v>4447.74</v>
      </c>
      <c r="K10519">
        <v>6.4622700000000002</v>
      </c>
      <c r="L10519">
        <v>19.600000000000001</v>
      </c>
      <c r="M10519">
        <v>71.087000000000003</v>
      </c>
      <c r="N10519">
        <v>277.75900000000001</v>
      </c>
      <c r="O10519">
        <v>20.56</v>
      </c>
    </row>
    <row r="10520" spans="1:15" x14ac:dyDescent="0.3">
      <c r="A10520" t="s">
        <v>364</v>
      </c>
      <c r="B10520" t="s">
        <v>365</v>
      </c>
      <c r="C10520" t="s">
        <v>437</v>
      </c>
      <c r="D10520" t="s">
        <v>433</v>
      </c>
      <c r="E10520">
        <v>2002</v>
      </c>
      <c r="F10520">
        <v>18.965</v>
      </c>
      <c r="G10520">
        <v>7.2809999999999997</v>
      </c>
      <c r="I10520">
        <v>461883000</v>
      </c>
      <c r="J10520">
        <v>4272.8599999999997</v>
      </c>
      <c r="K10520">
        <v>5.5495900000000002</v>
      </c>
      <c r="L10520">
        <v>19.5</v>
      </c>
      <c r="M10520">
        <v>70.977000000000004</v>
      </c>
      <c r="N10520">
        <v>277.17200000000003</v>
      </c>
      <c r="O10520">
        <v>20.861000000000001</v>
      </c>
    </row>
    <row r="10521" spans="1:15" x14ac:dyDescent="0.3">
      <c r="A10521" t="s">
        <v>364</v>
      </c>
      <c r="B10521" t="s">
        <v>365</v>
      </c>
      <c r="C10521" t="s">
        <v>437</v>
      </c>
      <c r="D10521" t="s">
        <v>433</v>
      </c>
      <c r="E10521">
        <v>2001</v>
      </c>
      <c r="F10521">
        <v>19.440000000000001</v>
      </c>
      <c r="G10521">
        <v>7.2729999999999997</v>
      </c>
      <c r="I10521">
        <v>430039000</v>
      </c>
      <c r="J10521">
        <v>3985.68</v>
      </c>
      <c r="K10521">
        <v>5.0948099999999998</v>
      </c>
      <c r="L10521">
        <v>19.399999999999999</v>
      </c>
      <c r="M10521">
        <v>70.882000000000005</v>
      </c>
      <c r="N10521">
        <v>276.65600000000001</v>
      </c>
      <c r="O10521">
        <v>21.1</v>
      </c>
    </row>
    <row r="10522" spans="1:15" x14ac:dyDescent="0.3">
      <c r="A10522" t="s">
        <v>364</v>
      </c>
      <c r="B10522" t="s">
        <v>365</v>
      </c>
      <c r="C10522" t="s">
        <v>437</v>
      </c>
      <c r="D10522" t="s">
        <v>433</v>
      </c>
      <c r="E10522">
        <v>2000</v>
      </c>
      <c r="F10522">
        <v>19.963000000000001</v>
      </c>
      <c r="G10522">
        <v>7.2480000000000002</v>
      </c>
      <c r="I10522">
        <v>396261000</v>
      </c>
      <c r="J10522">
        <v>3676.44</v>
      </c>
      <c r="K10522">
        <v>3.2450399999999999</v>
      </c>
      <c r="L10522">
        <v>19.399999999999999</v>
      </c>
      <c r="M10522">
        <v>70.808999999999997</v>
      </c>
      <c r="N10522">
        <v>276.36900000000003</v>
      </c>
      <c r="O10522">
        <v>21.131</v>
      </c>
    </row>
    <row r="10523" spans="1:15" x14ac:dyDescent="0.3">
      <c r="A10523" t="s">
        <v>364</v>
      </c>
      <c r="B10523" t="s">
        <v>365</v>
      </c>
      <c r="C10523" t="s">
        <v>437</v>
      </c>
      <c r="D10523" t="s">
        <v>433</v>
      </c>
      <c r="E10523">
        <v>1999</v>
      </c>
      <c r="F10523">
        <v>20.524999999999999</v>
      </c>
      <c r="G10523">
        <v>7.2039999999999997</v>
      </c>
      <c r="I10523">
        <v>390719000</v>
      </c>
      <c r="J10523">
        <v>3625.89</v>
      </c>
      <c r="K10523">
        <v>2.782</v>
      </c>
      <c r="L10523">
        <v>19.3</v>
      </c>
      <c r="M10523">
        <v>70.762</v>
      </c>
      <c r="N10523">
        <v>276.303</v>
      </c>
      <c r="O10523">
        <v>21.091000000000001</v>
      </c>
    </row>
    <row r="10524" spans="1:15" x14ac:dyDescent="0.3">
      <c r="A10524" t="s">
        <v>364</v>
      </c>
      <c r="B10524" t="s">
        <v>365</v>
      </c>
      <c r="C10524" t="s">
        <v>437</v>
      </c>
      <c r="D10524" t="s">
        <v>433</v>
      </c>
      <c r="E10524">
        <v>1998</v>
      </c>
      <c r="F10524">
        <v>21.103000000000002</v>
      </c>
      <c r="G10524">
        <v>7.1470000000000002</v>
      </c>
      <c r="I10524">
        <v>373620000</v>
      </c>
      <c r="J10524">
        <v>3465.83</v>
      </c>
      <c r="K10524">
        <v>1.8540000000000001</v>
      </c>
      <c r="L10524">
        <v>19.2</v>
      </c>
      <c r="M10524">
        <v>70.738</v>
      </c>
      <c r="N10524">
        <v>276.41300000000001</v>
      </c>
      <c r="O10524">
        <v>20.597999999999999</v>
      </c>
    </row>
    <row r="10525" spans="1:15" x14ac:dyDescent="0.3">
      <c r="A10525" t="s">
        <v>364</v>
      </c>
      <c r="B10525" t="s">
        <v>365</v>
      </c>
      <c r="C10525" t="s">
        <v>437</v>
      </c>
      <c r="D10525" t="s">
        <v>433</v>
      </c>
      <c r="E10525">
        <v>1997</v>
      </c>
      <c r="F10525">
        <v>21.678000000000001</v>
      </c>
      <c r="G10525">
        <v>7.0830000000000002</v>
      </c>
      <c r="I10525">
        <v>347770000</v>
      </c>
      <c r="J10525">
        <v>3223.23</v>
      </c>
      <c r="K10525">
        <v>0.92637199999999997</v>
      </c>
      <c r="L10525">
        <v>19.100000000000001</v>
      </c>
      <c r="M10525">
        <v>70.730999999999995</v>
      </c>
      <c r="N10525">
        <v>276.654</v>
      </c>
      <c r="O10525">
        <v>20.678000000000001</v>
      </c>
    </row>
    <row r="10526" spans="1:15" x14ac:dyDescent="0.3">
      <c r="A10526" t="s">
        <v>364</v>
      </c>
      <c r="B10526" t="s">
        <v>365</v>
      </c>
      <c r="C10526" t="s">
        <v>437</v>
      </c>
      <c r="D10526" t="s">
        <v>433</v>
      </c>
      <c r="E10526">
        <v>1996</v>
      </c>
      <c r="F10526">
        <v>22.238</v>
      </c>
      <c r="G10526">
        <v>7.0129999999999999</v>
      </c>
      <c r="I10526">
        <v>331490000</v>
      </c>
      <c r="J10526">
        <v>3070.03</v>
      </c>
      <c r="K10526">
        <v>0.48324800000000001</v>
      </c>
      <c r="L10526">
        <v>18.899999999999999</v>
      </c>
      <c r="M10526">
        <v>70.736000000000004</v>
      </c>
      <c r="N10526">
        <v>276.86200000000002</v>
      </c>
      <c r="O10526">
        <v>20.859000000000002</v>
      </c>
    </row>
    <row r="10527" spans="1:15" x14ac:dyDescent="0.3">
      <c r="A10527" t="s">
        <v>364</v>
      </c>
      <c r="B10527" t="s">
        <v>365</v>
      </c>
      <c r="C10527" t="s">
        <v>437</v>
      </c>
      <c r="D10527" t="s">
        <v>433</v>
      </c>
      <c r="E10527">
        <v>1995</v>
      </c>
      <c r="F10527">
        <v>22.765000000000001</v>
      </c>
      <c r="G10527">
        <v>6.9409999999999998</v>
      </c>
      <c r="I10527">
        <v>316008000</v>
      </c>
      <c r="J10527">
        <v>2925.06</v>
      </c>
      <c r="K10527">
        <v>0.128635</v>
      </c>
      <c r="L10527">
        <v>18.8</v>
      </c>
      <c r="M10527">
        <v>70.745000000000005</v>
      </c>
      <c r="N10527">
        <v>277.01299999999998</v>
      </c>
      <c r="O10527">
        <v>20.356000000000002</v>
      </c>
    </row>
    <row r="10528" spans="1:15" x14ac:dyDescent="0.3">
      <c r="A10528" t="s">
        <v>364</v>
      </c>
      <c r="B10528" t="s">
        <v>365</v>
      </c>
      <c r="C10528" t="s">
        <v>437</v>
      </c>
      <c r="D10528" t="s">
        <v>433</v>
      </c>
      <c r="E10528">
        <v>1994</v>
      </c>
      <c r="F10528">
        <v>23.245999999999999</v>
      </c>
      <c r="G10528">
        <v>6.8680000000000003</v>
      </c>
      <c r="I10528">
        <v>289438000</v>
      </c>
      <c r="J10528">
        <v>2678.67</v>
      </c>
      <c r="L10528">
        <v>18.7</v>
      </c>
      <c r="M10528">
        <v>70.751999999999995</v>
      </c>
      <c r="N10528">
        <v>277.05900000000003</v>
      </c>
      <c r="O10528">
        <v>20.803999999999998</v>
      </c>
    </row>
    <row r="10529" spans="1:15" x14ac:dyDescent="0.3">
      <c r="A10529" t="s">
        <v>364</v>
      </c>
      <c r="B10529" t="s">
        <v>365</v>
      </c>
      <c r="C10529" t="s">
        <v>437</v>
      </c>
      <c r="D10529" t="s">
        <v>433</v>
      </c>
      <c r="E10529">
        <v>1993</v>
      </c>
      <c r="F10529">
        <v>23.683</v>
      </c>
      <c r="G10529">
        <v>6.798</v>
      </c>
      <c r="I10529">
        <v>286308000</v>
      </c>
      <c r="J10529">
        <v>2650.19</v>
      </c>
      <c r="L10529">
        <v>18.7</v>
      </c>
      <c r="M10529">
        <v>70.748000000000005</v>
      </c>
      <c r="N10529">
        <v>277.00799999999998</v>
      </c>
      <c r="O10529">
        <v>20.265999999999998</v>
      </c>
    </row>
    <row r="10530" spans="1:15" x14ac:dyDescent="0.3">
      <c r="A10530" t="s">
        <v>364</v>
      </c>
      <c r="B10530" t="s">
        <v>365</v>
      </c>
      <c r="C10530" t="s">
        <v>437</v>
      </c>
      <c r="D10530" t="s">
        <v>433</v>
      </c>
      <c r="E10530">
        <v>1992</v>
      </c>
      <c r="F10530">
        <v>24.087</v>
      </c>
      <c r="G10530">
        <v>6.734</v>
      </c>
      <c r="I10530">
        <v>277954000</v>
      </c>
      <c r="J10530">
        <v>2574.84</v>
      </c>
      <c r="L10530">
        <v>18.8</v>
      </c>
      <c r="M10530">
        <v>70.722999999999999</v>
      </c>
      <c r="N10530">
        <v>276.79500000000002</v>
      </c>
      <c r="O10530">
        <v>19.545000000000002</v>
      </c>
    </row>
    <row r="10531" spans="1:15" x14ac:dyDescent="0.3">
      <c r="A10531" t="s">
        <v>364</v>
      </c>
      <c r="B10531" t="s">
        <v>365</v>
      </c>
      <c r="C10531" t="s">
        <v>437</v>
      </c>
      <c r="D10531" t="s">
        <v>433</v>
      </c>
      <c r="E10531">
        <v>1991</v>
      </c>
      <c r="F10531">
        <v>24.466000000000001</v>
      </c>
      <c r="G10531">
        <v>6.6820000000000004</v>
      </c>
      <c r="I10531">
        <v>254830000</v>
      </c>
      <c r="J10531">
        <v>2364.44</v>
      </c>
      <c r="L10531">
        <v>19.100000000000001</v>
      </c>
      <c r="M10531">
        <v>70.668999999999997</v>
      </c>
      <c r="N10531">
        <v>276.34899999999999</v>
      </c>
      <c r="O10531">
        <v>19.77</v>
      </c>
    </row>
    <row r="10532" spans="1:15" x14ac:dyDescent="0.3">
      <c r="A10532" t="s">
        <v>364</v>
      </c>
      <c r="B10532" t="s">
        <v>365</v>
      </c>
      <c r="C10532" t="s">
        <v>437</v>
      </c>
      <c r="D10532" t="s">
        <v>433</v>
      </c>
      <c r="E10532">
        <v>1990</v>
      </c>
      <c r="F10532">
        <v>24.843</v>
      </c>
      <c r="G10532">
        <v>6.6470000000000002</v>
      </c>
      <c r="I10532">
        <v>240365000</v>
      </c>
      <c r="J10532">
        <v>2236.29</v>
      </c>
      <c r="K10532">
        <v>0</v>
      </c>
      <c r="L10532">
        <v>19.600000000000001</v>
      </c>
      <c r="M10532">
        <v>70.58</v>
      </c>
      <c r="N10532">
        <v>275.60000000000002</v>
      </c>
    </row>
    <row r="10533" spans="1:15" x14ac:dyDescent="0.3">
      <c r="A10533" t="s">
        <v>364</v>
      </c>
      <c r="B10533" t="s">
        <v>365</v>
      </c>
      <c r="C10533" t="s">
        <v>437</v>
      </c>
      <c r="D10533" t="s">
        <v>433</v>
      </c>
      <c r="E10533">
        <v>1989</v>
      </c>
      <c r="F10533">
        <v>25.242999999999999</v>
      </c>
      <c r="G10533">
        <v>6.6369999999999996</v>
      </c>
      <c r="I10533">
        <v>214745000</v>
      </c>
      <c r="J10533">
        <v>2005.63</v>
      </c>
      <c r="L10533">
        <v>20.2</v>
      </c>
      <c r="M10533">
        <v>70.450999999999993</v>
      </c>
      <c r="N10533">
        <v>274.541</v>
      </c>
    </row>
    <row r="10534" spans="1:15" x14ac:dyDescent="0.3">
      <c r="A10534" t="s">
        <v>364</v>
      </c>
      <c r="B10534" t="s">
        <v>365</v>
      </c>
      <c r="C10534" t="s">
        <v>437</v>
      </c>
      <c r="D10534" t="s">
        <v>433</v>
      </c>
      <c r="E10534">
        <v>1988</v>
      </c>
      <c r="F10534">
        <v>25.687000000000001</v>
      </c>
      <c r="G10534">
        <v>6.6509999999999998</v>
      </c>
      <c r="I10534">
        <v>200727000</v>
      </c>
      <c r="J10534">
        <v>1884.19</v>
      </c>
      <c r="L10534">
        <v>21.2</v>
      </c>
      <c r="M10534">
        <v>70.283000000000001</v>
      </c>
      <c r="N10534">
        <v>273.15899999999999</v>
      </c>
    </row>
    <row r="10535" spans="1:15" x14ac:dyDescent="0.3">
      <c r="A10535" t="s">
        <v>364</v>
      </c>
      <c r="B10535" t="s">
        <v>365</v>
      </c>
      <c r="C10535" t="s">
        <v>437</v>
      </c>
      <c r="D10535" t="s">
        <v>433</v>
      </c>
      <c r="E10535">
        <v>1987</v>
      </c>
      <c r="F10535">
        <v>26.190999999999999</v>
      </c>
      <c r="G10535">
        <v>6.6920000000000002</v>
      </c>
      <c r="I10535">
        <v>175581000</v>
      </c>
      <c r="J10535">
        <v>1657.89</v>
      </c>
      <c r="L10535">
        <v>22.4</v>
      </c>
      <c r="M10535">
        <v>70.078000000000003</v>
      </c>
      <c r="N10535">
        <v>271.55399999999997</v>
      </c>
    </row>
    <row r="10536" spans="1:15" x14ac:dyDescent="0.3">
      <c r="A10536" t="s">
        <v>364</v>
      </c>
      <c r="B10536" t="s">
        <v>365</v>
      </c>
      <c r="C10536" t="s">
        <v>437</v>
      </c>
      <c r="D10536" t="s">
        <v>433</v>
      </c>
      <c r="E10536">
        <v>1986</v>
      </c>
      <c r="F10536">
        <v>26.759</v>
      </c>
      <c r="G10536">
        <v>6.7590000000000003</v>
      </c>
      <c r="I10536">
        <v>160847000</v>
      </c>
      <c r="J10536">
        <v>1528.71</v>
      </c>
      <c r="L10536">
        <v>23.9</v>
      </c>
      <c r="M10536">
        <v>69.834999999999994</v>
      </c>
      <c r="N10536">
        <v>269.78699999999998</v>
      </c>
    </row>
    <row r="10537" spans="1:15" x14ac:dyDescent="0.3">
      <c r="A10537" t="s">
        <v>364</v>
      </c>
      <c r="B10537" t="s">
        <v>365</v>
      </c>
      <c r="C10537" t="s">
        <v>437</v>
      </c>
      <c r="D10537" t="s">
        <v>433</v>
      </c>
      <c r="E10537">
        <v>1985</v>
      </c>
      <c r="F10537">
        <v>27.384</v>
      </c>
      <c r="G10537">
        <v>6.851</v>
      </c>
      <c r="I10537">
        <v>145642000</v>
      </c>
      <c r="J10537">
        <v>1393.62</v>
      </c>
      <c r="L10537">
        <v>25.8</v>
      </c>
      <c r="M10537">
        <v>69.551000000000002</v>
      </c>
      <c r="N10537">
        <v>267.964</v>
      </c>
    </row>
    <row r="10538" spans="1:15" x14ac:dyDescent="0.3">
      <c r="A10538" t="s">
        <v>364</v>
      </c>
      <c r="B10538" t="s">
        <v>365</v>
      </c>
      <c r="C10538" t="s">
        <v>437</v>
      </c>
      <c r="D10538" t="s">
        <v>433</v>
      </c>
      <c r="E10538">
        <v>1984</v>
      </c>
      <c r="F10538">
        <v>28.045999999999999</v>
      </c>
      <c r="G10538">
        <v>6.9649999999999999</v>
      </c>
      <c r="I10538">
        <v>135025000</v>
      </c>
      <c r="J10538">
        <v>1301.08</v>
      </c>
      <c r="L10538">
        <v>28.2</v>
      </c>
      <c r="M10538">
        <v>69.222999999999999</v>
      </c>
      <c r="N10538">
        <v>266.10000000000002</v>
      </c>
    </row>
    <row r="10539" spans="1:15" x14ac:dyDescent="0.3">
      <c r="A10539" t="s">
        <v>364</v>
      </c>
      <c r="B10539" t="s">
        <v>365</v>
      </c>
      <c r="C10539" t="s">
        <v>437</v>
      </c>
      <c r="D10539" t="s">
        <v>433</v>
      </c>
      <c r="E10539">
        <v>1983</v>
      </c>
      <c r="F10539">
        <v>28.724</v>
      </c>
      <c r="G10539">
        <v>7.0949999999999998</v>
      </c>
      <c r="I10539">
        <v>122255000</v>
      </c>
      <c r="J10539">
        <v>1186.58</v>
      </c>
      <c r="L10539">
        <v>30.9</v>
      </c>
      <c r="M10539">
        <v>68.855999999999995</v>
      </c>
      <c r="N10539">
        <v>264.185</v>
      </c>
    </row>
    <row r="10540" spans="1:15" x14ac:dyDescent="0.3">
      <c r="A10540" t="s">
        <v>364</v>
      </c>
      <c r="B10540" t="s">
        <v>365</v>
      </c>
      <c r="C10540" t="s">
        <v>437</v>
      </c>
      <c r="D10540" t="s">
        <v>433</v>
      </c>
      <c r="E10540">
        <v>1982</v>
      </c>
      <c r="F10540">
        <v>29.407</v>
      </c>
      <c r="G10540">
        <v>7.2370000000000001</v>
      </c>
      <c r="I10540">
        <v>113759000</v>
      </c>
      <c r="J10540">
        <v>1112.49</v>
      </c>
      <c r="L10540">
        <v>34.1</v>
      </c>
      <c r="M10540">
        <v>68.456000000000003</v>
      </c>
      <c r="N10540">
        <v>262.19499999999999</v>
      </c>
    </row>
    <row r="10541" spans="1:15" x14ac:dyDescent="0.3">
      <c r="A10541" t="s">
        <v>364</v>
      </c>
      <c r="B10541" t="s">
        <v>365</v>
      </c>
      <c r="C10541" t="s">
        <v>437</v>
      </c>
      <c r="D10541" t="s">
        <v>433</v>
      </c>
      <c r="E10541">
        <v>1981</v>
      </c>
      <c r="F10541">
        <v>30.097000000000001</v>
      </c>
      <c r="G10541">
        <v>7.3869999999999996</v>
      </c>
      <c r="I10541">
        <v>102087000</v>
      </c>
      <c r="J10541">
        <v>1006.4</v>
      </c>
      <c r="L10541">
        <v>37.700000000000003</v>
      </c>
      <c r="M10541">
        <v>68.031000000000006</v>
      </c>
      <c r="N10541">
        <v>260.09500000000003</v>
      </c>
    </row>
    <row r="10542" spans="1:15" x14ac:dyDescent="0.3">
      <c r="A10542" t="s">
        <v>364</v>
      </c>
      <c r="B10542" t="s">
        <v>365</v>
      </c>
      <c r="C10542" t="s">
        <v>437</v>
      </c>
      <c r="D10542" t="s">
        <v>433</v>
      </c>
      <c r="E10542">
        <v>1980</v>
      </c>
      <c r="F10542">
        <v>30.815000000000001</v>
      </c>
      <c r="G10542">
        <v>7.5460000000000003</v>
      </c>
      <c r="I10542">
        <v>82340300</v>
      </c>
      <c r="J10542">
        <v>818.76900000000001</v>
      </c>
      <c r="L10542">
        <v>41.5</v>
      </c>
      <c r="M10542">
        <v>67.59</v>
      </c>
      <c r="N10542">
        <v>257.86200000000002</v>
      </c>
    </row>
    <row r="10543" spans="1:15" x14ac:dyDescent="0.3">
      <c r="A10543" t="s">
        <v>364</v>
      </c>
      <c r="B10543" t="s">
        <v>365</v>
      </c>
      <c r="C10543" t="s">
        <v>437</v>
      </c>
      <c r="D10543" t="s">
        <v>433</v>
      </c>
      <c r="E10543">
        <v>1979</v>
      </c>
      <c r="F10543">
        <v>31.59</v>
      </c>
      <c r="G10543">
        <v>7.7119999999999997</v>
      </c>
      <c r="I10543">
        <v>71096400</v>
      </c>
      <c r="J10543">
        <v>713.46799999999996</v>
      </c>
      <c r="L10543">
        <v>45.5</v>
      </c>
      <c r="M10543">
        <v>67.143000000000001</v>
      </c>
      <c r="N10543">
        <v>255.51</v>
      </c>
    </row>
    <row r="10544" spans="1:15" x14ac:dyDescent="0.3">
      <c r="A10544" t="s">
        <v>364</v>
      </c>
      <c r="B10544" t="s">
        <v>365</v>
      </c>
      <c r="C10544" t="s">
        <v>437</v>
      </c>
      <c r="D10544" t="s">
        <v>433</v>
      </c>
      <c r="E10544">
        <v>1978</v>
      </c>
      <c r="F10544">
        <v>32.442999999999998</v>
      </c>
      <c r="G10544">
        <v>7.8869999999999996</v>
      </c>
      <c r="I10544">
        <v>60844800</v>
      </c>
      <c r="J10544">
        <v>616.48</v>
      </c>
      <c r="L10544">
        <v>49.7</v>
      </c>
      <c r="M10544">
        <v>66.697999999999993</v>
      </c>
      <c r="N10544">
        <v>253.06899999999999</v>
      </c>
    </row>
    <row r="10545" spans="1:14" x14ac:dyDescent="0.3">
      <c r="A10545" t="s">
        <v>364</v>
      </c>
      <c r="B10545" t="s">
        <v>365</v>
      </c>
      <c r="C10545" t="s">
        <v>437</v>
      </c>
      <c r="D10545" t="s">
        <v>433</v>
      </c>
      <c r="E10545">
        <v>1977</v>
      </c>
      <c r="F10545">
        <v>33.381</v>
      </c>
      <c r="G10545">
        <v>8.0709999999999997</v>
      </c>
      <c r="I10545">
        <v>49353200</v>
      </c>
      <c r="J10545">
        <v>505.14499999999998</v>
      </c>
      <c r="L10545">
        <v>53.5</v>
      </c>
      <c r="M10545">
        <v>66.263000000000005</v>
      </c>
      <c r="N10545">
        <v>250.51499999999999</v>
      </c>
    </row>
    <row r="10546" spans="1:14" x14ac:dyDescent="0.3">
      <c r="A10546" t="s">
        <v>364</v>
      </c>
      <c r="B10546" t="s">
        <v>365</v>
      </c>
      <c r="C10546" t="s">
        <v>437</v>
      </c>
      <c r="D10546" t="s">
        <v>433</v>
      </c>
      <c r="E10546">
        <v>1976</v>
      </c>
      <c r="F10546">
        <v>34.392000000000003</v>
      </c>
      <c r="G10546">
        <v>8.2629999999999999</v>
      </c>
      <c r="I10546">
        <v>32792500</v>
      </c>
      <c r="J10546">
        <v>339.14400000000001</v>
      </c>
      <c r="L10546">
        <v>56.3</v>
      </c>
      <c r="M10546">
        <v>65.843999999999994</v>
      </c>
      <c r="N10546">
        <v>247.928</v>
      </c>
    </row>
    <row r="10547" spans="1:14" x14ac:dyDescent="0.3">
      <c r="A10547" t="s">
        <v>364</v>
      </c>
      <c r="B10547" t="s">
        <v>365</v>
      </c>
      <c r="C10547" t="s">
        <v>437</v>
      </c>
      <c r="D10547" t="s">
        <v>433</v>
      </c>
      <c r="E10547">
        <v>1975</v>
      </c>
      <c r="F10547">
        <v>35.451999999999998</v>
      </c>
      <c r="G10547">
        <v>8.4600000000000009</v>
      </c>
      <c r="I10547">
        <v>33237200</v>
      </c>
      <c r="J10547">
        <v>347.44400000000002</v>
      </c>
      <c r="L10547">
        <v>57.7</v>
      </c>
      <c r="M10547">
        <v>65.444999999999993</v>
      </c>
      <c r="N10547">
        <v>245.28700000000001</v>
      </c>
    </row>
    <row r="10548" spans="1:14" x14ac:dyDescent="0.3">
      <c r="A10548" t="s">
        <v>364</v>
      </c>
      <c r="B10548" t="s">
        <v>365</v>
      </c>
      <c r="C10548" t="s">
        <v>437</v>
      </c>
      <c r="D10548" t="s">
        <v>433</v>
      </c>
      <c r="E10548">
        <v>1974</v>
      </c>
      <c r="F10548">
        <v>36.524999999999999</v>
      </c>
      <c r="G10548">
        <v>8.6609999999999996</v>
      </c>
      <c r="I10548">
        <v>32924200</v>
      </c>
      <c r="J10548">
        <v>347.98500000000001</v>
      </c>
      <c r="L10548">
        <v>57.6</v>
      </c>
      <c r="M10548">
        <v>65.069000000000003</v>
      </c>
      <c r="N10548">
        <v>242.6</v>
      </c>
    </row>
    <row r="10549" spans="1:14" x14ac:dyDescent="0.3">
      <c r="A10549" t="s">
        <v>364</v>
      </c>
      <c r="B10549" t="s">
        <v>365</v>
      </c>
      <c r="C10549" t="s">
        <v>437</v>
      </c>
      <c r="D10549" t="s">
        <v>433</v>
      </c>
      <c r="E10549">
        <v>1973</v>
      </c>
      <c r="F10549">
        <v>37.573999999999998</v>
      </c>
      <c r="G10549">
        <v>8.8629999999999995</v>
      </c>
      <c r="I10549">
        <v>30165400</v>
      </c>
      <c r="J10549">
        <v>322.38</v>
      </c>
      <c r="L10549">
        <v>55.9</v>
      </c>
      <c r="M10549">
        <v>64.710999999999999</v>
      </c>
      <c r="N10549">
        <v>239.92599999999999</v>
      </c>
    </row>
    <row r="10550" spans="1:14" x14ac:dyDescent="0.3">
      <c r="A10550" t="s">
        <v>364</v>
      </c>
      <c r="B10550" t="s">
        <v>365</v>
      </c>
      <c r="C10550" t="s">
        <v>437</v>
      </c>
      <c r="D10550" t="s">
        <v>433</v>
      </c>
      <c r="E10550">
        <v>1972</v>
      </c>
      <c r="F10550">
        <v>38.57</v>
      </c>
      <c r="G10550">
        <v>9.0679999999999996</v>
      </c>
      <c r="I10550">
        <v>27585500</v>
      </c>
      <c r="J10550">
        <v>298.18</v>
      </c>
      <c r="L10550">
        <v>53.3</v>
      </c>
      <c r="M10550">
        <v>64.364999999999995</v>
      </c>
      <c r="N10550">
        <v>237.21299999999999</v>
      </c>
    </row>
    <row r="10551" spans="1:14" x14ac:dyDescent="0.3">
      <c r="A10551" t="s">
        <v>364</v>
      </c>
      <c r="B10551" t="s">
        <v>365</v>
      </c>
      <c r="C10551" t="s">
        <v>437</v>
      </c>
      <c r="D10551" t="s">
        <v>433</v>
      </c>
      <c r="E10551">
        <v>1971</v>
      </c>
      <c r="F10551">
        <v>39.5</v>
      </c>
      <c r="G10551">
        <v>9.2769999999999992</v>
      </c>
      <c r="I10551">
        <v>20051600</v>
      </c>
      <c r="J10551">
        <v>219.16499999999999</v>
      </c>
      <c r="L10551">
        <v>50.2</v>
      </c>
      <c r="M10551">
        <v>64.025999999999996</v>
      </c>
      <c r="N10551">
        <v>234.59200000000001</v>
      </c>
    </row>
    <row r="10552" spans="1:14" x14ac:dyDescent="0.3">
      <c r="A10552" t="s">
        <v>364</v>
      </c>
      <c r="B10552" t="s">
        <v>365</v>
      </c>
      <c r="C10552" t="s">
        <v>437</v>
      </c>
      <c r="D10552" t="s">
        <v>433</v>
      </c>
      <c r="E10552">
        <v>1970</v>
      </c>
      <c r="F10552">
        <v>40.366999999999997</v>
      </c>
      <c r="G10552">
        <v>9.4960000000000004</v>
      </c>
      <c r="I10552">
        <v>18450000</v>
      </c>
      <c r="J10552">
        <v>203.84700000000001</v>
      </c>
      <c r="L10552">
        <v>47</v>
      </c>
      <c r="M10552">
        <v>63.691000000000003</v>
      </c>
      <c r="N10552">
        <v>232.07400000000001</v>
      </c>
    </row>
    <row r="10553" spans="1:14" x14ac:dyDescent="0.3">
      <c r="A10553" t="s">
        <v>364</v>
      </c>
      <c r="B10553" t="s">
        <v>365</v>
      </c>
      <c r="C10553" t="s">
        <v>437</v>
      </c>
      <c r="D10553" t="s">
        <v>433</v>
      </c>
      <c r="E10553">
        <v>1969</v>
      </c>
      <c r="F10553">
        <v>41.186999999999998</v>
      </c>
      <c r="G10553">
        <v>9.7309999999999999</v>
      </c>
      <c r="I10553">
        <v>16649999</v>
      </c>
      <c r="J10553">
        <v>185.892</v>
      </c>
      <c r="L10553">
        <v>44</v>
      </c>
      <c r="M10553">
        <v>63.36</v>
      </c>
      <c r="N10553">
        <v>229.66200000000001</v>
      </c>
    </row>
    <row r="10554" spans="1:14" x14ac:dyDescent="0.3">
      <c r="A10554" t="s">
        <v>364</v>
      </c>
      <c r="B10554" t="s">
        <v>365</v>
      </c>
      <c r="C10554" t="s">
        <v>437</v>
      </c>
      <c r="D10554" t="s">
        <v>433</v>
      </c>
      <c r="E10554">
        <v>1968</v>
      </c>
      <c r="F10554">
        <v>41.985999999999997</v>
      </c>
      <c r="G10554">
        <v>9.984</v>
      </c>
      <c r="I10554">
        <v>15349999</v>
      </c>
      <c r="J10554">
        <v>173.12899999999999</v>
      </c>
      <c r="M10554">
        <v>63.026000000000003</v>
      </c>
      <c r="N10554">
        <v>227.33799999999999</v>
      </c>
    </row>
    <row r="10555" spans="1:14" x14ac:dyDescent="0.3">
      <c r="A10555" t="s">
        <v>364</v>
      </c>
      <c r="B10555" t="s">
        <v>365</v>
      </c>
      <c r="C10555" t="s">
        <v>437</v>
      </c>
      <c r="D10555" t="s">
        <v>433</v>
      </c>
      <c r="E10555">
        <v>1967</v>
      </c>
      <c r="F10555">
        <v>42.781999999999996</v>
      </c>
      <c r="G10555">
        <v>10.26</v>
      </c>
      <c r="I10555">
        <v>15835200</v>
      </c>
      <c r="J10555">
        <v>180.40199999999999</v>
      </c>
      <c r="M10555">
        <v>62.682000000000002</v>
      </c>
      <c r="N10555">
        <v>225.06899999999999</v>
      </c>
    </row>
    <row r="10556" spans="1:14" x14ac:dyDescent="0.3">
      <c r="A10556" t="s">
        <v>364</v>
      </c>
      <c r="B10556" t="s">
        <v>365</v>
      </c>
      <c r="C10556" t="s">
        <v>437</v>
      </c>
      <c r="D10556" t="s">
        <v>433</v>
      </c>
      <c r="E10556">
        <v>1966</v>
      </c>
      <c r="F10556">
        <v>43.575000000000003</v>
      </c>
      <c r="G10556">
        <v>10.557</v>
      </c>
      <c r="I10556">
        <v>16099900</v>
      </c>
      <c r="J10556">
        <v>185.262</v>
      </c>
      <c r="M10556">
        <v>62.317999999999998</v>
      </c>
      <c r="N10556">
        <v>222.828</v>
      </c>
    </row>
    <row r="10557" spans="1:14" x14ac:dyDescent="0.3">
      <c r="A10557" t="s">
        <v>364</v>
      </c>
      <c r="B10557" t="s">
        <v>365</v>
      </c>
      <c r="C10557" t="s">
        <v>437</v>
      </c>
      <c r="D10557" t="s">
        <v>433</v>
      </c>
      <c r="E10557">
        <v>1965</v>
      </c>
      <c r="F10557">
        <v>44.365000000000002</v>
      </c>
      <c r="G10557">
        <v>10.872</v>
      </c>
      <c r="I10557">
        <v>15108200</v>
      </c>
      <c r="J10557">
        <v>175.654</v>
      </c>
      <c r="M10557">
        <v>61.923999999999999</v>
      </c>
      <c r="N10557">
        <v>220.541</v>
      </c>
    </row>
    <row r="10558" spans="1:14" x14ac:dyDescent="0.3">
      <c r="A10558" t="s">
        <v>364</v>
      </c>
      <c r="B10558" t="s">
        <v>365</v>
      </c>
      <c r="C10558" t="s">
        <v>437</v>
      </c>
      <c r="D10558" t="s">
        <v>433</v>
      </c>
      <c r="E10558">
        <v>1964</v>
      </c>
      <c r="F10558">
        <v>45.143000000000001</v>
      </c>
      <c r="G10558">
        <v>11.198</v>
      </c>
      <c r="I10558">
        <v>14758200</v>
      </c>
      <c r="J10558">
        <v>173.4</v>
      </c>
      <c r="M10558">
        <v>61.488</v>
      </c>
      <c r="N10558">
        <v>218.233</v>
      </c>
    </row>
    <row r="10559" spans="1:14" x14ac:dyDescent="0.3">
      <c r="A10559" t="s">
        <v>364</v>
      </c>
      <c r="B10559" t="s">
        <v>365</v>
      </c>
      <c r="C10559" t="s">
        <v>437</v>
      </c>
      <c r="D10559" t="s">
        <v>433</v>
      </c>
      <c r="E10559">
        <v>1963</v>
      </c>
      <c r="F10559">
        <v>45.895000000000003</v>
      </c>
      <c r="G10559">
        <v>11.528</v>
      </c>
      <c r="I10559">
        <v>13708200</v>
      </c>
      <c r="J10559">
        <v>162.809</v>
      </c>
      <c r="M10559">
        <v>61.006</v>
      </c>
      <c r="N10559">
        <v>215.892</v>
      </c>
    </row>
    <row r="10560" spans="1:14" x14ac:dyDescent="0.3">
      <c r="A10560" t="s">
        <v>364</v>
      </c>
      <c r="B10560" t="s">
        <v>365</v>
      </c>
      <c r="C10560" t="s">
        <v>437</v>
      </c>
      <c r="D10560" t="s">
        <v>433</v>
      </c>
      <c r="E10560">
        <v>1962</v>
      </c>
      <c r="F10560">
        <v>46.603000000000002</v>
      </c>
      <c r="G10560">
        <v>11.861000000000001</v>
      </c>
      <c r="I10560">
        <v>14524900</v>
      </c>
      <c r="J10560">
        <v>174.5</v>
      </c>
      <c r="M10560">
        <v>60.473999999999997</v>
      </c>
      <c r="N10560">
        <v>213.428</v>
      </c>
    </row>
    <row r="10561" spans="1:15" x14ac:dyDescent="0.3">
      <c r="A10561" t="s">
        <v>364</v>
      </c>
      <c r="B10561" t="s">
        <v>365</v>
      </c>
      <c r="C10561" t="s">
        <v>437</v>
      </c>
      <c r="D10561" t="s">
        <v>433</v>
      </c>
      <c r="E10561">
        <v>1961</v>
      </c>
      <c r="F10561">
        <v>47.253999999999998</v>
      </c>
      <c r="G10561">
        <v>12.196999999999999</v>
      </c>
      <c r="I10561">
        <v>13999900</v>
      </c>
      <c r="J10561">
        <v>170.37899999999999</v>
      </c>
      <c r="M10561">
        <v>59.890999999999998</v>
      </c>
      <c r="N10561">
        <v>210.69</v>
      </c>
    </row>
    <row r="10562" spans="1:15" x14ac:dyDescent="0.3">
      <c r="A10562" t="s">
        <v>364</v>
      </c>
      <c r="B10562" t="s">
        <v>365</v>
      </c>
      <c r="C10562" t="s">
        <v>437</v>
      </c>
      <c r="D10562" t="s">
        <v>433</v>
      </c>
      <c r="E10562">
        <v>1960</v>
      </c>
      <c r="F10562">
        <v>47.837000000000003</v>
      </c>
      <c r="G10562">
        <v>12.541</v>
      </c>
      <c r="I10562">
        <v>13066600</v>
      </c>
      <c r="J10562">
        <v>161.36099999999999</v>
      </c>
      <c r="M10562">
        <v>59.26</v>
      </c>
    </row>
    <row r="10563" spans="1:15" x14ac:dyDescent="0.3">
      <c r="A10563" t="s">
        <v>366</v>
      </c>
      <c r="B10563" t="s">
        <v>367</v>
      </c>
      <c r="C10563" t="s">
        <v>431</v>
      </c>
      <c r="D10563" t="s">
        <v>432</v>
      </c>
      <c r="E10563">
        <v>2018</v>
      </c>
      <c r="H10563">
        <v>0</v>
      </c>
      <c r="I10563">
        <v>40851500000</v>
      </c>
      <c r="J10563">
        <v>977.274</v>
      </c>
      <c r="L10563">
        <v>42.1</v>
      </c>
      <c r="O10563">
        <v>12.875999999999999</v>
      </c>
    </row>
    <row r="10564" spans="1:15" x14ac:dyDescent="0.3">
      <c r="A10564" t="s">
        <v>366</v>
      </c>
      <c r="B10564" t="s">
        <v>367</v>
      </c>
      <c r="C10564" t="s">
        <v>431</v>
      </c>
      <c r="D10564" t="s">
        <v>432</v>
      </c>
      <c r="E10564">
        <v>2017</v>
      </c>
      <c r="F10564">
        <v>32.542000000000002</v>
      </c>
      <c r="G10564">
        <v>7.2610000000000001</v>
      </c>
      <c r="H10564">
        <v>0</v>
      </c>
      <c r="I10564" s="1">
        <v>123000000000</v>
      </c>
      <c r="J10564">
        <v>3015.02</v>
      </c>
      <c r="K10564">
        <v>30.8703</v>
      </c>
      <c r="L10564">
        <v>43.3</v>
      </c>
      <c r="M10564">
        <v>64.881</v>
      </c>
      <c r="O10564">
        <v>12.773</v>
      </c>
    </row>
    <row r="10565" spans="1:15" x14ac:dyDescent="0.3">
      <c r="A10565" t="s">
        <v>366</v>
      </c>
      <c r="B10565" t="s">
        <v>367</v>
      </c>
      <c r="C10565" t="s">
        <v>431</v>
      </c>
      <c r="D10565" t="s">
        <v>432</v>
      </c>
      <c r="E10565">
        <v>2016</v>
      </c>
      <c r="F10565">
        <v>32.923000000000002</v>
      </c>
      <c r="G10565">
        <v>7.34</v>
      </c>
      <c r="H10565">
        <v>0</v>
      </c>
      <c r="I10565">
        <v>95558200000</v>
      </c>
      <c r="J10565">
        <v>2398.1</v>
      </c>
      <c r="K10565">
        <v>14.1</v>
      </c>
      <c r="L10565">
        <v>44.4</v>
      </c>
      <c r="M10565">
        <v>64.662999999999997</v>
      </c>
      <c r="O10565">
        <v>13.009</v>
      </c>
    </row>
    <row r="10566" spans="1:15" x14ac:dyDescent="0.3">
      <c r="A10566" t="s">
        <v>366</v>
      </c>
      <c r="B10566" t="s">
        <v>367</v>
      </c>
      <c r="C10566" t="s">
        <v>431</v>
      </c>
      <c r="D10566" t="s">
        <v>432</v>
      </c>
      <c r="E10566">
        <v>2015</v>
      </c>
      <c r="F10566">
        <v>33.317999999999998</v>
      </c>
      <c r="G10566">
        <v>7.4279999999999999</v>
      </c>
      <c r="H10566">
        <v>0</v>
      </c>
      <c r="I10566">
        <v>96741700000</v>
      </c>
      <c r="J10566">
        <v>2486.75</v>
      </c>
      <c r="K10566">
        <v>26.61</v>
      </c>
      <c r="L10566">
        <v>45.4</v>
      </c>
      <c r="M10566">
        <v>64.429000000000002</v>
      </c>
      <c r="O10566">
        <v>13.154999999999999</v>
      </c>
    </row>
    <row r="10567" spans="1:15" x14ac:dyDescent="0.3">
      <c r="A10567" t="s">
        <v>366</v>
      </c>
      <c r="B10567" t="s">
        <v>367</v>
      </c>
      <c r="C10567" t="s">
        <v>431</v>
      </c>
      <c r="D10567" t="s">
        <v>432</v>
      </c>
      <c r="E10567">
        <v>2014</v>
      </c>
      <c r="F10567">
        <v>33.728000000000002</v>
      </c>
      <c r="G10567">
        <v>7.53</v>
      </c>
      <c r="H10567">
        <v>190.221</v>
      </c>
      <c r="I10567">
        <v>82151600000</v>
      </c>
      <c r="J10567">
        <v>2163.16</v>
      </c>
      <c r="K10567">
        <v>24.64</v>
      </c>
      <c r="L10567">
        <v>46.5</v>
      </c>
      <c r="M10567">
        <v>64.168999999999997</v>
      </c>
      <c r="O10567">
        <v>13.209</v>
      </c>
    </row>
    <row r="10568" spans="1:15" x14ac:dyDescent="0.3">
      <c r="A10568" t="s">
        <v>366</v>
      </c>
      <c r="B10568" t="s">
        <v>367</v>
      </c>
      <c r="C10568" t="s">
        <v>431</v>
      </c>
      <c r="D10568" t="s">
        <v>432</v>
      </c>
      <c r="E10568">
        <v>2013</v>
      </c>
      <c r="F10568">
        <v>34.152000000000001</v>
      </c>
      <c r="G10568">
        <v>7.649</v>
      </c>
      <c r="H10568">
        <v>158.65899999999999</v>
      </c>
      <c r="I10568">
        <v>72065900000</v>
      </c>
      <c r="J10568">
        <v>1943.92</v>
      </c>
      <c r="K10568">
        <v>22.7</v>
      </c>
      <c r="L10568">
        <v>47.6</v>
      </c>
      <c r="M10568">
        <v>63.875</v>
      </c>
      <c r="O10568">
        <v>13.260999999999999</v>
      </c>
    </row>
    <row r="10569" spans="1:15" x14ac:dyDescent="0.3">
      <c r="A10569" t="s">
        <v>366</v>
      </c>
      <c r="B10569" t="s">
        <v>367</v>
      </c>
      <c r="C10569" t="s">
        <v>431</v>
      </c>
      <c r="D10569" t="s">
        <v>432</v>
      </c>
      <c r="E10569">
        <v>2012</v>
      </c>
      <c r="F10569">
        <v>34.585999999999999</v>
      </c>
      <c r="G10569">
        <v>7.7880000000000003</v>
      </c>
      <c r="H10569">
        <v>156.94200000000001</v>
      </c>
      <c r="I10569">
        <v>68125600000</v>
      </c>
      <c r="J10569">
        <v>1882.25</v>
      </c>
      <c r="K10569">
        <v>21</v>
      </c>
      <c r="L10569">
        <v>48.6</v>
      </c>
      <c r="M10569">
        <v>63.542000000000002</v>
      </c>
      <c r="O10569">
        <v>13.178000000000001</v>
      </c>
    </row>
    <row r="10570" spans="1:15" x14ac:dyDescent="0.3">
      <c r="A10570" t="s">
        <v>366</v>
      </c>
      <c r="B10570" t="s">
        <v>367</v>
      </c>
      <c r="C10570" t="s">
        <v>431</v>
      </c>
      <c r="D10570" t="s">
        <v>432</v>
      </c>
      <c r="E10570">
        <v>2011</v>
      </c>
      <c r="F10570">
        <v>35.027000000000001</v>
      </c>
      <c r="G10570">
        <v>7.9459999999999997</v>
      </c>
      <c r="H10570">
        <v>141.64500000000001</v>
      </c>
      <c r="I10570">
        <v>67327300000</v>
      </c>
      <c r="J10570">
        <v>1672.1</v>
      </c>
      <c r="K10570">
        <v>17.46</v>
      </c>
      <c r="L10570">
        <v>49.7</v>
      </c>
      <c r="M10570">
        <v>63.170999999999999</v>
      </c>
      <c r="O10570">
        <v>13.042</v>
      </c>
    </row>
    <row r="10571" spans="1:15" x14ac:dyDescent="0.3">
      <c r="A10571" t="s">
        <v>366</v>
      </c>
      <c r="B10571" t="s">
        <v>367</v>
      </c>
      <c r="C10571" t="s">
        <v>431</v>
      </c>
      <c r="D10571" t="s">
        <v>432</v>
      </c>
      <c r="E10571">
        <v>2010</v>
      </c>
      <c r="F10571">
        <v>35.475000000000001</v>
      </c>
      <c r="G10571">
        <v>8.1219999999999999</v>
      </c>
      <c r="H10571">
        <v>131.05500000000001</v>
      </c>
      <c r="I10571">
        <v>65634100000</v>
      </c>
      <c r="J10571">
        <v>1489.88</v>
      </c>
      <c r="K10571">
        <v>16.7</v>
      </c>
      <c r="L10571">
        <v>50.9</v>
      </c>
      <c r="M10571">
        <v>62.764000000000003</v>
      </c>
      <c r="O10571">
        <v>13.352</v>
      </c>
    </row>
    <row r="10572" spans="1:15" x14ac:dyDescent="0.3">
      <c r="A10572" t="s">
        <v>366</v>
      </c>
      <c r="B10572" t="s">
        <v>367</v>
      </c>
      <c r="C10572" t="s">
        <v>431</v>
      </c>
      <c r="D10572" t="s">
        <v>432</v>
      </c>
      <c r="E10572">
        <v>2009</v>
      </c>
      <c r="F10572">
        <v>35.927</v>
      </c>
      <c r="G10572">
        <v>8.3149999999999995</v>
      </c>
      <c r="H10572">
        <v>112.822</v>
      </c>
      <c r="I10572">
        <v>53150200000</v>
      </c>
      <c r="J10572">
        <v>1238.18</v>
      </c>
      <c r="L10572">
        <v>52.1</v>
      </c>
      <c r="M10572">
        <v>62.33</v>
      </c>
      <c r="O10572">
        <v>13</v>
      </c>
    </row>
    <row r="10573" spans="1:15" x14ac:dyDescent="0.3">
      <c r="A10573" t="s">
        <v>366</v>
      </c>
      <c r="B10573" t="s">
        <v>367</v>
      </c>
      <c r="C10573" t="s">
        <v>431</v>
      </c>
      <c r="D10573" t="s">
        <v>432</v>
      </c>
      <c r="E10573">
        <v>2008</v>
      </c>
      <c r="F10573">
        <v>36.381999999999998</v>
      </c>
      <c r="G10573">
        <v>8.5210000000000008</v>
      </c>
      <c r="H10573">
        <v>98.423199999999994</v>
      </c>
      <c r="I10573">
        <v>54526600000</v>
      </c>
      <c r="J10573">
        <v>1304.53</v>
      </c>
      <c r="L10573">
        <v>53.4</v>
      </c>
      <c r="M10573">
        <v>61.878999999999998</v>
      </c>
      <c r="O10573">
        <v>14.8</v>
      </c>
    </row>
    <row r="10574" spans="1:15" x14ac:dyDescent="0.3">
      <c r="A10574" t="s">
        <v>366</v>
      </c>
      <c r="B10574" t="s">
        <v>367</v>
      </c>
      <c r="C10574" t="s">
        <v>431</v>
      </c>
      <c r="D10574" t="s">
        <v>432</v>
      </c>
      <c r="E10574">
        <v>2007</v>
      </c>
      <c r="F10574">
        <v>36.835000000000001</v>
      </c>
      <c r="G10574">
        <v>8.734</v>
      </c>
      <c r="H10574">
        <v>90.546199999999999</v>
      </c>
      <c r="I10574">
        <v>45898900000</v>
      </c>
      <c r="J10574">
        <v>1128.4100000000001</v>
      </c>
      <c r="K10574">
        <v>8.66</v>
      </c>
      <c r="L10574">
        <v>54.7</v>
      </c>
      <c r="M10574">
        <v>61.421999999999997</v>
      </c>
      <c r="O10574">
        <v>14.895</v>
      </c>
    </row>
    <row r="10575" spans="1:15" x14ac:dyDescent="0.3">
      <c r="A10575" t="s">
        <v>366</v>
      </c>
      <c r="B10575" t="s">
        <v>367</v>
      </c>
      <c r="C10575" t="s">
        <v>431</v>
      </c>
      <c r="D10575" t="s">
        <v>432</v>
      </c>
      <c r="E10575">
        <v>2006</v>
      </c>
      <c r="F10575">
        <v>37.280999999999999</v>
      </c>
      <c r="G10575">
        <v>8.9510000000000005</v>
      </c>
      <c r="H10575">
        <v>84.257000000000005</v>
      </c>
      <c r="I10575">
        <v>35822400000</v>
      </c>
      <c r="J10575">
        <v>905.31</v>
      </c>
      <c r="L10575">
        <v>56.2</v>
      </c>
      <c r="M10575">
        <v>60.969000000000001</v>
      </c>
      <c r="O10575">
        <v>15.260999999999999</v>
      </c>
    </row>
    <row r="10576" spans="1:15" x14ac:dyDescent="0.3">
      <c r="A10576" t="s">
        <v>366</v>
      </c>
      <c r="B10576" t="s">
        <v>367</v>
      </c>
      <c r="C10576" t="s">
        <v>431</v>
      </c>
      <c r="D10576" t="s">
        <v>432</v>
      </c>
      <c r="E10576">
        <v>2005</v>
      </c>
      <c r="F10576">
        <v>37.713000000000001</v>
      </c>
      <c r="G10576">
        <v>9.17</v>
      </c>
      <c r="H10576">
        <v>75.879400000000004</v>
      </c>
      <c r="I10576">
        <v>26524500000</v>
      </c>
      <c r="J10576">
        <v>689.21</v>
      </c>
      <c r="K10576">
        <v>1.2920400000000001</v>
      </c>
      <c r="L10576">
        <v>57.8</v>
      </c>
      <c r="M10576">
        <v>60.524999999999999</v>
      </c>
      <c r="O10576">
        <v>16.056999999999999</v>
      </c>
    </row>
    <row r="10577" spans="1:15" x14ac:dyDescent="0.3">
      <c r="A10577" t="s">
        <v>366</v>
      </c>
      <c r="B10577" t="s">
        <v>367</v>
      </c>
      <c r="C10577" t="s">
        <v>431</v>
      </c>
      <c r="D10577" t="s">
        <v>432</v>
      </c>
      <c r="E10577">
        <v>2004</v>
      </c>
      <c r="F10577">
        <v>38.125999999999998</v>
      </c>
      <c r="G10577">
        <v>9.39</v>
      </c>
      <c r="H10577">
        <v>64.526600000000002</v>
      </c>
      <c r="I10577">
        <v>21457500000</v>
      </c>
      <c r="J10577">
        <v>573.30700000000002</v>
      </c>
      <c r="K10577">
        <v>0.79156199999999999</v>
      </c>
      <c r="L10577">
        <v>59.5</v>
      </c>
      <c r="M10577">
        <v>60.091999999999999</v>
      </c>
      <c r="O10577">
        <v>16.338999999999999</v>
      </c>
    </row>
    <row r="10578" spans="1:15" x14ac:dyDescent="0.3">
      <c r="A10578" t="s">
        <v>366</v>
      </c>
      <c r="B10578" t="s">
        <v>367</v>
      </c>
      <c r="C10578" t="s">
        <v>431</v>
      </c>
      <c r="D10578" t="s">
        <v>432</v>
      </c>
      <c r="E10578">
        <v>2003</v>
      </c>
      <c r="F10578">
        <v>38.515000000000001</v>
      </c>
      <c r="G10578">
        <v>9.61</v>
      </c>
      <c r="H10578">
        <v>64.227699999999999</v>
      </c>
      <c r="I10578">
        <v>17646500000</v>
      </c>
      <c r="J10578">
        <v>484.84500000000003</v>
      </c>
      <c r="K10578">
        <v>0.53847199999999995</v>
      </c>
      <c r="L10578">
        <v>61.2</v>
      </c>
      <c r="M10578">
        <v>59.67</v>
      </c>
      <c r="O10578">
        <v>16.614000000000001</v>
      </c>
    </row>
    <row r="10579" spans="1:15" x14ac:dyDescent="0.3">
      <c r="A10579" t="s">
        <v>366</v>
      </c>
      <c r="B10579" t="s">
        <v>367</v>
      </c>
      <c r="C10579" t="s">
        <v>431</v>
      </c>
      <c r="D10579" t="s">
        <v>432</v>
      </c>
      <c r="E10579">
        <v>2002</v>
      </c>
      <c r="F10579">
        <v>38.880000000000003</v>
      </c>
      <c r="G10579">
        <v>9.8290000000000006</v>
      </c>
      <c r="H10579">
        <v>60.945799999999998</v>
      </c>
      <c r="I10579">
        <v>14803200000</v>
      </c>
      <c r="J10579">
        <v>418.25200000000001</v>
      </c>
      <c r="K10579">
        <v>0.43947799999999998</v>
      </c>
      <c r="L10579">
        <v>63.1</v>
      </c>
      <c r="M10579">
        <v>59.258000000000003</v>
      </c>
      <c r="O10579">
        <v>16.486000000000001</v>
      </c>
    </row>
    <row r="10580" spans="1:15" x14ac:dyDescent="0.3">
      <c r="A10580" t="s">
        <v>366</v>
      </c>
      <c r="B10580" t="s">
        <v>367</v>
      </c>
      <c r="C10580" t="s">
        <v>431</v>
      </c>
      <c r="D10580" t="s">
        <v>432</v>
      </c>
      <c r="E10580">
        <v>2001</v>
      </c>
      <c r="F10580">
        <v>39.22</v>
      </c>
      <c r="G10580">
        <v>10.047000000000001</v>
      </c>
      <c r="H10580">
        <v>52.218200000000003</v>
      </c>
      <c r="I10580">
        <v>13183000000</v>
      </c>
      <c r="J10580">
        <v>383.01600000000002</v>
      </c>
      <c r="K10580">
        <v>0.140185</v>
      </c>
      <c r="L10580">
        <v>65</v>
      </c>
      <c r="M10580">
        <v>58.859000000000002</v>
      </c>
      <c r="O10580">
        <v>16.620999999999999</v>
      </c>
    </row>
    <row r="10581" spans="1:15" x14ac:dyDescent="0.3">
      <c r="A10581" t="s">
        <v>366</v>
      </c>
      <c r="B10581" t="s">
        <v>367</v>
      </c>
      <c r="C10581" t="s">
        <v>431</v>
      </c>
      <c r="D10581" t="s">
        <v>432</v>
      </c>
      <c r="E10581">
        <v>2000</v>
      </c>
      <c r="F10581">
        <v>39.54</v>
      </c>
      <c r="G10581">
        <v>10.263</v>
      </c>
      <c r="H10581">
        <v>62.405299999999997</v>
      </c>
      <c r="I10581">
        <v>12257400000</v>
      </c>
      <c r="J10581">
        <v>366.173</v>
      </c>
      <c r="K10581">
        <v>2.5784999999999999E-2</v>
      </c>
      <c r="L10581">
        <v>66.900000000000006</v>
      </c>
      <c r="M10581">
        <v>58.472000000000001</v>
      </c>
      <c r="O10581">
        <v>16.934999999999999</v>
      </c>
    </row>
    <row r="10582" spans="1:15" x14ac:dyDescent="0.3">
      <c r="A10582" t="s">
        <v>366</v>
      </c>
      <c r="B10582" t="s">
        <v>367</v>
      </c>
      <c r="C10582" t="s">
        <v>431</v>
      </c>
      <c r="D10582" t="s">
        <v>432</v>
      </c>
      <c r="E10582">
        <v>1999</v>
      </c>
      <c r="F10582">
        <v>39.847000000000001</v>
      </c>
      <c r="G10582">
        <v>10.477</v>
      </c>
      <c r="H10582">
        <v>60.7303</v>
      </c>
      <c r="I10582">
        <v>10682000000</v>
      </c>
      <c r="J10582">
        <v>328.06900000000002</v>
      </c>
      <c r="K10582">
        <v>8.7945799999999998E-3</v>
      </c>
      <c r="L10582">
        <v>68.8</v>
      </c>
      <c r="M10582">
        <v>58.095999999999997</v>
      </c>
      <c r="O10582">
        <v>16.712</v>
      </c>
    </row>
    <row r="10583" spans="1:15" x14ac:dyDescent="0.3">
      <c r="A10583" t="s">
        <v>366</v>
      </c>
      <c r="B10583" t="s">
        <v>367</v>
      </c>
      <c r="C10583" t="s">
        <v>431</v>
      </c>
      <c r="D10583" t="s">
        <v>432</v>
      </c>
      <c r="E10583">
        <v>1998</v>
      </c>
      <c r="F10583">
        <v>40.145000000000003</v>
      </c>
      <c r="G10583">
        <v>10.691000000000001</v>
      </c>
      <c r="H10583">
        <v>41.192900000000002</v>
      </c>
      <c r="I10583">
        <v>11250300000</v>
      </c>
      <c r="J10583">
        <v>355.15199999999999</v>
      </c>
      <c r="K10583">
        <v>4.8050699999999998E-3</v>
      </c>
      <c r="L10583">
        <v>70.7</v>
      </c>
      <c r="M10583">
        <v>57.73</v>
      </c>
      <c r="O10583">
        <v>16.428000000000001</v>
      </c>
    </row>
    <row r="10584" spans="1:15" x14ac:dyDescent="0.3">
      <c r="A10584" t="s">
        <v>366</v>
      </c>
      <c r="B10584" t="s">
        <v>367</v>
      </c>
      <c r="C10584" t="s">
        <v>431</v>
      </c>
      <c r="D10584" t="s">
        <v>432</v>
      </c>
      <c r="E10584">
        <v>1997</v>
      </c>
      <c r="F10584">
        <v>40.438000000000002</v>
      </c>
      <c r="G10584">
        <v>10.903</v>
      </c>
      <c r="H10584">
        <v>42.527099999999997</v>
      </c>
      <c r="I10584">
        <v>11681500000</v>
      </c>
      <c r="J10584">
        <v>378.95499999999998</v>
      </c>
      <c r="K10584">
        <v>1.23182E-3</v>
      </c>
      <c r="L10584">
        <v>72.400000000000006</v>
      </c>
      <c r="M10584">
        <v>57.374000000000002</v>
      </c>
      <c r="O10584">
        <v>16.556999999999999</v>
      </c>
    </row>
    <row r="10585" spans="1:15" x14ac:dyDescent="0.3">
      <c r="A10585" t="s">
        <v>366</v>
      </c>
      <c r="B10585" t="s">
        <v>367</v>
      </c>
      <c r="C10585" t="s">
        <v>431</v>
      </c>
      <c r="D10585" t="s">
        <v>432</v>
      </c>
      <c r="E10585">
        <v>1996</v>
      </c>
      <c r="F10585">
        <v>40.725000000000001</v>
      </c>
      <c r="G10585">
        <v>11.11</v>
      </c>
      <c r="H10585">
        <v>45.4741</v>
      </c>
      <c r="I10585">
        <v>9018240000</v>
      </c>
      <c r="J10585">
        <v>300.565</v>
      </c>
      <c r="K10585">
        <v>0</v>
      </c>
      <c r="L10585">
        <v>74</v>
      </c>
      <c r="M10585">
        <v>57.031999999999996</v>
      </c>
      <c r="O10585">
        <v>16.663</v>
      </c>
    </row>
    <row r="10586" spans="1:15" x14ac:dyDescent="0.3">
      <c r="A10586" t="s">
        <v>366</v>
      </c>
      <c r="B10586" t="s">
        <v>367</v>
      </c>
      <c r="C10586" t="s">
        <v>431</v>
      </c>
      <c r="D10586" t="s">
        <v>432</v>
      </c>
      <c r="E10586">
        <v>1995</v>
      </c>
      <c r="F10586">
        <v>40.993000000000002</v>
      </c>
      <c r="G10586">
        <v>11.308</v>
      </c>
      <c r="H10586">
        <v>45.148800000000001</v>
      </c>
      <c r="I10586">
        <v>13829700000</v>
      </c>
      <c r="J10586">
        <v>473.41300000000001</v>
      </c>
      <c r="K10586">
        <v>0</v>
      </c>
      <c r="L10586">
        <v>75.5</v>
      </c>
      <c r="M10586">
        <v>56.709000000000003</v>
      </c>
      <c r="O10586">
        <v>16.254999999999999</v>
      </c>
    </row>
    <row r="10587" spans="1:15" x14ac:dyDescent="0.3">
      <c r="A10587" t="s">
        <v>366</v>
      </c>
      <c r="B10587" t="s">
        <v>367</v>
      </c>
      <c r="C10587" t="s">
        <v>431</v>
      </c>
      <c r="D10587" t="s">
        <v>432</v>
      </c>
      <c r="E10587">
        <v>1994</v>
      </c>
      <c r="F10587">
        <v>41.226999999999997</v>
      </c>
      <c r="G10587">
        <v>11.49</v>
      </c>
      <c r="H10587">
        <v>45.979199999999999</v>
      </c>
      <c r="I10587">
        <v>12794200000</v>
      </c>
      <c r="J10587">
        <v>449.71100000000001</v>
      </c>
      <c r="K10587">
        <v>0</v>
      </c>
      <c r="L10587">
        <v>77</v>
      </c>
      <c r="M10587">
        <v>56.41</v>
      </c>
      <c r="O10587">
        <v>16.061</v>
      </c>
    </row>
    <row r="10588" spans="1:15" x14ac:dyDescent="0.3">
      <c r="A10588" t="s">
        <v>366</v>
      </c>
      <c r="B10588" t="s">
        <v>367</v>
      </c>
      <c r="C10588" t="s">
        <v>431</v>
      </c>
      <c r="D10588" t="s">
        <v>432</v>
      </c>
      <c r="E10588">
        <v>1993</v>
      </c>
      <c r="F10588">
        <v>41.417999999999999</v>
      </c>
      <c r="G10588">
        <v>11.654999999999999</v>
      </c>
      <c r="H10588">
        <v>44.854799999999997</v>
      </c>
      <c r="I10588">
        <v>8881790000</v>
      </c>
      <c r="J10588">
        <v>320.48599999999999</v>
      </c>
      <c r="L10588">
        <v>78.3</v>
      </c>
      <c r="M10588">
        <v>56.14</v>
      </c>
      <c r="O10588">
        <v>16.038</v>
      </c>
    </row>
    <row r="10589" spans="1:15" x14ac:dyDescent="0.3">
      <c r="A10589" t="s">
        <v>366</v>
      </c>
      <c r="B10589" t="s">
        <v>367</v>
      </c>
      <c r="C10589" t="s">
        <v>431</v>
      </c>
      <c r="D10589" t="s">
        <v>432</v>
      </c>
      <c r="E10589">
        <v>1992</v>
      </c>
      <c r="F10589">
        <v>41.57</v>
      </c>
      <c r="G10589">
        <v>11.801</v>
      </c>
      <c r="H10589">
        <v>47.238700000000001</v>
      </c>
      <c r="I10589">
        <v>7034220000</v>
      </c>
      <c r="J10589">
        <v>260.51</v>
      </c>
      <c r="L10589">
        <v>79.7</v>
      </c>
      <c r="M10589">
        <v>55.899000000000001</v>
      </c>
      <c r="O10589">
        <v>15.428000000000001</v>
      </c>
    </row>
    <row r="10590" spans="1:15" x14ac:dyDescent="0.3">
      <c r="A10590" t="s">
        <v>366</v>
      </c>
      <c r="B10590" t="s">
        <v>367</v>
      </c>
      <c r="C10590" t="s">
        <v>431</v>
      </c>
      <c r="D10590" t="s">
        <v>432</v>
      </c>
      <c r="E10590">
        <v>1991</v>
      </c>
      <c r="F10590">
        <v>41.692999999999998</v>
      </c>
      <c r="G10590">
        <v>11.929</v>
      </c>
      <c r="H10590">
        <v>47.590200000000003</v>
      </c>
      <c r="I10590">
        <v>11379200000</v>
      </c>
      <c r="J10590">
        <v>432.47899999999998</v>
      </c>
      <c r="L10590">
        <v>81</v>
      </c>
      <c r="M10590">
        <v>55.686999999999998</v>
      </c>
      <c r="O10590">
        <v>15.797000000000001</v>
      </c>
    </row>
    <row r="10591" spans="1:15" x14ac:dyDescent="0.3">
      <c r="A10591" t="s">
        <v>366</v>
      </c>
      <c r="B10591" t="s">
        <v>367</v>
      </c>
      <c r="C10591" t="s">
        <v>431</v>
      </c>
      <c r="D10591" t="s">
        <v>432</v>
      </c>
      <c r="E10591">
        <v>1990</v>
      </c>
      <c r="F10591">
        <v>41.808999999999997</v>
      </c>
      <c r="G10591">
        <v>12.045</v>
      </c>
      <c r="H10591">
        <v>49.745800000000003</v>
      </c>
      <c r="I10591">
        <v>12408600000</v>
      </c>
      <c r="J10591">
        <v>483.95299999999997</v>
      </c>
      <c r="K10591">
        <v>0</v>
      </c>
      <c r="L10591">
        <v>82.2</v>
      </c>
      <c r="M10591">
        <v>55.5</v>
      </c>
    </row>
    <row r="10592" spans="1:15" x14ac:dyDescent="0.3">
      <c r="A10592" t="s">
        <v>366</v>
      </c>
      <c r="B10592" t="s">
        <v>367</v>
      </c>
      <c r="C10592" t="s">
        <v>431</v>
      </c>
      <c r="D10592" t="s">
        <v>432</v>
      </c>
      <c r="E10592">
        <v>1989</v>
      </c>
      <c r="F10592">
        <v>41.948999999999998</v>
      </c>
      <c r="G10592">
        <v>12.151999999999999</v>
      </c>
      <c r="H10592">
        <v>42.904000000000003</v>
      </c>
      <c r="I10592">
        <v>15291500000</v>
      </c>
      <c r="J10592">
        <v>611.94899999999996</v>
      </c>
      <c r="L10592">
        <v>83.3</v>
      </c>
      <c r="M10592">
        <v>55.334000000000003</v>
      </c>
    </row>
    <row r="10593" spans="1:13" x14ac:dyDescent="0.3">
      <c r="A10593" t="s">
        <v>366</v>
      </c>
      <c r="B10593" t="s">
        <v>367</v>
      </c>
      <c r="C10593" t="s">
        <v>431</v>
      </c>
      <c r="D10593" t="s">
        <v>432</v>
      </c>
      <c r="E10593">
        <v>1988</v>
      </c>
      <c r="F10593">
        <v>42.134</v>
      </c>
      <c r="G10593">
        <v>12.259</v>
      </c>
      <c r="H10593">
        <v>45.852499999999999</v>
      </c>
      <c r="I10593">
        <v>15399200000</v>
      </c>
      <c r="J10593">
        <v>632.33600000000001</v>
      </c>
      <c r="L10593">
        <v>84.5</v>
      </c>
      <c r="M10593">
        <v>55.182000000000002</v>
      </c>
    </row>
    <row r="10594" spans="1:13" x14ac:dyDescent="0.3">
      <c r="A10594" t="s">
        <v>366</v>
      </c>
      <c r="B10594" t="s">
        <v>367</v>
      </c>
      <c r="C10594" t="s">
        <v>431</v>
      </c>
      <c r="D10594" t="s">
        <v>432</v>
      </c>
      <c r="E10594">
        <v>1987</v>
      </c>
      <c r="F10594">
        <v>42.383000000000003</v>
      </c>
      <c r="G10594">
        <v>12.369</v>
      </c>
      <c r="H10594">
        <v>52.205399999999997</v>
      </c>
      <c r="I10594">
        <v>20155600000</v>
      </c>
      <c r="J10594">
        <v>849.61199999999997</v>
      </c>
      <c r="L10594">
        <v>85.5</v>
      </c>
      <c r="M10594">
        <v>55.039000000000001</v>
      </c>
    </row>
    <row r="10595" spans="1:13" x14ac:dyDescent="0.3">
      <c r="A10595" t="s">
        <v>366</v>
      </c>
      <c r="B10595" t="s">
        <v>367</v>
      </c>
      <c r="C10595" t="s">
        <v>431</v>
      </c>
      <c r="D10595" t="s">
        <v>432</v>
      </c>
      <c r="E10595">
        <v>1986</v>
      </c>
      <c r="F10595">
        <v>42.697000000000003</v>
      </c>
      <c r="G10595">
        <v>12.484999999999999</v>
      </c>
      <c r="H10595">
        <v>51.685499999999998</v>
      </c>
      <c r="I10595">
        <v>15769100000</v>
      </c>
      <c r="J10595">
        <v>683.06799999999998</v>
      </c>
      <c r="L10595">
        <v>86.4</v>
      </c>
      <c r="M10595">
        <v>54.901000000000003</v>
      </c>
    </row>
    <row r="10596" spans="1:13" x14ac:dyDescent="0.3">
      <c r="A10596" t="s">
        <v>366</v>
      </c>
      <c r="B10596" t="s">
        <v>367</v>
      </c>
      <c r="C10596" t="s">
        <v>431</v>
      </c>
      <c r="D10596" t="s">
        <v>432</v>
      </c>
      <c r="E10596">
        <v>1985</v>
      </c>
      <c r="F10596">
        <v>43.076999999999998</v>
      </c>
      <c r="G10596">
        <v>12.606</v>
      </c>
      <c r="H10596">
        <v>46.800400000000003</v>
      </c>
      <c r="I10596">
        <v>12403700000</v>
      </c>
      <c r="J10596">
        <v>552.97400000000005</v>
      </c>
      <c r="L10596">
        <v>87.2</v>
      </c>
      <c r="M10596">
        <v>54.768000000000001</v>
      </c>
    </row>
    <row r="10597" spans="1:13" x14ac:dyDescent="0.3">
      <c r="A10597" t="s">
        <v>366</v>
      </c>
      <c r="B10597" t="s">
        <v>367</v>
      </c>
      <c r="C10597" t="s">
        <v>431</v>
      </c>
      <c r="D10597" t="s">
        <v>432</v>
      </c>
      <c r="E10597">
        <v>1984</v>
      </c>
      <c r="F10597">
        <v>43.512</v>
      </c>
      <c r="G10597">
        <v>12.728</v>
      </c>
      <c r="H10597">
        <v>43.9343</v>
      </c>
      <c r="I10597">
        <v>9701360000</v>
      </c>
      <c r="J10597">
        <v>445.94799999999998</v>
      </c>
      <c r="L10597">
        <v>87.9</v>
      </c>
      <c r="M10597">
        <v>54.645000000000003</v>
      </c>
    </row>
    <row r="10598" spans="1:13" x14ac:dyDescent="0.3">
      <c r="A10598" t="s">
        <v>366</v>
      </c>
      <c r="B10598" t="s">
        <v>367</v>
      </c>
      <c r="C10598" t="s">
        <v>431</v>
      </c>
      <c r="D10598" t="s">
        <v>432</v>
      </c>
      <c r="E10598">
        <v>1983</v>
      </c>
      <c r="F10598">
        <v>43.975999999999999</v>
      </c>
      <c r="G10598">
        <v>12.847</v>
      </c>
      <c r="H10598">
        <v>32.907200000000003</v>
      </c>
      <c r="I10598">
        <v>8230150000</v>
      </c>
      <c r="J10598">
        <v>390.78100000000001</v>
      </c>
      <c r="L10598">
        <v>88.5</v>
      </c>
      <c r="M10598">
        <v>54.533999999999999</v>
      </c>
    </row>
    <row r="10599" spans="1:13" x14ac:dyDescent="0.3">
      <c r="A10599" t="s">
        <v>366</v>
      </c>
      <c r="B10599" t="s">
        <v>367</v>
      </c>
      <c r="C10599" t="s">
        <v>431</v>
      </c>
      <c r="D10599" t="s">
        <v>432</v>
      </c>
      <c r="E10599">
        <v>1982</v>
      </c>
      <c r="F10599">
        <v>44.442</v>
      </c>
      <c r="G10599">
        <v>12.961</v>
      </c>
      <c r="H10599">
        <v>35.0139</v>
      </c>
      <c r="I10599">
        <v>9240000000</v>
      </c>
      <c r="J10599">
        <v>453.79599999999999</v>
      </c>
      <c r="L10599">
        <v>89</v>
      </c>
      <c r="M10599">
        <v>54.435000000000002</v>
      </c>
    </row>
    <row r="10600" spans="1:13" x14ac:dyDescent="0.3">
      <c r="A10600" t="s">
        <v>366</v>
      </c>
      <c r="B10600" t="s">
        <v>367</v>
      </c>
      <c r="C10600" t="s">
        <v>431</v>
      </c>
      <c r="D10600" t="s">
        <v>432</v>
      </c>
      <c r="E10600">
        <v>1981</v>
      </c>
      <c r="F10600">
        <v>44.895000000000003</v>
      </c>
      <c r="G10600">
        <v>13.07</v>
      </c>
      <c r="H10600">
        <v>33.964799999999997</v>
      </c>
      <c r="I10600">
        <v>10016500000</v>
      </c>
      <c r="J10600">
        <v>509.13099999999997</v>
      </c>
      <c r="L10600">
        <v>89.6</v>
      </c>
      <c r="M10600">
        <v>54.341999999999999</v>
      </c>
    </row>
    <row r="10601" spans="1:13" x14ac:dyDescent="0.3">
      <c r="A10601" t="s">
        <v>366</v>
      </c>
      <c r="B10601" t="s">
        <v>367</v>
      </c>
      <c r="C10601" t="s">
        <v>431</v>
      </c>
      <c r="D10601" t="s">
        <v>432</v>
      </c>
      <c r="E10601">
        <v>1980</v>
      </c>
      <c r="F10601">
        <v>45.317999999999998</v>
      </c>
      <c r="G10601">
        <v>13.175000000000001</v>
      </c>
      <c r="H10601">
        <v>36.7166</v>
      </c>
      <c r="I10601">
        <v>7459830000</v>
      </c>
      <c r="J10601">
        <v>392.41500000000002</v>
      </c>
      <c r="L10601">
        <v>90.1</v>
      </c>
      <c r="M10601">
        <v>54.253</v>
      </c>
    </row>
    <row r="10602" spans="1:13" x14ac:dyDescent="0.3">
      <c r="A10602" t="s">
        <v>366</v>
      </c>
      <c r="B10602" t="s">
        <v>367</v>
      </c>
      <c r="C10602" t="s">
        <v>431</v>
      </c>
      <c r="D10602" t="s">
        <v>432</v>
      </c>
      <c r="E10602">
        <v>1979</v>
      </c>
      <c r="F10602">
        <v>45.698</v>
      </c>
      <c r="G10602">
        <v>13.276999999999999</v>
      </c>
      <c r="H10602">
        <v>40.847900000000003</v>
      </c>
      <c r="I10602">
        <v>9032250000</v>
      </c>
      <c r="J10602">
        <v>491.577</v>
      </c>
      <c r="L10602">
        <v>90.6</v>
      </c>
      <c r="M10602">
        <v>54.161000000000001</v>
      </c>
    </row>
    <row r="10603" spans="1:13" x14ac:dyDescent="0.3">
      <c r="A10603" t="s">
        <v>366</v>
      </c>
      <c r="B10603" t="s">
        <v>367</v>
      </c>
      <c r="C10603" t="s">
        <v>431</v>
      </c>
      <c r="D10603" t="s">
        <v>432</v>
      </c>
      <c r="E10603">
        <v>1978</v>
      </c>
      <c r="F10603">
        <v>46.034999999999997</v>
      </c>
      <c r="G10603">
        <v>13.381</v>
      </c>
      <c r="H10603">
        <v>41.628500000000003</v>
      </c>
      <c r="I10603">
        <v>7670500000</v>
      </c>
      <c r="J10603">
        <v>431.81200000000001</v>
      </c>
      <c r="L10603">
        <v>91.1</v>
      </c>
      <c r="M10603">
        <v>54.061</v>
      </c>
    </row>
    <row r="10604" spans="1:13" x14ac:dyDescent="0.3">
      <c r="A10604" t="s">
        <v>366</v>
      </c>
      <c r="B10604" t="s">
        <v>367</v>
      </c>
      <c r="C10604" t="s">
        <v>431</v>
      </c>
      <c r="D10604" t="s">
        <v>432</v>
      </c>
      <c r="E10604">
        <v>1977</v>
      </c>
      <c r="F10604">
        <v>46.326000000000001</v>
      </c>
      <c r="G10604">
        <v>13.491</v>
      </c>
      <c r="H10604">
        <v>39.9709</v>
      </c>
      <c r="I10604">
        <v>8704000000</v>
      </c>
      <c r="J10604">
        <v>506.66</v>
      </c>
      <c r="L10604">
        <v>91.7</v>
      </c>
      <c r="M10604">
        <v>53.945999999999998</v>
      </c>
    </row>
    <row r="10605" spans="1:13" x14ac:dyDescent="0.3">
      <c r="A10605" t="s">
        <v>366</v>
      </c>
      <c r="B10605" t="s">
        <v>367</v>
      </c>
      <c r="C10605" t="s">
        <v>431</v>
      </c>
      <c r="D10605" t="s">
        <v>432</v>
      </c>
      <c r="E10605">
        <v>1976</v>
      </c>
      <c r="F10605">
        <v>46.569000000000003</v>
      </c>
      <c r="G10605">
        <v>13.611000000000001</v>
      </c>
      <c r="H10605">
        <v>39.036099999999998</v>
      </c>
      <c r="I10605">
        <v>6979330000</v>
      </c>
      <c r="J10605">
        <v>419.93099999999998</v>
      </c>
      <c r="L10605">
        <v>92.4</v>
      </c>
      <c r="M10605">
        <v>53.807000000000002</v>
      </c>
    </row>
    <row r="10606" spans="1:13" x14ac:dyDescent="0.3">
      <c r="A10606" t="s">
        <v>366</v>
      </c>
      <c r="B10606" t="s">
        <v>367</v>
      </c>
      <c r="C10606" t="s">
        <v>431</v>
      </c>
      <c r="D10606" t="s">
        <v>432</v>
      </c>
      <c r="E10606">
        <v>1975</v>
      </c>
      <c r="F10606">
        <v>46.762</v>
      </c>
      <c r="G10606">
        <v>13.746</v>
      </c>
      <c r="H10606">
        <v>38.411299999999997</v>
      </c>
      <c r="I10606">
        <v>5598000000</v>
      </c>
      <c r="J10606">
        <v>348.01</v>
      </c>
      <c r="L10606">
        <v>93</v>
      </c>
      <c r="M10606">
        <v>53.637999999999998</v>
      </c>
    </row>
    <row r="10607" spans="1:13" x14ac:dyDescent="0.3">
      <c r="A10607" t="s">
        <v>366</v>
      </c>
      <c r="B10607" t="s">
        <v>367</v>
      </c>
      <c r="C10607" t="s">
        <v>431</v>
      </c>
      <c r="D10607" t="s">
        <v>432</v>
      </c>
      <c r="E10607">
        <v>1974</v>
      </c>
      <c r="F10607">
        <v>46.908999999999999</v>
      </c>
      <c r="G10607">
        <v>13.901999999999999</v>
      </c>
      <c r="H10607">
        <v>37.235500000000002</v>
      </c>
      <c r="I10607">
        <v>4595000000</v>
      </c>
      <c r="J10607">
        <v>294.98500000000001</v>
      </c>
      <c r="L10607">
        <v>93.5</v>
      </c>
      <c r="M10607">
        <v>53.43</v>
      </c>
    </row>
    <row r="10608" spans="1:13" x14ac:dyDescent="0.3">
      <c r="A10608" t="s">
        <v>366</v>
      </c>
      <c r="B10608" t="s">
        <v>367</v>
      </c>
      <c r="C10608" t="s">
        <v>431</v>
      </c>
      <c r="D10608" t="s">
        <v>432</v>
      </c>
      <c r="E10608">
        <v>1973</v>
      </c>
      <c r="F10608">
        <v>47.018000000000001</v>
      </c>
      <c r="G10608">
        <v>14.08</v>
      </c>
      <c r="H10608">
        <v>32.3005</v>
      </c>
      <c r="I10608">
        <v>3571670000</v>
      </c>
      <c r="J10608">
        <v>236.61699999999999</v>
      </c>
      <c r="L10608">
        <v>94</v>
      </c>
      <c r="M10608">
        <v>53.183999999999997</v>
      </c>
    </row>
    <row r="10609" spans="1:15" x14ac:dyDescent="0.3">
      <c r="A10609" t="s">
        <v>366</v>
      </c>
      <c r="B10609" t="s">
        <v>367</v>
      </c>
      <c r="C10609" t="s">
        <v>431</v>
      </c>
      <c r="D10609" t="s">
        <v>432</v>
      </c>
      <c r="E10609">
        <v>1972</v>
      </c>
      <c r="F10609">
        <v>47.097000000000001</v>
      </c>
      <c r="G10609">
        <v>14.28</v>
      </c>
      <c r="H10609">
        <v>27.405200000000001</v>
      </c>
      <c r="I10609">
        <v>2882000000</v>
      </c>
      <c r="J10609">
        <v>196.911</v>
      </c>
      <c r="L10609">
        <v>94.5</v>
      </c>
      <c r="M10609">
        <v>52.901000000000003</v>
      </c>
    </row>
    <row r="10610" spans="1:15" x14ac:dyDescent="0.3">
      <c r="A10610" t="s">
        <v>366</v>
      </c>
      <c r="B10610" t="s">
        <v>367</v>
      </c>
      <c r="C10610" t="s">
        <v>431</v>
      </c>
      <c r="D10610" t="s">
        <v>432</v>
      </c>
      <c r="E10610">
        <v>1971</v>
      </c>
      <c r="F10610">
        <v>47.152000000000001</v>
      </c>
      <c r="G10610">
        <v>14.502000000000001</v>
      </c>
      <c r="H10610">
        <v>26.079699999999999</v>
      </c>
      <c r="I10610">
        <v>2656000000</v>
      </c>
      <c r="J10610">
        <v>187.077</v>
      </c>
      <c r="L10610">
        <v>94.9</v>
      </c>
      <c r="M10610">
        <v>52.582999999999998</v>
      </c>
    </row>
    <row r="10611" spans="1:15" x14ac:dyDescent="0.3">
      <c r="A10611" t="s">
        <v>366</v>
      </c>
      <c r="B10611" t="s">
        <v>367</v>
      </c>
      <c r="C10611" t="s">
        <v>431</v>
      </c>
      <c r="D10611" t="s">
        <v>432</v>
      </c>
      <c r="E10611">
        <v>1970</v>
      </c>
      <c r="F10611">
        <v>47.183999999999997</v>
      </c>
      <c r="G10611">
        <v>14.743</v>
      </c>
      <c r="H10611">
        <v>0</v>
      </c>
      <c r="I10611">
        <v>2437670000</v>
      </c>
      <c r="J10611">
        <v>176.95400000000001</v>
      </c>
      <c r="L10611">
        <v>95.5</v>
      </c>
      <c r="M10611">
        <v>52.234000000000002</v>
      </c>
    </row>
    <row r="10612" spans="1:15" x14ac:dyDescent="0.3">
      <c r="A10612" t="s">
        <v>366</v>
      </c>
      <c r="B10612" t="s">
        <v>367</v>
      </c>
      <c r="C10612" t="s">
        <v>431</v>
      </c>
      <c r="D10612" t="s">
        <v>432</v>
      </c>
      <c r="E10612">
        <v>1969</v>
      </c>
      <c r="F10612">
        <v>47.192999999999998</v>
      </c>
      <c r="G10612">
        <v>14.999000000000001</v>
      </c>
      <c r="H10612">
        <v>0</v>
      </c>
      <c r="I10612">
        <v>2144330000</v>
      </c>
      <c r="J10612">
        <v>160.38399999999999</v>
      </c>
      <c r="L10612">
        <v>96</v>
      </c>
      <c r="M10612">
        <v>51.86</v>
      </c>
    </row>
    <row r="10613" spans="1:15" x14ac:dyDescent="0.3">
      <c r="A10613" t="s">
        <v>366</v>
      </c>
      <c r="B10613" t="s">
        <v>367</v>
      </c>
      <c r="C10613" t="s">
        <v>431</v>
      </c>
      <c r="D10613" t="s">
        <v>432</v>
      </c>
      <c r="E10613">
        <v>1968</v>
      </c>
      <c r="F10613">
        <v>47.182000000000002</v>
      </c>
      <c r="G10613">
        <v>15.266999999999999</v>
      </c>
      <c r="H10613">
        <v>0</v>
      </c>
      <c r="I10613">
        <v>1947330000</v>
      </c>
      <c r="J10613">
        <v>150.023</v>
      </c>
      <c r="L10613">
        <v>96.7</v>
      </c>
      <c r="M10613">
        <v>51.469000000000001</v>
      </c>
    </row>
    <row r="10614" spans="1:15" x14ac:dyDescent="0.3">
      <c r="A10614" t="s">
        <v>366</v>
      </c>
      <c r="B10614" t="s">
        <v>367</v>
      </c>
      <c r="C10614" t="s">
        <v>431</v>
      </c>
      <c r="D10614" t="s">
        <v>432</v>
      </c>
      <c r="E10614">
        <v>1967</v>
      </c>
      <c r="F10614">
        <v>47.151000000000003</v>
      </c>
      <c r="G10614">
        <v>15.541</v>
      </c>
      <c r="H10614">
        <v>0</v>
      </c>
      <c r="I10614">
        <v>1865670000</v>
      </c>
      <c r="J10614">
        <v>147.99799999999999</v>
      </c>
      <c r="L10614">
        <v>97.5</v>
      </c>
      <c r="M10614">
        <v>51.069000000000003</v>
      </c>
    </row>
    <row r="10615" spans="1:15" x14ac:dyDescent="0.3">
      <c r="A10615" t="s">
        <v>366</v>
      </c>
      <c r="B10615" t="s">
        <v>367</v>
      </c>
      <c r="C10615" t="s">
        <v>431</v>
      </c>
      <c r="D10615" t="s">
        <v>432</v>
      </c>
      <c r="E10615">
        <v>1966</v>
      </c>
      <c r="F10615">
        <v>47.104999999999997</v>
      </c>
      <c r="G10615">
        <v>15.819000000000001</v>
      </c>
      <c r="H10615">
        <v>0</v>
      </c>
      <c r="I10615">
        <v>1723000000</v>
      </c>
      <c r="J10615">
        <v>140.68600000000001</v>
      </c>
      <c r="L10615">
        <v>98.5</v>
      </c>
      <c r="M10615">
        <v>50.662999999999997</v>
      </c>
    </row>
    <row r="10616" spans="1:15" x14ac:dyDescent="0.3">
      <c r="A10616" t="s">
        <v>366</v>
      </c>
      <c r="B10616" t="s">
        <v>367</v>
      </c>
      <c r="C10616" t="s">
        <v>431</v>
      </c>
      <c r="D10616" t="s">
        <v>432</v>
      </c>
      <c r="E10616">
        <v>1965</v>
      </c>
      <c r="F10616">
        <v>47.046999999999997</v>
      </c>
      <c r="G10616">
        <v>16.099</v>
      </c>
      <c r="H10616">
        <v>0</v>
      </c>
      <c r="I10616">
        <v>1679330000</v>
      </c>
      <c r="J10616">
        <v>141.08199999999999</v>
      </c>
      <c r="L10616">
        <v>99.6</v>
      </c>
      <c r="M10616">
        <v>50.256999999999998</v>
      </c>
    </row>
    <row r="10617" spans="1:15" x14ac:dyDescent="0.3">
      <c r="A10617" t="s">
        <v>366</v>
      </c>
      <c r="B10617" t="s">
        <v>367</v>
      </c>
      <c r="C10617" t="s">
        <v>431</v>
      </c>
      <c r="D10617" t="s">
        <v>432</v>
      </c>
      <c r="E10617">
        <v>1964</v>
      </c>
      <c r="F10617">
        <v>46.98</v>
      </c>
      <c r="G10617">
        <v>16.38</v>
      </c>
      <c r="H10617">
        <v>0</v>
      </c>
      <c r="I10617">
        <v>1611330000</v>
      </c>
      <c r="J10617">
        <v>139.22300000000001</v>
      </c>
      <c r="L10617">
        <v>100.8</v>
      </c>
      <c r="M10617">
        <v>49.851999999999997</v>
      </c>
    </row>
    <row r="10618" spans="1:15" x14ac:dyDescent="0.3">
      <c r="A10618" t="s">
        <v>366</v>
      </c>
      <c r="B10618" t="s">
        <v>367</v>
      </c>
      <c r="C10618" t="s">
        <v>431</v>
      </c>
      <c r="D10618" t="s">
        <v>432</v>
      </c>
      <c r="E10618">
        <v>1963</v>
      </c>
      <c r="F10618">
        <v>46.905999999999999</v>
      </c>
      <c r="G10618">
        <v>16.663</v>
      </c>
      <c r="H10618">
        <v>0</v>
      </c>
      <c r="I10618">
        <v>1568330000</v>
      </c>
      <c r="J10618">
        <v>139.31</v>
      </c>
      <c r="L10618">
        <v>102.1</v>
      </c>
      <c r="M10618">
        <v>49.445999999999998</v>
      </c>
    </row>
    <row r="10619" spans="1:15" x14ac:dyDescent="0.3">
      <c r="A10619" t="s">
        <v>366</v>
      </c>
      <c r="B10619" t="s">
        <v>367</v>
      </c>
      <c r="C10619" t="s">
        <v>431</v>
      </c>
      <c r="D10619" t="s">
        <v>432</v>
      </c>
      <c r="E10619">
        <v>1962</v>
      </c>
      <c r="F10619">
        <v>46.831000000000003</v>
      </c>
      <c r="G10619">
        <v>16.951000000000001</v>
      </c>
      <c r="H10619">
        <v>0</v>
      </c>
      <c r="I10619">
        <v>1541670000</v>
      </c>
      <c r="J10619">
        <v>140.72499999999999</v>
      </c>
      <c r="L10619">
        <v>103.5</v>
      </c>
      <c r="M10619">
        <v>49.034999999999997</v>
      </c>
    </row>
    <row r="10620" spans="1:15" x14ac:dyDescent="0.3">
      <c r="A10620" t="s">
        <v>366</v>
      </c>
      <c r="B10620" t="s">
        <v>367</v>
      </c>
      <c r="C10620" t="s">
        <v>431</v>
      </c>
      <c r="D10620" t="s">
        <v>432</v>
      </c>
      <c r="E10620">
        <v>1961</v>
      </c>
      <c r="F10620">
        <v>46.76</v>
      </c>
      <c r="G10620">
        <v>17.247</v>
      </c>
      <c r="H10620">
        <v>0</v>
      </c>
      <c r="I10620">
        <v>1419330000</v>
      </c>
      <c r="J10620">
        <v>133.08199999999999</v>
      </c>
      <c r="L10620">
        <v>104.9</v>
      </c>
      <c r="M10620">
        <v>48.618000000000002</v>
      </c>
    </row>
    <row r="10621" spans="1:15" x14ac:dyDescent="0.3">
      <c r="A10621" t="s">
        <v>366</v>
      </c>
      <c r="B10621" t="s">
        <v>367</v>
      </c>
      <c r="C10621" t="s">
        <v>431</v>
      </c>
      <c r="D10621" t="s">
        <v>432</v>
      </c>
      <c r="E10621">
        <v>1960</v>
      </c>
      <c r="F10621">
        <v>46.7</v>
      </c>
      <c r="G10621">
        <v>17.550999999999998</v>
      </c>
      <c r="H10621">
        <v>0</v>
      </c>
      <c r="I10621">
        <v>1307330000</v>
      </c>
      <c r="J10621">
        <v>125.86</v>
      </c>
      <c r="L10621">
        <v>106.5</v>
      </c>
      <c r="M10621">
        <v>48.194000000000003</v>
      </c>
    </row>
    <row r="10622" spans="1:15" x14ac:dyDescent="0.3">
      <c r="A10622" t="s">
        <v>368</v>
      </c>
      <c r="B10622" t="s">
        <v>369</v>
      </c>
      <c r="C10622" t="s">
        <v>437</v>
      </c>
      <c r="D10622" t="s">
        <v>433</v>
      </c>
      <c r="E10622">
        <v>2018</v>
      </c>
      <c r="I10622">
        <v>3427270000</v>
      </c>
      <c r="J10622">
        <v>5950.21</v>
      </c>
      <c r="L10622">
        <v>16.899999999999999</v>
      </c>
      <c r="N10622">
        <v>3.69225</v>
      </c>
      <c r="O10622">
        <v>7.6310000000000002</v>
      </c>
    </row>
    <row r="10623" spans="1:15" x14ac:dyDescent="0.3">
      <c r="A10623" t="s">
        <v>368</v>
      </c>
      <c r="B10623" t="s">
        <v>369</v>
      </c>
      <c r="C10623" t="s">
        <v>437</v>
      </c>
      <c r="D10623" t="s">
        <v>433</v>
      </c>
      <c r="E10623">
        <v>2017</v>
      </c>
      <c r="F10623">
        <v>18.791</v>
      </c>
      <c r="G10623">
        <v>7.2770000000000001</v>
      </c>
      <c r="I10623">
        <v>3068770000</v>
      </c>
      <c r="J10623">
        <v>5379.12</v>
      </c>
      <c r="K10623">
        <v>48.9452</v>
      </c>
      <c r="L10623">
        <v>17.399999999999999</v>
      </c>
      <c r="M10623">
        <v>71.462999999999994</v>
      </c>
      <c r="N10623">
        <v>3.6570299999999998</v>
      </c>
      <c r="O10623">
        <v>7.5990000000000002</v>
      </c>
    </row>
    <row r="10624" spans="1:15" x14ac:dyDescent="0.3">
      <c r="A10624" t="s">
        <v>368</v>
      </c>
      <c r="B10624" t="s">
        <v>369</v>
      </c>
      <c r="C10624" t="s">
        <v>437</v>
      </c>
      <c r="D10624" t="s">
        <v>433</v>
      </c>
      <c r="E10624">
        <v>2016</v>
      </c>
      <c r="F10624">
        <v>19.042000000000002</v>
      </c>
      <c r="G10624">
        <v>7.2190000000000003</v>
      </c>
      <c r="I10624">
        <v>3167160000</v>
      </c>
      <c r="J10624">
        <v>5606.71</v>
      </c>
      <c r="K10624">
        <v>45.4</v>
      </c>
      <c r="L10624">
        <v>18</v>
      </c>
      <c r="M10624">
        <v>71.358000000000004</v>
      </c>
      <c r="N10624">
        <v>3.6210800000000001</v>
      </c>
      <c r="O10624">
        <v>7.2889999999999997</v>
      </c>
    </row>
    <row r="10625" spans="1:15" x14ac:dyDescent="0.3">
      <c r="A10625" t="s">
        <v>368</v>
      </c>
      <c r="B10625" t="s">
        <v>369</v>
      </c>
      <c r="C10625" t="s">
        <v>437</v>
      </c>
      <c r="D10625" t="s">
        <v>433</v>
      </c>
      <c r="E10625">
        <v>2015</v>
      </c>
      <c r="F10625">
        <v>19.292000000000002</v>
      </c>
      <c r="G10625">
        <v>7.1639999999999997</v>
      </c>
      <c r="I10625">
        <v>4787370000</v>
      </c>
      <c r="J10625">
        <v>8561.9699999999993</v>
      </c>
      <c r="K10625">
        <v>42.763800000000003</v>
      </c>
      <c r="L10625">
        <v>18.600000000000001</v>
      </c>
      <c r="M10625">
        <v>71.248999999999995</v>
      </c>
      <c r="N10625">
        <v>3.5842499999999999</v>
      </c>
      <c r="O10625">
        <v>7.22</v>
      </c>
    </row>
    <row r="10626" spans="1:15" x14ac:dyDescent="0.3">
      <c r="A10626" t="s">
        <v>368</v>
      </c>
      <c r="B10626" t="s">
        <v>369</v>
      </c>
      <c r="C10626" t="s">
        <v>437</v>
      </c>
      <c r="D10626" t="s">
        <v>433</v>
      </c>
      <c r="E10626">
        <v>2014</v>
      </c>
      <c r="F10626">
        <v>19.536999999999999</v>
      </c>
      <c r="G10626">
        <v>7.1139999999999999</v>
      </c>
      <c r="H10626">
        <v>3596.78</v>
      </c>
      <c r="I10626">
        <v>5240610000</v>
      </c>
      <c r="J10626">
        <v>9472.01</v>
      </c>
      <c r="K10626">
        <v>40.08</v>
      </c>
      <c r="L10626">
        <v>19.2</v>
      </c>
      <c r="M10626">
        <v>71.132999999999996</v>
      </c>
      <c r="N10626">
        <v>3.5466199999999999</v>
      </c>
      <c r="O10626">
        <v>6.94</v>
      </c>
    </row>
    <row r="10627" spans="1:15" x14ac:dyDescent="0.3">
      <c r="A10627" t="s">
        <v>368</v>
      </c>
      <c r="B10627" t="s">
        <v>369</v>
      </c>
      <c r="C10627" t="s">
        <v>437</v>
      </c>
      <c r="D10627" t="s">
        <v>433</v>
      </c>
      <c r="E10627">
        <v>2013</v>
      </c>
      <c r="F10627">
        <v>19.774999999999999</v>
      </c>
      <c r="G10627">
        <v>7.0709999999999997</v>
      </c>
      <c r="H10627">
        <v>3630.61</v>
      </c>
      <c r="I10627">
        <v>5145760000</v>
      </c>
      <c r="J10627">
        <v>9402.23</v>
      </c>
      <c r="K10627">
        <v>37.4</v>
      </c>
      <c r="L10627">
        <v>19.8</v>
      </c>
      <c r="M10627">
        <v>71.001999999999995</v>
      </c>
      <c r="N10627">
        <v>3.5082800000000001</v>
      </c>
      <c r="O10627">
        <v>6.6</v>
      </c>
    </row>
    <row r="10628" spans="1:15" x14ac:dyDescent="0.3">
      <c r="A10628" t="s">
        <v>368</v>
      </c>
      <c r="B10628" t="s">
        <v>369</v>
      </c>
      <c r="C10628" t="s">
        <v>437</v>
      </c>
      <c r="D10628" t="s">
        <v>433</v>
      </c>
      <c r="E10628">
        <v>2012</v>
      </c>
      <c r="F10628">
        <v>20.009</v>
      </c>
      <c r="G10628">
        <v>7.0389999999999997</v>
      </c>
      <c r="H10628">
        <v>3314.58</v>
      </c>
      <c r="I10628">
        <v>4980000000</v>
      </c>
      <c r="J10628">
        <v>9201.01</v>
      </c>
      <c r="K10628">
        <v>34.681199999999997</v>
      </c>
      <c r="L10628">
        <v>20.399999999999999</v>
      </c>
      <c r="M10628">
        <v>70.850999999999999</v>
      </c>
      <c r="N10628">
        <v>3.4695200000000002</v>
      </c>
      <c r="O10628">
        <v>8.1</v>
      </c>
    </row>
    <row r="10629" spans="1:15" x14ac:dyDescent="0.3">
      <c r="A10629" t="s">
        <v>368</v>
      </c>
      <c r="B10629" t="s">
        <v>369</v>
      </c>
      <c r="C10629" t="s">
        <v>437</v>
      </c>
      <c r="D10629" t="s">
        <v>433</v>
      </c>
      <c r="E10629">
        <v>2011</v>
      </c>
      <c r="F10629">
        <v>20.242999999999999</v>
      </c>
      <c r="G10629">
        <v>7.0190000000000001</v>
      </c>
      <c r="H10629">
        <v>3316.65</v>
      </c>
      <c r="I10629">
        <v>4422280000</v>
      </c>
      <c r="J10629">
        <v>8263.17</v>
      </c>
      <c r="K10629">
        <v>32</v>
      </c>
      <c r="L10629">
        <v>21.2</v>
      </c>
      <c r="M10629">
        <v>70.676000000000002</v>
      </c>
      <c r="N10629">
        <v>3.4306299999999998</v>
      </c>
      <c r="O10629">
        <v>7.54</v>
      </c>
    </row>
    <row r="10630" spans="1:15" x14ac:dyDescent="0.3">
      <c r="A10630" t="s">
        <v>368</v>
      </c>
      <c r="B10630" t="s">
        <v>369</v>
      </c>
      <c r="C10630" t="s">
        <v>437</v>
      </c>
      <c r="D10630" t="s">
        <v>433</v>
      </c>
      <c r="E10630">
        <v>2010</v>
      </c>
      <c r="F10630">
        <v>20.484999999999999</v>
      </c>
      <c r="G10630">
        <v>7.0170000000000003</v>
      </c>
      <c r="H10630">
        <v>2980.36</v>
      </c>
      <c r="I10630">
        <v>4368400000</v>
      </c>
      <c r="J10630">
        <v>8255.7999999999993</v>
      </c>
      <c r="K10630">
        <v>31.59</v>
      </c>
      <c r="L10630">
        <v>22</v>
      </c>
      <c r="M10630">
        <v>70.465000000000003</v>
      </c>
      <c r="N10630">
        <v>3.3918699999999999</v>
      </c>
      <c r="O10630">
        <v>7.15</v>
      </c>
    </row>
    <row r="10631" spans="1:15" x14ac:dyDescent="0.3">
      <c r="A10631" t="s">
        <v>368</v>
      </c>
      <c r="B10631" t="s">
        <v>369</v>
      </c>
      <c r="C10631" t="s">
        <v>437</v>
      </c>
      <c r="D10631" t="s">
        <v>433</v>
      </c>
      <c r="E10631">
        <v>2009</v>
      </c>
      <c r="F10631">
        <v>20.745999999999999</v>
      </c>
      <c r="G10631">
        <v>7.0380000000000003</v>
      </c>
      <c r="H10631">
        <v>3026.13</v>
      </c>
      <c r="I10631">
        <v>3875560000</v>
      </c>
      <c r="J10631">
        <v>7408.67</v>
      </c>
      <c r="K10631">
        <v>31.36</v>
      </c>
      <c r="L10631">
        <v>22.6</v>
      </c>
      <c r="M10631">
        <v>70.209000000000003</v>
      </c>
      <c r="N10631">
        <v>3.3532799999999998</v>
      </c>
      <c r="O10631">
        <v>8.7200000000000006</v>
      </c>
    </row>
    <row r="10632" spans="1:15" x14ac:dyDescent="0.3">
      <c r="A10632" t="s">
        <v>368</v>
      </c>
      <c r="B10632" t="s">
        <v>369</v>
      </c>
      <c r="C10632" t="s">
        <v>437</v>
      </c>
      <c r="D10632" t="s">
        <v>433</v>
      </c>
      <c r="E10632">
        <v>2008</v>
      </c>
      <c r="F10632">
        <v>21.032</v>
      </c>
      <c r="G10632">
        <v>7.0810000000000004</v>
      </c>
      <c r="H10632">
        <v>3032.16</v>
      </c>
      <c r="I10632">
        <v>3532960000</v>
      </c>
      <c r="J10632">
        <v>6831.96</v>
      </c>
      <c r="K10632">
        <v>21.06</v>
      </c>
      <c r="L10632">
        <v>23.4</v>
      </c>
      <c r="M10632">
        <v>69.91</v>
      </c>
      <c r="N10632">
        <v>3.3148900000000001</v>
      </c>
      <c r="O10632">
        <v>8.048</v>
      </c>
    </row>
    <row r="10633" spans="1:15" x14ac:dyDescent="0.3">
      <c r="A10633" t="s">
        <v>368</v>
      </c>
      <c r="B10633" t="s">
        <v>369</v>
      </c>
      <c r="C10633" t="s">
        <v>437</v>
      </c>
      <c r="D10633" t="s">
        <v>433</v>
      </c>
      <c r="E10633">
        <v>2007</v>
      </c>
      <c r="F10633">
        <v>21.346</v>
      </c>
      <c r="G10633">
        <v>7.1440000000000001</v>
      </c>
      <c r="H10633">
        <v>2768.1</v>
      </c>
      <c r="I10633">
        <v>2936440000</v>
      </c>
      <c r="J10633">
        <v>5744.42</v>
      </c>
      <c r="K10633">
        <v>14.11</v>
      </c>
      <c r="L10633">
        <v>24.1</v>
      </c>
      <c r="M10633">
        <v>69.578999999999994</v>
      </c>
      <c r="N10633">
        <v>3.2768000000000002</v>
      </c>
      <c r="O10633">
        <v>8.2669999999999995</v>
      </c>
    </row>
    <row r="10634" spans="1:15" x14ac:dyDescent="0.3">
      <c r="A10634" t="s">
        <v>368</v>
      </c>
      <c r="B10634" t="s">
        <v>369</v>
      </c>
      <c r="C10634" t="s">
        <v>437</v>
      </c>
      <c r="D10634" t="s">
        <v>433</v>
      </c>
      <c r="E10634">
        <v>2006</v>
      </c>
      <c r="F10634">
        <v>21.687000000000001</v>
      </c>
      <c r="G10634">
        <v>7.22</v>
      </c>
      <c r="H10634">
        <v>2762.74</v>
      </c>
      <c r="I10634">
        <v>2626490000</v>
      </c>
      <c r="J10634">
        <v>5197.9399999999996</v>
      </c>
      <c r="K10634">
        <v>9.4996299999999998</v>
      </c>
      <c r="L10634">
        <v>24.9</v>
      </c>
      <c r="M10634">
        <v>69.227000000000004</v>
      </c>
      <c r="N10634">
        <v>3.2390699999999999</v>
      </c>
      <c r="O10634">
        <v>9.2330000000000005</v>
      </c>
    </row>
    <row r="10635" spans="1:15" x14ac:dyDescent="0.3">
      <c r="A10635" t="s">
        <v>368</v>
      </c>
      <c r="B10635" t="s">
        <v>369</v>
      </c>
      <c r="C10635" t="s">
        <v>437</v>
      </c>
      <c r="D10635" t="s">
        <v>433</v>
      </c>
      <c r="E10635">
        <v>2005</v>
      </c>
      <c r="F10635">
        <v>22.044</v>
      </c>
      <c r="G10635">
        <v>7.3</v>
      </c>
      <c r="H10635">
        <v>2764.96</v>
      </c>
      <c r="I10635">
        <v>1793390000</v>
      </c>
      <c r="J10635">
        <v>3590.63</v>
      </c>
      <c r="K10635">
        <v>6.4030899999999997</v>
      </c>
      <c r="L10635">
        <v>25.7</v>
      </c>
      <c r="M10635">
        <v>68.876999999999995</v>
      </c>
      <c r="N10635">
        <v>3.2016900000000001</v>
      </c>
      <c r="O10635">
        <v>9.34</v>
      </c>
    </row>
    <row r="10636" spans="1:15" x14ac:dyDescent="0.3">
      <c r="A10636" t="s">
        <v>368</v>
      </c>
      <c r="B10636" t="s">
        <v>369</v>
      </c>
      <c r="C10636" t="s">
        <v>437</v>
      </c>
      <c r="D10636" t="s">
        <v>433</v>
      </c>
      <c r="E10636">
        <v>2004</v>
      </c>
      <c r="F10636">
        <v>22.404</v>
      </c>
      <c r="G10636">
        <v>7.3719999999999999</v>
      </c>
      <c r="H10636">
        <v>2592.7800000000002</v>
      </c>
      <c r="I10636">
        <v>1484090000</v>
      </c>
      <c r="J10636">
        <v>3006.19</v>
      </c>
      <c r="K10636">
        <v>6.0760500000000004</v>
      </c>
      <c r="L10636">
        <v>26.5</v>
      </c>
      <c r="M10636">
        <v>68.555000000000007</v>
      </c>
      <c r="N10636">
        <v>3.1646100000000001</v>
      </c>
      <c r="O10636">
        <v>9.49</v>
      </c>
    </row>
    <row r="10637" spans="1:15" x14ac:dyDescent="0.3">
      <c r="A10637" t="s">
        <v>368</v>
      </c>
      <c r="B10637" t="s">
        <v>369</v>
      </c>
      <c r="C10637" t="s">
        <v>437</v>
      </c>
      <c r="D10637" t="s">
        <v>433</v>
      </c>
      <c r="E10637">
        <v>2003</v>
      </c>
      <c r="F10637">
        <v>22.754999999999999</v>
      </c>
      <c r="G10637">
        <v>7.4279999999999999</v>
      </c>
      <c r="H10637">
        <v>2477.75</v>
      </c>
      <c r="I10637">
        <v>1274190000</v>
      </c>
      <c r="J10637">
        <v>2611.36</v>
      </c>
      <c r="K10637">
        <v>4.7198799999999999</v>
      </c>
      <c r="L10637">
        <v>27.3</v>
      </c>
      <c r="M10637">
        <v>68.28</v>
      </c>
      <c r="N10637">
        <v>3.1278299999999999</v>
      </c>
      <c r="O10637">
        <v>10.4</v>
      </c>
    </row>
    <row r="10638" spans="1:15" x14ac:dyDescent="0.3">
      <c r="A10638" t="s">
        <v>368</v>
      </c>
      <c r="B10638" t="s">
        <v>369</v>
      </c>
      <c r="C10638" t="s">
        <v>437</v>
      </c>
      <c r="D10638" t="s">
        <v>433</v>
      </c>
      <c r="E10638">
        <v>2002</v>
      </c>
      <c r="F10638">
        <v>23.091000000000001</v>
      </c>
      <c r="G10638">
        <v>7.4610000000000003</v>
      </c>
      <c r="H10638">
        <v>2544.4</v>
      </c>
      <c r="I10638">
        <v>1093570000</v>
      </c>
      <c r="J10638">
        <v>2267.7199999999998</v>
      </c>
      <c r="K10638">
        <v>4.1615700000000002</v>
      </c>
      <c r="L10638">
        <v>28.2</v>
      </c>
      <c r="M10638">
        <v>68.063999999999993</v>
      </c>
      <c r="N10638">
        <v>3.0912500000000001</v>
      </c>
      <c r="O10638">
        <v>11.074999999999999</v>
      </c>
    </row>
    <row r="10639" spans="1:15" x14ac:dyDescent="0.3">
      <c r="A10639" t="s">
        <v>368</v>
      </c>
      <c r="B10639" t="s">
        <v>369</v>
      </c>
      <c r="C10639" t="s">
        <v>437</v>
      </c>
      <c r="D10639" t="s">
        <v>433</v>
      </c>
      <c r="E10639">
        <v>2001</v>
      </c>
      <c r="F10639">
        <v>23.414000000000001</v>
      </c>
      <c r="G10639">
        <v>7.4690000000000003</v>
      </c>
      <c r="H10639">
        <v>2358.48</v>
      </c>
      <c r="I10639">
        <v>834279000</v>
      </c>
      <c r="J10639">
        <v>1750.56</v>
      </c>
      <c r="K10639">
        <v>3.0644499999999999</v>
      </c>
      <c r="L10639">
        <v>29.2</v>
      </c>
      <c r="M10639">
        <v>67.912999999999997</v>
      </c>
      <c r="N10639">
        <v>3.0549900000000001</v>
      </c>
      <c r="O10639">
        <v>11.914</v>
      </c>
    </row>
    <row r="10640" spans="1:15" x14ac:dyDescent="0.3">
      <c r="A10640" t="s">
        <v>368</v>
      </c>
      <c r="B10640" t="s">
        <v>369</v>
      </c>
      <c r="C10640" t="s">
        <v>437</v>
      </c>
      <c r="D10640" t="s">
        <v>433</v>
      </c>
      <c r="E10640">
        <v>2000</v>
      </c>
      <c r="F10640">
        <v>23.734999999999999</v>
      </c>
      <c r="G10640">
        <v>7.4530000000000003</v>
      </c>
      <c r="H10640">
        <v>2265.64</v>
      </c>
      <c r="I10640">
        <v>947672000</v>
      </c>
      <c r="J10640">
        <v>2012.26</v>
      </c>
      <c r="K10640">
        <v>2.5064099999999998</v>
      </c>
      <c r="L10640">
        <v>30.1</v>
      </c>
      <c r="M10640">
        <v>67.822000000000003</v>
      </c>
      <c r="N10640">
        <v>3.0188999999999999</v>
      </c>
      <c r="O10640">
        <v>12.88</v>
      </c>
    </row>
    <row r="10641" spans="1:15" x14ac:dyDescent="0.3">
      <c r="A10641" t="s">
        <v>368</v>
      </c>
      <c r="B10641" t="s">
        <v>369</v>
      </c>
      <c r="C10641" t="s">
        <v>437</v>
      </c>
      <c r="D10641" t="s">
        <v>433</v>
      </c>
      <c r="E10641">
        <v>1999</v>
      </c>
      <c r="F10641">
        <v>24.073</v>
      </c>
      <c r="G10641">
        <v>7.4180000000000001</v>
      </c>
      <c r="I10641">
        <v>886291000</v>
      </c>
      <c r="J10641">
        <v>1904.42</v>
      </c>
      <c r="K10641">
        <v>1.8918699999999999</v>
      </c>
      <c r="L10641">
        <v>31.2</v>
      </c>
      <c r="M10641">
        <v>67.781000000000006</v>
      </c>
      <c r="N10641">
        <v>2.9832399999999999</v>
      </c>
      <c r="O10641">
        <v>13.6</v>
      </c>
    </row>
    <row r="10642" spans="1:15" x14ac:dyDescent="0.3">
      <c r="A10642" t="s">
        <v>368</v>
      </c>
      <c r="B10642" t="s">
        <v>369</v>
      </c>
      <c r="C10642" t="s">
        <v>437</v>
      </c>
      <c r="D10642" t="s">
        <v>433</v>
      </c>
      <c r="E10642">
        <v>1998</v>
      </c>
      <c r="F10642">
        <v>24.442</v>
      </c>
      <c r="G10642">
        <v>7.3739999999999997</v>
      </c>
      <c r="I10642">
        <v>1110849999</v>
      </c>
      <c r="J10642">
        <v>2415.7800000000002</v>
      </c>
      <c r="K10642">
        <v>1.67015</v>
      </c>
      <c r="L10642">
        <v>32.200000000000003</v>
      </c>
      <c r="M10642">
        <v>67.768000000000001</v>
      </c>
      <c r="N10642">
        <v>2.9476300000000002</v>
      </c>
      <c r="O10642">
        <v>10.63</v>
      </c>
    </row>
    <row r="10643" spans="1:15" x14ac:dyDescent="0.3">
      <c r="A10643" t="s">
        <v>368</v>
      </c>
      <c r="B10643" t="s">
        <v>369</v>
      </c>
      <c r="C10643" t="s">
        <v>437</v>
      </c>
      <c r="D10643" t="s">
        <v>433</v>
      </c>
      <c r="E10643">
        <v>1997</v>
      </c>
      <c r="F10643">
        <v>24.85</v>
      </c>
      <c r="G10643">
        <v>7.33</v>
      </c>
      <c r="I10643">
        <v>926422500</v>
      </c>
      <c r="J10643">
        <v>2039.85</v>
      </c>
      <c r="K10643">
        <v>1.00309</v>
      </c>
      <c r="L10643">
        <v>33.299999999999997</v>
      </c>
      <c r="M10643">
        <v>67.762</v>
      </c>
      <c r="N10643">
        <v>2.9112900000000002</v>
      </c>
      <c r="O10643">
        <v>10.56</v>
      </c>
    </row>
    <row r="10644" spans="1:15" x14ac:dyDescent="0.3">
      <c r="A10644" t="s">
        <v>368</v>
      </c>
      <c r="B10644" t="s">
        <v>369</v>
      </c>
      <c r="C10644" t="s">
        <v>437</v>
      </c>
      <c r="D10644" t="s">
        <v>433</v>
      </c>
      <c r="E10644">
        <v>1996</v>
      </c>
      <c r="F10644">
        <v>25.294</v>
      </c>
      <c r="G10644">
        <v>7.2910000000000004</v>
      </c>
      <c r="I10644">
        <v>861411000</v>
      </c>
      <c r="J10644">
        <v>1921.88</v>
      </c>
      <c r="K10644">
        <v>0.22630600000000001</v>
      </c>
      <c r="L10644">
        <v>34.4</v>
      </c>
      <c r="M10644">
        <v>67.753</v>
      </c>
      <c r="N10644">
        <v>2.8731599999999999</v>
      </c>
      <c r="O10644">
        <v>10.88</v>
      </c>
    </row>
    <row r="10645" spans="1:15" x14ac:dyDescent="0.3">
      <c r="A10645" t="s">
        <v>368</v>
      </c>
      <c r="B10645" t="s">
        <v>369</v>
      </c>
      <c r="C10645" t="s">
        <v>437</v>
      </c>
      <c r="D10645" t="s">
        <v>433</v>
      </c>
      <c r="E10645">
        <v>1995</v>
      </c>
      <c r="F10645">
        <v>25.763999999999999</v>
      </c>
      <c r="G10645">
        <v>7.26</v>
      </c>
      <c r="I10645">
        <v>691590000</v>
      </c>
      <c r="J10645">
        <v>1565.21</v>
      </c>
      <c r="K10645">
        <v>0.114721</v>
      </c>
      <c r="L10645">
        <v>35.5</v>
      </c>
      <c r="M10645">
        <v>67.730999999999995</v>
      </c>
      <c r="N10645">
        <v>2.8323800000000001</v>
      </c>
      <c r="O10645">
        <v>8.39</v>
      </c>
    </row>
    <row r="10646" spans="1:15" x14ac:dyDescent="0.3">
      <c r="A10646" t="s">
        <v>368</v>
      </c>
      <c r="B10646" t="s">
        <v>369</v>
      </c>
      <c r="C10646" t="s">
        <v>437</v>
      </c>
      <c r="D10646" t="s">
        <v>433</v>
      </c>
      <c r="E10646">
        <v>1994</v>
      </c>
      <c r="F10646">
        <v>26.245999999999999</v>
      </c>
      <c r="G10646">
        <v>7.242</v>
      </c>
      <c r="I10646">
        <v>605493000</v>
      </c>
      <c r="J10646">
        <v>1391.6</v>
      </c>
      <c r="L10646">
        <v>36.6</v>
      </c>
      <c r="M10646">
        <v>67.694999999999993</v>
      </c>
      <c r="N10646">
        <v>2.7891300000000001</v>
      </c>
      <c r="O10646">
        <v>12.7</v>
      </c>
    </row>
    <row r="10647" spans="1:15" x14ac:dyDescent="0.3">
      <c r="A10647" t="s">
        <v>368</v>
      </c>
      <c r="B10647" t="s">
        <v>369</v>
      </c>
      <c r="C10647" t="s">
        <v>437</v>
      </c>
      <c r="D10647" t="s">
        <v>433</v>
      </c>
      <c r="E10647">
        <v>1993</v>
      </c>
      <c r="F10647">
        <v>26.718</v>
      </c>
      <c r="G10647">
        <v>7.2329999999999997</v>
      </c>
      <c r="I10647">
        <v>428765000</v>
      </c>
      <c r="J10647">
        <v>1001.72</v>
      </c>
      <c r="L10647">
        <v>37.700000000000003</v>
      </c>
      <c r="M10647">
        <v>67.647000000000006</v>
      </c>
      <c r="N10647">
        <v>2.7437800000000001</v>
      </c>
      <c r="O10647">
        <v>15.64</v>
      </c>
    </row>
    <row r="10648" spans="1:15" x14ac:dyDescent="0.3">
      <c r="A10648" t="s">
        <v>368</v>
      </c>
      <c r="B10648" t="s">
        <v>369</v>
      </c>
      <c r="C10648" t="s">
        <v>437</v>
      </c>
      <c r="D10648" t="s">
        <v>433</v>
      </c>
      <c r="E10648">
        <v>1992</v>
      </c>
      <c r="F10648">
        <v>27.166</v>
      </c>
      <c r="G10648">
        <v>7.2320000000000002</v>
      </c>
      <c r="I10648">
        <v>404600000</v>
      </c>
      <c r="J10648">
        <v>961.83299999999997</v>
      </c>
      <c r="L10648">
        <v>38.799999999999997</v>
      </c>
      <c r="M10648">
        <v>67.59</v>
      </c>
      <c r="N10648">
        <v>2.69651</v>
      </c>
      <c r="O10648">
        <v>17.28</v>
      </c>
    </row>
    <row r="10649" spans="1:15" x14ac:dyDescent="0.3">
      <c r="A10649" t="s">
        <v>368</v>
      </c>
      <c r="B10649" t="s">
        <v>369</v>
      </c>
      <c r="C10649" t="s">
        <v>437</v>
      </c>
      <c r="D10649" t="s">
        <v>433</v>
      </c>
      <c r="E10649">
        <v>1991</v>
      </c>
      <c r="F10649">
        <v>27.577999999999999</v>
      </c>
      <c r="G10649">
        <v>7.24</v>
      </c>
      <c r="I10649">
        <v>448100000</v>
      </c>
      <c r="J10649">
        <v>1084.97</v>
      </c>
      <c r="L10649">
        <v>39.9</v>
      </c>
      <c r="M10649">
        <v>67.519000000000005</v>
      </c>
      <c r="N10649">
        <v>2.6474700000000002</v>
      </c>
      <c r="O10649">
        <v>16.972999999999999</v>
      </c>
    </row>
    <row r="10650" spans="1:15" x14ac:dyDescent="0.3">
      <c r="A10650" t="s">
        <v>368</v>
      </c>
      <c r="B10650" t="s">
        <v>369</v>
      </c>
      <c r="C10650" t="s">
        <v>437</v>
      </c>
      <c r="D10650" t="s">
        <v>433</v>
      </c>
      <c r="E10650">
        <v>1990</v>
      </c>
      <c r="F10650">
        <v>27.954000000000001</v>
      </c>
      <c r="G10650">
        <v>7.2560000000000002</v>
      </c>
      <c r="I10650">
        <v>388400000</v>
      </c>
      <c r="J10650">
        <v>958.61500000000001</v>
      </c>
      <c r="K10650">
        <v>0</v>
      </c>
      <c r="L10650">
        <v>41</v>
      </c>
      <c r="M10650">
        <v>67.436000000000007</v>
      </c>
      <c r="N10650">
        <v>2.5972300000000001</v>
      </c>
    </row>
    <row r="10651" spans="1:15" x14ac:dyDescent="0.3">
      <c r="A10651" t="s">
        <v>368</v>
      </c>
      <c r="B10651" t="s">
        <v>369</v>
      </c>
      <c r="C10651" t="s">
        <v>437</v>
      </c>
      <c r="D10651" t="s">
        <v>433</v>
      </c>
      <c r="E10651">
        <v>1989</v>
      </c>
      <c r="F10651">
        <v>28.295000000000002</v>
      </c>
      <c r="G10651">
        <v>7.2789999999999999</v>
      </c>
      <c r="I10651">
        <v>542600000</v>
      </c>
      <c r="J10651">
        <v>1366.46</v>
      </c>
      <c r="L10651">
        <v>42</v>
      </c>
      <c r="M10651">
        <v>67.340999999999994</v>
      </c>
      <c r="N10651">
        <v>2.54542</v>
      </c>
    </row>
    <row r="10652" spans="1:15" x14ac:dyDescent="0.3">
      <c r="A10652" t="s">
        <v>368</v>
      </c>
      <c r="B10652" t="s">
        <v>369</v>
      </c>
      <c r="C10652" t="s">
        <v>437</v>
      </c>
      <c r="D10652" t="s">
        <v>433</v>
      </c>
      <c r="E10652">
        <v>1988</v>
      </c>
      <c r="F10652">
        <v>28.611000000000001</v>
      </c>
      <c r="G10652">
        <v>7.306</v>
      </c>
      <c r="I10652">
        <v>1161000000</v>
      </c>
      <c r="J10652">
        <v>2985.49</v>
      </c>
      <c r="L10652">
        <v>43</v>
      </c>
      <c r="M10652">
        <v>67.233000000000004</v>
      </c>
      <c r="N10652">
        <v>2.4928300000000001</v>
      </c>
    </row>
    <row r="10653" spans="1:15" x14ac:dyDescent="0.3">
      <c r="A10653" t="s">
        <v>368</v>
      </c>
      <c r="B10653" t="s">
        <v>369</v>
      </c>
      <c r="C10653" t="s">
        <v>437</v>
      </c>
      <c r="D10653" t="s">
        <v>433</v>
      </c>
      <c r="E10653">
        <v>1987</v>
      </c>
      <c r="F10653">
        <v>28.908000000000001</v>
      </c>
      <c r="G10653">
        <v>7.335</v>
      </c>
      <c r="I10653">
        <v>980000000</v>
      </c>
      <c r="J10653">
        <v>2571.9299999999998</v>
      </c>
      <c r="L10653">
        <v>44.1</v>
      </c>
      <c r="M10653">
        <v>67.113</v>
      </c>
      <c r="N10653">
        <v>2.4425400000000002</v>
      </c>
    </row>
    <row r="10654" spans="1:15" x14ac:dyDescent="0.3">
      <c r="A10654" t="s">
        <v>368</v>
      </c>
      <c r="B10654" t="s">
        <v>369</v>
      </c>
      <c r="C10654" t="s">
        <v>437</v>
      </c>
      <c r="D10654" t="s">
        <v>433</v>
      </c>
      <c r="E10654">
        <v>1986</v>
      </c>
      <c r="F10654">
        <v>29.184999999999999</v>
      </c>
      <c r="G10654">
        <v>7.3650000000000002</v>
      </c>
      <c r="I10654">
        <v>891000000</v>
      </c>
      <c r="J10654">
        <v>2381.46</v>
      </c>
      <c r="L10654">
        <v>45.2</v>
      </c>
      <c r="M10654">
        <v>66.977999999999994</v>
      </c>
      <c r="N10654">
        <v>2.3983300000000001</v>
      </c>
    </row>
    <row r="10655" spans="1:15" x14ac:dyDescent="0.3">
      <c r="A10655" t="s">
        <v>368</v>
      </c>
      <c r="B10655" t="s">
        <v>369</v>
      </c>
      <c r="C10655" t="s">
        <v>437</v>
      </c>
      <c r="D10655" t="s">
        <v>433</v>
      </c>
      <c r="E10655">
        <v>1985</v>
      </c>
      <c r="F10655">
        <v>29.420999999999999</v>
      </c>
      <c r="G10655">
        <v>7.3929999999999998</v>
      </c>
      <c r="I10655">
        <v>873000000</v>
      </c>
      <c r="J10655">
        <v>2368.1799999999998</v>
      </c>
      <c r="L10655">
        <v>46.3</v>
      </c>
      <c r="M10655">
        <v>66.819000000000003</v>
      </c>
      <c r="N10655">
        <v>2.3630599999999999</v>
      </c>
    </row>
    <row r="10656" spans="1:15" x14ac:dyDescent="0.3">
      <c r="A10656" t="s">
        <v>368</v>
      </c>
      <c r="B10656" t="s">
        <v>369</v>
      </c>
      <c r="C10656" t="s">
        <v>437</v>
      </c>
      <c r="D10656" t="s">
        <v>433</v>
      </c>
      <c r="E10656">
        <v>1984</v>
      </c>
      <c r="F10656">
        <v>29.588999999999999</v>
      </c>
      <c r="G10656">
        <v>7.4130000000000003</v>
      </c>
      <c r="I10656">
        <v>864000000</v>
      </c>
      <c r="J10656">
        <v>2368.86</v>
      </c>
      <c r="L10656">
        <v>47.4</v>
      </c>
      <c r="M10656">
        <v>66.631</v>
      </c>
      <c r="N10656">
        <v>2.3380299999999998</v>
      </c>
    </row>
    <row r="10657" spans="1:14" x14ac:dyDescent="0.3">
      <c r="A10657" t="s">
        <v>368</v>
      </c>
      <c r="B10657" t="s">
        <v>369</v>
      </c>
      <c r="C10657" t="s">
        <v>437</v>
      </c>
      <c r="D10657" t="s">
        <v>433</v>
      </c>
      <c r="E10657">
        <v>1983</v>
      </c>
      <c r="F10657">
        <v>29.686</v>
      </c>
      <c r="G10657">
        <v>7.4260000000000002</v>
      </c>
      <c r="I10657">
        <v>883500000</v>
      </c>
      <c r="J10657">
        <v>2438.75</v>
      </c>
      <c r="L10657">
        <v>48.6</v>
      </c>
      <c r="M10657">
        <v>66.409000000000006</v>
      </c>
      <c r="N10657">
        <v>2.3222800000000001</v>
      </c>
    </row>
    <row r="10658" spans="1:14" x14ac:dyDescent="0.3">
      <c r="A10658" t="s">
        <v>368</v>
      </c>
      <c r="B10658" t="s">
        <v>369</v>
      </c>
      <c r="C10658" t="s">
        <v>437</v>
      </c>
      <c r="D10658" t="s">
        <v>433</v>
      </c>
      <c r="E10658">
        <v>1982</v>
      </c>
      <c r="F10658">
        <v>29.728000000000002</v>
      </c>
      <c r="G10658">
        <v>7.4349999999999996</v>
      </c>
      <c r="I10658">
        <v>915000000</v>
      </c>
      <c r="J10658">
        <v>2535.19</v>
      </c>
      <c r="M10658">
        <v>66.153999999999996</v>
      </c>
      <c r="N10658">
        <v>2.31359</v>
      </c>
    </row>
    <row r="10659" spans="1:14" x14ac:dyDescent="0.3">
      <c r="A10659" t="s">
        <v>368</v>
      </c>
      <c r="B10659" t="s">
        <v>369</v>
      </c>
      <c r="C10659" t="s">
        <v>437</v>
      </c>
      <c r="D10659" t="s">
        <v>433</v>
      </c>
      <c r="E10659">
        <v>1981</v>
      </c>
      <c r="F10659">
        <v>29.745999999999999</v>
      </c>
      <c r="G10659">
        <v>7.4459999999999997</v>
      </c>
      <c r="I10659">
        <v>889000000</v>
      </c>
      <c r="J10659">
        <v>2468.46</v>
      </c>
      <c r="M10659">
        <v>65.873000000000005</v>
      </c>
      <c r="N10659">
        <v>2.3086099999999998</v>
      </c>
    </row>
    <row r="10660" spans="1:14" x14ac:dyDescent="0.3">
      <c r="A10660" t="s">
        <v>368</v>
      </c>
      <c r="B10660" t="s">
        <v>369</v>
      </c>
      <c r="C10660" t="s">
        <v>437</v>
      </c>
      <c r="D10660" t="s">
        <v>433</v>
      </c>
      <c r="E10660">
        <v>1980</v>
      </c>
      <c r="F10660">
        <v>29.798999999999999</v>
      </c>
      <c r="G10660">
        <v>7.468</v>
      </c>
      <c r="I10660">
        <v>795000000</v>
      </c>
      <c r="J10660">
        <v>2211.29</v>
      </c>
      <c r="M10660">
        <v>65.575000000000003</v>
      </c>
      <c r="N10660">
        <v>2.3046099999999998</v>
      </c>
    </row>
    <row r="10661" spans="1:14" x14ac:dyDescent="0.3">
      <c r="A10661" t="s">
        <v>368</v>
      </c>
      <c r="B10661" t="s">
        <v>369</v>
      </c>
      <c r="C10661" t="s">
        <v>437</v>
      </c>
      <c r="D10661" t="s">
        <v>433</v>
      </c>
      <c r="E10661">
        <v>1979</v>
      </c>
      <c r="F10661">
        <v>29.956</v>
      </c>
      <c r="G10661">
        <v>7.5140000000000002</v>
      </c>
      <c r="I10661">
        <v>782500000</v>
      </c>
      <c r="J10661">
        <v>2180.77</v>
      </c>
      <c r="M10661">
        <v>65.274000000000001</v>
      </c>
      <c r="N10661">
        <v>2.3001200000000002</v>
      </c>
    </row>
    <row r="10662" spans="1:14" x14ac:dyDescent="0.3">
      <c r="A10662" t="s">
        <v>368</v>
      </c>
      <c r="B10662" t="s">
        <v>369</v>
      </c>
      <c r="C10662" t="s">
        <v>437</v>
      </c>
      <c r="D10662" t="s">
        <v>433</v>
      </c>
      <c r="E10662">
        <v>1978</v>
      </c>
      <c r="F10662">
        <v>30.265999999999998</v>
      </c>
      <c r="G10662">
        <v>7.5910000000000002</v>
      </c>
      <c r="I10662">
        <v>735500000</v>
      </c>
      <c r="J10662">
        <v>2053.9</v>
      </c>
      <c r="M10662">
        <v>64.980999999999995</v>
      </c>
      <c r="N10662">
        <v>2.2955100000000002</v>
      </c>
    </row>
    <row r="10663" spans="1:14" x14ac:dyDescent="0.3">
      <c r="A10663" t="s">
        <v>368</v>
      </c>
      <c r="B10663" t="s">
        <v>369</v>
      </c>
      <c r="C10663" t="s">
        <v>437</v>
      </c>
      <c r="D10663" t="s">
        <v>433</v>
      </c>
      <c r="E10663">
        <v>1977</v>
      </c>
      <c r="F10663">
        <v>30.757999999999999</v>
      </c>
      <c r="G10663">
        <v>7.702</v>
      </c>
      <c r="I10663">
        <v>641499999</v>
      </c>
      <c r="J10663">
        <v>1793.61</v>
      </c>
      <c r="M10663">
        <v>64.703999999999994</v>
      </c>
      <c r="N10663">
        <v>2.2926899999999999</v>
      </c>
    </row>
    <row r="10664" spans="1:14" x14ac:dyDescent="0.3">
      <c r="A10664" t="s">
        <v>368</v>
      </c>
      <c r="B10664" t="s">
        <v>369</v>
      </c>
      <c r="C10664" t="s">
        <v>437</v>
      </c>
      <c r="D10664" t="s">
        <v>433</v>
      </c>
      <c r="E10664">
        <v>1976</v>
      </c>
      <c r="F10664">
        <v>31.436</v>
      </c>
      <c r="G10664">
        <v>7.8470000000000004</v>
      </c>
      <c r="I10664">
        <v>505499999</v>
      </c>
      <c r="J10664">
        <v>1412.2</v>
      </c>
      <c r="M10664">
        <v>64.444999999999993</v>
      </c>
      <c r="N10664">
        <v>2.2945700000000002</v>
      </c>
    </row>
    <row r="10665" spans="1:14" x14ac:dyDescent="0.3">
      <c r="A10665" t="s">
        <v>368</v>
      </c>
      <c r="B10665" t="s">
        <v>369</v>
      </c>
      <c r="C10665" t="s">
        <v>437</v>
      </c>
      <c r="D10665" t="s">
        <v>433</v>
      </c>
      <c r="E10665">
        <v>1975</v>
      </c>
      <c r="F10665">
        <v>32.28</v>
      </c>
      <c r="G10665">
        <v>8.016</v>
      </c>
      <c r="I10665">
        <v>465500000</v>
      </c>
      <c r="J10665">
        <v>1295.8399999999999</v>
      </c>
      <c r="M10665">
        <v>64.200999999999993</v>
      </c>
      <c r="N10665">
        <v>2.3027299999999999</v>
      </c>
    </row>
    <row r="10666" spans="1:14" x14ac:dyDescent="0.3">
      <c r="A10666" t="s">
        <v>368</v>
      </c>
      <c r="B10666" t="s">
        <v>369</v>
      </c>
      <c r="C10666" t="s">
        <v>437</v>
      </c>
      <c r="D10666" t="s">
        <v>433</v>
      </c>
      <c r="E10666">
        <v>1974</v>
      </c>
      <c r="F10666">
        <v>33.247999999999998</v>
      </c>
      <c r="G10666">
        <v>8.1959999999999997</v>
      </c>
      <c r="I10666">
        <v>409850000</v>
      </c>
      <c r="J10666">
        <v>1133.22</v>
      </c>
      <c r="M10666">
        <v>63.963999999999999</v>
      </c>
      <c r="N10666">
        <v>2.3183799999999999</v>
      </c>
    </row>
    <row r="10667" spans="1:14" x14ac:dyDescent="0.3">
      <c r="A10667" t="s">
        <v>368</v>
      </c>
      <c r="B10667" t="s">
        <v>369</v>
      </c>
      <c r="C10667" t="s">
        <v>437</v>
      </c>
      <c r="D10667" t="s">
        <v>433</v>
      </c>
      <c r="E10667">
        <v>1973</v>
      </c>
      <c r="F10667">
        <v>34.274000000000001</v>
      </c>
      <c r="G10667">
        <v>8.3759999999999994</v>
      </c>
      <c r="I10667">
        <v>339450000</v>
      </c>
      <c r="J10667">
        <v>930.21699999999998</v>
      </c>
      <c r="M10667">
        <v>63.723999999999997</v>
      </c>
      <c r="N10667">
        <v>2.3391999999999999</v>
      </c>
    </row>
    <row r="10668" spans="1:14" x14ac:dyDescent="0.3">
      <c r="A10668" t="s">
        <v>368</v>
      </c>
      <c r="B10668" t="s">
        <v>369</v>
      </c>
      <c r="C10668" t="s">
        <v>437</v>
      </c>
      <c r="D10668" t="s">
        <v>433</v>
      </c>
      <c r="E10668">
        <v>1972</v>
      </c>
      <c r="F10668">
        <v>35.304000000000002</v>
      </c>
      <c r="G10668">
        <v>8.5459999999999994</v>
      </c>
      <c r="I10668">
        <v>311950000</v>
      </c>
      <c r="J10668">
        <v>847.904</v>
      </c>
      <c r="M10668">
        <v>63.47</v>
      </c>
      <c r="N10668">
        <v>2.3583799999999999</v>
      </c>
    </row>
    <row r="10669" spans="1:14" x14ac:dyDescent="0.3">
      <c r="A10669" t="s">
        <v>368</v>
      </c>
      <c r="B10669" t="s">
        <v>369</v>
      </c>
      <c r="C10669" t="s">
        <v>437</v>
      </c>
      <c r="D10669" t="s">
        <v>433</v>
      </c>
      <c r="E10669">
        <v>1971</v>
      </c>
      <c r="F10669">
        <v>36.31</v>
      </c>
      <c r="G10669">
        <v>8.7059999999999995</v>
      </c>
      <c r="I10669">
        <v>301000000</v>
      </c>
      <c r="J10669">
        <v>815.197</v>
      </c>
      <c r="M10669">
        <v>63.198999999999998</v>
      </c>
      <c r="N10669">
        <v>2.3668999999999998</v>
      </c>
    </row>
    <row r="10670" spans="1:14" x14ac:dyDescent="0.3">
      <c r="A10670" t="s">
        <v>368</v>
      </c>
      <c r="B10670" t="s">
        <v>369</v>
      </c>
      <c r="C10670" t="s">
        <v>437</v>
      </c>
      <c r="D10670" t="s">
        <v>433</v>
      </c>
      <c r="E10670">
        <v>1970</v>
      </c>
      <c r="F10670">
        <v>37.290999999999997</v>
      </c>
      <c r="G10670">
        <v>8.859</v>
      </c>
      <c r="I10670">
        <v>274900000</v>
      </c>
      <c r="J10670">
        <v>747.15099999999995</v>
      </c>
      <c r="M10670">
        <v>62.911000000000001</v>
      </c>
      <c r="N10670">
        <v>2.35853</v>
      </c>
    </row>
    <row r="10671" spans="1:14" x14ac:dyDescent="0.3">
      <c r="A10671" t="s">
        <v>368</v>
      </c>
      <c r="B10671" t="s">
        <v>369</v>
      </c>
      <c r="C10671" t="s">
        <v>437</v>
      </c>
      <c r="D10671" t="s">
        <v>433</v>
      </c>
      <c r="E10671">
        <v>1969</v>
      </c>
      <c r="F10671">
        <v>38.268000000000001</v>
      </c>
      <c r="G10671">
        <v>9.0129999999999999</v>
      </c>
      <c r="I10671">
        <v>259650000</v>
      </c>
      <c r="J10671">
        <v>714.15800000000002</v>
      </c>
      <c r="M10671">
        <v>62.609000000000002</v>
      </c>
      <c r="N10671">
        <v>2.3306100000000001</v>
      </c>
    </row>
    <row r="10672" spans="1:14" x14ac:dyDescent="0.3">
      <c r="A10672" t="s">
        <v>368</v>
      </c>
      <c r="B10672" t="s">
        <v>369</v>
      </c>
      <c r="C10672" t="s">
        <v>437</v>
      </c>
      <c r="D10672" t="s">
        <v>433</v>
      </c>
      <c r="E10672">
        <v>1968</v>
      </c>
      <c r="F10672">
        <v>39.262999999999998</v>
      </c>
      <c r="G10672">
        <v>9.1809999999999992</v>
      </c>
      <c r="I10672">
        <v>241350000</v>
      </c>
      <c r="J10672">
        <v>676.904</v>
      </c>
      <c r="M10672">
        <v>62.298999999999999</v>
      </c>
      <c r="N10672">
        <v>2.2855799999999999</v>
      </c>
    </row>
    <row r="10673" spans="1:15" x14ac:dyDescent="0.3">
      <c r="A10673" t="s">
        <v>368</v>
      </c>
      <c r="B10673" t="s">
        <v>369</v>
      </c>
      <c r="C10673" t="s">
        <v>437</v>
      </c>
      <c r="D10673" t="s">
        <v>433</v>
      </c>
      <c r="E10673">
        <v>1967</v>
      </c>
      <c r="F10673">
        <v>40.28</v>
      </c>
      <c r="G10673">
        <v>9.3719999999999999</v>
      </c>
      <c r="I10673">
        <v>220699999</v>
      </c>
      <c r="J10673">
        <v>634.81600000000003</v>
      </c>
      <c r="M10673">
        <v>61.984000000000002</v>
      </c>
      <c r="N10673">
        <v>2.2285900000000001</v>
      </c>
    </row>
    <row r="10674" spans="1:15" x14ac:dyDescent="0.3">
      <c r="A10674" t="s">
        <v>368</v>
      </c>
      <c r="B10674" t="s">
        <v>369</v>
      </c>
      <c r="C10674" t="s">
        <v>437</v>
      </c>
      <c r="D10674" t="s">
        <v>433</v>
      </c>
      <c r="E10674">
        <v>1966</v>
      </c>
      <c r="F10674">
        <v>41.295999999999999</v>
      </c>
      <c r="G10674">
        <v>9.5909999999999993</v>
      </c>
      <c r="I10674">
        <v>190350000</v>
      </c>
      <c r="J10674">
        <v>562.90300000000002</v>
      </c>
      <c r="M10674">
        <v>61.665999999999997</v>
      </c>
      <c r="N10674">
        <v>2.1676799999999998</v>
      </c>
    </row>
    <row r="10675" spans="1:15" x14ac:dyDescent="0.3">
      <c r="A10675" t="s">
        <v>368</v>
      </c>
      <c r="B10675" t="s">
        <v>369</v>
      </c>
      <c r="C10675" t="s">
        <v>437</v>
      </c>
      <c r="D10675" t="s">
        <v>433</v>
      </c>
      <c r="E10675">
        <v>1965</v>
      </c>
      <c r="F10675">
        <v>42.262</v>
      </c>
      <c r="G10675">
        <v>9.8369999999999997</v>
      </c>
      <c r="I10675">
        <v>154150000</v>
      </c>
      <c r="J10675">
        <v>468.63200000000001</v>
      </c>
      <c r="M10675">
        <v>61.345999999999997</v>
      </c>
      <c r="N10675">
        <v>2.1085600000000002</v>
      </c>
    </row>
    <row r="10676" spans="1:15" x14ac:dyDescent="0.3">
      <c r="A10676" t="s">
        <v>368</v>
      </c>
      <c r="B10676" t="s">
        <v>369</v>
      </c>
      <c r="C10676" t="s">
        <v>437</v>
      </c>
      <c r="D10676" t="s">
        <v>433</v>
      </c>
      <c r="E10676">
        <v>1964</v>
      </c>
      <c r="F10676">
        <v>43.124000000000002</v>
      </c>
      <c r="G10676">
        <v>10.106999999999999</v>
      </c>
      <c r="I10676">
        <v>134400000</v>
      </c>
      <c r="J10676">
        <v>419.64600000000002</v>
      </c>
      <c r="M10676">
        <v>61.026000000000003</v>
      </c>
      <c r="N10676">
        <v>2.05301</v>
      </c>
    </row>
    <row r="10677" spans="1:15" x14ac:dyDescent="0.3">
      <c r="A10677" t="s">
        <v>368</v>
      </c>
      <c r="B10677" t="s">
        <v>369</v>
      </c>
      <c r="C10677" t="s">
        <v>437</v>
      </c>
      <c r="D10677" t="s">
        <v>433</v>
      </c>
      <c r="E10677">
        <v>1963</v>
      </c>
      <c r="F10677">
        <v>43.844000000000001</v>
      </c>
      <c r="G10677">
        <v>10.396000000000001</v>
      </c>
      <c r="I10677">
        <v>125950000</v>
      </c>
      <c r="J10677">
        <v>403.75400000000002</v>
      </c>
      <c r="M10677">
        <v>60.704999999999998</v>
      </c>
      <c r="N10677">
        <v>1.99966</v>
      </c>
    </row>
    <row r="10678" spans="1:15" x14ac:dyDescent="0.3">
      <c r="A10678" t="s">
        <v>368</v>
      </c>
      <c r="B10678" t="s">
        <v>369</v>
      </c>
      <c r="C10678" t="s">
        <v>437</v>
      </c>
      <c r="D10678" t="s">
        <v>433</v>
      </c>
      <c r="E10678">
        <v>1962</v>
      </c>
      <c r="F10678">
        <v>44.402999999999999</v>
      </c>
      <c r="G10678">
        <v>10.7</v>
      </c>
      <c r="I10678">
        <v>116150000</v>
      </c>
      <c r="J10678">
        <v>382.20400000000001</v>
      </c>
      <c r="M10678">
        <v>60.377000000000002</v>
      </c>
      <c r="N10678">
        <v>1.94804</v>
      </c>
    </row>
    <row r="10679" spans="1:15" x14ac:dyDescent="0.3">
      <c r="A10679" t="s">
        <v>368</v>
      </c>
      <c r="B10679" t="s">
        <v>369</v>
      </c>
      <c r="C10679" t="s">
        <v>437</v>
      </c>
      <c r="D10679" t="s">
        <v>433</v>
      </c>
      <c r="E10679">
        <v>1961</v>
      </c>
      <c r="F10679">
        <v>44.807000000000002</v>
      </c>
      <c r="G10679">
        <v>11.02</v>
      </c>
      <c r="I10679">
        <v>107700000</v>
      </c>
      <c r="J10679">
        <v>363.95499999999998</v>
      </c>
      <c r="M10679">
        <v>60.037999999999997</v>
      </c>
      <c r="N10679">
        <v>1.8969</v>
      </c>
    </row>
    <row r="10680" spans="1:15" x14ac:dyDescent="0.3">
      <c r="A10680" t="s">
        <v>368</v>
      </c>
      <c r="B10680" t="s">
        <v>369</v>
      </c>
      <c r="C10680" t="s">
        <v>437</v>
      </c>
      <c r="D10680" t="s">
        <v>433</v>
      </c>
      <c r="E10680">
        <v>1960</v>
      </c>
      <c r="F10680">
        <v>45.082000000000001</v>
      </c>
      <c r="G10680">
        <v>11.358000000000001</v>
      </c>
      <c r="I10680">
        <v>99650000</v>
      </c>
      <c r="J10680">
        <v>346.16199999999998</v>
      </c>
      <c r="M10680">
        <v>59.682000000000002</v>
      </c>
    </row>
    <row r="10681" spans="1:15" x14ac:dyDescent="0.3">
      <c r="A10681" t="s">
        <v>370</v>
      </c>
      <c r="B10681" t="s">
        <v>371</v>
      </c>
      <c r="C10681" t="s">
        <v>438</v>
      </c>
      <c r="D10681" t="s">
        <v>439</v>
      </c>
      <c r="E10681">
        <v>2018</v>
      </c>
      <c r="I10681" s="1">
        <v>551000000000</v>
      </c>
      <c r="J10681">
        <v>54112</v>
      </c>
      <c r="K10681">
        <v>92.1417</v>
      </c>
      <c r="L10681">
        <v>2.2000000000000002</v>
      </c>
      <c r="N10681">
        <v>25.001000000000001</v>
      </c>
      <c r="O10681">
        <v>6.444</v>
      </c>
    </row>
    <row r="10682" spans="1:15" x14ac:dyDescent="0.3">
      <c r="A10682" t="s">
        <v>370</v>
      </c>
      <c r="B10682" t="s">
        <v>371</v>
      </c>
      <c r="C10682" t="s">
        <v>438</v>
      </c>
      <c r="D10682" t="s">
        <v>439</v>
      </c>
      <c r="E10682">
        <v>2017</v>
      </c>
      <c r="F10682">
        <v>11.5</v>
      </c>
      <c r="G10682">
        <v>9.1</v>
      </c>
      <c r="I10682" s="1">
        <v>536000000000</v>
      </c>
      <c r="J10682">
        <v>53253.5</v>
      </c>
      <c r="K10682">
        <v>95.510099999999994</v>
      </c>
      <c r="L10682">
        <v>2.2000000000000002</v>
      </c>
      <c r="M10682">
        <v>82.307299999999998</v>
      </c>
      <c r="N10682">
        <v>24.693000000000001</v>
      </c>
      <c r="O10682">
        <v>6.718</v>
      </c>
    </row>
    <row r="10683" spans="1:15" x14ac:dyDescent="0.3">
      <c r="A10683" t="s">
        <v>370</v>
      </c>
      <c r="B10683" t="s">
        <v>371</v>
      </c>
      <c r="C10683" t="s">
        <v>438</v>
      </c>
      <c r="D10683" t="s">
        <v>439</v>
      </c>
      <c r="E10683">
        <v>2016</v>
      </c>
      <c r="F10683">
        <v>11.8</v>
      </c>
      <c r="G10683">
        <v>9.1999999999999993</v>
      </c>
      <c r="I10683" s="1">
        <v>512000000000</v>
      </c>
      <c r="J10683">
        <v>51617.5</v>
      </c>
      <c r="K10683">
        <v>89.650899999999993</v>
      </c>
      <c r="L10683">
        <v>2.2999999999999998</v>
      </c>
      <c r="M10683">
        <v>82.307299999999998</v>
      </c>
      <c r="N10683">
        <v>24.362500000000001</v>
      </c>
      <c r="O10683">
        <v>6.99</v>
      </c>
    </row>
    <row r="10684" spans="1:15" x14ac:dyDescent="0.3">
      <c r="A10684" t="s">
        <v>370</v>
      </c>
      <c r="B10684" t="s">
        <v>371</v>
      </c>
      <c r="C10684" t="s">
        <v>438</v>
      </c>
      <c r="D10684" t="s">
        <v>439</v>
      </c>
      <c r="E10684">
        <v>2015</v>
      </c>
      <c r="F10684">
        <v>11.7</v>
      </c>
      <c r="G10684">
        <v>9.3000000000000007</v>
      </c>
      <c r="I10684" s="1">
        <v>498000000000</v>
      </c>
      <c r="J10684">
        <v>50832.6</v>
      </c>
      <c r="K10684">
        <v>90.610200000000006</v>
      </c>
      <c r="L10684">
        <v>2.2999999999999998</v>
      </c>
      <c r="M10684">
        <v>82.204899999999995</v>
      </c>
      <c r="N10684">
        <v>24.058299999999999</v>
      </c>
      <c r="O10684">
        <v>7.4320000000000004</v>
      </c>
    </row>
    <row r="10685" spans="1:15" x14ac:dyDescent="0.3">
      <c r="A10685" t="s">
        <v>370</v>
      </c>
      <c r="B10685" t="s">
        <v>371</v>
      </c>
      <c r="C10685" t="s">
        <v>438</v>
      </c>
      <c r="D10685" t="s">
        <v>439</v>
      </c>
      <c r="E10685">
        <v>2014</v>
      </c>
      <c r="F10685">
        <v>11.9</v>
      </c>
      <c r="G10685">
        <v>9.1999999999999993</v>
      </c>
      <c r="H10685">
        <v>13480.1</v>
      </c>
      <c r="I10685" s="1">
        <v>574000000000</v>
      </c>
      <c r="J10685">
        <v>59241.599999999999</v>
      </c>
      <c r="K10685">
        <v>92.52</v>
      </c>
      <c r="L10685">
        <v>2.4</v>
      </c>
      <c r="M10685">
        <v>82.253699999999995</v>
      </c>
      <c r="N10685">
        <v>23.805199999999999</v>
      </c>
      <c r="O10685">
        <v>7.9530000000000003</v>
      </c>
    </row>
    <row r="10686" spans="1:15" x14ac:dyDescent="0.3">
      <c r="A10686" t="s">
        <v>370</v>
      </c>
      <c r="B10686" t="s">
        <v>371</v>
      </c>
      <c r="C10686" t="s">
        <v>438</v>
      </c>
      <c r="D10686" t="s">
        <v>439</v>
      </c>
      <c r="E10686">
        <v>2013</v>
      </c>
      <c r="F10686">
        <v>11.8</v>
      </c>
      <c r="G10686">
        <v>9.4</v>
      </c>
      <c r="H10686">
        <v>13870.4</v>
      </c>
      <c r="I10686" s="1">
        <v>579000000000</v>
      </c>
      <c r="J10686">
        <v>60347.7</v>
      </c>
      <c r="K10686">
        <v>94.783600000000007</v>
      </c>
      <c r="L10686">
        <v>2.4</v>
      </c>
      <c r="M10686">
        <v>81.956100000000006</v>
      </c>
      <c r="N10686">
        <v>23.5685</v>
      </c>
      <c r="O10686">
        <v>8.0519999999999996</v>
      </c>
    </row>
    <row r="10687" spans="1:15" x14ac:dyDescent="0.3">
      <c r="A10687" t="s">
        <v>370</v>
      </c>
      <c r="B10687" t="s">
        <v>371</v>
      </c>
      <c r="C10687" t="s">
        <v>438</v>
      </c>
      <c r="D10687" t="s">
        <v>439</v>
      </c>
      <c r="E10687">
        <v>2012</v>
      </c>
      <c r="F10687">
        <v>11.9</v>
      </c>
      <c r="G10687">
        <v>9.6999999999999993</v>
      </c>
      <c r="H10687">
        <v>14289.6</v>
      </c>
      <c r="I10687" s="1">
        <v>544000000000</v>
      </c>
      <c r="J10687">
        <v>57197.2</v>
      </c>
      <c r="K10687">
        <v>93.18</v>
      </c>
      <c r="L10687">
        <v>2.4</v>
      </c>
      <c r="M10687">
        <v>81.704899999999995</v>
      </c>
      <c r="N10687">
        <v>23.369599999999998</v>
      </c>
      <c r="O10687">
        <v>7.976</v>
      </c>
    </row>
    <row r="10688" spans="1:15" x14ac:dyDescent="0.3">
      <c r="A10688" t="s">
        <v>370</v>
      </c>
      <c r="B10688" t="s">
        <v>371</v>
      </c>
      <c r="C10688" t="s">
        <v>438</v>
      </c>
      <c r="D10688" t="s">
        <v>439</v>
      </c>
      <c r="E10688">
        <v>2011</v>
      </c>
      <c r="F10688">
        <v>11.8</v>
      </c>
      <c r="G10688">
        <v>9.5</v>
      </c>
      <c r="H10688">
        <v>14030.2</v>
      </c>
      <c r="I10688" s="1">
        <v>564000000000</v>
      </c>
      <c r="J10688">
        <v>59666.1</v>
      </c>
      <c r="K10688">
        <v>92.77</v>
      </c>
      <c r="L10688">
        <v>2.5</v>
      </c>
      <c r="M10688">
        <v>81.802400000000006</v>
      </c>
      <c r="N10688">
        <v>23.027799999999999</v>
      </c>
      <c r="O10688">
        <v>7.8040000000000003</v>
      </c>
    </row>
    <row r="10689" spans="1:15" x14ac:dyDescent="0.3">
      <c r="A10689" t="s">
        <v>370</v>
      </c>
      <c r="B10689" t="s">
        <v>371</v>
      </c>
      <c r="C10689" t="s">
        <v>438</v>
      </c>
      <c r="D10689" t="s">
        <v>439</v>
      </c>
      <c r="E10689">
        <v>2010</v>
      </c>
      <c r="F10689">
        <v>12.3</v>
      </c>
      <c r="G10689">
        <v>9.6</v>
      </c>
      <c r="H10689">
        <v>14934.3</v>
      </c>
      <c r="I10689" s="1">
        <v>489000000000</v>
      </c>
      <c r="J10689">
        <v>52132.9</v>
      </c>
      <c r="K10689">
        <v>90</v>
      </c>
      <c r="L10689">
        <v>2.5</v>
      </c>
      <c r="M10689">
        <v>81.4512</v>
      </c>
      <c r="N10689">
        <v>22.854500000000002</v>
      </c>
      <c r="O10689">
        <v>8.61</v>
      </c>
    </row>
    <row r="10690" spans="1:15" x14ac:dyDescent="0.3">
      <c r="A10690" t="s">
        <v>370</v>
      </c>
      <c r="B10690" t="s">
        <v>371</v>
      </c>
      <c r="C10690" t="s">
        <v>438</v>
      </c>
      <c r="D10690" t="s">
        <v>439</v>
      </c>
      <c r="E10690">
        <v>2009</v>
      </c>
      <c r="F10690">
        <v>12</v>
      </c>
      <c r="G10690">
        <v>9.6999999999999993</v>
      </c>
      <c r="H10690">
        <v>14143</v>
      </c>
      <c r="I10690" s="1">
        <v>430000000000</v>
      </c>
      <c r="J10690">
        <v>46256.2</v>
      </c>
      <c r="K10690">
        <v>91</v>
      </c>
      <c r="L10690">
        <v>2.6</v>
      </c>
      <c r="M10690">
        <v>81.351200000000006</v>
      </c>
      <c r="N10690">
        <v>22.660499999999999</v>
      </c>
      <c r="O10690">
        <v>8.3510000000000009</v>
      </c>
    </row>
    <row r="10691" spans="1:15" x14ac:dyDescent="0.3">
      <c r="A10691" t="s">
        <v>370</v>
      </c>
      <c r="B10691" t="s">
        <v>371</v>
      </c>
      <c r="C10691" t="s">
        <v>438</v>
      </c>
      <c r="D10691" t="s">
        <v>439</v>
      </c>
      <c r="E10691">
        <v>2008</v>
      </c>
      <c r="F10691">
        <v>11.9</v>
      </c>
      <c r="G10691">
        <v>9.9</v>
      </c>
      <c r="H10691">
        <v>14869.3</v>
      </c>
      <c r="I10691" s="1">
        <v>515000000000</v>
      </c>
      <c r="J10691">
        <v>55814</v>
      </c>
      <c r="K10691">
        <v>90</v>
      </c>
      <c r="L10691">
        <v>2.6</v>
      </c>
      <c r="M10691">
        <v>81.099999999999994</v>
      </c>
      <c r="N10691">
        <v>22.468299999999999</v>
      </c>
      <c r="O10691">
        <v>6.2350000000000003</v>
      </c>
    </row>
    <row r="10692" spans="1:15" x14ac:dyDescent="0.3">
      <c r="A10692" t="s">
        <v>370</v>
      </c>
      <c r="B10692" t="s">
        <v>371</v>
      </c>
      <c r="C10692" t="s">
        <v>438</v>
      </c>
      <c r="D10692" t="s">
        <v>439</v>
      </c>
      <c r="E10692">
        <v>2007</v>
      </c>
      <c r="F10692">
        <v>11.7</v>
      </c>
      <c r="G10692">
        <v>10</v>
      </c>
      <c r="H10692">
        <v>15257.9</v>
      </c>
      <c r="I10692" s="1">
        <v>488000000000</v>
      </c>
      <c r="J10692">
        <v>53387.9</v>
      </c>
      <c r="K10692">
        <v>82.01</v>
      </c>
      <c r="L10692">
        <v>2.7</v>
      </c>
      <c r="M10692">
        <v>80.900000000000006</v>
      </c>
      <c r="N10692">
        <v>22.293900000000001</v>
      </c>
      <c r="O10692">
        <v>6.1609999999999996</v>
      </c>
    </row>
    <row r="10693" spans="1:15" x14ac:dyDescent="0.3">
      <c r="A10693" t="s">
        <v>370</v>
      </c>
      <c r="B10693" t="s">
        <v>371</v>
      </c>
      <c r="C10693" t="s">
        <v>438</v>
      </c>
      <c r="D10693" t="s">
        <v>439</v>
      </c>
      <c r="E10693">
        <v>2006</v>
      </c>
      <c r="F10693">
        <v>11.7</v>
      </c>
      <c r="G10693">
        <v>10</v>
      </c>
      <c r="H10693">
        <v>15262.6</v>
      </c>
      <c r="I10693" s="1">
        <v>421000000000</v>
      </c>
      <c r="J10693">
        <v>46312.5</v>
      </c>
      <c r="K10693">
        <v>87.76</v>
      </c>
      <c r="L10693">
        <v>2.8</v>
      </c>
      <c r="M10693">
        <v>80.748800000000003</v>
      </c>
      <c r="N10693">
        <v>22.129200000000001</v>
      </c>
      <c r="O10693">
        <v>7.0659999999999998</v>
      </c>
    </row>
    <row r="10694" spans="1:15" x14ac:dyDescent="0.3">
      <c r="A10694" t="s">
        <v>370</v>
      </c>
      <c r="B10694" t="s">
        <v>371</v>
      </c>
      <c r="C10694" t="s">
        <v>438</v>
      </c>
      <c r="D10694" t="s">
        <v>439</v>
      </c>
      <c r="E10694">
        <v>2005</v>
      </c>
      <c r="F10694">
        <v>11.2</v>
      </c>
      <c r="G10694">
        <v>10.199999999999999</v>
      </c>
      <c r="H10694">
        <v>15431</v>
      </c>
      <c r="I10694" s="1">
        <v>389000000000</v>
      </c>
      <c r="J10694">
        <v>43134.7</v>
      </c>
      <c r="K10694">
        <v>84.83</v>
      </c>
      <c r="L10694">
        <v>3</v>
      </c>
      <c r="M10694">
        <v>80.546300000000002</v>
      </c>
      <c r="N10694">
        <v>22.005099999999999</v>
      </c>
      <c r="O10694">
        <v>7.4859999999999998</v>
      </c>
    </row>
    <row r="10695" spans="1:15" x14ac:dyDescent="0.3">
      <c r="A10695" t="s">
        <v>370</v>
      </c>
      <c r="B10695" t="s">
        <v>371</v>
      </c>
      <c r="C10695" t="s">
        <v>438</v>
      </c>
      <c r="D10695" t="s">
        <v>439</v>
      </c>
      <c r="E10695">
        <v>2004</v>
      </c>
      <c r="F10695">
        <v>11.2</v>
      </c>
      <c r="G10695">
        <v>10.1</v>
      </c>
      <c r="H10695">
        <v>15421</v>
      </c>
      <c r="I10695" s="1">
        <v>382000000000</v>
      </c>
      <c r="J10695">
        <v>42492</v>
      </c>
      <c r="K10695">
        <v>83.89</v>
      </c>
      <c r="L10695">
        <v>3.1</v>
      </c>
      <c r="M10695">
        <v>80.497600000000006</v>
      </c>
      <c r="N10695">
        <v>21.917300000000001</v>
      </c>
      <c r="O10695">
        <v>6.6929999999999996</v>
      </c>
    </row>
    <row r="10696" spans="1:15" x14ac:dyDescent="0.3">
      <c r="A10696" t="s">
        <v>370</v>
      </c>
      <c r="B10696" t="s">
        <v>371</v>
      </c>
      <c r="C10696" t="s">
        <v>438</v>
      </c>
      <c r="D10696" t="s">
        <v>439</v>
      </c>
      <c r="E10696">
        <v>2003</v>
      </c>
      <c r="F10696">
        <v>11.1</v>
      </c>
      <c r="G10696">
        <v>10.4</v>
      </c>
      <c r="H10696">
        <v>15360.2</v>
      </c>
      <c r="I10696" s="1">
        <v>332000000000</v>
      </c>
      <c r="J10696">
        <v>37008.6</v>
      </c>
      <c r="K10696">
        <v>79.13</v>
      </c>
      <c r="L10696">
        <v>3.2</v>
      </c>
      <c r="M10696">
        <v>80.095100000000002</v>
      </c>
      <c r="N10696">
        <v>21.831199999999999</v>
      </c>
      <c r="O10696">
        <v>5.5549999999999997</v>
      </c>
    </row>
    <row r="10697" spans="1:15" x14ac:dyDescent="0.3">
      <c r="A10697" t="s">
        <v>370</v>
      </c>
      <c r="B10697" t="s">
        <v>371</v>
      </c>
      <c r="C10697" t="s">
        <v>438</v>
      </c>
      <c r="D10697" t="s">
        <v>439</v>
      </c>
      <c r="E10697">
        <v>2002</v>
      </c>
      <c r="F10697">
        <v>10.7</v>
      </c>
      <c r="G10697">
        <v>10.6</v>
      </c>
      <c r="H10697">
        <v>15709.4</v>
      </c>
      <c r="I10697" s="1">
        <v>264000000000</v>
      </c>
      <c r="J10697">
        <v>29618.7</v>
      </c>
      <c r="K10697">
        <v>70.569999999999993</v>
      </c>
      <c r="L10697">
        <v>3.3</v>
      </c>
      <c r="M10697">
        <v>79.846299999999999</v>
      </c>
      <c r="N10697">
        <v>21.7502</v>
      </c>
      <c r="O10697">
        <v>4.9649999999999999</v>
      </c>
    </row>
    <row r="10698" spans="1:15" x14ac:dyDescent="0.3">
      <c r="A10698" t="s">
        <v>370</v>
      </c>
      <c r="B10698" t="s">
        <v>371</v>
      </c>
      <c r="C10698" t="s">
        <v>438</v>
      </c>
      <c r="D10698" t="s">
        <v>439</v>
      </c>
      <c r="E10698">
        <v>2001</v>
      </c>
      <c r="F10698">
        <v>10.3</v>
      </c>
      <c r="G10698">
        <v>10.5</v>
      </c>
      <c r="H10698">
        <v>16021</v>
      </c>
      <c r="I10698" s="1">
        <v>240000000000</v>
      </c>
      <c r="J10698">
        <v>27010.400000000001</v>
      </c>
      <c r="K10698">
        <v>51.765700000000002</v>
      </c>
      <c r="L10698">
        <v>3.4</v>
      </c>
      <c r="M10698">
        <v>79.795100000000005</v>
      </c>
      <c r="N10698">
        <v>21.679500000000001</v>
      </c>
      <c r="O10698">
        <v>4.7300000000000004</v>
      </c>
    </row>
    <row r="10699" spans="1:15" x14ac:dyDescent="0.3">
      <c r="A10699" t="s">
        <v>370</v>
      </c>
      <c r="B10699" t="s">
        <v>371</v>
      </c>
      <c r="C10699" t="s">
        <v>438</v>
      </c>
      <c r="D10699" t="s">
        <v>439</v>
      </c>
      <c r="E10699">
        <v>2000</v>
      </c>
      <c r="F10699">
        <v>10.199999999999999</v>
      </c>
      <c r="G10699">
        <v>10.5</v>
      </c>
      <c r="H10699">
        <v>15681.6</v>
      </c>
      <c r="I10699" s="1">
        <v>260000000000</v>
      </c>
      <c r="J10699">
        <v>29323.200000000001</v>
      </c>
      <c r="K10699">
        <v>45.6877</v>
      </c>
      <c r="L10699">
        <v>3.4</v>
      </c>
      <c r="M10699">
        <v>79.643900000000002</v>
      </c>
      <c r="N10699">
        <v>21.621400000000001</v>
      </c>
      <c r="O10699">
        <v>5.4660000000000002</v>
      </c>
    </row>
    <row r="10700" spans="1:15" x14ac:dyDescent="0.3">
      <c r="A10700" t="s">
        <v>370</v>
      </c>
      <c r="B10700" t="s">
        <v>371</v>
      </c>
      <c r="C10700" t="s">
        <v>438</v>
      </c>
      <c r="D10700" t="s">
        <v>439</v>
      </c>
      <c r="E10700">
        <v>1999</v>
      </c>
      <c r="F10700">
        <v>10</v>
      </c>
      <c r="G10700">
        <v>10.7</v>
      </c>
      <c r="H10700">
        <v>15470.9</v>
      </c>
      <c r="I10700" s="1">
        <v>271000000000</v>
      </c>
      <c r="J10700">
        <v>30614.2</v>
      </c>
      <c r="K10700">
        <v>41.4328</v>
      </c>
      <c r="L10700">
        <v>3.4</v>
      </c>
      <c r="M10700">
        <v>79.441500000000005</v>
      </c>
      <c r="N10700">
        <v>21.5867</v>
      </c>
      <c r="O10700">
        <v>7.6070000000000002</v>
      </c>
    </row>
    <row r="10701" spans="1:15" x14ac:dyDescent="0.3">
      <c r="A10701" t="s">
        <v>370</v>
      </c>
      <c r="B10701" t="s">
        <v>371</v>
      </c>
      <c r="C10701" t="s">
        <v>438</v>
      </c>
      <c r="D10701" t="s">
        <v>439</v>
      </c>
      <c r="E10701">
        <v>1998</v>
      </c>
      <c r="F10701">
        <v>10.1</v>
      </c>
      <c r="G10701">
        <v>10.5</v>
      </c>
      <c r="H10701">
        <v>15522.1</v>
      </c>
      <c r="I10701" s="1">
        <v>267000000000</v>
      </c>
      <c r="J10701">
        <v>30191.5</v>
      </c>
      <c r="K10701">
        <v>33.467500000000001</v>
      </c>
      <c r="L10701">
        <v>3.5</v>
      </c>
      <c r="M10701">
        <v>79.338999999999999</v>
      </c>
      <c r="N10701">
        <v>21.569900000000001</v>
      </c>
      <c r="O10701">
        <v>8.9410000000000007</v>
      </c>
    </row>
    <row r="10702" spans="1:15" x14ac:dyDescent="0.3">
      <c r="A10702" t="s">
        <v>370</v>
      </c>
      <c r="B10702" t="s">
        <v>371</v>
      </c>
      <c r="C10702" t="s">
        <v>438</v>
      </c>
      <c r="D10702" t="s">
        <v>439</v>
      </c>
      <c r="E10702">
        <v>1997</v>
      </c>
      <c r="F10702">
        <v>10.199999999999999</v>
      </c>
      <c r="G10702">
        <v>10.6</v>
      </c>
      <c r="H10702">
        <v>15410.7</v>
      </c>
      <c r="I10702" s="1">
        <v>265000000000</v>
      </c>
      <c r="J10702">
        <v>29938</v>
      </c>
      <c r="K10702">
        <v>23.727900000000002</v>
      </c>
      <c r="L10702">
        <v>3.6</v>
      </c>
      <c r="M10702">
        <v>79.197599999999994</v>
      </c>
      <c r="N10702">
        <v>21.5579</v>
      </c>
      <c r="O10702">
        <v>10.359</v>
      </c>
    </row>
    <row r="10703" spans="1:15" x14ac:dyDescent="0.3">
      <c r="A10703" t="s">
        <v>370</v>
      </c>
      <c r="B10703" t="s">
        <v>371</v>
      </c>
      <c r="C10703" t="s">
        <v>438</v>
      </c>
      <c r="D10703" t="s">
        <v>439</v>
      </c>
      <c r="E10703">
        <v>1996</v>
      </c>
      <c r="F10703">
        <v>10.8</v>
      </c>
      <c r="G10703">
        <v>10.6</v>
      </c>
      <c r="H10703">
        <v>15434.2</v>
      </c>
      <c r="I10703" s="1">
        <v>288000000000</v>
      </c>
      <c r="J10703">
        <v>32627</v>
      </c>
      <c r="K10703">
        <v>9.0435999999999996</v>
      </c>
      <c r="L10703">
        <v>3.8</v>
      </c>
      <c r="M10703">
        <v>78.959000000000003</v>
      </c>
      <c r="N10703">
        <v>21.545500000000001</v>
      </c>
      <c r="O10703">
        <v>9.5470000000000006</v>
      </c>
    </row>
    <row r="10704" spans="1:15" x14ac:dyDescent="0.3">
      <c r="A10704" t="s">
        <v>370</v>
      </c>
      <c r="B10704" t="s">
        <v>371</v>
      </c>
      <c r="C10704" t="s">
        <v>438</v>
      </c>
      <c r="D10704" t="s">
        <v>439</v>
      </c>
      <c r="E10704">
        <v>1995</v>
      </c>
      <c r="F10704">
        <v>11.7</v>
      </c>
      <c r="G10704">
        <v>10.6</v>
      </c>
      <c r="H10704">
        <v>15475</v>
      </c>
      <c r="I10704" s="1">
        <v>264000000000</v>
      </c>
      <c r="J10704">
        <v>29947.5</v>
      </c>
      <c r="K10704">
        <v>5.09802</v>
      </c>
      <c r="L10704">
        <v>4</v>
      </c>
      <c r="M10704">
        <v>78.740499999999997</v>
      </c>
      <c r="N10704">
        <v>21.511299999999999</v>
      </c>
      <c r="O10704">
        <v>8.8970000000000002</v>
      </c>
    </row>
    <row r="10705" spans="1:15" x14ac:dyDescent="0.3">
      <c r="A10705" t="s">
        <v>370</v>
      </c>
      <c r="B10705" t="s">
        <v>371</v>
      </c>
      <c r="C10705" t="s">
        <v>438</v>
      </c>
      <c r="D10705" t="s">
        <v>439</v>
      </c>
      <c r="E10705">
        <v>1994</v>
      </c>
      <c r="F10705">
        <v>12.8</v>
      </c>
      <c r="G10705">
        <v>10.5</v>
      </c>
      <c r="H10705">
        <v>15290.6</v>
      </c>
      <c r="I10705" s="1">
        <v>226000000000</v>
      </c>
      <c r="J10705">
        <v>25776.2</v>
      </c>
      <c r="K10705">
        <v>3.4128099999999999</v>
      </c>
      <c r="L10705">
        <v>4.4000000000000004</v>
      </c>
      <c r="M10705">
        <v>78.650199999999998</v>
      </c>
      <c r="N10705">
        <v>21.398700000000002</v>
      </c>
      <c r="O10705">
        <v>9.58</v>
      </c>
    </row>
    <row r="10706" spans="1:15" x14ac:dyDescent="0.3">
      <c r="A10706" t="s">
        <v>370</v>
      </c>
      <c r="B10706" t="s">
        <v>371</v>
      </c>
      <c r="C10706" t="s">
        <v>438</v>
      </c>
      <c r="D10706" t="s">
        <v>439</v>
      </c>
      <c r="E10706">
        <v>1993</v>
      </c>
      <c r="F10706">
        <v>13.5</v>
      </c>
      <c r="G10706">
        <v>11.1</v>
      </c>
      <c r="H10706">
        <v>15506.8</v>
      </c>
      <c r="I10706" s="1">
        <v>210000000000</v>
      </c>
      <c r="J10706">
        <v>24107.8</v>
      </c>
      <c r="K10706">
        <v>1.7163600000000001</v>
      </c>
      <c r="L10706">
        <v>4.8</v>
      </c>
      <c r="M10706">
        <v>78.060500000000005</v>
      </c>
      <c r="N10706">
        <v>21.247199999999999</v>
      </c>
      <c r="O10706">
        <v>9.33</v>
      </c>
    </row>
    <row r="10707" spans="1:15" x14ac:dyDescent="0.3">
      <c r="A10707" t="s">
        <v>370</v>
      </c>
      <c r="B10707" t="s">
        <v>371</v>
      </c>
      <c r="C10707" t="s">
        <v>438</v>
      </c>
      <c r="D10707" t="s">
        <v>439</v>
      </c>
      <c r="E10707">
        <v>1992</v>
      </c>
      <c r="F10707">
        <v>14.2</v>
      </c>
      <c r="G10707">
        <v>10.9</v>
      </c>
      <c r="H10707">
        <v>15544.4</v>
      </c>
      <c r="I10707" s="1">
        <v>281000000000</v>
      </c>
      <c r="J10707">
        <v>32374.7</v>
      </c>
      <c r="K10707">
        <v>1.49787</v>
      </c>
      <c r="L10707">
        <v>5.2</v>
      </c>
      <c r="M10707">
        <v>77.998800000000003</v>
      </c>
      <c r="N10707">
        <v>21.124099999999999</v>
      </c>
      <c r="O10707">
        <v>5.7220000000000004</v>
      </c>
    </row>
    <row r="10708" spans="1:15" x14ac:dyDescent="0.3">
      <c r="A10708" t="s">
        <v>370</v>
      </c>
      <c r="B10708" t="s">
        <v>371</v>
      </c>
      <c r="C10708" t="s">
        <v>438</v>
      </c>
      <c r="D10708" t="s">
        <v>439</v>
      </c>
      <c r="E10708">
        <v>1991</v>
      </c>
      <c r="F10708">
        <v>14.4</v>
      </c>
      <c r="G10708">
        <v>11</v>
      </c>
      <c r="H10708">
        <v>15932.9</v>
      </c>
      <c r="I10708" s="1">
        <v>271000000000</v>
      </c>
      <c r="J10708">
        <v>31409.200000000001</v>
      </c>
      <c r="K10708">
        <v>1.16052</v>
      </c>
      <c r="L10708">
        <v>5.6</v>
      </c>
      <c r="M10708">
        <v>77.666799999999995</v>
      </c>
      <c r="N10708">
        <v>21.000599999999999</v>
      </c>
      <c r="O10708">
        <v>3.2429999999999999</v>
      </c>
    </row>
    <row r="10709" spans="1:15" x14ac:dyDescent="0.3">
      <c r="A10709" t="s">
        <v>370</v>
      </c>
      <c r="B10709" t="s">
        <v>371</v>
      </c>
      <c r="C10709" t="s">
        <v>438</v>
      </c>
      <c r="D10709" t="s">
        <v>439</v>
      </c>
      <c r="E10709">
        <v>1990</v>
      </c>
      <c r="F10709">
        <v>14.5</v>
      </c>
      <c r="G10709">
        <v>11.1</v>
      </c>
      <c r="H10709">
        <v>15836</v>
      </c>
      <c r="I10709" s="1">
        <v>258000000000</v>
      </c>
      <c r="J10709">
        <v>30196.1</v>
      </c>
      <c r="K10709">
        <v>0.58419200000000004</v>
      </c>
      <c r="L10709">
        <v>5.9</v>
      </c>
      <c r="M10709">
        <v>77.536799999999999</v>
      </c>
      <c r="N10709">
        <v>20.857900000000001</v>
      </c>
    </row>
    <row r="10710" spans="1:15" x14ac:dyDescent="0.3">
      <c r="A10710" t="s">
        <v>370</v>
      </c>
      <c r="B10710" t="s">
        <v>371</v>
      </c>
      <c r="C10710" t="s">
        <v>438</v>
      </c>
      <c r="D10710" t="s">
        <v>439</v>
      </c>
      <c r="E10710">
        <v>1989</v>
      </c>
      <c r="F10710">
        <v>13.7</v>
      </c>
      <c r="G10710">
        <v>10.8</v>
      </c>
      <c r="H10710">
        <v>15680.9</v>
      </c>
      <c r="I10710" s="1">
        <v>215000000000</v>
      </c>
      <c r="J10710">
        <v>25328.7</v>
      </c>
      <c r="L10710">
        <v>6.1</v>
      </c>
      <c r="M10710">
        <v>77.726799999999997</v>
      </c>
      <c r="N10710">
        <v>20.697399999999998</v>
      </c>
    </row>
    <row r="10711" spans="1:15" x14ac:dyDescent="0.3">
      <c r="A10711" t="s">
        <v>370</v>
      </c>
      <c r="B10711" t="s">
        <v>371</v>
      </c>
      <c r="C10711" t="s">
        <v>438</v>
      </c>
      <c r="D10711" t="s">
        <v>439</v>
      </c>
      <c r="E10711">
        <v>1988</v>
      </c>
      <c r="F10711">
        <v>13.3</v>
      </c>
      <c r="G10711">
        <v>11.5</v>
      </c>
      <c r="H10711">
        <v>15895.8</v>
      </c>
      <c r="I10711" s="1">
        <v>204000000000</v>
      </c>
      <c r="J10711">
        <v>24215.8</v>
      </c>
      <c r="L10711">
        <v>6.2</v>
      </c>
      <c r="M10711">
        <v>76.979299999999995</v>
      </c>
      <c r="N10711">
        <v>20.559799999999999</v>
      </c>
    </row>
    <row r="10712" spans="1:15" x14ac:dyDescent="0.3">
      <c r="A10712" t="s">
        <v>370</v>
      </c>
      <c r="B10712" t="s">
        <v>371</v>
      </c>
      <c r="C10712" t="s">
        <v>438</v>
      </c>
      <c r="D10712" t="s">
        <v>439</v>
      </c>
      <c r="E10712">
        <v>1987</v>
      </c>
      <c r="F10712">
        <v>12.5</v>
      </c>
      <c r="G10712">
        <v>11.1</v>
      </c>
      <c r="H10712">
        <v>15746.3</v>
      </c>
      <c r="I10712" s="1">
        <v>181000000000</v>
      </c>
      <c r="J10712">
        <v>21509.3</v>
      </c>
      <c r="L10712">
        <v>6.3</v>
      </c>
      <c r="M10712">
        <v>77.092200000000005</v>
      </c>
      <c r="N10712">
        <v>20.465499999999999</v>
      </c>
    </row>
    <row r="10713" spans="1:15" x14ac:dyDescent="0.3">
      <c r="A10713" t="s">
        <v>370</v>
      </c>
      <c r="B10713" t="s">
        <v>371</v>
      </c>
      <c r="C10713" t="s">
        <v>438</v>
      </c>
      <c r="D10713" t="s">
        <v>439</v>
      </c>
      <c r="E10713">
        <v>1986</v>
      </c>
      <c r="F10713">
        <v>12.2</v>
      </c>
      <c r="G10713">
        <v>11.1</v>
      </c>
      <c r="H10713">
        <v>14858.4</v>
      </c>
      <c r="I10713" s="1">
        <v>149000000000</v>
      </c>
      <c r="J10713">
        <v>17747.3</v>
      </c>
      <c r="L10713">
        <v>6.3</v>
      </c>
      <c r="M10713">
        <v>76.931200000000004</v>
      </c>
      <c r="N10713">
        <v>20.397300000000001</v>
      </c>
    </row>
    <row r="10714" spans="1:15" x14ac:dyDescent="0.3">
      <c r="A10714" t="s">
        <v>370</v>
      </c>
      <c r="B10714" t="s">
        <v>371</v>
      </c>
      <c r="C10714" t="s">
        <v>438</v>
      </c>
      <c r="D10714" t="s">
        <v>439</v>
      </c>
      <c r="E10714">
        <v>1985</v>
      </c>
      <c r="F10714">
        <v>11.8</v>
      </c>
      <c r="G10714">
        <v>11.3</v>
      </c>
      <c r="H10714">
        <v>14950.3</v>
      </c>
      <c r="I10714" s="1">
        <v>113000000000</v>
      </c>
      <c r="J10714">
        <v>13489.2</v>
      </c>
      <c r="L10714">
        <v>6.4</v>
      </c>
      <c r="M10714">
        <v>76.6678</v>
      </c>
      <c r="N10714">
        <v>20.349900000000002</v>
      </c>
    </row>
    <row r="10715" spans="1:15" x14ac:dyDescent="0.3">
      <c r="A10715" t="s">
        <v>370</v>
      </c>
      <c r="B10715" t="s">
        <v>371</v>
      </c>
      <c r="C10715" t="s">
        <v>438</v>
      </c>
      <c r="D10715" t="s">
        <v>439</v>
      </c>
      <c r="E10715">
        <v>1984</v>
      </c>
      <c r="F10715">
        <v>11.3</v>
      </c>
      <c r="G10715">
        <v>10.9</v>
      </c>
      <c r="H10715">
        <v>13693</v>
      </c>
      <c r="I10715" s="1">
        <v>108000000000</v>
      </c>
      <c r="J10715">
        <v>12928.8</v>
      </c>
      <c r="L10715">
        <v>6.5</v>
      </c>
      <c r="M10715">
        <v>76.815899999999999</v>
      </c>
      <c r="N10715">
        <v>20.316299999999998</v>
      </c>
    </row>
    <row r="10716" spans="1:15" x14ac:dyDescent="0.3">
      <c r="A10716" t="s">
        <v>370</v>
      </c>
      <c r="B10716" t="s">
        <v>371</v>
      </c>
      <c r="C10716" t="s">
        <v>438</v>
      </c>
      <c r="D10716" t="s">
        <v>439</v>
      </c>
      <c r="E10716">
        <v>1983</v>
      </c>
      <c r="F10716">
        <v>11</v>
      </c>
      <c r="G10716">
        <v>10.9</v>
      </c>
      <c r="H10716">
        <v>12609</v>
      </c>
      <c r="I10716" s="1">
        <v>104000000000</v>
      </c>
      <c r="J10716">
        <v>12444.4</v>
      </c>
      <c r="L10716">
        <v>6.6</v>
      </c>
      <c r="M10716">
        <v>76.551699999999997</v>
      </c>
      <c r="N10716">
        <v>20.297899999999998</v>
      </c>
    </row>
    <row r="10717" spans="1:15" x14ac:dyDescent="0.3">
      <c r="A10717" t="s">
        <v>370</v>
      </c>
      <c r="B10717" t="s">
        <v>371</v>
      </c>
      <c r="C10717" t="s">
        <v>438</v>
      </c>
      <c r="D10717" t="s">
        <v>439</v>
      </c>
      <c r="E10717">
        <v>1982</v>
      </c>
      <c r="F10717">
        <v>11.1</v>
      </c>
      <c r="G10717">
        <v>10.9</v>
      </c>
      <c r="H10717">
        <v>11440.2</v>
      </c>
      <c r="I10717" s="1">
        <v>113000000000</v>
      </c>
      <c r="J10717">
        <v>13560.4</v>
      </c>
      <c r="L10717">
        <v>6.8</v>
      </c>
      <c r="M10717">
        <v>76.327299999999994</v>
      </c>
      <c r="N10717">
        <v>20.288699999999999</v>
      </c>
    </row>
    <row r="10718" spans="1:15" x14ac:dyDescent="0.3">
      <c r="A10718" t="s">
        <v>370</v>
      </c>
      <c r="B10718" t="s">
        <v>371</v>
      </c>
      <c r="C10718" t="s">
        <v>438</v>
      </c>
      <c r="D10718" t="s">
        <v>439</v>
      </c>
      <c r="E10718">
        <v>1981</v>
      </c>
      <c r="F10718">
        <v>11.3</v>
      </c>
      <c r="G10718">
        <v>11.1</v>
      </c>
      <c r="H10718">
        <v>11112.3</v>
      </c>
      <c r="I10718" s="1">
        <v>128000000000</v>
      </c>
      <c r="J10718">
        <v>15383.9</v>
      </c>
      <c r="L10718">
        <v>6.9</v>
      </c>
      <c r="M10718">
        <v>76.0261</v>
      </c>
      <c r="N10718">
        <v>20.277100000000001</v>
      </c>
    </row>
    <row r="10719" spans="1:15" x14ac:dyDescent="0.3">
      <c r="A10719" t="s">
        <v>370</v>
      </c>
      <c r="B10719" t="s">
        <v>371</v>
      </c>
      <c r="C10719" t="s">
        <v>438</v>
      </c>
      <c r="D10719" t="s">
        <v>439</v>
      </c>
      <c r="E10719">
        <v>1980</v>
      </c>
      <c r="F10719">
        <v>11.7</v>
      </c>
      <c r="G10719">
        <v>11</v>
      </c>
      <c r="H10719">
        <v>10703.4</v>
      </c>
      <c r="I10719" s="1">
        <v>140000000000</v>
      </c>
      <c r="J10719">
        <v>16875.599999999999</v>
      </c>
      <c r="L10719">
        <v>7.1</v>
      </c>
      <c r="M10719">
        <v>75.741</v>
      </c>
      <c r="N10719">
        <v>20.252800000000001</v>
      </c>
    </row>
    <row r="10720" spans="1:15" x14ac:dyDescent="0.3">
      <c r="A10720" t="s">
        <v>370</v>
      </c>
      <c r="B10720" t="s">
        <v>371</v>
      </c>
      <c r="C10720" t="s">
        <v>438</v>
      </c>
      <c r="D10720" t="s">
        <v>439</v>
      </c>
      <c r="E10720">
        <v>1979</v>
      </c>
      <c r="F10720">
        <v>11.6</v>
      </c>
      <c r="G10720">
        <v>11</v>
      </c>
      <c r="H10720">
        <v>10694.3</v>
      </c>
      <c r="I10720" s="1">
        <v>122000000000</v>
      </c>
      <c r="J10720">
        <v>14683.8</v>
      </c>
      <c r="L10720">
        <v>7.4</v>
      </c>
      <c r="M10720">
        <v>75.524100000000004</v>
      </c>
      <c r="N10720">
        <v>20.2117</v>
      </c>
    </row>
    <row r="10721" spans="1:14" x14ac:dyDescent="0.3">
      <c r="A10721" t="s">
        <v>370</v>
      </c>
      <c r="B10721" t="s">
        <v>371</v>
      </c>
      <c r="C10721" t="s">
        <v>438</v>
      </c>
      <c r="D10721" t="s">
        <v>439</v>
      </c>
      <c r="E10721">
        <v>1978</v>
      </c>
      <c r="F10721">
        <v>11.3</v>
      </c>
      <c r="G10721">
        <v>10.8</v>
      </c>
      <c r="H10721">
        <v>10143.4</v>
      </c>
      <c r="I10721" s="1">
        <v>103000000000</v>
      </c>
      <c r="J10721">
        <v>12456.5</v>
      </c>
      <c r="L10721">
        <v>7.6</v>
      </c>
      <c r="M10721">
        <v>75.468999999999994</v>
      </c>
      <c r="N10721">
        <v>20.1677</v>
      </c>
    </row>
    <row r="10722" spans="1:14" x14ac:dyDescent="0.3">
      <c r="A10722" t="s">
        <v>370</v>
      </c>
      <c r="B10722" t="s">
        <v>371</v>
      </c>
      <c r="C10722" t="s">
        <v>438</v>
      </c>
      <c r="D10722" t="s">
        <v>439</v>
      </c>
      <c r="E10722">
        <v>1977</v>
      </c>
      <c r="F10722">
        <v>11.6</v>
      </c>
      <c r="G10722">
        <v>10.7</v>
      </c>
      <c r="H10722">
        <v>9828.35</v>
      </c>
      <c r="I10722">
        <v>93241000000</v>
      </c>
      <c r="J10722">
        <v>11299.8</v>
      </c>
      <c r="L10722">
        <v>7.9</v>
      </c>
      <c r="M10722">
        <v>75.379800000000003</v>
      </c>
      <c r="N10722">
        <v>20.109000000000002</v>
      </c>
    </row>
    <row r="10723" spans="1:14" x14ac:dyDescent="0.3">
      <c r="A10723" t="s">
        <v>370</v>
      </c>
      <c r="B10723" t="s">
        <v>371</v>
      </c>
      <c r="C10723" t="s">
        <v>438</v>
      </c>
      <c r="D10723" t="s">
        <v>439</v>
      </c>
      <c r="E10723">
        <v>1976</v>
      </c>
      <c r="F10723">
        <v>12</v>
      </c>
      <c r="G10723">
        <v>11</v>
      </c>
      <c r="H10723">
        <v>9751.5499999999993</v>
      </c>
      <c r="I10723">
        <v>88200700000</v>
      </c>
      <c r="J10723">
        <v>10727</v>
      </c>
      <c r="L10723">
        <v>8.3000000000000007</v>
      </c>
      <c r="M10723">
        <v>74.969300000000004</v>
      </c>
      <c r="N10723">
        <v>20.037700000000001</v>
      </c>
    </row>
    <row r="10724" spans="1:14" x14ac:dyDescent="0.3">
      <c r="A10724" t="s">
        <v>370</v>
      </c>
      <c r="B10724" t="s">
        <v>371</v>
      </c>
      <c r="C10724" t="s">
        <v>438</v>
      </c>
      <c r="D10724" t="s">
        <v>439</v>
      </c>
      <c r="E10724">
        <v>1975</v>
      </c>
      <c r="F10724">
        <v>12.6</v>
      </c>
      <c r="G10724">
        <v>10.8</v>
      </c>
      <c r="H10724">
        <v>9051.52</v>
      </c>
      <c r="I10724">
        <v>81808200000</v>
      </c>
      <c r="J10724">
        <v>9985.82</v>
      </c>
      <c r="L10724">
        <v>8.8000000000000007</v>
      </c>
      <c r="M10724">
        <v>74.9846</v>
      </c>
      <c r="N10724">
        <v>19.965</v>
      </c>
    </row>
    <row r="10725" spans="1:14" x14ac:dyDescent="0.3">
      <c r="A10725" t="s">
        <v>370</v>
      </c>
      <c r="B10725" t="s">
        <v>371</v>
      </c>
      <c r="C10725" t="s">
        <v>438</v>
      </c>
      <c r="D10725" t="s">
        <v>439</v>
      </c>
      <c r="E10725">
        <v>1974</v>
      </c>
      <c r="F10725">
        <v>13.5</v>
      </c>
      <c r="G10725">
        <v>10.6</v>
      </c>
      <c r="H10725">
        <v>8786.4500000000007</v>
      </c>
      <c r="I10725">
        <v>65155400000</v>
      </c>
      <c r="J10725">
        <v>7984.77</v>
      </c>
      <c r="L10725">
        <v>9.3000000000000007</v>
      </c>
      <c r="M10725">
        <v>74.980500000000006</v>
      </c>
      <c r="N10725">
        <v>19.8858</v>
      </c>
    </row>
    <row r="10726" spans="1:14" x14ac:dyDescent="0.3">
      <c r="A10726" t="s">
        <v>370</v>
      </c>
      <c r="B10726" t="s">
        <v>371</v>
      </c>
      <c r="C10726" t="s">
        <v>438</v>
      </c>
      <c r="D10726" t="s">
        <v>439</v>
      </c>
      <c r="E10726">
        <v>1973</v>
      </c>
      <c r="F10726">
        <v>13.5</v>
      </c>
      <c r="G10726">
        <v>10.5</v>
      </c>
      <c r="H10726">
        <v>8745.49</v>
      </c>
      <c r="I10726">
        <v>58632900000</v>
      </c>
      <c r="J10726">
        <v>7206.32</v>
      </c>
      <c r="L10726">
        <v>9.8000000000000007</v>
      </c>
      <c r="M10726">
        <v>74.8673</v>
      </c>
      <c r="N10726">
        <v>19.828199999999999</v>
      </c>
    </row>
    <row r="10727" spans="1:14" x14ac:dyDescent="0.3">
      <c r="A10727" t="s">
        <v>370</v>
      </c>
      <c r="B10727" t="s">
        <v>371</v>
      </c>
      <c r="C10727" t="s">
        <v>438</v>
      </c>
      <c r="D10727" t="s">
        <v>439</v>
      </c>
      <c r="E10727">
        <v>1972</v>
      </c>
      <c r="F10727">
        <v>13.8</v>
      </c>
      <c r="G10727">
        <v>10.3</v>
      </c>
      <c r="H10727">
        <v>8131.93</v>
      </c>
      <c r="I10727">
        <v>48317900000</v>
      </c>
      <c r="J10727">
        <v>5948.8</v>
      </c>
      <c r="L10727">
        <v>10.4</v>
      </c>
      <c r="M10727">
        <v>74.718000000000004</v>
      </c>
      <c r="N10727">
        <v>19.7941</v>
      </c>
    </row>
    <row r="10728" spans="1:14" x14ac:dyDescent="0.3">
      <c r="A10728" t="s">
        <v>370</v>
      </c>
      <c r="B10728" t="s">
        <v>371</v>
      </c>
      <c r="C10728" t="s">
        <v>438</v>
      </c>
      <c r="D10728" t="s">
        <v>439</v>
      </c>
      <c r="E10728">
        <v>1971</v>
      </c>
      <c r="F10728">
        <v>14.1</v>
      </c>
      <c r="G10728">
        <v>10.199999999999999</v>
      </c>
      <c r="H10728">
        <v>7674.29</v>
      </c>
      <c r="I10728">
        <v>41026200000</v>
      </c>
      <c r="J10728">
        <v>5066</v>
      </c>
      <c r="L10728">
        <v>10.9</v>
      </c>
      <c r="M10728">
        <v>74.623900000000006</v>
      </c>
      <c r="N10728">
        <v>19.735700000000001</v>
      </c>
    </row>
    <row r="10729" spans="1:14" x14ac:dyDescent="0.3">
      <c r="A10729" t="s">
        <v>370</v>
      </c>
      <c r="B10729" t="s">
        <v>371</v>
      </c>
      <c r="C10729" t="s">
        <v>438</v>
      </c>
      <c r="D10729" t="s">
        <v>439</v>
      </c>
      <c r="E10729">
        <v>1970</v>
      </c>
      <c r="F10729">
        <v>13.7</v>
      </c>
      <c r="G10729">
        <v>9.9</v>
      </c>
      <c r="H10729">
        <v>7315.98</v>
      </c>
      <c r="I10729">
        <v>37597400000</v>
      </c>
      <c r="J10729">
        <v>4674.66</v>
      </c>
      <c r="L10729">
        <v>11.3</v>
      </c>
      <c r="M10729">
        <v>74.649299999999997</v>
      </c>
      <c r="N10729">
        <v>19.600300000000001</v>
      </c>
    </row>
    <row r="10730" spans="1:14" x14ac:dyDescent="0.3">
      <c r="A10730" t="s">
        <v>370</v>
      </c>
      <c r="B10730" t="s">
        <v>371</v>
      </c>
      <c r="C10730" t="s">
        <v>438</v>
      </c>
      <c r="D10730" t="s">
        <v>439</v>
      </c>
      <c r="E10730">
        <v>1969</v>
      </c>
      <c r="F10730">
        <v>13.5</v>
      </c>
      <c r="G10730">
        <v>10.5</v>
      </c>
      <c r="H10730">
        <v>7017.88</v>
      </c>
      <c r="I10730">
        <v>31649200000</v>
      </c>
      <c r="J10730">
        <v>3972</v>
      </c>
      <c r="L10730">
        <v>11.7</v>
      </c>
      <c r="M10730">
        <v>74.084900000000005</v>
      </c>
      <c r="N10730">
        <v>19.418199999999999</v>
      </c>
    </row>
    <row r="10731" spans="1:14" x14ac:dyDescent="0.3">
      <c r="A10731" t="s">
        <v>370</v>
      </c>
      <c r="B10731" t="s">
        <v>371</v>
      </c>
      <c r="C10731" t="s">
        <v>438</v>
      </c>
      <c r="D10731" t="s">
        <v>439</v>
      </c>
      <c r="E10731">
        <v>1968</v>
      </c>
      <c r="F10731">
        <v>14.3</v>
      </c>
      <c r="G10731">
        <v>10.4</v>
      </c>
      <c r="H10731">
        <v>6512.92</v>
      </c>
      <c r="I10731">
        <v>29143400000</v>
      </c>
      <c r="J10731">
        <v>3683.31</v>
      </c>
      <c r="L10731">
        <v>12.1</v>
      </c>
      <c r="M10731">
        <v>73.972899999999996</v>
      </c>
      <c r="N10731">
        <v>19.2822</v>
      </c>
    </row>
    <row r="10732" spans="1:14" x14ac:dyDescent="0.3">
      <c r="A10732" t="s">
        <v>370</v>
      </c>
      <c r="B10732" t="s">
        <v>371</v>
      </c>
      <c r="C10732" t="s">
        <v>438</v>
      </c>
      <c r="D10732" t="s">
        <v>439</v>
      </c>
      <c r="E10732">
        <v>1967</v>
      </c>
      <c r="F10732">
        <v>15.4</v>
      </c>
      <c r="G10732">
        <v>10.1</v>
      </c>
      <c r="H10732">
        <v>6017.97</v>
      </c>
      <c r="I10732">
        <v>27463400000</v>
      </c>
      <c r="J10732">
        <v>3490.55</v>
      </c>
      <c r="L10732">
        <v>12.5</v>
      </c>
      <c r="M10732">
        <v>74.122399999999999</v>
      </c>
      <c r="N10732">
        <v>19.174199999999999</v>
      </c>
    </row>
    <row r="10733" spans="1:14" x14ac:dyDescent="0.3">
      <c r="A10733" t="s">
        <v>370</v>
      </c>
      <c r="B10733" t="s">
        <v>371</v>
      </c>
      <c r="C10733" t="s">
        <v>438</v>
      </c>
      <c r="D10733" t="s">
        <v>439</v>
      </c>
      <c r="E10733">
        <v>1966</v>
      </c>
      <c r="F10733">
        <v>15.8</v>
      </c>
      <c r="G10733">
        <v>10</v>
      </c>
      <c r="H10733">
        <v>5632.19</v>
      </c>
      <c r="I10733">
        <v>25302000000</v>
      </c>
      <c r="J10733">
        <v>3240.61</v>
      </c>
      <c r="L10733">
        <v>13.1</v>
      </c>
      <c r="M10733">
        <v>74.078500000000005</v>
      </c>
      <c r="N10733">
        <v>19.0276</v>
      </c>
    </row>
    <row r="10734" spans="1:14" x14ac:dyDescent="0.3">
      <c r="A10734" t="s">
        <v>370</v>
      </c>
      <c r="B10734" t="s">
        <v>371</v>
      </c>
      <c r="C10734" t="s">
        <v>438</v>
      </c>
      <c r="D10734" t="s">
        <v>439</v>
      </c>
      <c r="E10734">
        <v>1965</v>
      </c>
      <c r="F10734">
        <v>15.9</v>
      </c>
      <c r="G10734">
        <v>10.1</v>
      </c>
      <c r="H10734">
        <v>5521.18</v>
      </c>
      <c r="I10734">
        <v>23260300000</v>
      </c>
      <c r="J10734">
        <v>3007.6</v>
      </c>
      <c r="L10734">
        <v>13.7</v>
      </c>
      <c r="M10734">
        <v>73.861699999999999</v>
      </c>
      <c r="N10734">
        <v>18.8474</v>
      </c>
    </row>
    <row r="10735" spans="1:14" x14ac:dyDescent="0.3">
      <c r="A10735" t="s">
        <v>370</v>
      </c>
      <c r="B10735" t="s">
        <v>371</v>
      </c>
      <c r="C10735" t="s">
        <v>438</v>
      </c>
      <c r="D10735" t="s">
        <v>439</v>
      </c>
      <c r="E10735">
        <v>1964</v>
      </c>
      <c r="F10735">
        <v>16</v>
      </c>
      <c r="G10735">
        <v>10</v>
      </c>
      <c r="H10735">
        <v>5189.29</v>
      </c>
      <c r="I10735">
        <v>21137200000</v>
      </c>
      <c r="J10735">
        <v>2758.94</v>
      </c>
      <c r="L10735">
        <v>14.4</v>
      </c>
      <c r="M10735">
        <v>73.733199999999997</v>
      </c>
      <c r="N10735">
        <v>18.6707</v>
      </c>
    </row>
    <row r="10736" spans="1:14" x14ac:dyDescent="0.3">
      <c r="A10736" t="s">
        <v>370</v>
      </c>
      <c r="B10736" t="s">
        <v>371</v>
      </c>
      <c r="C10736" t="s">
        <v>438</v>
      </c>
      <c r="D10736" t="s">
        <v>439</v>
      </c>
      <c r="E10736">
        <v>1963</v>
      </c>
      <c r="F10736">
        <v>14.8</v>
      </c>
      <c r="G10736">
        <v>10.1</v>
      </c>
      <c r="H10736">
        <v>4728.75</v>
      </c>
      <c r="I10736">
        <v>18954100000</v>
      </c>
      <c r="J10736">
        <v>2492.5500000000002</v>
      </c>
      <c r="L10736">
        <v>15</v>
      </c>
      <c r="M10736">
        <v>73.555400000000006</v>
      </c>
      <c r="N10736">
        <v>18.5318</v>
      </c>
    </row>
    <row r="10737" spans="1:15" x14ac:dyDescent="0.3">
      <c r="A10737" t="s">
        <v>370</v>
      </c>
      <c r="B10737" t="s">
        <v>371</v>
      </c>
      <c r="C10737" t="s">
        <v>438</v>
      </c>
      <c r="D10737" t="s">
        <v>439</v>
      </c>
      <c r="E10737">
        <v>1962</v>
      </c>
      <c r="F10737">
        <v>14.2</v>
      </c>
      <c r="G10737">
        <v>10.199999999999999</v>
      </c>
      <c r="H10737">
        <v>4613.9799999999996</v>
      </c>
      <c r="I10737">
        <v>17511500000</v>
      </c>
      <c r="J10737">
        <v>2315.85</v>
      </c>
      <c r="L10737">
        <v>15.6</v>
      </c>
      <c r="M10737">
        <v>73.350499999999997</v>
      </c>
      <c r="N10737">
        <v>18.427600000000002</v>
      </c>
    </row>
    <row r="10738" spans="1:15" x14ac:dyDescent="0.3">
      <c r="A10738" t="s">
        <v>370</v>
      </c>
      <c r="B10738" t="s">
        <v>371</v>
      </c>
      <c r="C10738" t="s">
        <v>438</v>
      </c>
      <c r="D10738" t="s">
        <v>439</v>
      </c>
      <c r="E10738">
        <v>1961</v>
      </c>
      <c r="F10738">
        <v>13.9</v>
      </c>
      <c r="G10738">
        <v>9.8000000000000007</v>
      </c>
      <c r="H10738">
        <v>4355.45</v>
      </c>
      <c r="I10738">
        <v>16147200000</v>
      </c>
      <c r="J10738">
        <v>2147.23</v>
      </c>
      <c r="L10738">
        <v>16</v>
      </c>
      <c r="M10738">
        <v>73.474400000000003</v>
      </c>
      <c r="N10738">
        <v>18.3263</v>
      </c>
    </row>
    <row r="10739" spans="1:15" x14ac:dyDescent="0.3">
      <c r="A10739" t="s">
        <v>370</v>
      </c>
      <c r="B10739" t="s">
        <v>371</v>
      </c>
      <c r="C10739" t="s">
        <v>438</v>
      </c>
      <c r="D10739" t="s">
        <v>439</v>
      </c>
      <c r="E10739">
        <v>1960</v>
      </c>
      <c r="F10739">
        <v>13.7</v>
      </c>
      <c r="G10739">
        <v>10</v>
      </c>
      <c r="H10739">
        <v>4002.32</v>
      </c>
      <c r="I10739">
        <v>14842900000</v>
      </c>
      <c r="J10739">
        <v>1983.11</v>
      </c>
      <c r="L10739">
        <v>16.3</v>
      </c>
      <c r="M10739">
        <v>73.005600000000001</v>
      </c>
    </row>
    <row r="10740" spans="1:15" x14ac:dyDescent="0.3">
      <c r="A10740" t="s">
        <v>372</v>
      </c>
      <c r="B10740" t="s">
        <v>373</v>
      </c>
      <c r="C10740" t="s">
        <v>438</v>
      </c>
      <c r="D10740" t="s">
        <v>439</v>
      </c>
      <c r="E10740">
        <v>2018</v>
      </c>
      <c r="I10740" s="1">
        <v>706000000000</v>
      </c>
      <c r="J10740">
        <v>82838.899999999994</v>
      </c>
      <c r="L10740">
        <v>3.7</v>
      </c>
      <c r="N10740">
        <v>215.52099999999999</v>
      </c>
      <c r="O10740">
        <v>4.883</v>
      </c>
    </row>
    <row r="10741" spans="1:15" x14ac:dyDescent="0.3">
      <c r="A10741" t="s">
        <v>372</v>
      </c>
      <c r="B10741" t="s">
        <v>373</v>
      </c>
      <c r="C10741" t="s">
        <v>438</v>
      </c>
      <c r="D10741" t="s">
        <v>439</v>
      </c>
      <c r="E10741">
        <v>2017</v>
      </c>
      <c r="F10741">
        <v>10.3</v>
      </c>
      <c r="G10741">
        <v>7.9</v>
      </c>
      <c r="I10741" s="1">
        <v>679000000000</v>
      </c>
      <c r="J10741">
        <v>80333.399999999994</v>
      </c>
      <c r="K10741">
        <v>89.686099999999996</v>
      </c>
      <c r="L10741">
        <v>3.7</v>
      </c>
      <c r="M10741">
        <v>83.602400000000003</v>
      </c>
      <c r="N10741">
        <v>213.88399999999999</v>
      </c>
      <c r="O10741">
        <v>4.7969999999999997</v>
      </c>
    </row>
    <row r="10742" spans="1:15" x14ac:dyDescent="0.3">
      <c r="A10742" t="s">
        <v>372</v>
      </c>
      <c r="B10742" t="s">
        <v>373</v>
      </c>
      <c r="C10742" t="s">
        <v>438</v>
      </c>
      <c r="D10742" t="s">
        <v>439</v>
      </c>
      <c r="E10742">
        <v>2016</v>
      </c>
      <c r="F10742">
        <v>10.5</v>
      </c>
      <c r="G10742">
        <v>7.8</v>
      </c>
      <c r="I10742" s="1">
        <v>670000000000</v>
      </c>
      <c r="J10742">
        <v>80037.5</v>
      </c>
      <c r="K10742">
        <v>89.134699999999995</v>
      </c>
      <c r="L10742">
        <v>3.8</v>
      </c>
      <c r="M10742">
        <v>83.602400000000003</v>
      </c>
      <c r="N10742">
        <v>211.89699999999999</v>
      </c>
      <c r="O10742">
        <v>4.9180000000000001</v>
      </c>
    </row>
    <row r="10743" spans="1:15" x14ac:dyDescent="0.3">
      <c r="A10743" t="s">
        <v>372</v>
      </c>
      <c r="B10743" t="s">
        <v>373</v>
      </c>
      <c r="C10743" t="s">
        <v>438</v>
      </c>
      <c r="D10743" t="s">
        <v>439</v>
      </c>
      <c r="E10743">
        <v>2015</v>
      </c>
      <c r="F10743">
        <v>10.5</v>
      </c>
      <c r="G10743">
        <v>8.1999999999999993</v>
      </c>
      <c r="I10743" s="1">
        <v>680000000000</v>
      </c>
      <c r="J10743">
        <v>82081.600000000006</v>
      </c>
      <c r="K10743">
        <v>87.479100000000003</v>
      </c>
      <c r="L10743">
        <v>3.8</v>
      </c>
      <c r="M10743">
        <v>82.897599999999997</v>
      </c>
      <c r="N10743">
        <v>209.596</v>
      </c>
      <c r="O10743">
        <v>4.8010000000000002</v>
      </c>
    </row>
    <row r="10744" spans="1:15" x14ac:dyDescent="0.3">
      <c r="A10744" t="s">
        <v>372</v>
      </c>
      <c r="B10744" t="s">
        <v>373</v>
      </c>
      <c r="C10744" t="s">
        <v>438</v>
      </c>
      <c r="D10744" t="s">
        <v>439</v>
      </c>
      <c r="E10744">
        <v>2014</v>
      </c>
      <c r="F10744">
        <v>10.4</v>
      </c>
      <c r="G10744">
        <v>7.8</v>
      </c>
      <c r="H10744">
        <v>7520.17</v>
      </c>
      <c r="I10744" s="1">
        <v>709000000000</v>
      </c>
      <c r="J10744">
        <v>86605.6</v>
      </c>
      <c r="K10744">
        <v>87.4</v>
      </c>
      <c r="L10744">
        <v>3.8</v>
      </c>
      <c r="M10744">
        <v>83.197599999999994</v>
      </c>
      <c r="N10744">
        <v>207.22399999999999</v>
      </c>
      <c r="O10744">
        <v>4.8259999999999996</v>
      </c>
    </row>
    <row r="10745" spans="1:15" x14ac:dyDescent="0.3">
      <c r="A10745" t="s">
        <v>372</v>
      </c>
      <c r="B10745" t="s">
        <v>373</v>
      </c>
      <c r="C10745" t="s">
        <v>438</v>
      </c>
      <c r="D10745" t="s">
        <v>439</v>
      </c>
      <c r="E10745">
        <v>2013</v>
      </c>
      <c r="F10745">
        <v>10.199999999999999</v>
      </c>
      <c r="G10745">
        <v>8</v>
      </c>
      <c r="H10745">
        <v>7807.06</v>
      </c>
      <c r="I10745" s="1">
        <v>689000000000</v>
      </c>
      <c r="J10745">
        <v>85112.5</v>
      </c>
      <c r="K10745">
        <v>86.34</v>
      </c>
      <c r="L10745">
        <v>3.8</v>
      </c>
      <c r="M10745">
        <v>82.797600000000003</v>
      </c>
      <c r="N10745">
        <v>204.71100000000001</v>
      </c>
      <c r="O10745">
        <v>4.7469999999999999</v>
      </c>
    </row>
    <row r="10746" spans="1:15" x14ac:dyDescent="0.3">
      <c r="A10746" t="s">
        <v>372</v>
      </c>
      <c r="B10746" t="s">
        <v>373</v>
      </c>
      <c r="C10746" t="s">
        <v>438</v>
      </c>
      <c r="D10746" t="s">
        <v>439</v>
      </c>
      <c r="E10746">
        <v>2012</v>
      </c>
      <c r="F10746">
        <v>10.3</v>
      </c>
      <c r="G10746">
        <v>8</v>
      </c>
      <c r="H10746">
        <v>7886.09</v>
      </c>
      <c r="I10746" s="1">
        <v>668000000000</v>
      </c>
      <c r="J10746">
        <v>83538.2</v>
      </c>
      <c r="K10746">
        <v>85.2</v>
      </c>
      <c r="L10746">
        <v>3.9</v>
      </c>
      <c r="M10746">
        <v>82.697599999999994</v>
      </c>
      <c r="N10746">
        <v>202.37</v>
      </c>
      <c r="O10746">
        <v>4.4850000000000003</v>
      </c>
    </row>
    <row r="10747" spans="1:15" x14ac:dyDescent="0.3">
      <c r="A10747" t="s">
        <v>372</v>
      </c>
      <c r="B10747" t="s">
        <v>373</v>
      </c>
      <c r="C10747" t="s">
        <v>438</v>
      </c>
      <c r="D10747" t="s">
        <v>439</v>
      </c>
      <c r="E10747">
        <v>2011</v>
      </c>
      <c r="F10747">
        <v>10.199999999999999</v>
      </c>
      <c r="G10747">
        <v>7.8</v>
      </c>
      <c r="H10747">
        <v>7928.19</v>
      </c>
      <c r="I10747" s="1">
        <v>700000000000</v>
      </c>
      <c r="J10747">
        <v>88415.6</v>
      </c>
      <c r="K10747">
        <v>85.192999999999998</v>
      </c>
      <c r="L10747">
        <v>3.9</v>
      </c>
      <c r="M10747">
        <v>82.695099999999996</v>
      </c>
      <c r="N10747">
        <v>200.233</v>
      </c>
      <c r="O10747">
        <v>4.4080000000000004</v>
      </c>
    </row>
    <row r="10748" spans="1:15" x14ac:dyDescent="0.3">
      <c r="A10748" t="s">
        <v>372</v>
      </c>
      <c r="B10748" t="s">
        <v>373</v>
      </c>
      <c r="C10748" t="s">
        <v>438</v>
      </c>
      <c r="D10748" t="s">
        <v>439</v>
      </c>
      <c r="E10748">
        <v>2010</v>
      </c>
      <c r="F10748">
        <v>10.3</v>
      </c>
      <c r="G10748">
        <v>8</v>
      </c>
      <c r="H10748">
        <v>8174.41</v>
      </c>
      <c r="I10748" s="1">
        <v>584000000000</v>
      </c>
      <c r="J10748">
        <v>74605.7</v>
      </c>
      <c r="K10748">
        <v>83.9</v>
      </c>
      <c r="L10748">
        <v>3.9</v>
      </c>
      <c r="M10748">
        <v>82.246300000000005</v>
      </c>
      <c r="N10748">
        <v>198.01900000000001</v>
      </c>
      <c r="O10748">
        <v>4.8070000000000004</v>
      </c>
    </row>
    <row r="10749" spans="1:15" x14ac:dyDescent="0.3">
      <c r="A10749" t="s">
        <v>372</v>
      </c>
      <c r="B10749" t="s">
        <v>373</v>
      </c>
      <c r="C10749" t="s">
        <v>438</v>
      </c>
      <c r="D10749" t="s">
        <v>439</v>
      </c>
      <c r="E10749">
        <v>2009</v>
      </c>
      <c r="F10749">
        <v>10.1</v>
      </c>
      <c r="G10749">
        <v>8.1</v>
      </c>
      <c r="H10749">
        <v>8021.22</v>
      </c>
      <c r="I10749" s="1">
        <v>542000000000</v>
      </c>
      <c r="J10749">
        <v>69927.5</v>
      </c>
      <c r="K10749">
        <v>81.3</v>
      </c>
      <c r="L10749">
        <v>4</v>
      </c>
      <c r="M10749">
        <v>82.043899999999994</v>
      </c>
      <c r="N10749">
        <v>195.96700000000001</v>
      </c>
      <c r="O10749">
        <v>4.1159999999999997</v>
      </c>
    </row>
    <row r="10750" spans="1:15" x14ac:dyDescent="0.3">
      <c r="A10750" t="s">
        <v>372</v>
      </c>
      <c r="B10750" t="s">
        <v>373</v>
      </c>
      <c r="C10750" t="s">
        <v>438</v>
      </c>
      <c r="D10750" t="s">
        <v>439</v>
      </c>
      <c r="E10750">
        <v>2008</v>
      </c>
      <c r="F10750">
        <v>10</v>
      </c>
      <c r="G10750">
        <v>8</v>
      </c>
      <c r="H10750">
        <v>8305.92</v>
      </c>
      <c r="I10750" s="1">
        <v>554000000000</v>
      </c>
      <c r="J10750">
        <v>72487.8</v>
      </c>
      <c r="K10750">
        <v>79.2</v>
      </c>
      <c r="L10750">
        <v>4</v>
      </c>
      <c r="M10750">
        <v>81.992699999999999</v>
      </c>
      <c r="N10750">
        <v>193.53399999999999</v>
      </c>
      <c r="O10750">
        <v>3.35</v>
      </c>
    </row>
    <row r="10751" spans="1:15" x14ac:dyDescent="0.3">
      <c r="A10751" t="s">
        <v>372</v>
      </c>
      <c r="B10751" t="s">
        <v>373</v>
      </c>
      <c r="C10751" t="s">
        <v>438</v>
      </c>
      <c r="D10751" t="s">
        <v>439</v>
      </c>
      <c r="E10751">
        <v>2007</v>
      </c>
      <c r="F10751">
        <v>9.9</v>
      </c>
      <c r="G10751">
        <v>8.1</v>
      </c>
      <c r="H10751">
        <v>8163.3</v>
      </c>
      <c r="I10751" s="1">
        <v>480000000000</v>
      </c>
      <c r="J10751">
        <v>63555.199999999997</v>
      </c>
      <c r="K10751">
        <v>77.2</v>
      </c>
      <c r="L10751">
        <v>4.0999999999999996</v>
      </c>
      <c r="M10751">
        <v>81.741500000000002</v>
      </c>
      <c r="N10751">
        <v>191.09</v>
      </c>
      <c r="O10751">
        <v>3.6520000000000001</v>
      </c>
    </row>
    <row r="10752" spans="1:15" x14ac:dyDescent="0.3">
      <c r="A10752" t="s">
        <v>372</v>
      </c>
      <c r="B10752" t="s">
        <v>373</v>
      </c>
      <c r="C10752" t="s">
        <v>438</v>
      </c>
      <c r="D10752" t="s">
        <v>439</v>
      </c>
      <c r="E10752">
        <v>2006</v>
      </c>
      <c r="F10752">
        <v>9.8000000000000007</v>
      </c>
      <c r="G10752">
        <v>8.1</v>
      </c>
      <c r="H10752">
        <v>8360.58</v>
      </c>
      <c r="I10752" s="1">
        <v>431000000000</v>
      </c>
      <c r="J10752">
        <v>57579.5</v>
      </c>
      <c r="K10752">
        <v>75.7</v>
      </c>
      <c r="L10752">
        <v>4.2</v>
      </c>
      <c r="M10752">
        <v>81.490200000000002</v>
      </c>
      <c r="N10752">
        <v>189.38499999999999</v>
      </c>
      <c r="O10752">
        <v>4</v>
      </c>
    </row>
    <row r="10753" spans="1:15" x14ac:dyDescent="0.3">
      <c r="A10753" t="s">
        <v>372</v>
      </c>
      <c r="B10753" t="s">
        <v>373</v>
      </c>
      <c r="C10753" t="s">
        <v>438</v>
      </c>
      <c r="D10753" t="s">
        <v>439</v>
      </c>
      <c r="E10753">
        <v>2005</v>
      </c>
      <c r="F10753">
        <v>9.8000000000000007</v>
      </c>
      <c r="G10753">
        <v>8.1999999999999993</v>
      </c>
      <c r="H10753">
        <v>8305.3700000000008</v>
      </c>
      <c r="I10753" s="1">
        <v>409000000000</v>
      </c>
      <c r="J10753">
        <v>54952.7</v>
      </c>
      <c r="K10753">
        <v>70.099999999999994</v>
      </c>
      <c r="L10753">
        <v>4.3</v>
      </c>
      <c r="M10753">
        <v>81.236599999999996</v>
      </c>
      <c r="N10753">
        <v>188.196</v>
      </c>
      <c r="O10753">
        <v>4.4370000000000003</v>
      </c>
    </row>
    <row r="10754" spans="1:15" x14ac:dyDescent="0.3">
      <c r="A10754" t="s">
        <v>372</v>
      </c>
      <c r="B10754" t="s">
        <v>373</v>
      </c>
      <c r="C10754" t="s">
        <v>438</v>
      </c>
      <c r="D10754" t="s">
        <v>439</v>
      </c>
      <c r="E10754">
        <v>2004</v>
      </c>
      <c r="F10754">
        <v>9.9</v>
      </c>
      <c r="G10754">
        <v>8.1</v>
      </c>
      <c r="H10754">
        <v>8205.83</v>
      </c>
      <c r="I10754" s="1">
        <v>394000000000</v>
      </c>
      <c r="J10754">
        <v>53340.1</v>
      </c>
      <c r="K10754">
        <v>67.8</v>
      </c>
      <c r="L10754">
        <v>4.4000000000000004</v>
      </c>
      <c r="M10754">
        <v>81.087800000000001</v>
      </c>
      <c r="N10754">
        <v>186.98400000000001</v>
      </c>
      <c r="O10754">
        <v>4.3159999999999998</v>
      </c>
    </row>
    <row r="10755" spans="1:15" x14ac:dyDescent="0.3">
      <c r="A10755" t="s">
        <v>372</v>
      </c>
      <c r="B10755" t="s">
        <v>373</v>
      </c>
      <c r="C10755" t="s">
        <v>438</v>
      </c>
      <c r="D10755" t="s">
        <v>439</v>
      </c>
      <c r="E10755">
        <v>2003</v>
      </c>
      <c r="F10755">
        <v>9.8000000000000007</v>
      </c>
      <c r="G10755">
        <v>8.6</v>
      </c>
      <c r="H10755">
        <v>8195.1200000000008</v>
      </c>
      <c r="I10755" s="1">
        <v>353000000000</v>
      </c>
      <c r="J10755">
        <v>48087.6</v>
      </c>
      <c r="K10755">
        <v>65.099999999999994</v>
      </c>
      <c r="L10755">
        <v>4.5</v>
      </c>
      <c r="M10755">
        <v>80.536600000000007</v>
      </c>
      <c r="N10755">
        <v>185.69900000000001</v>
      </c>
      <c r="O10755">
        <v>4.1159999999999997</v>
      </c>
    </row>
    <row r="10756" spans="1:15" x14ac:dyDescent="0.3">
      <c r="A10756" t="s">
        <v>372</v>
      </c>
      <c r="B10756" t="s">
        <v>373</v>
      </c>
      <c r="C10756" t="s">
        <v>438</v>
      </c>
      <c r="D10756" t="s">
        <v>439</v>
      </c>
      <c r="E10756">
        <v>2002</v>
      </c>
      <c r="F10756">
        <v>9.9</v>
      </c>
      <c r="G10756">
        <v>8.5</v>
      </c>
      <c r="H10756">
        <v>8031.43</v>
      </c>
      <c r="I10756" s="1">
        <v>301000000000</v>
      </c>
      <c r="J10756">
        <v>41376.400000000001</v>
      </c>
      <c r="K10756">
        <v>61.4</v>
      </c>
      <c r="L10756">
        <v>4.5999999999999996</v>
      </c>
      <c r="M10756">
        <v>80.385400000000004</v>
      </c>
      <c r="N10756">
        <v>184.321</v>
      </c>
      <c r="O10756">
        <v>2.9239999999999999</v>
      </c>
    </row>
    <row r="10757" spans="1:15" x14ac:dyDescent="0.3">
      <c r="A10757" t="s">
        <v>372</v>
      </c>
      <c r="B10757" t="s">
        <v>373</v>
      </c>
      <c r="C10757" t="s">
        <v>438</v>
      </c>
      <c r="D10757" t="s">
        <v>439</v>
      </c>
      <c r="E10757">
        <v>2001</v>
      </c>
      <c r="F10757">
        <v>10</v>
      </c>
      <c r="G10757">
        <v>8.5</v>
      </c>
      <c r="H10757">
        <v>7992.28</v>
      </c>
      <c r="I10757" s="1">
        <v>279000000000</v>
      </c>
      <c r="J10757">
        <v>38539</v>
      </c>
      <c r="K10757">
        <v>55.1</v>
      </c>
      <c r="L10757">
        <v>4.5999999999999996</v>
      </c>
      <c r="M10757">
        <v>80.180499999999995</v>
      </c>
      <c r="N10757">
        <v>182.928</v>
      </c>
      <c r="O10757">
        <v>2.4900000000000002</v>
      </c>
    </row>
    <row r="10758" spans="1:15" x14ac:dyDescent="0.3">
      <c r="A10758" t="s">
        <v>372</v>
      </c>
      <c r="B10758" t="s">
        <v>373</v>
      </c>
      <c r="C10758" t="s">
        <v>438</v>
      </c>
      <c r="D10758" t="s">
        <v>439</v>
      </c>
      <c r="E10758">
        <v>2000</v>
      </c>
      <c r="F10758">
        <v>10.9</v>
      </c>
      <c r="G10758">
        <v>8.6999999999999993</v>
      </c>
      <c r="H10758">
        <v>7845.63</v>
      </c>
      <c r="I10758" s="1">
        <v>272000000000</v>
      </c>
      <c r="J10758">
        <v>37868.300000000003</v>
      </c>
      <c r="K10758">
        <v>47.1</v>
      </c>
      <c r="L10758">
        <v>4.7</v>
      </c>
      <c r="M10758">
        <v>79.680499999999995</v>
      </c>
      <c r="N10758">
        <v>181.76900000000001</v>
      </c>
      <c r="O10758">
        <v>2.6659999999999999</v>
      </c>
    </row>
    <row r="10759" spans="1:15" x14ac:dyDescent="0.3">
      <c r="A10759" t="s">
        <v>372</v>
      </c>
      <c r="B10759" t="s">
        <v>373</v>
      </c>
      <c r="C10759" t="s">
        <v>438</v>
      </c>
      <c r="D10759" t="s">
        <v>439</v>
      </c>
      <c r="E10759">
        <v>1999</v>
      </c>
      <c r="F10759">
        <v>11</v>
      </c>
      <c r="G10759">
        <v>8.6999999999999993</v>
      </c>
      <c r="H10759">
        <v>7646.71</v>
      </c>
      <c r="I10759" s="1">
        <v>290000000000</v>
      </c>
      <c r="J10759">
        <v>40581.300000000003</v>
      </c>
      <c r="K10759">
        <v>34</v>
      </c>
      <c r="L10759">
        <v>4.7</v>
      </c>
      <c r="M10759">
        <v>79.580500000000001</v>
      </c>
      <c r="N10759">
        <v>180.74600000000001</v>
      </c>
      <c r="O10759">
        <v>3.145</v>
      </c>
    </row>
    <row r="10760" spans="1:15" x14ac:dyDescent="0.3">
      <c r="A10760" t="s">
        <v>372</v>
      </c>
      <c r="B10760" t="s">
        <v>373</v>
      </c>
      <c r="C10760" t="s">
        <v>438</v>
      </c>
      <c r="D10760" t="s">
        <v>439</v>
      </c>
      <c r="E10760">
        <v>1998</v>
      </c>
      <c r="F10760">
        <v>11.1</v>
      </c>
      <c r="G10760">
        <v>8.8000000000000007</v>
      </c>
      <c r="H10760">
        <v>7481.43</v>
      </c>
      <c r="I10760" s="1">
        <v>295000000000</v>
      </c>
      <c r="J10760">
        <v>41497.199999999997</v>
      </c>
      <c r="K10760">
        <v>24.8</v>
      </c>
      <c r="L10760">
        <v>4.8</v>
      </c>
      <c r="M10760">
        <v>79.324399999999997</v>
      </c>
      <c r="N10760">
        <v>179.88200000000001</v>
      </c>
      <c r="O10760">
        <v>3.597</v>
      </c>
    </row>
    <row r="10761" spans="1:15" x14ac:dyDescent="0.3">
      <c r="A10761" t="s">
        <v>372</v>
      </c>
      <c r="B10761" t="s">
        <v>373</v>
      </c>
      <c r="C10761" t="s">
        <v>438</v>
      </c>
      <c r="D10761" t="s">
        <v>439</v>
      </c>
      <c r="E10761">
        <v>1997</v>
      </c>
      <c r="F10761">
        <v>11.4</v>
      </c>
      <c r="G10761">
        <v>8.9</v>
      </c>
      <c r="H10761">
        <v>7341.61</v>
      </c>
      <c r="I10761" s="1">
        <v>287000000000</v>
      </c>
      <c r="J10761">
        <v>40418</v>
      </c>
      <c r="K10761">
        <v>15.1</v>
      </c>
      <c r="L10761">
        <v>4.9000000000000004</v>
      </c>
      <c r="M10761">
        <v>79.079499999999996</v>
      </c>
      <c r="N10761">
        <v>179.34299999999999</v>
      </c>
      <c r="O10761">
        <v>4.2039999999999997</v>
      </c>
    </row>
    <row r="10762" spans="1:15" x14ac:dyDescent="0.3">
      <c r="A10762" t="s">
        <v>372</v>
      </c>
      <c r="B10762" t="s">
        <v>373</v>
      </c>
      <c r="C10762" t="s">
        <v>438</v>
      </c>
      <c r="D10762" t="s">
        <v>439</v>
      </c>
      <c r="E10762">
        <v>1996</v>
      </c>
      <c r="F10762">
        <v>11.7</v>
      </c>
      <c r="G10762">
        <v>8.9</v>
      </c>
      <c r="H10762">
        <v>7393.54</v>
      </c>
      <c r="I10762" s="1">
        <v>330000000000</v>
      </c>
      <c r="J10762">
        <v>46676.9</v>
      </c>
      <c r="K10762">
        <v>4.5496600000000003</v>
      </c>
      <c r="L10762">
        <v>5</v>
      </c>
      <c r="M10762">
        <v>78.896100000000004</v>
      </c>
      <c r="N10762">
        <v>178.90700000000001</v>
      </c>
      <c r="O10762">
        <v>3.7050000000000001</v>
      </c>
    </row>
    <row r="10763" spans="1:15" x14ac:dyDescent="0.3">
      <c r="A10763" t="s">
        <v>372</v>
      </c>
      <c r="B10763" t="s">
        <v>373</v>
      </c>
      <c r="C10763" t="s">
        <v>438</v>
      </c>
      <c r="D10763" t="s">
        <v>439</v>
      </c>
      <c r="E10763">
        <v>1995</v>
      </c>
      <c r="F10763">
        <v>11.7</v>
      </c>
      <c r="G10763">
        <v>9</v>
      </c>
      <c r="H10763">
        <v>7283.38</v>
      </c>
      <c r="I10763" s="1">
        <v>343000000000</v>
      </c>
      <c r="J10763">
        <v>48662.400000000001</v>
      </c>
      <c r="K10763">
        <v>3.5520100000000001</v>
      </c>
      <c r="L10763">
        <v>5.2</v>
      </c>
      <c r="M10763">
        <v>78.417100000000005</v>
      </c>
      <c r="N10763">
        <v>178.114</v>
      </c>
      <c r="O10763">
        <v>3.327</v>
      </c>
    </row>
    <row r="10764" spans="1:15" x14ac:dyDescent="0.3">
      <c r="A10764" t="s">
        <v>372</v>
      </c>
      <c r="B10764" t="s">
        <v>373</v>
      </c>
      <c r="C10764" t="s">
        <v>438</v>
      </c>
      <c r="D10764" t="s">
        <v>439</v>
      </c>
      <c r="E10764">
        <v>1994</v>
      </c>
      <c r="F10764">
        <v>11.9</v>
      </c>
      <c r="G10764">
        <v>8.9</v>
      </c>
      <c r="H10764">
        <v>7155.49</v>
      </c>
      <c r="I10764" s="1">
        <v>293000000000</v>
      </c>
      <c r="J10764">
        <v>41843.800000000003</v>
      </c>
      <c r="K10764">
        <v>2.72</v>
      </c>
      <c r="L10764">
        <v>5.5</v>
      </c>
      <c r="M10764">
        <v>78.349999999999994</v>
      </c>
      <c r="N10764">
        <v>176.928</v>
      </c>
      <c r="O10764">
        <v>3.879</v>
      </c>
    </row>
    <row r="10765" spans="1:15" x14ac:dyDescent="0.3">
      <c r="A10765" t="s">
        <v>372</v>
      </c>
      <c r="B10765" t="s">
        <v>373</v>
      </c>
      <c r="C10765" t="s">
        <v>438</v>
      </c>
      <c r="D10765" t="s">
        <v>439</v>
      </c>
      <c r="E10765">
        <v>1993</v>
      </c>
      <c r="F10765">
        <v>12.1</v>
      </c>
      <c r="G10765">
        <v>9</v>
      </c>
      <c r="H10765">
        <v>7235.09</v>
      </c>
      <c r="I10765" s="1">
        <v>264000000000</v>
      </c>
      <c r="J10765">
        <v>38100.699999999997</v>
      </c>
      <c r="K10765">
        <v>2.1672699999999998</v>
      </c>
      <c r="L10765">
        <v>5.8</v>
      </c>
      <c r="M10765">
        <v>78.085400000000007</v>
      </c>
      <c r="N10765">
        <v>175.523</v>
      </c>
      <c r="O10765">
        <v>3.7170000000000001</v>
      </c>
    </row>
    <row r="10766" spans="1:15" x14ac:dyDescent="0.3">
      <c r="A10766" t="s">
        <v>372</v>
      </c>
      <c r="B10766" t="s">
        <v>373</v>
      </c>
      <c r="C10766" t="s">
        <v>438</v>
      </c>
      <c r="D10766" t="s">
        <v>439</v>
      </c>
      <c r="E10766">
        <v>1992</v>
      </c>
      <c r="F10766">
        <v>12.6</v>
      </c>
      <c r="G10766">
        <v>9.1</v>
      </c>
      <c r="H10766">
        <v>7430.3</v>
      </c>
      <c r="I10766" s="1">
        <v>272000000000</v>
      </c>
      <c r="J10766">
        <v>39534.5</v>
      </c>
      <c r="K10766">
        <v>1.7517100000000001</v>
      </c>
      <c r="L10766">
        <v>6.1</v>
      </c>
      <c r="M10766">
        <v>77.806100000000001</v>
      </c>
      <c r="N10766">
        <v>173.93199999999999</v>
      </c>
      <c r="O10766">
        <v>2.8109999999999999</v>
      </c>
    </row>
    <row r="10767" spans="1:15" x14ac:dyDescent="0.3">
      <c r="A10767" t="s">
        <v>372</v>
      </c>
      <c r="B10767" t="s">
        <v>373</v>
      </c>
      <c r="C10767" t="s">
        <v>438</v>
      </c>
      <c r="D10767" t="s">
        <v>439</v>
      </c>
      <c r="E10767">
        <v>1991</v>
      </c>
      <c r="F10767">
        <v>12.7</v>
      </c>
      <c r="G10767">
        <v>9.1999999999999993</v>
      </c>
      <c r="H10767">
        <v>7538.41</v>
      </c>
      <c r="I10767" s="1">
        <v>261000000000</v>
      </c>
      <c r="J10767">
        <v>38399.199999999997</v>
      </c>
      <c r="K10767">
        <v>1.1799599999999999</v>
      </c>
      <c r="L10767">
        <v>6.4</v>
      </c>
      <c r="M10767">
        <v>77.514600000000002</v>
      </c>
      <c r="N10767">
        <v>172.02500000000001</v>
      </c>
      <c r="O10767">
        <v>1.7769999999999999</v>
      </c>
    </row>
    <row r="10768" spans="1:15" x14ac:dyDescent="0.3">
      <c r="A10768" t="s">
        <v>372</v>
      </c>
      <c r="B10768" t="s">
        <v>373</v>
      </c>
      <c r="C10768" t="s">
        <v>438</v>
      </c>
      <c r="D10768" t="s">
        <v>439</v>
      </c>
      <c r="E10768">
        <v>1990</v>
      </c>
      <c r="F10768">
        <v>12.5</v>
      </c>
      <c r="G10768">
        <v>9.5</v>
      </c>
      <c r="H10768">
        <v>7445.29</v>
      </c>
      <c r="I10768" s="1">
        <v>258000000000</v>
      </c>
      <c r="J10768">
        <v>38428.400000000001</v>
      </c>
      <c r="K10768">
        <v>0.59571399999999997</v>
      </c>
      <c r="L10768">
        <v>6.6</v>
      </c>
      <c r="M10768">
        <v>77.242400000000004</v>
      </c>
      <c r="N10768">
        <v>169.88800000000001</v>
      </c>
    </row>
    <row r="10769" spans="1:14" x14ac:dyDescent="0.3">
      <c r="A10769" t="s">
        <v>372</v>
      </c>
      <c r="B10769" t="s">
        <v>373</v>
      </c>
      <c r="C10769" t="s">
        <v>438</v>
      </c>
      <c r="D10769" t="s">
        <v>439</v>
      </c>
      <c r="E10769">
        <v>1989</v>
      </c>
      <c r="F10769">
        <v>12.2</v>
      </c>
      <c r="G10769">
        <v>9.1999999999999993</v>
      </c>
      <c r="H10769">
        <v>7369.29</v>
      </c>
      <c r="I10769" s="1">
        <v>202000000000</v>
      </c>
      <c r="J10769">
        <v>30401.9</v>
      </c>
      <c r="L10769">
        <v>6.8</v>
      </c>
      <c r="M10769">
        <v>77.421199999999999</v>
      </c>
      <c r="N10769">
        <v>168.15299999999999</v>
      </c>
    </row>
    <row r="10770" spans="1:14" x14ac:dyDescent="0.3">
      <c r="A10770" t="s">
        <v>372</v>
      </c>
      <c r="B10770" t="s">
        <v>373</v>
      </c>
      <c r="C10770" t="s">
        <v>438</v>
      </c>
      <c r="D10770" t="s">
        <v>439</v>
      </c>
      <c r="E10770">
        <v>1988</v>
      </c>
      <c r="F10770">
        <v>12.2</v>
      </c>
      <c r="G10770">
        <v>9</v>
      </c>
      <c r="H10770">
        <v>7203.89</v>
      </c>
      <c r="I10770" s="1">
        <v>209000000000</v>
      </c>
      <c r="J10770">
        <v>31743.7</v>
      </c>
      <c r="L10770">
        <v>7</v>
      </c>
      <c r="M10770">
        <v>77.226600000000005</v>
      </c>
      <c r="N10770">
        <v>166.79900000000001</v>
      </c>
    </row>
    <row r="10771" spans="1:14" x14ac:dyDescent="0.3">
      <c r="A10771" t="s">
        <v>372</v>
      </c>
      <c r="B10771" t="s">
        <v>373</v>
      </c>
      <c r="C10771" t="s">
        <v>438</v>
      </c>
      <c r="D10771" t="s">
        <v>439</v>
      </c>
      <c r="E10771">
        <v>1987</v>
      </c>
      <c r="F10771">
        <v>11.7</v>
      </c>
      <c r="G10771">
        <v>9.3000000000000007</v>
      </c>
      <c r="H10771">
        <v>7163.21</v>
      </c>
      <c r="I10771" s="1">
        <v>193000000000</v>
      </c>
      <c r="J10771">
        <v>29558.9</v>
      </c>
      <c r="L10771">
        <v>7.1</v>
      </c>
      <c r="M10771">
        <v>77.197599999999994</v>
      </c>
      <c r="N10771">
        <v>165.577</v>
      </c>
    </row>
    <row r="10772" spans="1:14" x14ac:dyDescent="0.3">
      <c r="A10772" t="s">
        <v>372</v>
      </c>
      <c r="B10772" t="s">
        <v>373</v>
      </c>
      <c r="C10772" t="s">
        <v>438</v>
      </c>
      <c r="D10772" t="s">
        <v>439</v>
      </c>
      <c r="E10772">
        <v>1986</v>
      </c>
      <c r="F10772">
        <v>11.7</v>
      </c>
      <c r="G10772">
        <v>9.1999999999999993</v>
      </c>
      <c r="H10772">
        <v>6994.49</v>
      </c>
      <c r="I10772" s="1">
        <v>154000000000</v>
      </c>
      <c r="J10772">
        <v>23751.4</v>
      </c>
      <c r="L10772">
        <v>7.2</v>
      </c>
      <c r="M10772">
        <v>76.899000000000001</v>
      </c>
      <c r="N10772">
        <v>164.541</v>
      </c>
    </row>
    <row r="10773" spans="1:14" x14ac:dyDescent="0.3">
      <c r="A10773" t="s">
        <v>372</v>
      </c>
      <c r="B10773" t="s">
        <v>373</v>
      </c>
      <c r="C10773" t="s">
        <v>438</v>
      </c>
      <c r="D10773" t="s">
        <v>439</v>
      </c>
      <c r="E10773">
        <v>1985</v>
      </c>
      <c r="F10773">
        <v>11.5</v>
      </c>
      <c r="G10773">
        <v>9.1999999999999993</v>
      </c>
      <c r="H10773">
        <v>6854.33</v>
      </c>
      <c r="I10773" s="1">
        <v>108000000000</v>
      </c>
      <c r="J10773">
        <v>16655.3</v>
      </c>
      <c r="L10773">
        <v>7.3</v>
      </c>
      <c r="M10773">
        <v>76.733699999999999</v>
      </c>
      <c r="N10773">
        <v>163.68700000000001</v>
      </c>
    </row>
    <row r="10774" spans="1:14" x14ac:dyDescent="0.3">
      <c r="A10774" t="s">
        <v>372</v>
      </c>
      <c r="B10774" t="s">
        <v>373</v>
      </c>
      <c r="C10774" t="s">
        <v>438</v>
      </c>
      <c r="D10774" t="s">
        <v>439</v>
      </c>
      <c r="E10774">
        <v>1984</v>
      </c>
      <c r="F10774">
        <v>11.6</v>
      </c>
      <c r="G10774">
        <v>9.1</v>
      </c>
      <c r="H10774">
        <v>6601.04</v>
      </c>
      <c r="I10774" s="1">
        <v>106000000000</v>
      </c>
      <c r="J10774">
        <v>16499.099999999999</v>
      </c>
      <c r="L10774">
        <v>7.4</v>
      </c>
      <c r="M10774">
        <v>76.608500000000006</v>
      </c>
      <c r="N10774">
        <v>162.96600000000001</v>
      </c>
    </row>
    <row r="10775" spans="1:14" x14ac:dyDescent="0.3">
      <c r="A10775" t="s">
        <v>372</v>
      </c>
      <c r="B10775" t="s">
        <v>373</v>
      </c>
      <c r="C10775" t="s">
        <v>438</v>
      </c>
      <c r="D10775" t="s">
        <v>439</v>
      </c>
      <c r="E10775">
        <v>1983</v>
      </c>
      <c r="F10775">
        <v>11.5</v>
      </c>
      <c r="G10775">
        <v>9.5</v>
      </c>
      <c r="H10775">
        <v>6330.49</v>
      </c>
      <c r="I10775" s="1">
        <v>111000000000</v>
      </c>
      <c r="J10775">
        <v>17342</v>
      </c>
      <c r="L10775">
        <v>7.6</v>
      </c>
      <c r="M10775">
        <v>76.031199999999998</v>
      </c>
      <c r="N10775">
        <v>162.38499999999999</v>
      </c>
    </row>
    <row r="10776" spans="1:14" x14ac:dyDescent="0.3">
      <c r="A10776" t="s">
        <v>372</v>
      </c>
      <c r="B10776" t="s">
        <v>373</v>
      </c>
      <c r="C10776" t="s">
        <v>438</v>
      </c>
      <c r="D10776" t="s">
        <v>439</v>
      </c>
      <c r="E10776">
        <v>1982</v>
      </c>
      <c r="F10776">
        <v>11.7</v>
      </c>
      <c r="G10776">
        <v>9.3000000000000007</v>
      </c>
      <c r="H10776">
        <v>6189.34</v>
      </c>
      <c r="I10776" s="1">
        <v>112000000000</v>
      </c>
      <c r="J10776">
        <v>17478.7</v>
      </c>
      <c r="L10776">
        <v>7.8</v>
      </c>
      <c r="M10776">
        <v>76.033900000000003</v>
      </c>
      <c r="N10776">
        <v>161.691</v>
      </c>
    </row>
    <row r="10777" spans="1:14" x14ac:dyDescent="0.3">
      <c r="A10777" t="s">
        <v>372</v>
      </c>
      <c r="B10777" t="s">
        <v>373</v>
      </c>
      <c r="C10777" t="s">
        <v>438</v>
      </c>
      <c r="D10777" t="s">
        <v>439</v>
      </c>
      <c r="E10777">
        <v>1981</v>
      </c>
      <c r="F10777">
        <v>11.6</v>
      </c>
      <c r="G10777">
        <v>9.4</v>
      </c>
      <c r="H10777">
        <v>6119.7</v>
      </c>
      <c r="I10777" s="1">
        <v>109000000000</v>
      </c>
      <c r="J10777">
        <v>17153.400000000001</v>
      </c>
      <c r="L10777">
        <v>8</v>
      </c>
      <c r="M10777">
        <v>75.693200000000004</v>
      </c>
      <c r="N10777">
        <v>160.749</v>
      </c>
    </row>
    <row r="10778" spans="1:14" x14ac:dyDescent="0.3">
      <c r="A10778" t="s">
        <v>372</v>
      </c>
      <c r="B10778" t="s">
        <v>373</v>
      </c>
      <c r="C10778" t="s">
        <v>438</v>
      </c>
      <c r="D10778" t="s">
        <v>439</v>
      </c>
      <c r="E10778">
        <v>1980</v>
      </c>
      <c r="F10778">
        <v>11.7</v>
      </c>
      <c r="G10778">
        <v>9.4</v>
      </c>
      <c r="H10778">
        <v>5992.33</v>
      </c>
      <c r="I10778" s="1">
        <v>119000000000</v>
      </c>
      <c r="J10778">
        <v>18832.2</v>
      </c>
      <c r="L10778">
        <v>8.4</v>
      </c>
      <c r="M10778">
        <v>75.459299999999999</v>
      </c>
      <c r="N10778">
        <v>159.87200000000001</v>
      </c>
    </row>
    <row r="10779" spans="1:14" x14ac:dyDescent="0.3">
      <c r="A10779" t="s">
        <v>372</v>
      </c>
      <c r="B10779" t="s">
        <v>373</v>
      </c>
      <c r="C10779" t="s">
        <v>438</v>
      </c>
      <c r="D10779" t="s">
        <v>439</v>
      </c>
      <c r="E10779">
        <v>1979</v>
      </c>
      <c r="F10779">
        <v>11.4</v>
      </c>
      <c r="G10779">
        <v>9.1</v>
      </c>
      <c r="H10779">
        <v>5779.14</v>
      </c>
      <c r="L10779">
        <v>8.6999999999999993</v>
      </c>
      <c r="M10779">
        <v>75.466099999999997</v>
      </c>
      <c r="N10779">
        <v>159.238</v>
      </c>
    </row>
    <row r="10780" spans="1:14" x14ac:dyDescent="0.3">
      <c r="A10780" t="s">
        <v>372</v>
      </c>
      <c r="B10780" t="s">
        <v>373</v>
      </c>
      <c r="C10780" t="s">
        <v>438</v>
      </c>
      <c r="D10780" t="s">
        <v>439</v>
      </c>
      <c r="E10780">
        <v>1978</v>
      </c>
      <c r="F10780">
        <v>11.4</v>
      </c>
      <c r="G10780">
        <v>9.1999999999999993</v>
      </c>
      <c r="H10780">
        <v>5520.45</v>
      </c>
      <c r="L10780">
        <v>9.1999999999999993</v>
      </c>
      <c r="M10780">
        <v>75.187299999999993</v>
      </c>
      <c r="N10780">
        <v>158.91900000000001</v>
      </c>
    </row>
    <row r="10781" spans="1:14" x14ac:dyDescent="0.3">
      <c r="A10781" t="s">
        <v>372</v>
      </c>
      <c r="B10781" t="s">
        <v>373</v>
      </c>
      <c r="C10781" t="s">
        <v>438</v>
      </c>
      <c r="D10781" t="s">
        <v>439</v>
      </c>
      <c r="E10781">
        <v>1977</v>
      </c>
      <c r="F10781">
        <v>11.6</v>
      </c>
      <c r="G10781">
        <v>8.9</v>
      </c>
      <c r="H10781">
        <v>5324.96</v>
      </c>
      <c r="L10781">
        <v>9.8000000000000007</v>
      </c>
      <c r="M10781">
        <v>75.238</v>
      </c>
      <c r="N10781">
        <v>158.904</v>
      </c>
    </row>
    <row r="10782" spans="1:14" x14ac:dyDescent="0.3">
      <c r="A10782" t="s">
        <v>372</v>
      </c>
      <c r="B10782" t="s">
        <v>373</v>
      </c>
      <c r="C10782" t="s">
        <v>438</v>
      </c>
      <c r="D10782" t="s">
        <v>439</v>
      </c>
      <c r="E10782">
        <v>1976</v>
      </c>
      <c r="F10782">
        <v>11.8</v>
      </c>
      <c r="G10782">
        <v>9.1</v>
      </c>
      <c r="H10782">
        <v>5082.8999999999996</v>
      </c>
      <c r="L10782">
        <v>10.5</v>
      </c>
      <c r="M10782">
        <v>74.785399999999996</v>
      </c>
      <c r="N10782">
        <v>159.44399999999999</v>
      </c>
    </row>
    <row r="10783" spans="1:14" x14ac:dyDescent="0.3">
      <c r="A10783" t="s">
        <v>372</v>
      </c>
      <c r="B10783" t="s">
        <v>373</v>
      </c>
      <c r="C10783" t="s">
        <v>438</v>
      </c>
      <c r="D10783" t="s">
        <v>439</v>
      </c>
      <c r="E10783">
        <v>1975</v>
      </c>
      <c r="F10783">
        <v>12.4</v>
      </c>
      <c r="G10783">
        <v>8.8000000000000007</v>
      </c>
      <c r="H10783">
        <v>4878.8100000000004</v>
      </c>
      <c r="L10783">
        <v>11.2</v>
      </c>
      <c r="M10783">
        <v>74.665599999999998</v>
      </c>
      <c r="N10783">
        <v>160.358</v>
      </c>
    </row>
    <row r="10784" spans="1:14" x14ac:dyDescent="0.3">
      <c r="A10784" t="s">
        <v>372</v>
      </c>
      <c r="B10784" t="s">
        <v>373</v>
      </c>
      <c r="C10784" t="s">
        <v>438</v>
      </c>
      <c r="D10784" t="s">
        <v>439</v>
      </c>
      <c r="E10784">
        <v>1974</v>
      </c>
      <c r="F10784">
        <v>13.3</v>
      </c>
      <c r="G10784">
        <v>8.9</v>
      </c>
      <c r="H10784">
        <v>5027.12</v>
      </c>
      <c r="L10784">
        <v>12</v>
      </c>
      <c r="M10784">
        <v>74.287099999999995</v>
      </c>
      <c r="N10784">
        <v>160.428</v>
      </c>
    </row>
    <row r="10785" spans="1:15" x14ac:dyDescent="0.3">
      <c r="A10785" t="s">
        <v>372</v>
      </c>
      <c r="B10785" t="s">
        <v>373</v>
      </c>
      <c r="C10785" t="s">
        <v>438</v>
      </c>
      <c r="D10785" t="s">
        <v>439</v>
      </c>
      <c r="E10785">
        <v>1973</v>
      </c>
      <c r="F10785">
        <v>13.9</v>
      </c>
      <c r="G10785">
        <v>9</v>
      </c>
      <c r="H10785">
        <v>5010.1899999999996</v>
      </c>
      <c r="L10785">
        <v>12.8</v>
      </c>
      <c r="M10785">
        <v>73.941000000000003</v>
      </c>
      <c r="N10785">
        <v>159.56700000000001</v>
      </c>
    </row>
    <row r="10786" spans="1:15" x14ac:dyDescent="0.3">
      <c r="A10786" t="s">
        <v>372</v>
      </c>
      <c r="B10786" t="s">
        <v>373</v>
      </c>
      <c r="C10786" t="s">
        <v>438</v>
      </c>
      <c r="D10786" t="s">
        <v>439</v>
      </c>
      <c r="E10786">
        <v>1972</v>
      </c>
      <c r="F10786">
        <v>14.6</v>
      </c>
      <c r="G10786">
        <v>9</v>
      </c>
      <c r="H10786">
        <v>4776.2700000000004</v>
      </c>
      <c r="L10786">
        <v>13.6</v>
      </c>
      <c r="M10786">
        <v>73.644400000000005</v>
      </c>
      <c r="N10786">
        <v>158.393</v>
      </c>
    </row>
    <row r="10787" spans="1:15" x14ac:dyDescent="0.3">
      <c r="A10787" t="s">
        <v>372</v>
      </c>
      <c r="B10787" t="s">
        <v>373</v>
      </c>
      <c r="C10787" t="s">
        <v>438</v>
      </c>
      <c r="D10787" t="s">
        <v>439</v>
      </c>
      <c r="E10787">
        <v>1971</v>
      </c>
      <c r="F10787">
        <v>15.5</v>
      </c>
      <c r="G10787">
        <v>9.3000000000000007</v>
      </c>
      <c r="H10787">
        <v>4615.3500000000004</v>
      </c>
      <c r="L10787">
        <v>14.3</v>
      </c>
      <c r="M10787">
        <v>73.130700000000004</v>
      </c>
      <c r="N10787">
        <v>157.19</v>
      </c>
    </row>
    <row r="10788" spans="1:15" x14ac:dyDescent="0.3">
      <c r="A10788" t="s">
        <v>372</v>
      </c>
      <c r="B10788" t="s">
        <v>373</v>
      </c>
      <c r="C10788" t="s">
        <v>438</v>
      </c>
      <c r="D10788" t="s">
        <v>439</v>
      </c>
      <c r="E10788">
        <v>1970</v>
      </c>
      <c r="F10788">
        <v>16.100000000000001</v>
      </c>
      <c r="G10788">
        <v>9.1999999999999993</v>
      </c>
      <c r="H10788">
        <v>4306.51</v>
      </c>
      <c r="L10788">
        <v>15</v>
      </c>
      <c r="M10788">
        <v>73.020200000000003</v>
      </c>
      <c r="N10788">
        <v>156.36699999999999</v>
      </c>
    </row>
    <row r="10789" spans="1:15" x14ac:dyDescent="0.3">
      <c r="A10789" t="s">
        <v>372</v>
      </c>
      <c r="B10789" t="s">
        <v>373</v>
      </c>
      <c r="C10789" t="s">
        <v>438</v>
      </c>
      <c r="D10789" t="s">
        <v>439</v>
      </c>
      <c r="E10789">
        <v>1969</v>
      </c>
      <c r="F10789">
        <v>16.7</v>
      </c>
      <c r="G10789">
        <v>9.5</v>
      </c>
      <c r="H10789">
        <v>4022.73</v>
      </c>
      <c r="I10789">
        <v>20524900000</v>
      </c>
      <c r="J10789">
        <v>3344.78</v>
      </c>
      <c r="L10789">
        <v>15.6</v>
      </c>
      <c r="M10789">
        <v>72.612700000000004</v>
      </c>
      <c r="N10789">
        <v>155.24199999999999</v>
      </c>
    </row>
    <row r="10790" spans="1:15" x14ac:dyDescent="0.3">
      <c r="A10790" t="s">
        <v>372</v>
      </c>
      <c r="B10790" t="s">
        <v>373</v>
      </c>
      <c r="C10790" t="s">
        <v>438</v>
      </c>
      <c r="D10790" t="s">
        <v>439</v>
      </c>
      <c r="E10790">
        <v>1968</v>
      </c>
      <c r="F10790">
        <v>17.3</v>
      </c>
      <c r="G10790">
        <v>9.5</v>
      </c>
      <c r="H10790">
        <v>3852.19</v>
      </c>
      <c r="I10790">
        <v>18942700000</v>
      </c>
      <c r="J10790">
        <v>3121.89</v>
      </c>
      <c r="L10790">
        <v>16.3</v>
      </c>
      <c r="M10790">
        <v>72.590199999999996</v>
      </c>
      <c r="N10790">
        <v>153.50399999999999</v>
      </c>
    </row>
    <row r="10791" spans="1:15" x14ac:dyDescent="0.3">
      <c r="A10791" t="s">
        <v>372</v>
      </c>
      <c r="B10791" t="s">
        <v>373</v>
      </c>
      <c r="C10791" t="s">
        <v>438</v>
      </c>
      <c r="D10791" t="s">
        <v>439</v>
      </c>
      <c r="E10791">
        <v>1967</v>
      </c>
      <c r="F10791">
        <v>17.899999999999999</v>
      </c>
      <c r="G10791">
        <v>9.1999999999999993</v>
      </c>
      <c r="H10791">
        <v>3749.63</v>
      </c>
      <c r="I10791">
        <v>17740000000</v>
      </c>
      <c r="J10791">
        <v>2960.72</v>
      </c>
      <c r="L10791">
        <v>16.899999999999999</v>
      </c>
      <c r="M10791">
        <v>72.636600000000001</v>
      </c>
      <c r="N10791">
        <v>151.583</v>
      </c>
    </row>
    <row r="10792" spans="1:15" x14ac:dyDescent="0.3">
      <c r="A10792" t="s">
        <v>372</v>
      </c>
      <c r="B10792" t="s">
        <v>373</v>
      </c>
      <c r="C10792" t="s">
        <v>438</v>
      </c>
      <c r="D10792" t="s">
        <v>439</v>
      </c>
      <c r="E10792">
        <v>1966</v>
      </c>
      <c r="F10792">
        <v>18.5</v>
      </c>
      <c r="G10792">
        <v>9.4</v>
      </c>
      <c r="H10792">
        <v>3653.43</v>
      </c>
      <c r="I10792">
        <v>16480100000</v>
      </c>
      <c r="J10792">
        <v>2784.73</v>
      </c>
      <c r="L10792">
        <v>17.600000000000001</v>
      </c>
      <c r="M10792">
        <v>72.335599999999999</v>
      </c>
      <c r="N10792">
        <v>149.71700000000001</v>
      </c>
    </row>
    <row r="10793" spans="1:15" x14ac:dyDescent="0.3">
      <c r="A10793" t="s">
        <v>372</v>
      </c>
      <c r="B10793" t="s">
        <v>373</v>
      </c>
      <c r="C10793" t="s">
        <v>438</v>
      </c>
      <c r="D10793" t="s">
        <v>439</v>
      </c>
      <c r="E10793">
        <v>1965</v>
      </c>
      <c r="F10793">
        <v>19.100000000000001</v>
      </c>
      <c r="G10793">
        <v>9.5</v>
      </c>
      <c r="H10793">
        <v>3586.29</v>
      </c>
      <c r="I10793">
        <v>15346700000</v>
      </c>
      <c r="J10793">
        <v>2620.48</v>
      </c>
      <c r="L10793">
        <v>18.399999999999999</v>
      </c>
      <c r="M10793">
        <v>72.201700000000002</v>
      </c>
      <c r="N10793">
        <v>148.16</v>
      </c>
    </row>
    <row r="10794" spans="1:15" x14ac:dyDescent="0.3">
      <c r="A10794" t="s">
        <v>372</v>
      </c>
      <c r="B10794" t="s">
        <v>373</v>
      </c>
      <c r="C10794" t="s">
        <v>438</v>
      </c>
      <c r="D10794" t="s">
        <v>439</v>
      </c>
      <c r="E10794">
        <v>1964</v>
      </c>
      <c r="F10794">
        <v>19.5</v>
      </c>
      <c r="G10794">
        <v>9.3000000000000007</v>
      </c>
      <c r="H10794">
        <v>3454.52</v>
      </c>
      <c r="I10794">
        <v>14480600000</v>
      </c>
      <c r="J10794">
        <v>2501.29</v>
      </c>
      <c r="L10794">
        <v>19.3</v>
      </c>
      <c r="M10794">
        <v>72.077799999999996</v>
      </c>
      <c r="N10794">
        <v>146.459</v>
      </c>
    </row>
    <row r="10795" spans="1:15" x14ac:dyDescent="0.3">
      <c r="A10795" t="s">
        <v>372</v>
      </c>
      <c r="B10795" t="s">
        <v>373</v>
      </c>
      <c r="C10795" t="s">
        <v>438</v>
      </c>
      <c r="D10795" t="s">
        <v>439</v>
      </c>
      <c r="E10795">
        <v>1963</v>
      </c>
      <c r="F10795">
        <v>19.3</v>
      </c>
      <c r="G10795">
        <v>10</v>
      </c>
      <c r="H10795">
        <v>3351.45</v>
      </c>
      <c r="I10795">
        <v>13063600000</v>
      </c>
      <c r="J10795">
        <v>2294.1799999999998</v>
      </c>
      <c r="L10795">
        <v>20.100000000000001</v>
      </c>
      <c r="M10795">
        <v>71.187600000000003</v>
      </c>
      <c r="N10795">
        <v>144.05600000000001</v>
      </c>
    </row>
    <row r="10796" spans="1:15" x14ac:dyDescent="0.3">
      <c r="A10796" t="s">
        <v>372</v>
      </c>
      <c r="B10796" t="s">
        <v>373</v>
      </c>
      <c r="C10796" t="s">
        <v>438</v>
      </c>
      <c r="D10796" t="s">
        <v>439</v>
      </c>
      <c r="E10796">
        <v>1962</v>
      </c>
      <c r="F10796">
        <v>18.7</v>
      </c>
      <c r="G10796">
        <v>9.9</v>
      </c>
      <c r="H10796">
        <v>3278.01</v>
      </c>
      <c r="I10796">
        <v>11880000000</v>
      </c>
      <c r="J10796">
        <v>2131.39</v>
      </c>
      <c r="L10796">
        <v>20.8</v>
      </c>
      <c r="M10796">
        <v>71.196100000000001</v>
      </c>
      <c r="N10796">
        <v>141.00899999999999</v>
      </c>
    </row>
    <row r="10797" spans="1:15" x14ac:dyDescent="0.3">
      <c r="A10797" t="s">
        <v>372</v>
      </c>
      <c r="B10797" t="s">
        <v>373</v>
      </c>
      <c r="C10797" t="s">
        <v>438</v>
      </c>
      <c r="D10797" t="s">
        <v>439</v>
      </c>
      <c r="E10797">
        <v>1961</v>
      </c>
      <c r="F10797">
        <v>18.3</v>
      </c>
      <c r="G10797">
        <v>9.4</v>
      </c>
      <c r="H10797">
        <v>3225.99</v>
      </c>
      <c r="I10797">
        <v>10712700000</v>
      </c>
      <c r="J10797">
        <v>1971.32</v>
      </c>
      <c r="L10797">
        <v>21.2</v>
      </c>
      <c r="M10797">
        <v>71.644900000000007</v>
      </c>
      <c r="N10797">
        <v>137.47999999999999</v>
      </c>
    </row>
    <row r="10798" spans="1:15" x14ac:dyDescent="0.3">
      <c r="A10798" t="s">
        <v>372</v>
      </c>
      <c r="B10798" t="s">
        <v>373</v>
      </c>
      <c r="C10798" t="s">
        <v>438</v>
      </c>
      <c r="D10798" t="s">
        <v>439</v>
      </c>
      <c r="E10798">
        <v>1960</v>
      </c>
      <c r="F10798">
        <v>17.7</v>
      </c>
      <c r="G10798">
        <v>9.8000000000000007</v>
      </c>
      <c r="H10798">
        <v>3075.55</v>
      </c>
      <c r="I10798">
        <v>9522750000</v>
      </c>
      <c r="J10798">
        <v>1787.36</v>
      </c>
      <c r="L10798">
        <v>21.7</v>
      </c>
      <c r="M10798">
        <v>71.313400000000001</v>
      </c>
    </row>
    <row r="10799" spans="1:15" x14ac:dyDescent="0.3">
      <c r="A10799" t="s">
        <v>374</v>
      </c>
      <c r="B10799" t="s">
        <v>375</v>
      </c>
      <c r="C10799" t="s">
        <v>434</v>
      </c>
      <c r="D10799" t="s">
        <v>432</v>
      </c>
      <c r="E10799">
        <v>2018</v>
      </c>
      <c r="L10799">
        <v>14</v>
      </c>
      <c r="N10799">
        <v>92.067099999999996</v>
      </c>
      <c r="O10799">
        <v>8.1199999999999992</v>
      </c>
    </row>
    <row r="10800" spans="1:15" x14ac:dyDescent="0.3">
      <c r="A10800" t="s">
        <v>374</v>
      </c>
      <c r="B10800" t="s">
        <v>375</v>
      </c>
      <c r="C10800" t="s">
        <v>434</v>
      </c>
      <c r="D10800" t="s">
        <v>432</v>
      </c>
      <c r="E10800">
        <v>2017</v>
      </c>
      <c r="F10800">
        <v>24.114999999999998</v>
      </c>
      <c r="G10800">
        <v>5.5839999999999996</v>
      </c>
      <c r="K10800">
        <v>34.253399999999999</v>
      </c>
      <c r="L10800">
        <v>14</v>
      </c>
      <c r="M10800">
        <v>70.966999999999999</v>
      </c>
      <c r="N10800">
        <v>92.947800000000001</v>
      </c>
      <c r="O10800">
        <v>8.0310000000000006</v>
      </c>
    </row>
    <row r="10801" spans="1:15" x14ac:dyDescent="0.3">
      <c r="A10801" t="s">
        <v>374</v>
      </c>
      <c r="B10801" t="s">
        <v>375</v>
      </c>
      <c r="C10801" t="s">
        <v>434</v>
      </c>
      <c r="D10801" t="s">
        <v>432</v>
      </c>
      <c r="E10801">
        <v>2016</v>
      </c>
      <c r="F10801">
        <v>24.524999999999999</v>
      </c>
      <c r="G10801">
        <v>5.726</v>
      </c>
      <c r="K10801">
        <v>31.869599999999998</v>
      </c>
      <c r="L10801">
        <v>14.1</v>
      </c>
      <c r="M10801">
        <v>70.314999999999998</v>
      </c>
      <c r="N10801">
        <v>95.049499999999995</v>
      </c>
      <c r="O10801">
        <v>8.2530000000000001</v>
      </c>
    </row>
    <row r="10802" spans="1:15" x14ac:dyDescent="0.3">
      <c r="A10802" t="s">
        <v>374</v>
      </c>
      <c r="B10802" t="s">
        <v>375</v>
      </c>
      <c r="C10802" t="s">
        <v>434</v>
      </c>
      <c r="D10802" t="s">
        <v>432</v>
      </c>
      <c r="E10802">
        <v>2015</v>
      </c>
      <c r="F10802">
        <v>24.95</v>
      </c>
      <c r="G10802">
        <v>5.7709999999999999</v>
      </c>
      <c r="K10802">
        <v>29.979800000000001</v>
      </c>
      <c r="L10802">
        <v>14.1</v>
      </c>
      <c r="M10802">
        <v>69.908000000000001</v>
      </c>
      <c r="N10802">
        <v>98.009100000000004</v>
      </c>
      <c r="O10802">
        <v>8.3919999999999995</v>
      </c>
    </row>
    <row r="10803" spans="1:15" x14ac:dyDescent="0.3">
      <c r="A10803" t="s">
        <v>374</v>
      </c>
      <c r="B10803" t="s">
        <v>375</v>
      </c>
      <c r="C10803" t="s">
        <v>434</v>
      </c>
      <c r="D10803" t="s">
        <v>432</v>
      </c>
      <c r="E10803">
        <v>2014</v>
      </c>
      <c r="F10803">
        <v>25.437999999999999</v>
      </c>
      <c r="G10803">
        <v>5.6970000000000001</v>
      </c>
      <c r="H10803">
        <v>974.31700000000001</v>
      </c>
      <c r="K10803">
        <v>28.09</v>
      </c>
      <c r="L10803">
        <v>14.1</v>
      </c>
      <c r="M10803">
        <v>69.820999999999998</v>
      </c>
      <c r="N10803">
        <v>101.92100000000001</v>
      </c>
      <c r="O10803">
        <v>8.4489999999999998</v>
      </c>
    </row>
    <row r="10804" spans="1:15" x14ac:dyDescent="0.3">
      <c r="A10804" t="s">
        <v>374</v>
      </c>
      <c r="B10804" t="s">
        <v>375</v>
      </c>
      <c r="C10804" t="s">
        <v>434</v>
      </c>
      <c r="D10804" t="s">
        <v>432</v>
      </c>
      <c r="E10804">
        <v>2013</v>
      </c>
      <c r="F10804">
        <v>26.01</v>
      </c>
      <c r="G10804">
        <v>5.51</v>
      </c>
      <c r="H10804">
        <v>1068.56</v>
      </c>
      <c r="K10804">
        <v>26.2</v>
      </c>
      <c r="L10804">
        <v>14.1</v>
      </c>
      <c r="M10804">
        <v>70.049000000000007</v>
      </c>
      <c r="N10804">
        <v>106.651</v>
      </c>
      <c r="O10804">
        <v>8.673</v>
      </c>
    </row>
    <row r="10805" spans="1:15" x14ac:dyDescent="0.3">
      <c r="A10805" t="s">
        <v>374</v>
      </c>
      <c r="B10805" t="s">
        <v>375</v>
      </c>
      <c r="C10805" t="s">
        <v>434</v>
      </c>
      <c r="D10805" t="s">
        <v>432</v>
      </c>
      <c r="E10805">
        <v>2012</v>
      </c>
      <c r="F10805">
        <v>26.67</v>
      </c>
      <c r="G10805">
        <v>5.2290000000000001</v>
      </c>
      <c r="H10805">
        <v>1363.68</v>
      </c>
      <c r="K10805">
        <v>24.3001</v>
      </c>
      <c r="L10805">
        <v>14.2</v>
      </c>
      <c r="M10805">
        <v>70.55</v>
      </c>
      <c r="N10805">
        <v>111.325</v>
      </c>
      <c r="O10805">
        <v>8.67</v>
      </c>
    </row>
    <row r="10806" spans="1:15" x14ac:dyDescent="0.3">
      <c r="A10806" t="s">
        <v>374</v>
      </c>
      <c r="B10806" t="s">
        <v>375</v>
      </c>
      <c r="C10806" t="s">
        <v>434</v>
      </c>
      <c r="D10806" t="s">
        <v>432</v>
      </c>
      <c r="E10806">
        <v>2011</v>
      </c>
      <c r="F10806">
        <v>27.398</v>
      </c>
      <c r="G10806">
        <v>4.8780000000000001</v>
      </c>
      <c r="H10806">
        <v>1672.68</v>
      </c>
      <c r="K10806">
        <v>22.5</v>
      </c>
      <c r="L10806">
        <v>13.9</v>
      </c>
      <c r="M10806">
        <v>71.27</v>
      </c>
      <c r="N10806">
        <v>114.812</v>
      </c>
      <c r="O10806">
        <v>8.6289999999999996</v>
      </c>
    </row>
    <row r="10807" spans="1:15" x14ac:dyDescent="0.3">
      <c r="A10807" t="s">
        <v>374</v>
      </c>
      <c r="B10807" t="s">
        <v>375</v>
      </c>
      <c r="C10807" t="s">
        <v>434</v>
      </c>
      <c r="D10807" t="s">
        <v>432</v>
      </c>
      <c r="E10807">
        <v>2010</v>
      </c>
      <c r="F10807">
        <v>28.145</v>
      </c>
      <c r="G10807">
        <v>4.4950000000000001</v>
      </c>
      <c r="H10807">
        <v>1823.61</v>
      </c>
      <c r="K10807">
        <v>20.7</v>
      </c>
      <c r="L10807">
        <v>13.8</v>
      </c>
      <c r="M10807">
        <v>72.108000000000004</v>
      </c>
      <c r="N10807">
        <v>116.33499999999999</v>
      </c>
      <c r="O10807">
        <v>8.61</v>
      </c>
    </row>
    <row r="10808" spans="1:15" x14ac:dyDescent="0.3">
      <c r="A10808" t="s">
        <v>374</v>
      </c>
      <c r="B10808" t="s">
        <v>375</v>
      </c>
      <c r="C10808" t="s">
        <v>434</v>
      </c>
      <c r="D10808" t="s">
        <v>432</v>
      </c>
      <c r="E10808">
        <v>2009</v>
      </c>
      <c r="F10808">
        <v>28.841999999999999</v>
      </c>
      <c r="G10808">
        <v>4.1269999999999998</v>
      </c>
      <c r="H10808">
        <v>1515.29</v>
      </c>
      <c r="K10808">
        <v>17.3</v>
      </c>
      <c r="L10808">
        <v>14</v>
      </c>
      <c r="M10808">
        <v>72.938000000000002</v>
      </c>
      <c r="N10808">
        <v>115.47499999999999</v>
      </c>
      <c r="O10808">
        <v>8.14</v>
      </c>
    </row>
    <row r="10809" spans="1:15" x14ac:dyDescent="0.3">
      <c r="A10809" t="s">
        <v>374</v>
      </c>
      <c r="B10809" t="s">
        <v>375</v>
      </c>
      <c r="C10809" t="s">
        <v>434</v>
      </c>
      <c r="D10809" t="s">
        <v>432</v>
      </c>
      <c r="E10809">
        <v>2008</v>
      </c>
      <c r="F10809">
        <v>29.43</v>
      </c>
      <c r="G10809">
        <v>3.8130000000000002</v>
      </c>
      <c r="H10809">
        <v>1558.99</v>
      </c>
      <c r="K10809">
        <v>14</v>
      </c>
      <c r="L10809">
        <v>14.3</v>
      </c>
      <c r="M10809">
        <v>73.647000000000006</v>
      </c>
      <c r="N10809">
        <v>112.52500000000001</v>
      </c>
      <c r="O10809">
        <v>10.92</v>
      </c>
    </row>
    <row r="10810" spans="1:15" x14ac:dyDescent="0.3">
      <c r="A10810" t="s">
        <v>374</v>
      </c>
      <c r="B10810" t="s">
        <v>375</v>
      </c>
      <c r="C10810" t="s">
        <v>434</v>
      </c>
      <c r="D10810" t="s">
        <v>432</v>
      </c>
      <c r="E10810">
        <v>2007</v>
      </c>
      <c r="F10810">
        <v>29.876000000000001</v>
      </c>
      <c r="G10810">
        <v>3.581</v>
      </c>
      <c r="H10810">
        <v>1540.33</v>
      </c>
      <c r="I10810">
        <v>40405000000</v>
      </c>
      <c r="J10810">
        <v>2032.62</v>
      </c>
      <c r="K10810">
        <v>11.5</v>
      </c>
      <c r="L10810">
        <v>14.9</v>
      </c>
      <c r="M10810">
        <v>74.152000000000001</v>
      </c>
      <c r="N10810">
        <v>108.246</v>
      </c>
      <c r="O10810">
        <v>8.42</v>
      </c>
    </row>
    <row r="10811" spans="1:15" x14ac:dyDescent="0.3">
      <c r="A10811" t="s">
        <v>374</v>
      </c>
      <c r="B10811" t="s">
        <v>375</v>
      </c>
      <c r="C10811" t="s">
        <v>434</v>
      </c>
      <c r="D10811" t="s">
        <v>432</v>
      </c>
      <c r="E10811">
        <v>2006</v>
      </c>
      <c r="F10811">
        <v>30.178000000000001</v>
      </c>
      <c r="G10811">
        <v>3.4430000000000001</v>
      </c>
      <c r="H10811">
        <v>1537.89</v>
      </c>
      <c r="I10811">
        <v>33332800000</v>
      </c>
      <c r="J10811">
        <v>1748.91</v>
      </c>
      <c r="K10811">
        <v>7.8325500000000003</v>
      </c>
      <c r="L10811">
        <v>15.5</v>
      </c>
      <c r="M10811">
        <v>74.412000000000006</v>
      </c>
      <c r="N10811">
        <v>103.792</v>
      </c>
      <c r="O10811">
        <v>8.17</v>
      </c>
    </row>
    <row r="10812" spans="1:15" x14ac:dyDescent="0.3">
      <c r="A10812" t="s">
        <v>374</v>
      </c>
      <c r="B10812" t="s">
        <v>375</v>
      </c>
      <c r="C10812" t="s">
        <v>434</v>
      </c>
      <c r="D10812" t="s">
        <v>432</v>
      </c>
      <c r="E10812">
        <v>2005</v>
      </c>
      <c r="F10812">
        <v>30.363</v>
      </c>
      <c r="G10812">
        <v>3.399</v>
      </c>
      <c r="H10812">
        <v>1497.89</v>
      </c>
      <c r="I10812">
        <v>28859000000</v>
      </c>
      <c r="J10812">
        <v>1571.74</v>
      </c>
      <c r="K10812">
        <v>5.64811</v>
      </c>
      <c r="L10812">
        <v>16.100000000000001</v>
      </c>
      <c r="M10812">
        <v>74.430000000000007</v>
      </c>
      <c r="N10812">
        <v>100.023</v>
      </c>
      <c r="O10812">
        <v>9.1129999999999995</v>
      </c>
    </row>
    <row r="10813" spans="1:15" x14ac:dyDescent="0.3">
      <c r="A10813" t="s">
        <v>374</v>
      </c>
      <c r="B10813" t="s">
        <v>375</v>
      </c>
      <c r="C10813" t="s">
        <v>434</v>
      </c>
      <c r="D10813" t="s">
        <v>432</v>
      </c>
      <c r="E10813">
        <v>2004</v>
      </c>
      <c r="F10813">
        <v>30.486999999999998</v>
      </c>
      <c r="G10813">
        <v>3.43</v>
      </c>
      <c r="H10813">
        <v>1397.53</v>
      </c>
      <c r="I10813">
        <v>25086900000</v>
      </c>
      <c r="J10813">
        <v>1407.18</v>
      </c>
      <c r="K10813">
        <v>4.3215899999999996</v>
      </c>
      <c r="L10813">
        <v>16.8</v>
      </c>
      <c r="M10813">
        <v>74.25</v>
      </c>
      <c r="N10813">
        <v>97.1173</v>
      </c>
      <c r="O10813">
        <v>9.8320000000000007</v>
      </c>
    </row>
    <row r="10814" spans="1:15" x14ac:dyDescent="0.3">
      <c r="A10814" t="s">
        <v>374</v>
      </c>
      <c r="B10814" t="s">
        <v>375</v>
      </c>
      <c r="C10814" t="s">
        <v>434</v>
      </c>
      <c r="D10814" t="s">
        <v>432</v>
      </c>
      <c r="E10814">
        <v>2003</v>
      </c>
      <c r="F10814">
        <v>30.614000000000001</v>
      </c>
      <c r="G10814">
        <v>3.5009999999999999</v>
      </c>
      <c r="H10814">
        <v>1294.21</v>
      </c>
      <c r="I10814">
        <v>21828100000</v>
      </c>
      <c r="J10814">
        <v>1253.4000000000001</v>
      </c>
      <c r="K10814">
        <v>3.3979699999999999</v>
      </c>
      <c r="L10814">
        <v>17.5</v>
      </c>
      <c r="M10814">
        <v>73.966999999999999</v>
      </c>
      <c r="N10814">
        <v>94.859300000000005</v>
      </c>
      <c r="O10814">
        <v>10.28</v>
      </c>
    </row>
    <row r="10815" spans="1:15" x14ac:dyDescent="0.3">
      <c r="A10815" t="s">
        <v>374</v>
      </c>
      <c r="B10815" t="s">
        <v>375</v>
      </c>
      <c r="C10815" t="s">
        <v>434</v>
      </c>
      <c r="D10815" t="s">
        <v>432</v>
      </c>
      <c r="E10815">
        <v>2002</v>
      </c>
      <c r="F10815">
        <v>30.797000000000001</v>
      </c>
      <c r="G10815">
        <v>3.58</v>
      </c>
      <c r="H10815">
        <v>1233.56</v>
      </c>
      <c r="I10815">
        <v>21582200000</v>
      </c>
      <c r="J10815">
        <v>1263.26</v>
      </c>
      <c r="K10815">
        <v>2.0931000000000002</v>
      </c>
      <c r="L10815">
        <v>18.3</v>
      </c>
      <c r="M10815">
        <v>73.662999999999997</v>
      </c>
      <c r="N10815">
        <v>92.962400000000002</v>
      </c>
      <c r="O10815">
        <v>11.68</v>
      </c>
    </row>
    <row r="10816" spans="1:15" x14ac:dyDescent="0.3">
      <c r="A10816" t="s">
        <v>374</v>
      </c>
      <c r="B10816" t="s">
        <v>375</v>
      </c>
      <c r="C10816" t="s">
        <v>434</v>
      </c>
      <c r="D10816" t="s">
        <v>432</v>
      </c>
      <c r="E10816">
        <v>2001</v>
      </c>
      <c r="F10816">
        <v>31.052</v>
      </c>
      <c r="G10816">
        <v>3.6560000000000001</v>
      </c>
      <c r="H10816">
        <v>1144.18</v>
      </c>
      <c r="I10816">
        <v>21099800000</v>
      </c>
      <c r="J10816">
        <v>1258.45</v>
      </c>
      <c r="K10816">
        <v>0.35375899999999999</v>
      </c>
      <c r="L10816">
        <v>19.100000000000001</v>
      </c>
      <c r="M10816">
        <v>73.370999999999995</v>
      </c>
      <c r="N10816">
        <v>91.231700000000004</v>
      </c>
      <c r="O10816">
        <v>11.63</v>
      </c>
    </row>
    <row r="10817" spans="1:15" x14ac:dyDescent="0.3">
      <c r="A10817" t="s">
        <v>374</v>
      </c>
      <c r="B10817" t="s">
        <v>375</v>
      </c>
      <c r="C10817" t="s">
        <v>434</v>
      </c>
      <c r="D10817" t="s">
        <v>432</v>
      </c>
      <c r="E10817">
        <v>2000</v>
      </c>
      <c r="F10817">
        <v>31.363</v>
      </c>
      <c r="G10817">
        <v>3.7189999999999999</v>
      </c>
      <c r="H10817">
        <v>1064.9100000000001</v>
      </c>
      <c r="I10817">
        <v>19325900000</v>
      </c>
      <c r="J10817">
        <v>1177.6300000000001</v>
      </c>
      <c r="K10817">
        <v>0.181699</v>
      </c>
      <c r="L10817">
        <v>19.899999999999999</v>
      </c>
      <c r="M10817">
        <v>73.11</v>
      </c>
      <c r="N10817">
        <v>89.296199999999999</v>
      </c>
      <c r="O10817">
        <v>9.5399999999999991</v>
      </c>
    </row>
    <row r="10818" spans="1:15" x14ac:dyDescent="0.3">
      <c r="A10818" t="s">
        <v>374</v>
      </c>
      <c r="B10818" t="s">
        <v>375</v>
      </c>
      <c r="C10818" t="s">
        <v>434</v>
      </c>
      <c r="D10818" t="s">
        <v>432</v>
      </c>
      <c r="E10818">
        <v>1999</v>
      </c>
      <c r="F10818">
        <v>31.693000000000001</v>
      </c>
      <c r="G10818">
        <v>3.77</v>
      </c>
      <c r="H10818">
        <v>1013.05</v>
      </c>
      <c r="I10818">
        <v>15873900000</v>
      </c>
      <c r="J10818">
        <v>991.25099999999998</v>
      </c>
      <c r="K10818">
        <v>0.124295</v>
      </c>
      <c r="L10818">
        <v>20.8</v>
      </c>
      <c r="M10818">
        <v>72.882000000000005</v>
      </c>
      <c r="N10818">
        <v>87.136700000000005</v>
      </c>
      <c r="O10818">
        <v>7.6</v>
      </c>
    </row>
    <row r="10819" spans="1:15" x14ac:dyDescent="0.3">
      <c r="A10819" t="s">
        <v>374</v>
      </c>
      <c r="B10819" t="s">
        <v>375</v>
      </c>
      <c r="C10819" t="s">
        <v>434</v>
      </c>
      <c r="D10819" t="s">
        <v>432</v>
      </c>
      <c r="E10819">
        <v>1998</v>
      </c>
      <c r="F10819">
        <v>32.002000000000002</v>
      </c>
      <c r="G10819">
        <v>3.8159999999999998</v>
      </c>
      <c r="H10819">
        <v>958.29399999999998</v>
      </c>
      <c r="I10819">
        <v>15200800000</v>
      </c>
      <c r="J10819">
        <v>974.43899999999996</v>
      </c>
      <c r="K10819">
        <v>6.3687300000000002E-2</v>
      </c>
      <c r="L10819">
        <v>21.7</v>
      </c>
      <c r="M10819">
        <v>72.664000000000001</v>
      </c>
      <c r="N10819">
        <v>84.881900000000002</v>
      </c>
      <c r="O10819">
        <v>7.4480000000000004</v>
      </c>
    </row>
    <row r="10820" spans="1:15" x14ac:dyDescent="0.3">
      <c r="A10820" t="s">
        <v>374</v>
      </c>
      <c r="B10820" t="s">
        <v>375</v>
      </c>
      <c r="C10820" t="s">
        <v>434</v>
      </c>
      <c r="D10820" t="s">
        <v>432</v>
      </c>
      <c r="E10820">
        <v>1997</v>
      </c>
      <c r="F10820">
        <v>32.270000000000003</v>
      </c>
      <c r="G10820">
        <v>3.867</v>
      </c>
      <c r="H10820">
        <v>914.18200000000002</v>
      </c>
      <c r="I10820">
        <v>14505200000</v>
      </c>
      <c r="J10820">
        <v>955.84400000000005</v>
      </c>
      <c r="K10820">
        <v>3.2607799999999999E-2</v>
      </c>
      <c r="L10820">
        <v>22.7</v>
      </c>
      <c r="M10820">
        <v>72.438999999999993</v>
      </c>
      <c r="N10820">
        <v>82.573300000000003</v>
      </c>
      <c r="O10820">
        <v>7.3390000000000004</v>
      </c>
    </row>
    <row r="10821" spans="1:15" x14ac:dyDescent="0.3">
      <c r="A10821" t="s">
        <v>374</v>
      </c>
      <c r="B10821" t="s">
        <v>375</v>
      </c>
      <c r="C10821" t="s">
        <v>434</v>
      </c>
      <c r="D10821" t="s">
        <v>432</v>
      </c>
      <c r="E10821">
        <v>1996</v>
      </c>
      <c r="F10821">
        <v>32.512</v>
      </c>
      <c r="G10821">
        <v>3.9249999999999998</v>
      </c>
      <c r="H10821">
        <v>893.173</v>
      </c>
      <c r="I10821">
        <v>13789600000</v>
      </c>
      <c r="J10821">
        <v>934.62300000000005</v>
      </c>
      <c r="K10821">
        <v>0</v>
      </c>
      <c r="L10821">
        <v>23.7</v>
      </c>
      <c r="M10821">
        <v>72.204999999999998</v>
      </c>
      <c r="N10821">
        <v>80.281499999999994</v>
      </c>
      <c r="O10821">
        <v>7.2460000000000004</v>
      </c>
    </row>
    <row r="10822" spans="1:15" x14ac:dyDescent="0.3">
      <c r="A10822" t="s">
        <v>374</v>
      </c>
      <c r="B10822" t="s">
        <v>375</v>
      </c>
      <c r="C10822" t="s">
        <v>434</v>
      </c>
      <c r="D10822" t="s">
        <v>432</v>
      </c>
      <c r="E10822">
        <v>1995</v>
      </c>
      <c r="F10822">
        <v>32.771999999999998</v>
      </c>
      <c r="G10822">
        <v>3.99</v>
      </c>
      <c r="H10822">
        <v>832.38699999999994</v>
      </c>
      <c r="I10822">
        <v>11396700000</v>
      </c>
      <c r="J10822">
        <v>794.44500000000005</v>
      </c>
      <c r="K10822">
        <v>0</v>
      </c>
      <c r="L10822">
        <v>24.7</v>
      </c>
      <c r="M10822">
        <v>71.960999999999999</v>
      </c>
      <c r="N10822">
        <v>78.058000000000007</v>
      </c>
      <c r="O10822">
        <v>7.2</v>
      </c>
    </row>
    <row r="10823" spans="1:15" x14ac:dyDescent="0.3">
      <c r="A10823" t="s">
        <v>374</v>
      </c>
      <c r="B10823" t="s">
        <v>375</v>
      </c>
      <c r="C10823" t="s">
        <v>434</v>
      </c>
      <c r="D10823" t="s">
        <v>432</v>
      </c>
      <c r="E10823">
        <v>1994</v>
      </c>
      <c r="F10823">
        <v>33.107999999999997</v>
      </c>
      <c r="G10823">
        <v>4.0650000000000004</v>
      </c>
      <c r="H10823">
        <v>751.44399999999996</v>
      </c>
      <c r="I10823">
        <v>10122000000</v>
      </c>
      <c r="J10823">
        <v>725.56799999999998</v>
      </c>
      <c r="K10823">
        <v>0</v>
      </c>
      <c r="L10823">
        <v>25.8</v>
      </c>
      <c r="M10823">
        <v>71.707999999999998</v>
      </c>
      <c r="N10823">
        <v>75.908600000000007</v>
      </c>
      <c r="O10823">
        <v>7.5</v>
      </c>
    </row>
    <row r="10824" spans="1:15" x14ac:dyDescent="0.3">
      <c r="A10824" t="s">
        <v>374</v>
      </c>
      <c r="B10824" t="s">
        <v>375</v>
      </c>
      <c r="C10824" t="s">
        <v>434</v>
      </c>
      <c r="D10824" t="s">
        <v>432</v>
      </c>
      <c r="E10824">
        <v>1993</v>
      </c>
      <c r="F10824">
        <v>33.57</v>
      </c>
      <c r="G10824">
        <v>4.1529999999999996</v>
      </c>
      <c r="H10824">
        <v>687.28</v>
      </c>
      <c r="I10824">
        <v>13696000000</v>
      </c>
      <c r="J10824">
        <v>1009.65</v>
      </c>
      <c r="K10824">
        <v>0</v>
      </c>
      <c r="L10824">
        <v>26.9</v>
      </c>
      <c r="M10824">
        <v>71.444000000000003</v>
      </c>
      <c r="N10824">
        <v>73.811499999999995</v>
      </c>
      <c r="O10824">
        <v>7.4</v>
      </c>
    </row>
    <row r="10825" spans="1:15" x14ac:dyDescent="0.3">
      <c r="A10825" t="s">
        <v>374</v>
      </c>
      <c r="B10825" t="s">
        <v>375</v>
      </c>
      <c r="C10825" t="s">
        <v>434</v>
      </c>
      <c r="D10825" t="s">
        <v>432</v>
      </c>
      <c r="E10825">
        <v>1992</v>
      </c>
      <c r="F10825">
        <v>34.188000000000002</v>
      </c>
      <c r="G10825">
        <v>4.2539999999999996</v>
      </c>
      <c r="H10825">
        <v>702.32299999999998</v>
      </c>
      <c r="I10825">
        <v>13253600000</v>
      </c>
      <c r="J10825">
        <v>1005</v>
      </c>
      <c r="K10825">
        <v>0</v>
      </c>
      <c r="L10825">
        <v>28.1</v>
      </c>
      <c r="M10825">
        <v>71.167000000000002</v>
      </c>
      <c r="N10825">
        <v>71.757900000000006</v>
      </c>
      <c r="O10825">
        <v>7.06</v>
      </c>
    </row>
    <row r="10826" spans="1:15" x14ac:dyDescent="0.3">
      <c r="A10826" t="s">
        <v>374</v>
      </c>
      <c r="B10826" t="s">
        <v>375</v>
      </c>
      <c r="C10826" t="s">
        <v>434</v>
      </c>
      <c r="D10826" t="s">
        <v>432</v>
      </c>
      <c r="E10826">
        <v>1991</v>
      </c>
      <c r="F10826">
        <v>34.960999999999999</v>
      </c>
      <c r="G10826">
        <v>4.3719999999999999</v>
      </c>
      <c r="H10826">
        <v>700.56299999999999</v>
      </c>
      <c r="I10826">
        <v>12981800000</v>
      </c>
      <c r="J10826">
        <v>1012.99</v>
      </c>
      <c r="K10826">
        <v>0</v>
      </c>
      <c r="L10826">
        <v>29.3</v>
      </c>
      <c r="M10826">
        <v>70.870999999999995</v>
      </c>
      <c r="N10826">
        <v>69.732299999999995</v>
      </c>
      <c r="O10826">
        <v>6.75</v>
      </c>
    </row>
    <row r="10827" spans="1:15" x14ac:dyDescent="0.3">
      <c r="A10827" t="s">
        <v>374</v>
      </c>
      <c r="B10827" t="s">
        <v>375</v>
      </c>
      <c r="C10827" t="s">
        <v>434</v>
      </c>
      <c r="D10827" t="s">
        <v>432</v>
      </c>
      <c r="E10827">
        <v>1990</v>
      </c>
      <c r="F10827">
        <v>35.875</v>
      </c>
      <c r="G10827">
        <v>4.5090000000000003</v>
      </c>
      <c r="H10827">
        <v>688.80600000000004</v>
      </c>
      <c r="I10827">
        <v>12308600000</v>
      </c>
      <c r="J10827">
        <v>988.94899999999996</v>
      </c>
      <c r="K10827">
        <v>0</v>
      </c>
      <c r="L10827">
        <v>30.5</v>
      </c>
      <c r="M10827">
        <v>70.552999999999997</v>
      </c>
      <c r="N10827">
        <v>67.723200000000006</v>
      </c>
    </row>
    <row r="10828" spans="1:15" x14ac:dyDescent="0.3">
      <c r="A10828" t="s">
        <v>374</v>
      </c>
      <c r="B10828" t="s">
        <v>375</v>
      </c>
      <c r="C10828" t="s">
        <v>434</v>
      </c>
      <c r="D10828" t="s">
        <v>432</v>
      </c>
      <c r="E10828">
        <v>1989</v>
      </c>
      <c r="F10828">
        <v>36.898000000000003</v>
      </c>
      <c r="G10828">
        <v>4.665</v>
      </c>
      <c r="H10828">
        <v>677.04499999999996</v>
      </c>
      <c r="I10828">
        <v>9853400000</v>
      </c>
      <c r="J10828">
        <v>815.649</v>
      </c>
      <c r="K10828">
        <v>0</v>
      </c>
      <c r="L10828">
        <v>31.7</v>
      </c>
      <c r="M10828">
        <v>70.206999999999994</v>
      </c>
      <c r="N10828">
        <v>65.733199999999997</v>
      </c>
    </row>
    <row r="10829" spans="1:15" x14ac:dyDescent="0.3">
      <c r="A10829" t="s">
        <v>374</v>
      </c>
      <c r="B10829" t="s">
        <v>375</v>
      </c>
      <c r="C10829" t="s">
        <v>434</v>
      </c>
      <c r="D10829" t="s">
        <v>432</v>
      </c>
      <c r="E10829">
        <v>1988</v>
      </c>
      <c r="F10829">
        <v>37.969000000000001</v>
      </c>
      <c r="G10829">
        <v>4.8419999999999996</v>
      </c>
      <c r="H10829">
        <v>628.03599999999994</v>
      </c>
      <c r="I10829">
        <v>10577000000</v>
      </c>
      <c r="J10829">
        <v>902.55</v>
      </c>
      <c r="K10829">
        <v>0</v>
      </c>
      <c r="L10829">
        <v>33</v>
      </c>
      <c r="M10829">
        <v>69.831000000000003</v>
      </c>
      <c r="N10829">
        <v>63.766800000000003</v>
      </c>
    </row>
    <row r="10830" spans="1:15" x14ac:dyDescent="0.3">
      <c r="A10830" t="s">
        <v>374</v>
      </c>
      <c r="B10830" t="s">
        <v>375</v>
      </c>
      <c r="C10830" t="s">
        <v>434</v>
      </c>
      <c r="D10830" t="s">
        <v>432</v>
      </c>
      <c r="E10830">
        <v>1987</v>
      </c>
      <c r="F10830">
        <v>39.033999999999999</v>
      </c>
      <c r="G10830">
        <v>5.0380000000000003</v>
      </c>
      <c r="H10830">
        <v>590.53700000000003</v>
      </c>
      <c r="I10830">
        <v>11356200000</v>
      </c>
      <c r="J10830">
        <v>999.59199999999998</v>
      </c>
      <c r="K10830">
        <v>0</v>
      </c>
      <c r="L10830">
        <v>34.4</v>
      </c>
      <c r="M10830">
        <v>69.423000000000002</v>
      </c>
      <c r="N10830">
        <v>61.817700000000002</v>
      </c>
    </row>
    <row r="10831" spans="1:15" x14ac:dyDescent="0.3">
      <c r="A10831" t="s">
        <v>374</v>
      </c>
      <c r="B10831" t="s">
        <v>375</v>
      </c>
      <c r="C10831" t="s">
        <v>434</v>
      </c>
      <c r="D10831" t="s">
        <v>432</v>
      </c>
      <c r="E10831">
        <v>1986</v>
      </c>
      <c r="F10831">
        <v>40.057000000000002</v>
      </c>
      <c r="G10831">
        <v>5.2530000000000001</v>
      </c>
      <c r="H10831">
        <v>606.49199999999996</v>
      </c>
      <c r="I10831">
        <v>13293200000</v>
      </c>
      <c r="J10831">
        <v>1208</v>
      </c>
      <c r="K10831">
        <v>0</v>
      </c>
      <c r="L10831">
        <v>35.9</v>
      </c>
      <c r="M10831">
        <v>68.980999999999995</v>
      </c>
      <c r="N10831">
        <v>59.877400000000002</v>
      </c>
    </row>
    <row r="10832" spans="1:15" x14ac:dyDescent="0.3">
      <c r="A10832" t="s">
        <v>374</v>
      </c>
      <c r="B10832" t="s">
        <v>375</v>
      </c>
      <c r="C10832" t="s">
        <v>434</v>
      </c>
      <c r="D10832" t="s">
        <v>432</v>
      </c>
      <c r="E10832">
        <v>1985</v>
      </c>
      <c r="F10832">
        <v>41.011000000000003</v>
      </c>
      <c r="G10832">
        <v>5.4889999999999999</v>
      </c>
      <c r="H10832">
        <v>618.20100000000002</v>
      </c>
      <c r="I10832">
        <v>16403500000</v>
      </c>
      <c r="J10832">
        <v>1540.44</v>
      </c>
      <c r="K10832">
        <v>0</v>
      </c>
      <c r="L10832">
        <v>37.4</v>
      </c>
      <c r="M10832">
        <v>68.507999999999996</v>
      </c>
      <c r="N10832">
        <v>57.942300000000003</v>
      </c>
    </row>
    <row r="10833" spans="1:14" x14ac:dyDescent="0.3">
      <c r="A10833" t="s">
        <v>374</v>
      </c>
      <c r="B10833" t="s">
        <v>375</v>
      </c>
      <c r="C10833" t="s">
        <v>434</v>
      </c>
      <c r="D10833" t="s">
        <v>432</v>
      </c>
      <c r="E10833">
        <v>1984</v>
      </c>
      <c r="F10833">
        <v>41.884999999999998</v>
      </c>
      <c r="G10833">
        <v>5.7430000000000003</v>
      </c>
      <c r="H10833">
        <v>589.524</v>
      </c>
      <c r="I10833">
        <v>17503100000</v>
      </c>
      <c r="J10833">
        <v>1700.48</v>
      </c>
      <c r="K10833">
        <v>0</v>
      </c>
      <c r="L10833">
        <v>39.1</v>
      </c>
      <c r="M10833">
        <v>68.004999999999995</v>
      </c>
      <c r="N10833">
        <v>56.007399999999997</v>
      </c>
    </row>
    <row r="10834" spans="1:14" x14ac:dyDescent="0.3">
      <c r="A10834" t="s">
        <v>374</v>
      </c>
      <c r="B10834" t="s">
        <v>375</v>
      </c>
      <c r="C10834" t="s">
        <v>434</v>
      </c>
      <c r="D10834" t="s">
        <v>432</v>
      </c>
      <c r="E10834">
        <v>1983</v>
      </c>
      <c r="F10834">
        <v>42.683999999999997</v>
      </c>
      <c r="G10834">
        <v>6.0149999999999997</v>
      </c>
      <c r="H10834">
        <v>600.47199999999998</v>
      </c>
      <c r="I10834">
        <v>17589200000</v>
      </c>
      <c r="J10834">
        <v>1769.74</v>
      </c>
      <c r="K10834">
        <v>0</v>
      </c>
      <c r="L10834">
        <v>40.799999999999997</v>
      </c>
      <c r="M10834">
        <v>67.477000000000004</v>
      </c>
      <c r="N10834">
        <v>54.080100000000002</v>
      </c>
    </row>
    <row r="10835" spans="1:14" x14ac:dyDescent="0.3">
      <c r="A10835" t="s">
        <v>374</v>
      </c>
      <c r="B10835" t="s">
        <v>375</v>
      </c>
      <c r="C10835" t="s">
        <v>434</v>
      </c>
      <c r="D10835" t="s">
        <v>432</v>
      </c>
      <c r="E10835">
        <v>1982</v>
      </c>
      <c r="F10835">
        <v>43.414000000000001</v>
      </c>
      <c r="G10835">
        <v>6.3040000000000003</v>
      </c>
      <c r="H10835">
        <v>520.84299999999996</v>
      </c>
      <c r="I10835">
        <v>16298900000</v>
      </c>
      <c r="J10835">
        <v>1699.53</v>
      </c>
      <c r="K10835">
        <v>0</v>
      </c>
      <c r="L10835">
        <v>42.7</v>
      </c>
      <c r="M10835">
        <v>66.927999999999997</v>
      </c>
      <c r="N10835">
        <v>52.183199999999999</v>
      </c>
    </row>
    <row r="10836" spans="1:14" x14ac:dyDescent="0.3">
      <c r="A10836" t="s">
        <v>374</v>
      </c>
      <c r="B10836" t="s">
        <v>375</v>
      </c>
      <c r="C10836" t="s">
        <v>434</v>
      </c>
      <c r="D10836" t="s">
        <v>432</v>
      </c>
      <c r="E10836">
        <v>1981</v>
      </c>
      <c r="F10836">
        <v>44.064</v>
      </c>
      <c r="G10836">
        <v>6.6079999999999997</v>
      </c>
      <c r="H10836">
        <v>414.03500000000003</v>
      </c>
      <c r="I10836">
        <v>15518200000</v>
      </c>
      <c r="J10836">
        <v>1677.13</v>
      </c>
      <c r="K10836">
        <v>0</v>
      </c>
      <c r="L10836">
        <v>44.7</v>
      </c>
      <c r="M10836">
        <v>66.358999999999995</v>
      </c>
      <c r="N10836">
        <v>50.3474</v>
      </c>
    </row>
    <row r="10837" spans="1:14" x14ac:dyDescent="0.3">
      <c r="A10837" t="s">
        <v>374</v>
      </c>
      <c r="B10837" t="s">
        <v>375</v>
      </c>
      <c r="C10837" t="s">
        <v>434</v>
      </c>
      <c r="D10837" t="s">
        <v>432</v>
      </c>
      <c r="E10837">
        <v>1980</v>
      </c>
      <c r="F10837">
        <v>44.627000000000002</v>
      </c>
      <c r="G10837">
        <v>6.9269999999999996</v>
      </c>
      <c r="H10837">
        <v>356.52</v>
      </c>
      <c r="I10837">
        <v>13062400000</v>
      </c>
      <c r="J10837">
        <v>1462.63</v>
      </c>
      <c r="K10837">
        <v>0</v>
      </c>
      <c r="L10837">
        <v>46.8</v>
      </c>
      <c r="M10837">
        <v>65.774000000000001</v>
      </c>
      <c r="N10837">
        <v>48.594900000000003</v>
      </c>
    </row>
    <row r="10838" spans="1:14" x14ac:dyDescent="0.3">
      <c r="A10838" t="s">
        <v>374</v>
      </c>
      <c r="B10838" t="s">
        <v>375</v>
      </c>
      <c r="C10838" t="s">
        <v>434</v>
      </c>
      <c r="D10838" t="s">
        <v>432</v>
      </c>
      <c r="E10838">
        <v>1979</v>
      </c>
      <c r="F10838">
        <v>45.095999999999997</v>
      </c>
      <c r="G10838">
        <v>7.26</v>
      </c>
      <c r="H10838">
        <v>316.26499999999999</v>
      </c>
      <c r="I10838">
        <v>9929680000</v>
      </c>
      <c r="J10838">
        <v>1151.18</v>
      </c>
      <c r="K10838">
        <v>0</v>
      </c>
      <c r="L10838">
        <v>49</v>
      </c>
      <c r="M10838">
        <v>65.171999999999997</v>
      </c>
      <c r="N10838">
        <v>46.934899999999999</v>
      </c>
    </row>
    <row r="10839" spans="1:14" x14ac:dyDescent="0.3">
      <c r="A10839" t="s">
        <v>374</v>
      </c>
      <c r="B10839" t="s">
        <v>375</v>
      </c>
      <c r="C10839" t="s">
        <v>434</v>
      </c>
      <c r="D10839" t="s">
        <v>432</v>
      </c>
      <c r="E10839">
        <v>1978</v>
      </c>
      <c r="F10839">
        <v>45.475999999999999</v>
      </c>
      <c r="G10839">
        <v>7.6059999999999999</v>
      </c>
      <c r="H10839">
        <v>288.613</v>
      </c>
      <c r="I10839">
        <v>9275200000</v>
      </c>
      <c r="J10839">
        <v>1112.6099999999999</v>
      </c>
      <c r="K10839">
        <v>0</v>
      </c>
      <c r="L10839">
        <v>51.2</v>
      </c>
      <c r="M10839">
        <v>64.552000000000007</v>
      </c>
      <c r="N10839">
        <v>45.360900000000001</v>
      </c>
    </row>
    <row r="10840" spans="1:14" x14ac:dyDescent="0.3">
      <c r="A10840" t="s">
        <v>374</v>
      </c>
      <c r="B10840" t="s">
        <v>375</v>
      </c>
      <c r="C10840" t="s">
        <v>434</v>
      </c>
      <c r="D10840" t="s">
        <v>432</v>
      </c>
      <c r="E10840">
        <v>1977</v>
      </c>
      <c r="F10840">
        <v>45.776000000000003</v>
      </c>
      <c r="G10840">
        <v>7.9660000000000002</v>
      </c>
      <c r="H10840">
        <v>223.55500000000001</v>
      </c>
      <c r="I10840">
        <v>7696010000</v>
      </c>
      <c r="J10840">
        <v>954.76300000000003</v>
      </c>
      <c r="K10840">
        <v>0</v>
      </c>
      <c r="L10840">
        <v>53.6</v>
      </c>
      <c r="M10840">
        <v>63.914000000000001</v>
      </c>
      <c r="N10840">
        <v>43.860300000000002</v>
      </c>
    </row>
    <row r="10841" spans="1:14" x14ac:dyDescent="0.3">
      <c r="A10841" t="s">
        <v>374</v>
      </c>
      <c r="B10841" t="s">
        <v>375</v>
      </c>
      <c r="C10841" t="s">
        <v>434</v>
      </c>
      <c r="D10841" t="s">
        <v>432</v>
      </c>
      <c r="E10841">
        <v>1976</v>
      </c>
      <c r="F10841">
        <v>46.002000000000002</v>
      </c>
      <c r="G10841">
        <v>8.34</v>
      </c>
      <c r="H10841">
        <v>229.773</v>
      </c>
      <c r="I10841">
        <v>7633530000</v>
      </c>
      <c r="J10841">
        <v>979.32799999999997</v>
      </c>
      <c r="K10841">
        <v>0</v>
      </c>
      <c r="L10841">
        <v>56.1</v>
      </c>
      <c r="M10841">
        <v>63.258000000000003</v>
      </c>
      <c r="N10841">
        <v>42.412999999999997</v>
      </c>
    </row>
    <row r="10842" spans="1:14" x14ac:dyDescent="0.3">
      <c r="A10842" t="s">
        <v>374</v>
      </c>
      <c r="B10842" t="s">
        <v>375</v>
      </c>
      <c r="C10842" t="s">
        <v>434</v>
      </c>
      <c r="D10842" t="s">
        <v>432</v>
      </c>
      <c r="E10842">
        <v>1975</v>
      </c>
      <c r="F10842">
        <v>46.155999999999999</v>
      </c>
      <c r="G10842">
        <v>8.73</v>
      </c>
      <c r="H10842">
        <v>236.47399999999999</v>
      </c>
      <c r="I10842">
        <v>6826980000</v>
      </c>
      <c r="J10842">
        <v>905.95</v>
      </c>
      <c r="K10842">
        <v>0</v>
      </c>
      <c r="L10842">
        <v>58.7</v>
      </c>
      <c r="M10842">
        <v>62.579000000000001</v>
      </c>
      <c r="N10842">
        <v>41.003999999999998</v>
      </c>
    </row>
    <row r="10843" spans="1:14" x14ac:dyDescent="0.3">
      <c r="A10843" t="s">
        <v>374</v>
      </c>
      <c r="B10843" t="s">
        <v>375</v>
      </c>
      <c r="C10843" t="s">
        <v>434</v>
      </c>
      <c r="D10843" t="s">
        <v>432</v>
      </c>
      <c r="E10843">
        <v>1974</v>
      </c>
      <c r="F10843">
        <v>46.235999999999997</v>
      </c>
      <c r="G10843">
        <v>9.1379999999999999</v>
      </c>
      <c r="H10843">
        <v>210.76</v>
      </c>
      <c r="I10843">
        <v>5159560000</v>
      </c>
      <c r="J10843">
        <v>708.42100000000005</v>
      </c>
      <c r="L10843">
        <v>61.5</v>
      </c>
      <c r="M10843">
        <v>61.872</v>
      </c>
      <c r="N10843">
        <v>39.629899999999999</v>
      </c>
    </row>
    <row r="10844" spans="1:14" x14ac:dyDescent="0.3">
      <c r="A10844" t="s">
        <v>374</v>
      </c>
      <c r="B10844" t="s">
        <v>375</v>
      </c>
      <c r="C10844" t="s">
        <v>434</v>
      </c>
      <c r="D10844" t="s">
        <v>432</v>
      </c>
      <c r="E10844">
        <v>1973</v>
      </c>
      <c r="F10844">
        <v>46.255000000000003</v>
      </c>
      <c r="G10844">
        <v>9.5679999999999996</v>
      </c>
      <c r="H10844">
        <v>182.3</v>
      </c>
      <c r="I10844">
        <v>3239490000</v>
      </c>
      <c r="J10844">
        <v>460.29500000000002</v>
      </c>
      <c r="L10844">
        <v>64.400000000000006</v>
      </c>
      <c r="M10844">
        <v>61.137</v>
      </c>
      <c r="N10844">
        <v>38.295000000000002</v>
      </c>
    </row>
    <row r="10845" spans="1:14" x14ac:dyDescent="0.3">
      <c r="A10845" t="s">
        <v>374</v>
      </c>
      <c r="B10845" t="s">
        <v>375</v>
      </c>
      <c r="C10845" t="s">
        <v>434</v>
      </c>
      <c r="D10845" t="s">
        <v>432</v>
      </c>
      <c r="E10845">
        <v>1972</v>
      </c>
      <c r="F10845">
        <v>46.231000000000002</v>
      </c>
      <c r="G10845">
        <v>10.016999999999999</v>
      </c>
      <c r="H10845">
        <v>201.613</v>
      </c>
      <c r="I10845">
        <v>3059680000</v>
      </c>
      <c r="J10845">
        <v>449.94400000000002</v>
      </c>
      <c r="L10845">
        <v>67.400000000000006</v>
      </c>
      <c r="M10845">
        <v>60.378</v>
      </c>
      <c r="N10845">
        <v>37.0015</v>
      </c>
    </row>
    <row r="10846" spans="1:14" x14ac:dyDescent="0.3">
      <c r="A10846" t="s">
        <v>374</v>
      </c>
      <c r="B10846" t="s">
        <v>375</v>
      </c>
      <c r="C10846" t="s">
        <v>434</v>
      </c>
      <c r="D10846" t="s">
        <v>432</v>
      </c>
      <c r="E10846">
        <v>1971</v>
      </c>
      <c r="F10846">
        <v>46.185000000000002</v>
      </c>
      <c r="G10846">
        <v>10.484</v>
      </c>
      <c r="H10846">
        <v>176.233</v>
      </c>
      <c r="I10846">
        <v>2589850000</v>
      </c>
      <c r="J10846">
        <v>394.142</v>
      </c>
      <c r="L10846">
        <v>70.599999999999994</v>
      </c>
      <c r="M10846">
        <v>59.6</v>
      </c>
      <c r="N10846">
        <v>35.753900000000002</v>
      </c>
    </row>
    <row r="10847" spans="1:14" x14ac:dyDescent="0.3">
      <c r="A10847" t="s">
        <v>374</v>
      </c>
      <c r="B10847" t="s">
        <v>375</v>
      </c>
      <c r="C10847" t="s">
        <v>434</v>
      </c>
      <c r="D10847" t="s">
        <v>432</v>
      </c>
      <c r="E10847">
        <v>1970</v>
      </c>
      <c r="F10847">
        <v>46.146999999999998</v>
      </c>
      <c r="G10847">
        <v>10.967000000000001</v>
      </c>
      <c r="I10847">
        <v>2140380000</v>
      </c>
      <c r="J10847">
        <v>337.04</v>
      </c>
      <c r="K10847">
        <v>0</v>
      </c>
      <c r="L10847">
        <v>74.099999999999994</v>
      </c>
      <c r="M10847">
        <v>58.814</v>
      </c>
      <c r="N10847">
        <v>34.555100000000003</v>
      </c>
    </row>
    <row r="10848" spans="1:14" x14ac:dyDescent="0.3">
      <c r="A10848" t="s">
        <v>374</v>
      </c>
      <c r="B10848" t="s">
        <v>375</v>
      </c>
      <c r="C10848" t="s">
        <v>434</v>
      </c>
      <c r="D10848" t="s">
        <v>432</v>
      </c>
      <c r="E10848">
        <v>1969</v>
      </c>
      <c r="F10848">
        <v>46.143999999999998</v>
      </c>
      <c r="G10848">
        <v>11.464</v>
      </c>
      <c r="I10848">
        <v>2245010000</v>
      </c>
      <c r="J10848">
        <v>365.69400000000002</v>
      </c>
      <c r="L10848">
        <v>77.599999999999994</v>
      </c>
      <c r="M10848">
        <v>58.03</v>
      </c>
      <c r="N10848">
        <v>33.404299999999999</v>
      </c>
    </row>
    <row r="10849" spans="1:15" x14ac:dyDescent="0.3">
      <c r="A10849" t="s">
        <v>374</v>
      </c>
      <c r="B10849" t="s">
        <v>375</v>
      </c>
      <c r="C10849" t="s">
        <v>434</v>
      </c>
      <c r="D10849" t="s">
        <v>432</v>
      </c>
      <c r="E10849">
        <v>1968</v>
      </c>
      <c r="F10849">
        <v>46.192</v>
      </c>
      <c r="G10849">
        <v>11.97</v>
      </c>
      <c r="I10849">
        <v>1753750000</v>
      </c>
      <c r="J10849">
        <v>295.44900000000001</v>
      </c>
      <c r="L10849">
        <v>81.400000000000006</v>
      </c>
      <c r="M10849">
        <v>57.26</v>
      </c>
      <c r="N10849">
        <v>32.298699999999997</v>
      </c>
    </row>
    <row r="10850" spans="1:15" x14ac:dyDescent="0.3">
      <c r="A10850" t="s">
        <v>374</v>
      </c>
      <c r="B10850" t="s">
        <v>375</v>
      </c>
      <c r="C10850" t="s">
        <v>434</v>
      </c>
      <c r="D10850" t="s">
        <v>432</v>
      </c>
      <c r="E10850">
        <v>1967</v>
      </c>
      <c r="F10850">
        <v>46.302999999999997</v>
      </c>
      <c r="G10850">
        <v>12.481</v>
      </c>
      <c r="I10850">
        <v>1580230000</v>
      </c>
      <c r="J10850">
        <v>275.267</v>
      </c>
      <c r="L10850">
        <v>85.3</v>
      </c>
      <c r="M10850">
        <v>56.51</v>
      </c>
      <c r="N10850">
        <v>31.236899999999999</v>
      </c>
    </row>
    <row r="10851" spans="1:15" x14ac:dyDescent="0.3">
      <c r="A10851" t="s">
        <v>374</v>
      </c>
      <c r="B10851" t="s">
        <v>375</v>
      </c>
      <c r="C10851" t="s">
        <v>434</v>
      </c>
      <c r="D10851" t="s">
        <v>432</v>
      </c>
      <c r="E10851">
        <v>1966</v>
      </c>
      <c r="F10851">
        <v>46.481999999999999</v>
      </c>
      <c r="G10851">
        <v>12.994</v>
      </c>
      <c r="I10851">
        <v>1342290000</v>
      </c>
      <c r="J10851">
        <v>241.71199999999999</v>
      </c>
      <c r="L10851">
        <v>89.2</v>
      </c>
      <c r="M10851">
        <v>55.787999999999997</v>
      </c>
      <c r="N10851">
        <v>30.216799999999999</v>
      </c>
    </row>
    <row r="10852" spans="1:15" x14ac:dyDescent="0.3">
      <c r="A10852" t="s">
        <v>374</v>
      </c>
      <c r="B10852" t="s">
        <v>375</v>
      </c>
      <c r="C10852" t="s">
        <v>434</v>
      </c>
      <c r="D10852" t="s">
        <v>432</v>
      </c>
      <c r="E10852">
        <v>1965</v>
      </c>
      <c r="F10852">
        <v>46.728999999999999</v>
      </c>
      <c r="G10852">
        <v>13.509</v>
      </c>
      <c r="I10852">
        <v>1472040000</v>
      </c>
      <c r="J10852">
        <v>273.96199999999999</v>
      </c>
      <c r="K10852">
        <v>0</v>
      </c>
      <c r="L10852">
        <v>93.4</v>
      </c>
      <c r="M10852">
        <v>55.095999999999997</v>
      </c>
      <c r="N10852">
        <v>29.236799999999999</v>
      </c>
    </row>
    <row r="10853" spans="1:15" x14ac:dyDescent="0.3">
      <c r="A10853" t="s">
        <v>374</v>
      </c>
      <c r="B10853" t="s">
        <v>375</v>
      </c>
      <c r="C10853" t="s">
        <v>434</v>
      </c>
      <c r="D10853" t="s">
        <v>432</v>
      </c>
      <c r="E10853">
        <v>1964</v>
      </c>
      <c r="F10853">
        <v>47.033999999999999</v>
      </c>
      <c r="G10853">
        <v>14.025</v>
      </c>
      <c r="I10853">
        <v>1339490000</v>
      </c>
      <c r="J10853">
        <v>257.57799999999997</v>
      </c>
      <c r="L10853">
        <v>97.7</v>
      </c>
      <c r="M10853">
        <v>54.435000000000002</v>
      </c>
      <c r="N10853">
        <v>28.296500000000002</v>
      </c>
    </row>
    <row r="10854" spans="1:15" x14ac:dyDescent="0.3">
      <c r="A10854" t="s">
        <v>374</v>
      </c>
      <c r="B10854" t="s">
        <v>375</v>
      </c>
      <c r="C10854" t="s">
        <v>434</v>
      </c>
      <c r="D10854" t="s">
        <v>432</v>
      </c>
      <c r="E10854">
        <v>1963</v>
      </c>
      <c r="F10854">
        <v>47.374000000000002</v>
      </c>
      <c r="G10854">
        <v>14.542999999999999</v>
      </c>
      <c r="I10854">
        <v>1200450000</v>
      </c>
      <c r="J10854">
        <v>238.43700000000001</v>
      </c>
      <c r="L10854">
        <v>102.1</v>
      </c>
      <c r="M10854">
        <v>53.796999999999997</v>
      </c>
      <c r="N10854">
        <v>27.395</v>
      </c>
    </row>
    <row r="10855" spans="1:15" x14ac:dyDescent="0.3">
      <c r="A10855" t="s">
        <v>374</v>
      </c>
      <c r="B10855" t="s">
        <v>375</v>
      </c>
      <c r="C10855" t="s">
        <v>434</v>
      </c>
      <c r="D10855" t="s">
        <v>432</v>
      </c>
      <c r="E10855">
        <v>1962</v>
      </c>
      <c r="F10855">
        <v>47.728999999999999</v>
      </c>
      <c r="G10855">
        <v>15.063000000000001</v>
      </c>
      <c r="I10855">
        <v>1110570000</v>
      </c>
      <c r="J10855">
        <v>227.78899999999999</v>
      </c>
      <c r="L10855">
        <v>106.8</v>
      </c>
      <c r="M10855">
        <v>53.176000000000002</v>
      </c>
      <c r="N10855">
        <v>26.528600000000001</v>
      </c>
    </row>
    <row r="10856" spans="1:15" x14ac:dyDescent="0.3">
      <c r="A10856" t="s">
        <v>374</v>
      </c>
      <c r="B10856" t="s">
        <v>375</v>
      </c>
      <c r="C10856" t="s">
        <v>434</v>
      </c>
      <c r="D10856" t="s">
        <v>432</v>
      </c>
      <c r="E10856">
        <v>1961</v>
      </c>
      <c r="F10856">
        <v>48.087000000000003</v>
      </c>
      <c r="G10856">
        <v>15.583</v>
      </c>
      <c r="I10856">
        <v>945245000</v>
      </c>
      <c r="J10856">
        <v>200.18299999999999</v>
      </c>
      <c r="L10856">
        <v>111.7</v>
      </c>
      <c r="M10856">
        <v>52.567999999999998</v>
      </c>
      <c r="N10856">
        <v>25.693200000000001</v>
      </c>
    </row>
    <row r="10857" spans="1:15" x14ac:dyDescent="0.3">
      <c r="A10857" t="s">
        <v>374</v>
      </c>
      <c r="B10857" t="s">
        <v>375</v>
      </c>
      <c r="C10857" t="s">
        <v>434</v>
      </c>
      <c r="D10857" t="s">
        <v>432</v>
      </c>
      <c r="E10857">
        <v>1960</v>
      </c>
      <c r="F10857">
        <v>48.441000000000003</v>
      </c>
      <c r="G10857">
        <v>16.102</v>
      </c>
      <c r="I10857">
        <v>857704000</v>
      </c>
      <c r="J10857">
        <v>187.53700000000001</v>
      </c>
      <c r="K10857">
        <v>0</v>
      </c>
      <c r="L10857">
        <v>116.9</v>
      </c>
      <c r="M10857">
        <v>51.970999999999997</v>
      </c>
    </row>
    <row r="10858" spans="1:15" x14ac:dyDescent="0.3">
      <c r="A10858" t="s">
        <v>376</v>
      </c>
      <c r="B10858" t="s">
        <v>377</v>
      </c>
      <c r="C10858" t="s">
        <v>438</v>
      </c>
      <c r="D10858" t="s">
        <v>432</v>
      </c>
      <c r="E10858">
        <v>2018</v>
      </c>
      <c r="I10858">
        <v>7522950000</v>
      </c>
      <c r="J10858">
        <v>826.62199999999996</v>
      </c>
      <c r="L10858">
        <v>30.4</v>
      </c>
      <c r="N10858">
        <v>65.572699999999998</v>
      </c>
      <c r="O10858">
        <v>10.922000000000001</v>
      </c>
    </row>
    <row r="10859" spans="1:15" x14ac:dyDescent="0.3">
      <c r="A10859" t="s">
        <v>376</v>
      </c>
      <c r="B10859" t="s">
        <v>377</v>
      </c>
      <c r="C10859" t="s">
        <v>438</v>
      </c>
      <c r="D10859" t="s">
        <v>432</v>
      </c>
      <c r="E10859">
        <v>2017</v>
      </c>
      <c r="F10859">
        <v>31.364000000000001</v>
      </c>
      <c r="G10859">
        <v>4.9610000000000003</v>
      </c>
      <c r="I10859">
        <v>7157870000</v>
      </c>
      <c r="J10859">
        <v>806.04200000000003</v>
      </c>
      <c r="K10859">
        <v>21.96</v>
      </c>
      <c r="L10859">
        <v>31.3</v>
      </c>
      <c r="M10859">
        <v>70.647000000000006</v>
      </c>
      <c r="N10859">
        <v>63.983499999999999</v>
      </c>
      <c r="O10859">
        <v>10.738</v>
      </c>
    </row>
    <row r="10860" spans="1:15" x14ac:dyDescent="0.3">
      <c r="A10860" t="s">
        <v>376</v>
      </c>
      <c r="B10860" t="s">
        <v>377</v>
      </c>
      <c r="C10860" t="s">
        <v>438</v>
      </c>
      <c r="D10860" t="s">
        <v>432</v>
      </c>
      <c r="E10860">
        <v>2016</v>
      </c>
      <c r="F10860">
        <v>31.821999999999999</v>
      </c>
      <c r="G10860">
        <v>5.0780000000000003</v>
      </c>
      <c r="I10860">
        <v>6952680000</v>
      </c>
      <c r="J10860">
        <v>802.51800000000003</v>
      </c>
      <c r="K10860">
        <v>20.47</v>
      </c>
      <c r="L10860">
        <v>32.1</v>
      </c>
      <c r="M10860">
        <v>70.397000000000006</v>
      </c>
      <c r="N10860">
        <v>62.422199999999997</v>
      </c>
      <c r="O10860">
        <v>10.989000000000001</v>
      </c>
    </row>
    <row r="10861" spans="1:15" x14ac:dyDescent="0.3">
      <c r="A10861" t="s">
        <v>376</v>
      </c>
      <c r="B10861" t="s">
        <v>377</v>
      </c>
      <c r="C10861" t="s">
        <v>438</v>
      </c>
      <c r="D10861" t="s">
        <v>432</v>
      </c>
      <c r="E10861">
        <v>2015</v>
      </c>
      <c r="F10861">
        <v>32.115000000000002</v>
      </c>
      <c r="G10861">
        <v>5.2009999999999996</v>
      </c>
      <c r="I10861">
        <v>7854600000</v>
      </c>
      <c r="J10861">
        <v>929.096</v>
      </c>
      <c r="K10861">
        <v>18.98</v>
      </c>
      <c r="L10861">
        <v>32.9</v>
      </c>
      <c r="M10861">
        <v>70.137</v>
      </c>
      <c r="N10861">
        <v>60.912399999999998</v>
      </c>
      <c r="O10861">
        <v>11.35</v>
      </c>
    </row>
    <row r="10862" spans="1:15" x14ac:dyDescent="0.3">
      <c r="A10862" t="s">
        <v>376</v>
      </c>
      <c r="B10862" t="s">
        <v>377</v>
      </c>
      <c r="C10862" t="s">
        <v>438</v>
      </c>
      <c r="D10862" t="s">
        <v>432</v>
      </c>
      <c r="E10862">
        <v>2014</v>
      </c>
      <c r="F10862">
        <v>32.241</v>
      </c>
      <c r="G10862">
        <v>5.3220000000000001</v>
      </c>
      <c r="H10862">
        <v>1499.49</v>
      </c>
      <c r="I10862">
        <v>9112540000</v>
      </c>
      <c r="J10862">
        <v>1104.17</v>
      </c>
      <c r="K10862">
        <v>17.489999999999998</v>
      </c>
      <c r="L10862">
        <v>33.700000000000003</v>
      </c>
      <c r="M10862">
        <v>69.873999999999995</v>
      </c>
      <c r="N10862">
        <v>59.464500000000001</v>
      </c>
      <c r="O10862">
        <v>11.648999999999999</v>
      </c>
    </row>
    <row r="10863" spans="1:15" x14ac:dyDescent="0.3">
      <c r="A10863" t="s">
        <v>376</v>
      </c>
      <c r="B10863" t="s">
        <v>377</v>
      </c>
      <c r="C10863" t="s">
        <v>438</v>
      </c>
      <c r="D10863" t="s">
        <v>432</v>
      </c>
      <c r="E10863">
        <v>2013</v>
      </c>
      <c r="F10863">
        <v>32.228000000000002</v>
      </c>
      <c r="G10863">
        <v>5.4349999999999996</v>
      </c>
      <c r="H10863">
        <v>1692.73</v>
      </c>
      <c r="I10863">
        <v>8448470000</v>
      </c>
      <c r="J10863">
        <v>1048.23</v>
      </c>
      <c r="K10863">
        <v>16</v>
      </c>
      <c r="L10863">
        <v>34.5</v>
      </c>
      <c r="M10863">
        <v>69.608999999999995</v>
      </c>
      <c r="N10863">
        <v>57.586199999999998</v>
      </c>
      <c r="O10863">
        <v>11.821999999999999</v>
      </c>
    </row>
    <row r="10864" spans="1:15" x14ac:dyDescent="0.3">
      <c r="A10864" t="s">
        <v>376</v>
      </c>
      <c r="B10864" t="s">
        <v>377</v>
      </c>
      <c r="C10864" t="s">
        <v>438</v>
      </c>
      <c r="D10864" t="s">
        <v>432</v>
      </c>
      <c r="E10864">
        <v>2012</v>
      </c>
      <c r="F10864">
        <v>32.109000000000002</v>
      </c>
      <c r="G10864">
        <v>5.5419999999999998</v>
      </c>
      <c r="H10864">
        <v>1761.05</v>
      </c>
      <c r="I10864">
        <v>7633050000</v>
      </c>
      <c r="J10864">
        <v>969.29600000000005</v>
      </c>
      <c r="K10864">
        <v>14.51</v>
      </c>
      <c r="L10864">
        <v>35.299999999999997</v>
      </c>
      <c r="M10864">
        <v>69.34</v>
      </c>
      <c r="N10864">
        <v>56.264899999999997</v>
      </c>
      <c r="O10864">
        <v>11.702999999999999</v>
      </c>
    </row>
    <row r="10865" spans="1:15" x14ac:dyDescent="0.3">
      <c r="A10865" t="s">
        <v>376</v>
      </c>
      <c r="B10865" t="s">
        <v>377</v>
      </c>
      <c r="C10865" t="s">
        <v>438</v>
      </c>
      <c r="D10865" t="s">
        <v>432</v>
      </c>
      <c r="E10865">
        <v>2011</v>
      </c>
      <c r="F10865">
        <v>31.905999999999999</v>
      </c>
      <c r="G10865">
        <v>5.6429999999999998</v>
      </c>
      <c r="H10865">
        <v>1811.24</v>
      </c>
      <c r="I10865">
        <v>6522730000</v>
      </c>
      <c r="J10865">
        <v>847.38199999999995</v>
      </c>
      <c r="K10865">
        <v>13.03</v>
      </c>
      <c r="L10865">
        <v>36.200000000000003</v>
      </c>
      <c r="M10865">
        <v>69.055000000000007</v>
      </c>
      <c r="N10865">
        <v>54.997900000000001</v>
      </c>
      <c r="O10865">
        <v>11.571999999999999</v>
      </c>
    </row>
    <row r="10866" spans="1:15" x14ac:dyDescent="0.3">
      <c r="A10866" t="s">
        <v>376</v>
      </c>
      <c r="B10866" t="s">
        <v>377</v>
      </c>
      <c r="C10866" t="s">
        <v>438</v>
      </c>
      <c r="D10866" t="s">
        <v>432</v>
      </c>
      <c r="E10866">
        <v>2010</v>
      </c>
      <c r="F10866">
        <v>31.626999999999999</v>
      </c>
      <c r="G10866">
        <v>5.7460000000000004</v>
      </c>
      <c r="H10866">
        <v>1893.22</v>
      </c>
      <c r="I10866">
        <v>5642180000</v>
      </c>
      <c r="J10866">
        <v>749.553</v>
      </c>
      <c r="K10866">
        <v>11.55</v>
      </c>
      <c r="L10866">
        <v>37.299999999999997</v>
      </c>
      <c r="M10866">
        <v>68.736000000000004</v>
      </c>
      <c r="N10866">
        <v>53.782499999999999</v>
      </c>
      <c r="O10866">
        <v>11.634</v>
      </c>
    </row>
    <row r="10867" spans="1:15" x14ac:dyDescent="0.3">
      <c r="A10867" t="s">
        <v>376</v>
      </c>
      <c r="B10867" t="s">
        <v>377</v>
      </c>
      <c r="C10867" t="s">
        <v>438</v>
      </c>
      <c r="D10867" t="s">
        <v>432</v>
      </c>
      <c r="E10867">
        <v>2009</v>
      </c>
      <c r="F10867">
        <v>31.276</v>
      </c>
      <c r="G10867">
        <v>5.8559999999999999</v>
      </c>
      <c r="H10867">
        <v>1911.13</v>
      </c>
      <c r="I10867">
        <v>4979480000</v>
      </c>
      <c r="J10867">
        <v>676.12300000000005</v>
      </c>
      <c r="K10867">
        <v>10.07</v>
      </c>
      <c r="L10867">
        <v>38.5</v>
      </c>
      <c r="M10867">
        <v>68.36</v>
      </c>
      <c r="N10867">
        <v>52.620399999999997</v>
      </c>
      <c r="O10867">
        <v>11.5</v>
      </c>
    </row>
    <row r="10868" spans="1:15" x14ac:dyDescent="0.3">
      <c r="A10868" t="s">
        <v>376</v>
      </c>
      <c r="B10868" t="s">
        <v>377</v>
      </c>
      <c r="C10868" t="s">
        <v>438</v>
      </c>
      <c r="D10868" t="s">
        <v>432</v>
      </c>
      <c r="E10868">
        <v>2008</v>
      </c>
      <c r="F10868">
        <v>30.873000000000001</v>
      </c>
      <c r="G10868">
        <v>5.984</v>
      </c>
      <c r="H10868">
        <v>1947.04</v>
      </c>
      <c r="I10868">
        <v>5161340000</v>
      </c>
      <c r="J10868">
        <v>715.86500000000001</v>
      </c>
      <c r="K10868">
        <v>8.7799999999999994</v>
      </c>
      <c r="L10868">
        <v>40.1</v>
      </c>
      <c r="M10868">
        <v>67.911000000000001</v>
      </c>
      <c r="N10868">
        <v>51.514200000000002</v>
      </c>
      <c r="O10868">
        <v>10.89</v>
      </c>
    </row>
    <row r="10869" spans="1:15" x14ac:dyDescent="0.3">
      <c r="A10869" t="s">
        <v>376</v>
      </c>
      <c r="B10869" t="s">
        <v>377</v>
      </c>
      <c r="C10869" t="s">
        <v>438</v>
      </c>
      <c r="D10869" t="s">
        <v>432</v>
      </c>
      <c r="E10869">
        <v>2007</v>
      </c>
      <c r="F10869">
        <v>30.452000000000002</v>
      </c>
      <c r="G10869">
        <v>6.141</v>
      </c>
      <c r="H10869">
        <v>2073.15</v>
      </c>
      <c r="I10869">
        <v>3719510000</v>
      </c>
      <c r="J10869">
        <v>526.64300000000003</v>
      </c>
      <c r="K10869">
        <v>7.1976199999999997</v>
      </c>
      <c r="L10869">
        <v>42.1</v>
      </c>
      <c r="M10869">
        <v>67.382000000000005</v>
      </c>
      <c r="N10869">
        <v>50.4621</v>
      </c>
      <c r="O10869">
        <v>11.028</v>
      </c>
    </row>
    <row r="10870" spans="1:15" x14ac:dyDescent="0.3">
      <c r="A10870" t="s">
        <v>376</v>
      </c>
      <c r="B10870" t="s">
        <v>377</v>
      </c>
      <c r="C10870" t="s">
        <v>438</v>
      </c>
      <c r="D10870" t="s">
        <v>432</v>
      </c>
      <c r="E10870">
        <v>2006</v>
      </c>
      <c r="F10870">
        <v>30.056000000000001</v>
      </c>
      <c r="G10870">
        <v>6.3330000000000002</v>
      </c>
      <c r="H10870">
        <v>2137.7800000000002</v>
      </c>
      <c r="I10870">
        <v>2830220000</v>
      </c>
      <c r="J10870">
        <v>408.839</v>
      </c>
      <c r="K10870">
        <v>3.7724099999999998</v>
      </c>
      <c r="L10870">
        <v>44.5</v>
      </c>
      <c r="M10870">
        <v>66.771000000000001</v>
      </c>
      <c r="N10870">
        <v>49.461199999999998</v>
      </c>
      <c r="O10870">
        <v>11.863</v>
      </c>
    </row>
    <row r="10871" spans="1:15" x14ac:dyDescent="0.3">
      <c r="A10871" t="s">
        <v>376</v>
      </c>
      <c r="B10871" t="s">
        <v>377</v>
      </c>
      <c r="C10871" t="s">
        <v>438</v>
      </c>
      <c r="D10871" t="s">
        <v>432</v>
      </c>
      <c r="E10871">
        <v>2005</v>
      </c>
      <c r="F10871">
        <v>29.742000000000001</v>
      </c>
      <c r="G10871">
        <v>6.5720000000000001</v>
      </c>
      <c r="H10871">
        <v>2149.5500000000002</v>
      </c>
      <c r="I10871">
        <v>2312330000</v>
      </c>
      <c r="J10871">
        <v>340.58300000000003</v>
      </c>
      <c r="K10871">
        <v>0.29869000000000001</v>
      </c>
      <c r="L10871">
        <v>47.4</v>
      </c>
      <c r="M10871">
        <v>66.08</v>
      </c>
      <c r="N10871">
        <v>48.509</v>
      </c>
      <c r="O10871">
        <v>12.981</v>
      </c>
    </row>
    <row r="10872" spans="1:15" x14ac:dyDescent="0.3">
      <c r="A10872" t="s">
        <v>376</v>
      </c>
      <c r="B10872" t="s">
        <v>377</v>
      </c>
      <c r="C10872" t="s">
        <v>438</v>
      </c>
      <c r="D10872" t="s">
        <v>432</v>
      </c>
      <c r="E10872">
        <v>2004</v>
      </c>
      <c r="F10872">
        <v>29.565000000000001</v>
      </c>
      <c r="G10872">
        <v>6.867</v>
      </c>
      <c r="H10872">
        <v>2160.19</v>
      </c>
      <c r="I10872">
        <v>2076180000</v>
      </c>
      <c r="J10872">
        <v>311.62700000000001</v>
      </c>
      <c r="K10872">
        <v>7.7479900000000004E-2</v>
      </c>
      <c r="L10872">
        <v>50.8</v>
      </c>
      <c r="M10872">
        <v>65.313999999999993</v>
      </c>
      <c r="N10872">
        <v>47.6021</v>
      </c>
      <c r="O10872">
        <v>13.412000000000001</v>
      </c>
    </row>
    <row r="10873" spans="1:15" x14ac:dyDescent="0.3">
      <c r="A10873" t="s">
        <v>376</v>
      </c>
      <c r="B10873" t="s">
        <v>377</v>
      </c>
      <c r="C10873" t="s">
        <v>438</v>
      </c>
      <c r="D10873" t="s">
        <v>432</v>
      </c>
      <c r="E10873">
        <v>2003</v>
      </c>
      <c r="F10873">
        <v>29.552</v>
      </c>
      <c r="G10873">
        <v>7.2149999999999999</v>
      </c>
      <c r="H10873">
        <v>2138.64</v>
      </c>
      <c r="I10873">
        <v>1555300000</v>
      </c>
      <c r="J10873">
        <v>237.75700000000001</v>
      </c>
      <c r="K10873">
        <v>6.4583799999999997E-2</v>
      </c>
      <c r="L10873">
        <v>54.7</v>
      </c>
      <c r="M10873">
        <v>64.495999999999995</v>
      </c>
      <c r="N10873">
        <v>46.738700000000001</v>
      </c>
      <c r="O10873">
        <v>13.875999999999999</v>
      </c>
    </row>
    <row r="10874" spans="1:15" x14ac:dyDescent="0.3">
      <c r="A10874" t="s">
        <v>376</v>
      </c>
      <c r="B10874" t="s">
        <v>377</v>
      </c>
      <c r="C10874" t="s">
        <v>438</v>
      </c>
      <c r="D10874" t="s">
        <v>432</v>
      </c>
      <c r="E10874">
        <v>2002</v>
      </c>
      <c r="F10874">
        <v>29.721</v>
      </c>
      <c r="G10874">
        <v>7.61</v>
      </c>
      <c r="H10874">
        <v>2140.5500000000002</v>
      </c>
      <c r="I10874">
        <v>1221120000</v>
      </c>
      <c r="J10874">
        <v>190.00299999999999</v>
      </c>
      <c r="K10874">
        <v>5.54628E-2</v>
      </c>
      <c r="L10874">
        <v>58.8</v>
      </c>
      <c r="M10874">
        <v>63.652999999999999</v>
      </c>
      <c r="N10874">
        <v>45.9193</v>
      </c>
      <c r="O10874">
        <v>14.16</v>
      </c>
    </row>
    <row r="10875" spans="1:15" x14ac:dyDescent="0.3">
      <c r="A10875" t="s">
        <v>376</v>
      </c>
      <c r="B10875" t="s">
        <v>377</v>
      </c>
      <c r="C10875" t="s">
        <v>438</v>
      </c>
      <c r="D10875" t="s">
        <v>432</v>
      </c>
      <c r="E10875">
        <v>2001</v>
      </c>
      <c r="F10875">
        <v>30.081</v>
      </c>
      <c r="G10875">
        <v>8.0440000000000005</v>
      </c>
      <c r="H10875">
        <v>2143.23</v>
      </c>
      <c r="I10875">
        <v>1080770000</v>
      </c>
      <c r="J10875">
        <v>171.048</v>
      </c>
      <c r="K10875">
        <v>5.1259100000000002E-2</v>
      </c>
      <c r="L10875">
        <v>63.2</v>
      </c>
      <c r="M10875">
        <v>62.807000000000002</v>
      </c>
      <c r="N10875">
        <v>45.145099999999999</v>
      </c>
      <c r="O10875">
        <v>14.275</v>
      </c>
    </row>
    <row r="10876" spans="1:15" x14ac:dyDescent="0.3">
      <c r="A10876" t="s">
        <v>376</v>
      </c>
      <c r="B10876" t="s">
        <v>377</v>
      </c>
      <c r="C10876" t="s">
        <v>438</v>
      </c>
      <c r="D10876" t="s">
        <v>432</v>
      </c>
      <c r="E10876">
        <v>2000</v>
      </c>
      <c r="F10876">
        <v>30.623999999999999</v>
      </c>
      <c r="G10876">
        <v>8.5109999999999992</v>
      </c>
      <c r="H10876">
        <v>2161.56</v>
      </c>
      <c r="I10876">
        <v>860521000</v>
      </c>
      <c r="J10876">
        <v>138.429</v>
      </c>
      <c r="K10876">
        <v>4.85996E-2</v>
      </c>
      <c r="L10876">
        <v>67.8</v>
      </c>
      <c r="M10876">
        <v>61.973999999999997</v>
      </c>
      <c r="N10876">
        <v>44.415100000000002</v>
      </c>
      <c r="O10876">
        <v>14.612</v>
      </c>
    </row>
    <row r="10877" spans="1:15" x14ac:dyDescent="0.3">
      <c r="A10877" t="s">
        <v>376</v>
      </c>
      <c r="B10877" t="s">
        <v>377</v>
      </c>
      <c r="C10877" t="s">
        <v>438</v>
      </c>
      <c r="D10877" t="s">
        <v>432</v>
      </c>
      <c r="E10877">
        <v>1999</v>
      </c>
      <c r="F10877">
        <v>31.326000000000001</v>
      </c>
      <c r="G10877">
        <v>9.0050000000000008</v>
      </c>
      <c r="H10877">
        <v>2187.6999999999998</v>
      </c>
      <c r="I10877">
        <v>1086610000</v>
      </c>
      <c r="J10877">
        <v>177.56</v>
      </c>
      <c r="K10877">
        <v>3.2791899999999999E-2</v>
      </c>
      <c r="L10877">
        <v>72.400000000000006</v>
      </c>
      <c r="M10877">
        <v>61.161000000000001</v>
      </c>
      <c r="N10877">
        <v>43.724400000000003</v>
      </c>
      <c r="O10877">
        <v>15.4</v>
      </c>
    </row>
    <row r="10878" spans="1:15" x14ac:dyDescent="0.3">
      <c r="A10878" t="s">
        <v>376</v>
      </c>
      <c r="B10878" t="s">
        <v>377</v>
      </c>
      <c r="C10878" t="s">
        <v>438</v>
      </c>
      <c r="D10878" t="s">
        <v>432</v>
      </c>
      <c r="E10878">
        <v>1998</v>
      </c>
      <c r="F10878">
        <v>32.14</v>
      </c>
      <c r="G10878">
        <v>9.5109999999999992</v>
      </c>
      <c r="H10878">
        <v>2086.14</v>
      </c>
      <c r="I10878">
        <v>1320240000</v>
      </c>
      <c r="J10878">
        <v>219.04</v>
      </c>
      <c r="L10878">
        <v>77</v>
      </c>
      <c r="M10878">
        <v>60.378999999999998</v>
      </c>
      <c r="N10878">
        <v>43.065100000000001</v>
      </c>
      <c r="O10878">
        <v>16.5</v>
      </c>
    </row>
    <row r="10879" spans="1:15" x14ac:dyDescent="0.3">
      <c r="A10879" t="s">
        <v>376</v>
      </c>
      <c r="B10879" t="s">
        <v>377</v>
      </c>
      <c r="C10879" t="s">
        <v>438</v>
      </c>
      <c r="D10879" t="s">
        <v>432</v>
      </c>
      <c r="E10879">
        <v>1997</v>
      </c>
      <c r="F10879">
        <v>33.023000000000003</v>
      </c>
      <c r="G10879">
        <v>10.007999999999999</v>
      </c>
      <c r="H10879">
        <v>2046.34</v>
      </c>
      <c r="I10879">
        <v>921572000</v>
      </c>
      <c r="J10879">
        <v>155.18799999999999</v>
      </c>
      <c r="L10879">
        <v>81.099999999999994</v>
      </c>
      <c r="M10879">
        <v>59.65</v>
      </c>
      <c r="N10879">
        <v>42.429299999999998</v>
      </c>
      <c r="O10879">
        <v>13.9</v>
      </c>
    </row>
    <row r="10880" spans="1:15" x14ac:dyDescent="0.3">
      <c r="A10880" t="s">
        <v>376</v>
      </c>
      <c r="B10880" t="s">
        <v>377</v>
      </c>
      <c r="C10880" t="s">
        <v>438</v>
      </c>
      <c r="D10880" t="s">
        <v>432</v>
      </c>
      <c r="E10880">
        <v>1996</v>
      </c>
      <c r="F10880">
        <v>33.950000000000003</v>
      </c>
      <c r="G10880">
        <v>10.475</v>
      </c>
      <c r="H10880">
        <v>2327.15</v>
      </c>
      <c r="I10880">
        <v>1043650000</v>
      </c>
      <c r="J10880">
        <v>178.36099999999999</v>
      </c>
      <c r="L10880">
        <v>84.6</v>
      </c>
      <c r="M10880">
        <v>59.003</v>
      </c>
      <c r="N10880">
        <v>41.807299999999998</v>
      </c>
      <c r="O10880">
        <v>13.4</v>
      </c>
    </row>
    <row r="10881" spans="1:15" x14ac:dyDescent="0.3">
      <c r="A10881" t="s">
        <v>376</v>
      </c>
      <c r="B10881" t="s">
        <v>377</v>
      </c>
      <c r="C10881" t="s">
        <v>438</v>
      </c>
      <c r="D10881" t="s">
        <v>432</v>
      </c>
      <c r="E10881">
        <v>1995</v>
      </c>
      <c r="F10881">
        <v>34.924999999999997</v>
      </c>
      <c r="G10881">
        <v>10.878</v>
      </c>
      <c r="H10881">
        <v>2405.11</v>
      </c>
      <c r="I10881">
        <v>1231570000</v>
      </c>
      <c r="J10881">
        <v>213.63499999999999</v>
      </c>
      <c r="L10881">
        <v>87.3</v>
      </c>
      <c r="M10881">
        <v>58.497</v>
      </c>
      <c r="N10881">
        <v>41.189</v>
      </c>
      <c r="O10881">
        <v>10.3</v>
      </c>
    </row>
    <row r="10882" spans="1:15" x14ac:dyDescent="0.3">
      <c r="A10882" t="s">
        <v>376</v>
      </c>
      <c r="B10882" t="s">
        <v>377</v>
      </c>
      <c r="C10882" t="s">
        <v>438</v>
      </c>
      <c r="D10882" t="s">
        <v>432</v>
      </c>
      <c r="E10882">
        <v>1994</v>
      </c>
      <c r="F10882">
        <v>35.970999999999997</v>
      </c>
      <c r="G10882">
        <v>11.182</v>
      </c>
      <c r="H10882">
        <v>2522.5500000000002</v>
      </c>
      <c r="I10882">
        <v>1522020000</v>
      </c>
      <c r="J10882">
        <v>268</v>
      </c>
      <c r="L10882">
        <v>88.6</v>
      </c>
      <c r="M10882">
        <v>58.192</v>
      </c>
      <c r="N10882">
        <v>40.577100000000002</v>
      </c>
      <c r="O10882">
        <v>8.8000000000000007</v>
      </c>
    </row>
    <row r="10883" spans="1:15" x14ac:dyDescent="0.3">
      <c r="A10883" t="s">
        <v>376</v>
      </c>
      <c r="B10883" t="s">
        <v>377</v>
      </c>
      <c r="C10883" t="s">
        <v>438</v>
      </c>
      <c r="D10883" t="s">
        <v>432</v>
      </c>
      <c r="E10883">
        <v>1993</v>
      </c>
      <c r="F10883">
        <v>37.093000000000004</v>
      </c>
      <c r="G10883">
        <v>11.377000000000001</v>
      </c>
      <c r="H10883">
        <v>2569.67</v>
      </c>
      <c r="I10883">
        <v>1646690000</v>
      </c>
      <c r="J10883">
        <v>294.404</v>
      </c>
      <c r="L10883">
        <v>88.2</v>
      </c>
      <c r="M10883">
        <v>58.103999999999999</v>
      </c>
      <c r="N10883">
        <v>39.963700000000003</v>
      </c>
      <c r="O10883">
        <v>6.2</v>
      </c>
    </row>
    <row r="10884" spans="1:15" x14ac:dyDescent="0.3">
      <c r="A10884" t="s">
        <v>376</v>
      </c>
      <c r="B10884" t="s">
        <v>377</v>
      </c>
      <c r="C10884" t="s">
        <v>438</v>
      </c>
      <c r="D10884" t="s">
        <v>432</v>
      </c>
      <c r="E10884">
        <v>1992</v>
      </c>
      <c r="F10884">
        <v>38.267000000000003</v>
      </c>
      <c r="G10884">
        <v>11.468999999999999</v>
      </c>
      <c r="H10884">
        <v>2990.28</v>
      </c>
      <c r="I10884">
        <v>1909250000</v>
      </c>
      <c r="J10884">
        <v>346.97800000000001</v>
      </c>
      <c r="L10884">
        <v>85.7</v>
      </c>
      <c r="M10884">
        <v>58.212000000000003</v>
      </c>
      <c r="N10884">
        <v>39.314799999999998</v>
      </c>
      <c r="O10884">
        <v>2.1</v>
      </c>
    </row>
    <row r="10885" spans="1:15" x14ac:dyDescent="0.3">
      <c r="A10885" t="s">
        <v>376</v>
      </c>
      <c r="B10885" t="s">
        <v>377</v>
      </c>
      <c r="C10885" t="s">
        <v>438</v>
      </c>
      <c r="D10885" t="s">
        <v>432</v>
      </c>
      <c r="E10885">
        <v>1991</v>
      </c>
      <c r="F10885">
        <v>39.447000000000003</v>
      </c>
      <c r="G10885">
        <v>11.472</v>
      </c>
      <c r="H10885">
        <v>3200.18</v>
      </c>
      <c r="I10885">
        <v>2534720000</v>
      </c>
      <c r="J10885">
        <v>469.33800000000002</v>
      </c>
      <c r="L10885">
        <v>82.7</v>
      </c>
      <c r="M10885">
        <v>58.48</v>
      </c>
      <c r="N10885">
        <v>38.587000000000003</v>
      </c>
      <c r="O10885">
        <v>1.9</v>
      </c>
    </row>
    <row r="10886" spans="1:15" x14ac:dyDescent="0.3">
      <c r="A10886" t="s">
        <v>376</v>
      </c>
      <c r="B10886" t="s">
        <v>377</v>
      </c>
      <c r="C10886" t="s">
        <v>438</v>
      </c>
      <c r="D10886" t="s">
        <v>432</v>
      </c>
      <c r="E10886">
        <v>1990</v>
      </c>
      <c r="F10886">
        <v>40.557000000000002</v>
      </c>
      <c r="G10886">
        <v>11.425000000000001</v>
      </c>
      <c r="H10886">
        <v>3358.56</v>
      </c>
      <c r="I10886">
        <v>2629400000</v>
      </c>
      <c r="J10886">
        <v>497.63200000000001</v>
      </c>
      <c r="K10886">
        <v>0</v>
      </c>
      <c r="L10886">
        <v>80.7</v>
      </c>
      <c r="M10886">
        <v>58.823999999999998</v>
      </c>
      <c r="N10886">
        <v>37.752299999999998</v>
      </c>
    </row>
    <row r="10887" spans="1:15" x14ac:dyDescent="0.3">
      <c r="A10887" t="s">
        <v>376</v>
      </c>
      <c r="B10887" t="s">
        <v>377</v>
      </c>
      <c r="C10887" t="s">
        <v>438</v>
      </c>
      <c r="D10887" t="s">
        <v>432</v>
      </c>
      <c r="E10887">
        <v>1989</v>
      </c>
      <c r="F10887">
        <v>41.512</v>
      </c>
      <c r="G10887">
        <v>11.379</v>
      </c>
      <c r="L10887">
        <v>80.7</v>
      </c>
      <c r="M10887">
        <v>59.137999999999998</v>
      </c>
      <c r="N10887">
        <v>36.795299999999997</v>
      </c>
    </row>
    <row r="10888" spans="1:15" x14ac:dyDescent="0.3">
      <c r="A10888" t="s">
        <v>376</v>
      </c>
      <c r="B10888" t="s">
        <v>377</v>
      </c>
      <c r="C10888" t="s">
        <v>438</v>
      </c>
      <c r="D10888" t="s">
        <v>432</v>
      </c>
      <c r="E10888">
        <v>1988</v>
      </c>
      <c r="F10888">
        <v>42.256999999999998</v>
      </c>
      <c r="G10888">
        <v>11.379</v>
      </c>
      <c r="L10888">
        <v>82.4</v>
      </c>
      <c r="M10888">
        <v>59.335000000000001</v>
      </c>
      <c r="N10888">
        <v>35.732799999999997</v>
      </c>
    </row>
    <row r="10889" spans="1:15" x14ac:dyDescent="0.3">
      <c r="A10889" t="s">
        <v>376</v>
      </c>
      <c r="B10889" t="s">
        <v>377</v>
      </c>
      <c r="C10889" t="s">
        <v>438</v>
      </c>
      <c r="D10889" t="s">
        <v>432</v>
      </c>
      <c r="E10889">
        <v>1987</v>
      </c>
      <c r="F10889">
        <v>42.753</v>
      </c>
      <c r="G10889">
        <v>11.452</v>
      </c>
      <c r="L10889">
        <v>85.3</v>
      </c>
      <c r="M10889">
        <v>59.354999999999997</v>
      </c>
      <c r="N10889">
        <v>34.609900000000003</v>
      </c>
    </row>
    <row r="10890" spans="1:15" x14ac:dyDescent="0.3">
      <c r="A10890" t="s">
        <v>376</v>
      </c>
      <c r="B10890" t="s">
        <v>377</v>
      </c>
      <c r="C10890" t="s">
        <v>438</v>
      </c>
      <c r="D10890" t="s">
        <v>432</v>
      </c>
      <c r="E10890">
        <v>1986</v>
      </c>
      <c r="F10890">
        <v>42.987000000000002</v>
      </c>
      <c r="G10890">
        <v>11.606999999999999</v>
      </c>
      <c r="L10890">
        <v>88.8</v>
      </c>
      <c r="M10890">
        <v>59.183</v>
      </c>
      <c r="N10890">
        <v>33.490499999999997</v>
      </c>
    </row>
    <row r="10891" spans="1:15" x14ac:dyDescent="0.3">
      <c r="A10891" t="s">
        <v>376</v>
      </c>
      <c r="B10891" t="s">
        <v>377</v>
      </c>
      <c r="C10891" t="s">
        <v>438</v>
      </c>
      <c r="D10891" t="s">
        <v>432</v>
      </c>
      <c r="E10891">
        <v>1985</v>
      </c>
      <c r="F10891">
        <v>42.957000000000001</v>
      </c>
      <c r="G10891">
        <v>11.824999999999999</v>
      </c>
      <c r="L10891">
        <v>92.3</v>
      </c>
      <c r="M10891">
        <v>58.847000000000001</v>
      </c>
      <c r="N10891">
        <v>32.4223</v>
      </c>
    </row>
    <row r="10892" spans="1:15" x14ac:dyDescent="0.3">
      <c r="A10892" t="s">
        <v>376</v>
      </c>
      <c r="B10892" t="s">
        <v>377</v>
      </c>
      <c r="C10892" t="s">
        <v>438</v>
      </c>
      <c r="D10892" t="s">
        <v>432</v>
      </c>
      <c r="E10892">
        <v>1984</v>
      </c>
      <c r="F10892">
        <v>42.680999999999997</v>
      </c>
      <c r="G10892">
        <v>12.067</v>
      </c>
      <c r="L10892">
        <v>95.2</v>
      </c>
      <c r="M10892">
        <v>58.412999999999997</v>
      </c>
      <c r="N10892">
        <v>31.420100000000001</v>
      </c>
    </row>
    <row r="10893" spans="1:15" x14ac:dyDescent="0.3">
      <c r="A10893" t="s">
        <v>376</v>
      </c>
      <c r="B10893" t="s">
        <v>377</v>
      </c>
      <c r="C10893" t="s">
        <v>438</v>
      </c>
      <c r="D10893" t="s">
        <v>432</v>
      </c>
      <c r="E10893">
        <v>1983</v>
      </c>
      <c r="F10893">
        <v>42.231999999999999</v>
      </c>
      <c r="G10893">
        <v>12.289</v>
      </c>
      <c r="L10893">
        <v>97.4</v>
      </c>
      <c r="M10893">
        <v>57.975000000000001</v>
      </c>
      <c r="N10893">
        <v>30.474900000000002</v>
      </c>
    </row>
    <row r="10894" spans="1:15" x14ac:dyDescent="0.3">
      <c r="A10894" t="s">
        <v>376</v>
      </c>
      <c r="B10894" t="s">
        <v>377</v>
      </c>
      <c r="C10894" t="s">
        <v>438</v>
      </c>
      <c r="D10894" t="s">
        <v>432</v>
      </c>
      <c r="E10894">
        <v>1982</v>
      </c>
      <c r="F10894">
        <v>41.695</v>
      </c>
      <c r="G10894">
        <v>12.458</v>
      </c>
      <c r="L10894">
        <v>98.7</v>
      </c>
      <c r="M10894">
        <v>57.601999999999997</v>
      </c>
      <c r="N10894">
        <v>29.582000000000001</v>
      </c>
    </row>
    <row r="10895" spans="1:15" x14ac:dyDescent="0.3">
      <c r="A10895" t="s">
        <v>376</v>
      </c>
      <c r="B10895" t="s">
        <v>377</v>
      </c>
      <c r="C10895" t="s">
        <v>438</v>
      </c>
      <c r="D10895" t="s">
        <v>432</v>
      </c>
      <c r="E10895">
        <v>1981</v>
      </c>
      <c r="F10895">
        <v>41.134999999999998</v>
      </c>
      <c r="G10895">
        <v>12.573</v>
      </c>
      <c r="L10895">
        <v>99.3</v>
      </c>
      <c r="M10895">
        <v>57.314</v>
      </c>
      <c r="N10895">
        <v>28.728400000000001</v>
      </c>
    </row>
    <row r="10896" spans="1:15" x14ac:dyDescent="0.3">
      <c r="A10896" t="s">
        <v>376</v>
      </c>
      <c r="B10896" t="s">
        <v>377</v>
      </c>
      <c r="C10896" t="s">
        <v>438</v>
      </c>
      <c r="D10896" t="s">
        <v>432</v>
      </c>
      <c r="E10896">
        <v>1980</v>
      </c>
      <c r="F10896">
        <v>40.627000000000002</v>
      </c>
      <c r="G10896">
        <v>12.646000000000001</v>
      </c>
      <c r="L10896">
        <v>99.6</v>
      </c>
      <c r="M10896">
        <v>57.107999999999997</v>
      </c>
      <c r="N10896">
        <v>27.904</v>
      </c>
    </row>
    <row r="10897" spans="1:14" x14ac:dyDescent="0.3">
      <c r="A10897" t="s">
        <v>376</v>
      </c>
      <c r="B10897" t="s">
        <v>377</v>
      </c>
      <c r="C10897" t="s">
        <v>438</v>
      </c>
      <c r="D10897" t="s">
        <v>432</v>
      </c>
      <c r="E10897">
        <v>1979</v>
      </c>
      <c r="F10897">
        <v>40.24</v>
      </c>
      <c r="G10897">
        <v>12.702999999999999</v>
      </c>
      <c r="L10897">
        <v>100</v>
      </c>
      <c r="M10897">
        <v>56.954000000000001</v>
      </c>
      <c r="N10897">
        <v>27.111000000000001</v>
      </c>
    </row>
    <row r="10898" spans="1:14" x14ac:dyDescent="0.3">
      <c r="A10898" t="s">
        <v>376</v>
      </c>
      <c r="B10898" t="s">
        <v>377</v>
      </c>
      <c r="C10898" t="s">
        <v>438</v>
      </c>
      <c r="D10898" t="s">
        <v>432</v>
      </c>
      <c r="E10898">
        <v>1978</v>
      </c>
      <c r="F10898">
        <v>40.002000000000002</v>
      </c>
      <c r="G10898">
        <v>12.781000000000001</v>
      </c>
      <c r="L10898">
        <v>100.8</v>
      </c>
      <c r="M10898">
        <v>56.8</v>
      </c>
      <c r="N10898">
        <v>26.353400000000001</v>
      </c>
    </row>
    <row r="10899" spans="1:14" x14ac:dyDescent="0.3">
      <c r="A10899" t="s">
        <v>376</v>
      </c>
      <c r="B10899" t="s">
        <v>377</v>
      </c>
      <c r="C10899" t="s">
        <v>438</v>
      </c>
      <c r="D10899" t="s">
        <v>432</v>
      </c>
      <c r="E10899">
        <v>1977</v>
      </c>
      <c r="F10899">
        <v>39.927</v>
      </c>
      <c r="G10899">
        <v>12.907</v>
      </c>
      <c r="L10899">
        <v>102.3</v>
      </c>
      <c r="M10899">
        <v>56.603999999999999</v>
      </c>
      <c r="N10899">
        <v>25.625299999999999</v>
      </c>
    </row>
    <row r="10900" spans="1:14" x14ac:dyDescent="0.3">
      <c r="A10900" t="s">
        <v>376</v>
      </c>
      <c r="B10900" t="s">
        <v>377</v>
      </c>
      <c r="C10900" t="s">
        <v>438</v>
      </c>
      <c r="D10900" t="s">
        <v>432</v>
      </c>
      <c r="E10900">
        <v>1976</v>
      </c>
      <c r="F10900">
        <v>40.026000000000003</v>
      </c>
      <c r="G10900">
        <v>13.089</v>
      </c>
      <c r="L10900">
        <v>104.7</v>
      </c>
      <c r="M10900">
        <v>56.353999999999999</v>
      </c>
      <c r="N10900">
        <v>24.918900000000001</v>
      </c>
    </row>
    <row r="10901" spans="1:14" x14ac:dyDescent="0.3">
      <c r="A10901" t="s">
        <v>376</v>
      </c>
      <c r="B10901" t="s">
        <v>377</v>
      </c>
      <c r="C10901" t="s">
        <v>438</v>
      </c>
      <c r="D10901" t="s">
        <v>432</v>
      </c>
      <c r="E10901">
        <v>1975</v>
      </c>
      <c r="F10901">
        <v>40.279000000000003</v>
      </c>
      <c r="G10901">
        <v>13.33</v>
      </c>
      <c r="L10901">
        <v>107.3</v>
      </c>
      <c r="M10901">
        <v>56.042999999999999</v>
      </c>
      <c r="N10901">
        <v>24.227900000000002</v>
      </c>
    </row>
    <row r="10902" spans="1:14" x14ac:dyDescent="0.3">
      <c r="A10902" t="s">
        <v>376</v>
      </c>
      <c r="B10902" t="s">
        <v>377</v>
      </c>
      <c r="C10902" t="s">
        <v>438</v>
      </c>
      <c r="D10902" t="s">
        <v>432</v>
      </c>
      <c r="E10902">
        <v>1974</v>
      </c>
      <c r="F10902">
        <v>40.643999999999998</v>
      </c>
      <c r="G10902">
        <v>13.62</v>
      </c>
      <c r="L10902">
        <v>110.5</v>
      </c>
      <c r="M10902">
        <v>55.674999999999997</v>
      </c>
      <c r="N10902">
        <v>23.5503</v>
      </c>
    </row>
    <row r="10903" spans="1:14" x14ac:dyDescent="0.3">
      <c r="A10903" t="s">
        <v>376</v>
      </c>
      <c r="B10903" t="s">
        <v>377</v>
      </c>
      <c r="C10903" t="s">
        <v>438</v>
      </c>
      <c r="D10903" t="s">
        <v>432</v>
      </c>
      <c r="E10903">
        <v>1973</v>
      </c>
      <c r="F10903">
        <v>41.061</v>
      </c>
      <c r="G10903">
        <v>13.939</v>
      </c>
      <c r="L10903">
        <v>113.9</v>
      </c>
      <c r="M10903">
        <v>55.271999999999998</v>
      </c>
      <c r="N10903">
        <v>22.885300000000001</v>
      </c>
    </row>
    <row r="10904" spans="1:14" x14ac:dyDescent="0.3">
      <c r="A10904" t="s">
        <v>376</v>
      </c>
      <c r="B10904" t="s">
        <v>377</v>
      </c>
      <c r="C10904" t="s">
        <v>438</v>
      </c>
      <c r="D10904" t="s">
        <v>432</v>
      </c>
      <c r="E10904">
        <v>1972</v>
      </c>
      <c r="F10904">
        <v>41.488</v>
      </c>
      <c r="G10904">
        <v>14.269</v>
      </c>
      <c r="L10904">
        <v>117.7</v>
      </c>
      <c r="M10904">
        <v>54.851999999999997</v>
      </c>
      <c r="N10904">
        <v>22.229800000000001</v>
      </c>
    </row>
    <row r="10905" spans="1:14" x14ac:dyDescent="0.3">
      <c r="A10905" t="s">
        <v>376</v>
      </c>
      <c r="B10905" t="s">
        <v>377</v>
      </c>
      <c r="C10905" t="s">
        <v>438</v>
      </c>
      <c r="D10905" t="s">
        <v>432</v>
      </c>
      <c r="E10905">
        <v>1971</v>
      </c>
      <c r="F10905">
        <v>41.912999999999997</v>
      </c>
      <c r="G10905">
        <v>14.603</v>
      </c>
      <c r="M10905">
        <v>54.427</v>
      </c>
      <c r="N10905">
        <v>21.580500000000001</v>
      </c>
    </row>
    <row r="10906" spans="1:14" x14ac:dyDescent="0.3">
      <c r="A10906" t="s">
        <v>376</v>
      </c>
      <c r="B10906" t="s">
        <v>377</v>
      </c>
      <c r="C10906" t="s">
        <v>438</v>
      </c>
      <c r="D10906" t="s">
        <v>432</v>
      </c>
      <c r="E10906">
        <v>1970</v>
      </c>
      <c r="F10906">
        <v>42.360999999999997</v>
      </c>
      <c r="G10906">
        <v>14.939</v>
      </c>
      <c r="M10906">
        <v>54.006999999999998</v>
      </c>
      <c r="N10906">
        <v>20.935300000000002</v>
      </c>
    </row>
    <row r="10907" spans="1:14" x14ac:dyDescent="0.3">
      <c r="A10907" t="s">
        <v>376</v>
      </c>
      <c r="B10907" t="s">
        <v>377</v>
      </c>
      <c r="C10907" t="s">
        <v>438</v>
      </c>
      <c r="D10907" t="s">
        <v>432</v>
      </c>
      <c r="E10907">
        <v>1969</v>
      </c>
      <c r="F10907">
        <v>42.878999999999998</v>
      </c>
      <c r="G10907">
        <v>15.278</v>
      </c>
      <c r="M10907">
        <v>53.601999999999997</v>
      </c>
      <c r="N10907">
        <v>20.293399999999998</v>
      </c>
    </row>
    <row r="10908" spans="1:14" x14ac:dyDescent="0.3">
      <c r="A10908" t="s">
        <v>376</v>
      </c>
      <c r="B10908" t="s">
        <v>377</v>
      </c>
      <c r="C10908" t="s">
        <v>438</v>
      </c>
      <c r="D10908" t="s">
        <v>432</v>
      </c>
      <c r="E10908">
        <v>1968</v>
      </c>
      <c r="F10908">
        <v>43.500999999999998</v>
      </c>
      <c r="G10908">
        <v>15.622999999999999</v>
      </c>
      <c r="M10908">
        <v>53.213999999999999</v>
      </c>
      <c r="N10908">
        <v>19.655100000000001</v>
      </c>
    </row>
    <row r="10909" spans="1:14" x14ac:dyDescent="0.3">
      <c r="A10909" t="s">
        <v>376</v>
      </c>
      <c r="B10909" t="s">
        <v>377</v>
      </c>
      <c r="C10909" t="s">
        <v>438</v>
      </c>
      <c r="D10909" t="s">
        <v>432</v>
      </c>
      <c r="E10909">
        <v>1967</v>
      </c>
      <c r="F10909">
        <v>44.231999999999999</v>
      </c>
      <c r="G10909">
        <v>15.975</v>
      </c>
      <c r="M10909">
        <v>52.844999999999999</v>
      </c>
      <c r="N10909">
        <v>19.0215</v>
      </c>
    </row>
    <row r="10910" spans="1:14" x14ac:dyDescent="0.3">
      <c r="A10910" t="s">
        <v>376</v>
      </c>
      <c r="B10910" t="s">
        <v>377</v>
      </c>
      <c r="C10910" t="s">
        <v>438</v>
      </c>
      <c r="D10910" t="s">
        <v>432</v>
      </c>
      <c r="E10910">
        <v>1966</v>
      </c>
      <c r="F10910">
        <v>45.045000000000002</v>
      </c>
      <c r="G10910">
        <v>16.329000000000001</v>
      </c>
      <c r="M10910">
        <v>52.496000000000002</v>
      </c>
      <c r="N10910">
        <v>18.394600000000001</v>
      </c>
    </row>
    <row r="10911" spans="1:14" x14ac:dyDescent="0.3">
      <c r="A10911" t="s">
        <v>376</v>
      </c>
      <c r="B10911" t="s">
        <v>377</v>
      </c>
      <c r="C10911" t="s">
        <v>438</v>
      </c>
      <c r="D10911" t="s">
        <v>432</v>
      </c>
      <c r="E10911">
        <v>1965</v>
      </c>
      <c r="F10911">
        <v>45.896000000000001</v>
      </c>
      <c r="G10911">
        <v>16.681000000000001</v>
      </c>
      <c r="M10911">
        <v>52.165999999999997</v>
      </c>
      <c r="N10911">
        <v>17.776299999999999</v>
      </c>
    </row>
    <row r="10912" spans="1:14" x14ac:dyDescent="0.3">
      <c r="A10912" t="s">
        <v>376</v>
      </c>
      <c r="B10912" t="s">
        <v>377</v>
      </c>
      <c r="C10912" t="s">
        <v>438</v>
      </c>
      <c r="D10912" t="s">
        <v>432</v>
      </c>
      <c r="E10912">
        <v>1964</v>
      </c>
      <c r="F10912">
        <v>46.73</v>
      </c>
      <c r="G10912">
        <v>17.030999999999999</v>
      </c>
      <c r="M10912">
        <v>51.850999999999999</v>
      </c>
      <c r="N10912">
        <v>17.165500000000002</v>
      </c>
    </row>
    <row r="10913" spans="1:15" x14ac:dyDescent="0.3">
      <c r="A10913" t="s">
        <v>376</v>
      </c>
      <c r="B10913" t="s">
        <v>377</v>
      </c>
      <c r="C10913" t="s">
        <v>438</v>
      </c>
      <c r="D10913" t="s">
        <v>432</v>
      </c>
      <c r="E10913">
        <v>1963</v>
      </c>
      <c r="F10913">
        <v>47.476999999999997</v>
      </c>
      <c r="G10913">
        <v>17.37</v>
      </c>
      <c r="M10913">
        <v>51.543999999999997</v>
      </c>
      <c r="N10913">
        <v>16.563600000000001</v>
      </c>
    </row>
    <row r="10914" spans="1:15" x14ac:dyDescent="0.3">
      <c r="A10914" t="s">
        <v>376</v>
      </c>
      <c r="B10914" t="s">
        <v>377</v>
      </c>
      <c r="C10914" t="s">
        <v>438</v>
      </c>
      <c r="D10914" t="s">
        <v>432</v>
      </c>
      <c r="E10914">
        <v>1962</v>
      </c>
      <c r="F10914">
        <v>48.073999999999998</v>
      </c>
      <c r="G10914">
        <v>17.692</v>
      </c>
      <c r="M10914">
        <v>51.237000000000002</v>
      </c>
      <c r="N10914">
        <v>15.9801</v>
      </c>
    </row>
    <row r="10915" spans="1:15" x14ac:dyDescent="0.3">
      <c r="A10915" t="s">
        <v>376</v>
      </c>
      <c r="B10915" t="s">
        <v>377</v>
      </c>
      <c r="C10915" t="s">
        <v>438</v>
      </c>
      <c r="D10915" t="s">
        <v>432</v>
      </c>
      <c r="E10915">
        <v>1961</v>
      </c>
      <c r="F10915">
        <v>48.472999999999999</v>
      </c>
      <c r="G10915">
        <v>17.983000000000001</v>
      </c>
      <c r="M10915">
        <v>50.927</v>
      </c>
      <c r="N10915">
        <v>15.4268</v>
      </c>
    </row>
    <row r="10916" spans="1:15" x14ac:dyDescent="0.3">
      <c r="A10916" t="s">
        <v>376</v>
      </c>
      <c r="B10916" t="s">
        <v>377</v>
      </c>
      <c r="C10916" t="s">
        <v>438</v>
      </c>
      <c r="D10916" t="s">
        <v>432</v>
      </c>
      <c r="E10916">
        <v>1960</v>
      </c>
      <c r="F10916">
        <v>48.646999999999998</v>
      </c>
      <c r="G10916">
        <v>18.234999999999999</v>
      </c>
      <c r="M10916">
        <v>50.613</v>
      </c>
    </row>
    <row r="10917" spans="1:15" x14ac:dyDescent="0.3">
      <c r="A10917" t="s">
        <v>378</v>
      </c>
      <c r="B10917" t="s">
        <v>379</v>
      </c>
      <c r="C10917" t="s">
        <v>431</v>
      </c>
      <c r="D10917" t="s">
        <v>430</v>
      </c>
      <c r="E10917">
        <v>2018</v>
      </c>
      <c r="I10917">
        <v>57437100000</v>
      </c>
      <c r="J10917">
        <v>1050.68</v>
      </c>
      <c r="L10917">
        <v>37.6</v>
      </c>
      <c r="N10917">
        <v>63.579099999999997</v>
      </c>
      <c r="O10917">
        <v>1.9319999999999999</v>
      </c>
    </row>
    <row r="10918" spans="1:15" x14ac:dyDescent="0.3">
      <c r="A10918" t="s">
        <v>378</v>
      </c>
      <c r="B10918" t="s">
        <v>379</v>
      </c>
      <c r="C10918" t="s">
        <v>431</v>
      </c>
      <c r="D10918" t="s">
        <v>430</v>
      </c>
      <c r="E10918">
        <v>2017</v>
      </c>
      <c r="F10918">
        <v>37.075000000000003</v>
      </c>
      <c r="G10918">
        <v>6.6219999999999999</v>
      </c>
      <c r="I10918">
        <v>53320600000</v>
      </c>
      <c r="J10918">
        <v>1004.84</v>
      </c>
      <c r="K10918">
        <v>25</v>
      </c>
      <c r="L10918">
        <v>38.799999999999997</v>
      </c>
      <c r="M10918">
        <v>64.478999999999999</v>
      </c>
      <c r="N10918">
        <v>61.711300000000001</v>
      </c>
      <c r="O10918">
        <v>1.9390000000000001</v>
      </c>
    </row>
    <row r="10919" spans="1:15" x14ac:dyDescent="0.3">
      <c r="A10919" t="s">
        <v>378</v>
      </c>
      <c r="B10919" t="s">
        <v>379</v>
      </c>
      <c r="C10919" t="s">
        <v>431</v>
      </c>
      <c r="D10919" t="s">
        <v>430</v>
      </c>
      <c r="E10919">
        <v>2016</v>
      </c>
      <c r="F10919">
        <v>37.460999999999999</v>
      </c>
      <c r="G10919">
        <v>6.8680000000000003</v>
      </c>
      <c r="I10919">
        <v>49774000000</v>
      </c>
      <c r="J10919">
        <v>966.47500000000002</v>
      </c>
      <c r="K10919">
        <v>13</v>
      </c>
      <c r="L10919">
        <v>40.6</v>
      </c>
      <c r="M10919">
        <v>63.844000000000001</v>
      </c>
      <c r="N10919">
        <v>59.890300000000003</v>
      </c>
      <c r="O10919">
        <v>2.0950000000000002</v>
      </c>
    </row>
    <row r="10920" spans="1:15" x14ac:dyDescent="0.3">
      <c r="A10920" t="s">
        <v>378</v>
      </c>
      <c r="B10920" t="s">
        <v>379</v>
      </c>
      <c r="C10920" t="s">
        <v>431</v>
      </c>
      <c r="D10920" t="s">
        <v>430</v>
      </c>
      <c r="E10920">
        <v>2015</v>
      </c>
      <c r="F10920">
        <v>37.866</v>
      </c>
      <c r="G10920">
        <v>7.1609999999999996</v>
      </c>
      <c r="I10920">
        <v>47378600000</v>
      </c>
      <c r="J10920">
        <v>947.93299999999999</v>
      </c>
      <c r="K10920">
        <v>20</v>
      </c>
      <c r="L10920">
        <v>41.9</v>
      </c>
      <c r="M10920">
        <v>63.110999999999997</v>
      </c>
      <c r="N10920">
        <v>58.119900000000001</v>
      </c>
      <c r="O10920">
        <v>2.1230000000000002</v>
      </c>
    </row>
    <row r="10921" spans="1:15" x14ac:dyDescent="0.3">
      <c r="A10921" t="s">
        <v>378</v>
      </c>
      <c r="B10921" t="s">
        <v>379</v>
      </c>
      <c r="C10921" t="s">
        <v>431</v>
      </c>
      <c r="D10921" t="s">
        <v>430</v>
      </c>
      <c r="E10921">
        <v>2014</v>
      </c>
      <c r="F10921">
        <v>38.302</v>
      </c>
      <c r="G10921">
        <v>7.5030000000000001</v>
      </c>
      <c r="H10921">
        <v>103.68300000000001</v>
      </c>
      <c r="I10921">
        <v>49964800000</v>
      </c>
      <c r="J10921">
        <v>1030.0899999999999</v>
      </c>
      <c r="K10921">
        <v>7</v>
      </c>
      <c r="L10921">
        <v>43</v>
      </c>
      <c r="M10921">
        <v>62.287999999999997</v>
      </c>
      <c r="N10921">
        <v>56.400799999999997</v>
      </c>
      <c r="O10921">
        <v>2.125</v>
      </c>
    </row>
    <row r="10922" spans="1:15" x14ac:dyDescent="0.3">
      <c r="A10922" t="s">
        <v>378</v>
      </c>
      <c r="B10922" t="s">
        <v>379</v>
      </c>
      <c r="C10922" t="s">
        <v>431</v>
      </c>
      <c r="D10922" t="s">
        <v>430</v>
      </c>
      <c r="E10922">
        <v>2013</v>
      </c>
      <c r="F10922">
        <v>38.770000000000003</v>
      </c>
      <c r="G10922">
        <v>7.8869999999999996</v>
      </c>
      <c r="H10922">
        <v>100.24299999999999</v>
      </c>
      <c r="I10922">
        <v>45680500000</v>
      </c>
      <c r="J10922">
        <v>970.41700000000003</v>
      </c>
      <c r="K10922">
        <v>4.4000000000000004</v>
      </c>
      <c r="L10922">
        <v>43.9</v>
      </c>
      <c r="M10922">
        <v>61.398000000000003</v>
      </c>
      <c r="N10922">
        <v>54.732700000000001</v>
      </c>
      <c r="O10922">
        <v>2.93</v>
      </c>
    </row>
    <row r="10923" spans="1:15" x14ac:dyDescent="0.3">
      <c r="A10923" t="s">
        <v>378</v>
      </c>
      <c r="B10923" t="s">
        <v>379</v>
      </c>
      <c r="C10923" t="s">
        <v>431</v>
      </c>
      <c r="D10923" t="s">
        <v>430</v>
      </c>
      <c r="E10923">
        <v>2012</v>
      </c>
      <c r="F10923">
        <v>39.262</v>
      </c>
      <c r="G10923">
        <v>8.3049999999999997</v>
      </c>
      <c r="H10923">
        <v>97.805700000000002</v>
      </c>
      <c r="I10923">
        <v>39650500000</v>
      </c>
      <c r="J10923">
        <v>867.86800000000005</v>
      </c>
      <c r="K10923">
        <v>3.95</v>
      </c>
      <c r="L10923">
        <v>45</v>
      </c>
      <c r="M10923">
        <v>60.47</v>
      </c>
      <c r="N10923">
        <v>53.118600000000001</v>
      </c>
      <c r="O10923">
        <v>3.24</v>
      </c>
    </row>
    <row r="10924" spans="1:15" x14ac:dyDescent="0.3">
      <c r="A10924" t="s">
        <v>378</v>
      </c>
      <c r="B10924" t="s">
        <v>379</v>
      </c>
      <c r="C10924" t="s">
        <v>431</v>
      </c>
      <c r="D10924" t="s">
        <v>430</v>
      </c>
      <c r="E10924">
        <v>2011</v>
      </c>
      <c r="F10924">
        <v>39.762999999999998</v>
      </c>
      <c r="G10924">
        <v>8.7509999999999994</v>
      </c>
      <c r="H10924">
        <v>87.337599999999995</v>
      </c>
      <c r="I10924">
        <v>34657100000</v>
      </c>
      <c r="J10924">
        <v>781.43700000000001</v>
      </c>
      <c r="K10924">
        <v>3.2</v>
      </c>
      <c r="L10924">
        <v>46</v>
      </c>
      <c r="M10924">
        <v>59.524999999999999</v>
      </c>
      <c r="N10924">
        <v>51.561700000000002</v>
      </c>
      <c r="O10924">
        <v>3.47</v>
      </c>
    </row>
    <row r="10925" spans="1:15" x14ac:dyDescent="0.3">
      <c r="A10925" t="s">
        <v>378</v>
      </c>
      <c r="B10925" t="s">
        <v>379</v>
      </c>
      <c r="C10925" t="s">
        <v>431</v>
      </c>
      <c r="D10925" t="s">
        <v>430</v>
      </c>
      <c r="E10925">
        <v>2010</v>
      </c>
      <c r="F10925">
        <v>40.249000000000002</v>
      </c>
      <c r="G10925">
        <v>9.2119999999999997</v>
      </c>
      <c r="H10925">
        <v>96.625399999999999</v>
      </c>
      <c r="I10925">
        <v>32014200000</v>
      </c>
      <c r="J10925">
        <v>743.404</v>
      </c>
      <c r="K10925">
        <v>2.9</v>
      </c>
      <c r="L10925">
        <v>47.5</v>
      </c>
      <c r="M10925">
        <v>58.584000000000003</v>
      </c>
      <c r="N10925">
        <v>50.063800000000001</v>
      </c>
      <c r="O10925">
        <v>3.0350000000000001</v>
      </c>
    </row>
    <row r="10926" spans="1:15" x14ac:dyDescent="0.3">
      <c r="A10926" t="s">
        <v>378</v>
      </c>
      <c r="B10926" t="s">
        <v>379</v>
      </c>
      <c r="C10926" t="s">
        <v>431</v>
      </c>
      <c r="D10926" t="s">
        <v>430</v>
      </c>
      <c r="E10926">
        <v>2009</v>
      </c>
      <c r="F10926">
        <v>40.692999999999998</v>
      </c>
      <c r="G10926">
        <v>9.68</v>
      </c>
      <c r="H10926">
        <v>72.433800000000005</v>
      </c>
      <c r="I10926">
        <v>29081400000</v>
      </c>
      <c r="J10926">
        <v>695.21699999999998</v>
      </c>
      <c r="K10926">
        <v>2.4</v>
      </c>
      <c r="L10926">
        <v>49.7</v>
      </c>
      <c r="M10926">
        <v>57.665999999999997</v>
      </c>
      <c r="N10926">
        <v>48.627000000000002</v>
      </c>
      <c r="O10926">
        <v>2.5</v>
      </c>
    </row>
    <row r="10927" spans="1:15" x14ac:dyDescent="0.3">
      <c r="A10927" t="s">
        <v>378</v>
      </c>
      <c r="B10927" t="s">
        <v>379</v>
      </c>
      <c r="C10927" t="s">
        <v>431</v>
      </c>
      <c r="D10927" t="s">
        <v>430</v>
      </c>
      <c r="E10927">
        <v>2008</v>
      </c>
      <c r="F10927">
        <v>41.070999999999998</v>
      </c>
      <c r="G10927">
        <v>10.146000000000001</v>
      </c>
      <c r="H10927">
        <v>86.347899999999996</v>
      </c>
      <c r="I10927">
        <v>27941200000</v>
      </c>
      <c r="J10927">
        <v>687.39</v>
      </c>
      <c r="K10927">
        <v>1.9</v>
      </c>
      <c r="L10927">
        <v>51.5</v>
      </c>
      <c r="M10927">
        <v>56.777000000000001</v>
      </c>
      <c r="N10927">
        <v>47.249899999999997</v>
      </c>
      <c r="O10927">
        <v>2.3580000000000001</v>
      </c>
    </row>
    <row r="10928" spans="1:15" x14ac:dyDescent="0.3">
      <c r="A10928" t="s">
        <v>378</v>
      </c>
      <c r="B10928" t="s">
        <v>379</v>
      </c>
      <c r="C10928" t="s">
        <v>431</v>
      </c>
      <c r="D10928" t="s">
        <v>430</v>
      </c>
      <c r="E10928">
        <v>2007</v>
      </c>
      <c r="F10928">
        <v>41.371000000000002</v>
      </c>
      <c r="G10928">
        <v>10.605</v>
      </c>
      <c r="H10928">
        <v>81.781800000000004</v>
      </c>
      <c r="I10928">
        <v>21843500000</v>
      </c>
      <c r="J10928">
        <v>552.84</v>
      </c>
      <c r="K10928">
        <v>1.6</v>
      </c>
      <c r="L10928">
        <v>53.9</v>
      </c>
      <c r="M10928">
        <v>55.926000000000002</v>
      </c>
      <c r="N10928">
        <v>45.926200000000001</v>
      </c>
      <c r="O10928">
        <v>2.6930000000000001</v>
      </c>
    </row>
    <row r="10929" spans="1:15" x14ac:dyDescent="0.3">
      <c r="A10929" t="s">
        <v>378</v>
      </c>
      <c r="B10929" t="s">
        <v>379</v>
      </c>
      <c r="C10929" t="s">
        <v>431</v>
      </c>
      <c r="D10929" t="s">
        <v>430</v>
      </c>
      <c r="E10929">
        <v>2006</v>
      </c>
      <c r="F10929">
        <v>41.587000000000003</v>
      </c>
      <c r="G10929">
        <v>11.053000000000001</v>
      </c>
      <c r="H10929">
        <v>65.362499999999997</v>
      </c>
      <c r="I10929">
        <v>18649600000</v>
      </c>
      <c r="J10929">
        <v>485.49700000000001</v>
      </c>
      <c r="K10929">
        <v>1.3</v>
      </c>
      <c r="L10929">
        <v>56.6</v>
      </c>
      <c r="M10929">
        <v>55.119</v>
      </c>
      <c r="N10929">
        <v>44.647399999999998</v>
      </c>
      <c r="O10929">
        <v>3.2989999999999999</v>
      </c>
    </row>
    <row r="10930" spans="1:15" x14ac:dyDescent="0.3">
      <c r="A10930" t="s">
        <v>378</v>
      </c>
      <c r="B10930" t="s">
        <v>379</v>
      </c>
      <c r="C10930" t="s">
        <v>431</v>
      </c>
      <c r="D10930" t="s">
        <v>430</v>
      </c>
      <c r="E10930">
        <v>2005</v>
      </c>
      <c r="F10930">
        <v>41.716000000000001</v>
      </c>
      <c r="G10930">
        <v>11.496</v>
      </c>
      <c r="H10930">
        <v>79.609200000000001</v>
      </c>
      <c r="I10930">
        <v>18399000000</v>
      </c>
      <c r="J10930">
        <v>492.63099999999997</v>
      </c>
      <c r="K10930">
        <v>1.1000000000000001</v>
      </c>
      <c r="L10930">
        <v>59.2</v>
      </c>
      <c r="M10930">
        <v>54.348999999999997</v>
      </c>
      <c r="N10930">
        <v>43.407499999999999</v>
      </c>
      <c r="O10930">
        <v>3.4660000000000002</v>
      </c>
    </row>
    <row r="10931" spans="1:15" x14ac:dyDescent="0.3">
      <c r="A10931" t="s">
        <v>378</v>
      </c>
      <c r="B10931" t="s">
        <v>379</v>
      </c>
      <c r="C10931" t="s">
        <v>431</v>
      </c>
      <c r="D10931" t="s">
        <v>430</v>
      </c>
      <c r="E10931">
        <v>2004</v>
      </c>
      <c r="F10931">
        <v>41.764000000000003</v>
      </c>
      <c r="G10931">
        <v>11.945</v>
      </c>
      <c r="H10931">
        <v>79.802499999999995</v>
      </c>
      <c r="I10931">
        <v>16675900000</v>
      </c>
      <c r="J10931">
        <v>459.25900000000001</v>
      </c>
      <c r="K10931">
        <v>0.87757499999999999</v>
      </c>
      <c r="L10931">
        <v>62.5</v>
      </c>
      <c r="M10931">
        <v>53.601999999999997</v>
      </c>
      <c r="N10931">
        <v>42.198900000000002</v>
      </c>
      <c r="O10931">
        <v>3.4380000000000002</v>
      </c>
    </row>
    <row r="10932" spans="1:15" x14ac:dyDescent="0.3">
      <c r="A10932" t="s">
        <v>378</v>
      </c>
      <c r="B10932" t="s">
        <v>379</v>
      </c>
      <c r="C10932" t="s">
        <v>431</v>
      </c>
      <c r="D10932" t="s">
        <v>430</v>
      </c>
      <c r="E10932">
        <v>2003</v>
      </c>
      <c r="F10932">
        <v>41.755000000000003</v>
      </c>
      <c r="G10932">
        <v>12.407999999999999</v>
      </c>
      <c r="H10932">
        <v>68.138400000000004</v>
      </c>
      <c r="I10932">
        <v>15224300000</v>
      </c>
      <c r="J10932">
        <v>431.28</v>
      </c>
      <c r="K10932">
        <v>0.67696299999999998</v>
      </c>
      <c r="L10932">
        <v>66.2</v>
      </c>
      <c r="M10932">
        <v>52.866</v>
      </c>
      <c r="N10932">
        <v>41.022599999999997</v>
      </c>
      <c r="O10932">
        <v>3.359</v>
      </c>
    </row>
    <row r="10933" spans="1:15" x14ac:dyDescent="0.3">
      <c r="A10933" t="s">
        <v>378</v>
      </c>
      <c r="B10933" t="s">
        <v>379</v>
      </c>
      <c r="C10933" t="s">
        <v>431</v>
      </c>
      <c r="D10933" t="s">
        <v>430</v>
      </c>
      <c r="E10933">
        <v>2002</v>
      </c>
      <c r="F10933">
        <v>41.718000000000004</v>
      </c>
      <c r="G10933">
        <v>12.882</v>
      </c>
      <c r="H10933">
        <v>68.289599999999993</v>
      </c>
      <c r="I10933">
        <v>14142000000</v>
      </c>
      <c r="J10933">
        <v>411.97199999999998</v>
      </c>
      <c r="K10933">
        <v>0.22248399999999999</v>
      </c>
      <c r="L10933">
        <v>70.400000000000006</v>
      </c>
      <c r="M10933">
        <v>52.142000000000003</v>
      </c>
      <c r="N10933">
        <v>39.890300000000003</v>
      </c>
      <c r="O10933">
        <v>3.2469999999999999</v>
      </c>
    </row>
    <row r="10934" spans="1:15" x14ac:dyDescent="0.3">
      <c r="A10934" t="s">
        <v>378</v>
      </c>
      <c r="B10934" t="s">
        <v>379</v>
      </c>
      <c r="C10934" t="s">
        <v>431</v>
      </c>
      <c r="D10934" t="s">
        <v>430</v>
      </c>
      <c r="E10934">
        <v>2001</v>
      </c>
      <c r="F10934">
        <v>41.673000000000002</v>
      </c>
      <c r="G10934">
        <v>13.356</v>
      </c>
      <c r="H10934">
        <v>62.903799999999997</v>
      </c>
      <c r="I10934">
        <v>13581600000</v>
      </c>
      <c r="J10934">
        <v>406.53899999999999</v>
      </c>
      <c r="K10934">
        <v>0.17130000000000001</v>
      </c>
      <c r="L10934">
        <v>74.900000000000006</v>
      </c>
      <c r="M10934">
        <v>51.444000000000003</v>
      </c>
      <c r="N10934">
        <v>38.819000000000003</v>
      </c>
      <c r="O10934">
        <v>2.9940000000000002</v>
      </c>
    </row>
    <row r="10935" spans="1:15" x14ac:dyDescent="0.3">
      <c r="A10935" t="s">
        <v>378</v>
      </c>
      <c r="B10935" t="s">
        <v>379</v>
      </c>
      <c r="C10935" t="s">
        <v>431</v>
      </c>
      <c r="D10935" t="s">
        <v>430</v>
      </c>
      <c r="E10935">
        <v>2000</v>
      </c>
      <c r="F10935">
        <v>41.648000000000003</v>
      </c>
      <c r="G10935">
        <v>13.808</v>
      </c>
      <c r="H10935">
        <v>59.105899999999998</v>
      </c>
      <c r="I10935">
        <v>13376000000</v>
      </c>
      <c r="J10935">
        <v>410.952</v>
      </c>
      <c r="K10935">
        <v>0.11719400000000001</v>
      </c>
      <c r="L10935">
        <v>79.400000000000006</v>
      </c>
      <c r="M10935">
        <v>50.801000000000002</v>
      </c>
      <c r="N10935">
        <v>37.817999999999998</v>
      </c>
      <c r="O10935">
        <v>3.1560000000000001</v>
      </c>
    </row>
    <row r="10936" spans="1:15" x14ac:dyDescent="0.3">
      <c r="A10936" t="s">
        <v>378</v>
      </c>
      <c r="B10936" t="s">
        <v>379</v>
      </c>
      <c r="C10936" t="s">
        <v>431</v>
      </c>
      <c r="D10936" t="s">
        <v>430</v>
      </c>
      <c r="E10936">
        <v>1999</v>
      </c>
      <c r="F10936">
        <v>41.662999999999997</v>
      </c>
      <c r="G10936">
        <v>14.211</v>
      </c>
      <c r="H10936">
        <v>56.4221</v>
      </c>
      <c r="I10936">
        <v>12711200000</v>
      </c>
      <c r="J10936">
        <v>400.26400000000001</v>
      </c>
      <c r="K10936">
        <v>7.51309E-2</v>
      </c>
      <c r="L10936">
        <v>83.6</v>
      </c>
      <c r="M10936">
        <v>50.247999999999998</v>
      </c>
      <c r="N10936">
        <v>36.895699999999998</v>
      </c>
      <c r="O10936">
        <v>3.3079999999999998</v>
      </c>
    </row>
    <row r="10937" spans="1:15" x14ac:dyDescent="0.3">
      <c r="A10937" t="s">
        <v>378</v>
      </c>
      <c r="B10937" t="s">
        <v>379</v>
      </c>
      <c r="C10937" t="s">
        <v>431</v>
      </c>
      <c r="D10937" t="s">
        <v>430</v>
      </c>
      <c r="E10937">
        <v>1998</v>
      </c>
      <c r="F10937">
        <v>41.73</v>
      </c>
      <c r="G10937">
        <v>14.544</v>
      </c>
      <c r="H10937">
        <v>60.831600000000002</v>
      </c>
      <c r="I10937">
        <v>12270400000</v>
      </c>
      <c r="J10937">
        <v>395.53300000000002</v>
      </c>
      <c r="K10937">
        <v>9.2441299999999997E-3</v>
      </c>
      <c r="L10937">
        <v>87.3</v>
      </c>
      <c r="M10937">
        <v>49.808999999999997</v>
      </c>
      <c r="N10937">
        <v>36.04</v>
      </c>
      <c r="O10937">
        <v>3.258</v>
      </c>
    </row>
    <row r="10938" spans="1:15" x14ac:dyDescent="0.3">
      <c r="A10938" t="s">
        <v>378</v>
      </c>
      <c r="B10938" t="s">
        <v>379</v>
      </c>
      <c r="C10938" t="s">
        <v>431</v>
      </c>
      <c r="D10938" t="s">
        <v>430</v>
      </c>
      <c r="E10938">
        <v>1997</v>
      </c>
      <c r="F10938">
        <v>41.853999999999999</v>
      </c>
      <c r="G10938">
        <v>14.795999999999999</v>
      </c>
      <c r="H10938">
        <v>55.814100000000003</v>
      </c>
      <c r="I10938">
        <v>7683850000</v>
      </c>
      <c r="J10938">
        <v>253.476</v>
      </c>
      <c r="K10938">
        <v>7.9002800000000008E-3</v>
      </c>
      <c r="L10938">
        <v>90.3</v>
      </c>
      <c r="M10938">
        <v>49.503</v>
      </c>
      <c r="N10938">
        <v>35.214300000000001</v>
      </c>
      <c r="O10938">
        <v>3.4830000000000001</v>
      </c>
    </row>
    <row r="10939" spans="1:15" x14ac:dyDescent="0.3">
      <c r="A10939" t="s">
        <v>378</v>
      </c>
      <c r="B10939" t="s">
        <v>379</v>
      </c>
      <c r="C10939" t="s">
        <v>431</v>
      </c>
      <c r="D10939" t="s">
        <v>430</v>
      </c>
      <c r="E10939">
        <v>1996</v>
      </c>
      <c r="F10939">
        <v>42.040999999999997</v>
      </c>
      <c r="G10939">
        <v>14.962999999999999</v>
      </c>
      <c r="H10939">
        <v>61.291800000000002</v>
      </c>
      <c r="I10939">
        <v>6496200000</v>
      </c>
      <c r="J10939">
        <v>219.55</v>
      </c>
      <c r="K10939">
        <v>1.6221499999999999E-3</v>
      </c>
      <c r="L10939">
        <v>92.7</v>
      </c>
      <c r="M10939">
        <v>49.329000000000001</v>
      </c>
      <c r="N10939">
        <v>34.369500000000002</v>
      </c>
      <c r="O10939">
        <v>3.581</v>
      </c>
    </row>
    <row r="10940" spans="1:15" x14ac:dyDescent="0.3">
      <c r="A10940" t="s">
        <v>378</v>
      </c>
      <c r="B10940" t="s">
        <v>379</v>
      </c>
      <c r="C10940" t="s">
        <v>431</v>
      </c>
      <c r="D10940" t="s">
        <v>430</v>
      </c>
      <c r="E10940">
        <v>1995</v>
      </c>
      <c r="F10940">
        <v>42.289000000000001</v>
      </c>
      <c r="G10940">
        <v>15.05</v>
      </c>
      <c r="H10940">
        <v>57.674500000000002</v>
      </c>
      <c r="I10940">
        <v>5255220000</v>
      </c>
      <c r="J10940">
        <v>182.36199999999999</v>
      </c>
      <c r="L10940">
        <v>94.5</v>
      </c>
      <c r="M10940">
        <v>49.286999999999999</v>
      </c>
      <c r="N10940">
        <v>33.471600000000002</v>
      </c>
      <c r="O10940">
        <v>3.6120000000000001</v>
      </c>
    </row>
    <row r="10941" spans="1:15" x14ac:dyDescent="0.3">
      <c r="A10941" t="s">
        <v>378</v>
      </c>
      <c r="B10941" t="s">
        <v>379</v>
      </c>
      <c r="C10941" t="s">
        <v>431</v>
      </c>
      <c r="D10941" t="s">
        <v>430</v>
      </c>
      <c r="E10941">
        <v>1994</v>
      </c>
      <c r="F10941">
        <v>42.591999999999999</v>
      </c>
      <c r="G10941">
        <v>15.068</v>
      </c>
      <c r="H10941">
        <v>49.665500000000002</v>
      </c>
      <c r="I10941">
        <v>4510850000</v>
      </c>
      <c r="J10941">
        <v>161.17699999999999</v>
      </c>
      <c r="L10941">
        <v>95.9</v>
      </c>
      <c r="M10941">
        <v>49.365000000000002</v>
      </c>
      <c r="N10941">
        <v>32.5047</v>
      </c>
      <c r="O10941">
        <v>3.5579999999999998</v>
      </c>
    </row>
    <row r="10942" spans="1:15" x14ac:dyDescent="0.3">
      <c r="A10942" t="s">
        <v>378</v>
      </c>
      <c r="B10942" t="s">
        <v>379</v>
      </c>
      <c r="C10942" t="s">
        <v>431</v>
      </c>
      <c r="D10942" t="s">
        <v>430</v>
      </c>
      <c r="E10942">
        <v>1993</v>
      </c>
      <c r="F10942">
        <v>42.93</v>
      </c>
      <c r="G10942">
        <v>15.042999999999999</v>
      </c>
      <c r="H10942">
        <v>48.731999999999999</v>
      </c>
      <c r="I10942">
        <v>4257700000</v>
      </c>
      <c r="J10942">
        <v>157.06100000000001</v>
      </c>
      <c r="L10942">
        <v>97.2</v>
      </c>
      <c r="M10942">
        <v>49.529000000000003</v>
      </c>
      <c r="N10942">
        <v>31.482500000000002</v>
      </c>
      <c r="O10942">
        <v>3.5960000000000001</v>
      </c>
    </row>
    <row r="10943" spans="1:15" x14ac:dyDescent="0.3">
      <c r="A10943" t="s">
        <v>378</v>
      </c>
      <c r="B10943" t="s">
        <v>379</v>
      </c>
      <c r="C10943" t="s">
        <v>431</v>
      </c>
      <c r="D10943" t="s">
        <v>430</v>
      </c>
      <c r="E10943">
        <v>1992</v>
      </c>
      <c r="F10943">
        <v>43.284999999999997</v>
      </c>
      <c r="G10943">
        <v>14.999000000000001</v>
      </c>
      <c r="H10943">
        <v>53.447200000000002</v>
      </c>
      <c r="I10943">
        <v>4601410000</v>
      </c>
      <c r="J10943">
        <v>175.55799999999999</v>
      </c>
      <c r="L10943">
        <v>98.2</v>
      </c>
      <c r="M10943">
        <v>49.743000000000002</v>
      </c>
      <c r="N10943">
        <v>30.437100000000001</v>
      </c>
      <c r="O10943">
        <v>3.4510000000000001</v>
      </c>
    </row>
    <row r="10944" spans="1:15" x14ac:dyDescent="0.3">
      <c r="A10944" t="s">
        <v>378</v>
      </c>
      <c r="B10944" t="s">
        <v>379</v>
      </c>
      <c r="C10944" t="s">
        <v>431</v>
      </c>
      <c r="D10944" t="s">
        <v>430</v>
      </c>
      <c r="E10944">
        <v>1991</v>
      </c>
      <c r="F10944">
        <v>43.642000000000003</v>
      </c>
      <c r="G10944">
        <v>14.951000000000001</v>
      </c>
      <c r="H10944">
        <v>54.803800000000003</v>
      </c>
      <c r="I10944">
        <v>4956590000</v>
      </c>
      <c r="J10944">
        <v>195.66200000000001</v>
      </c>
      <c r="L10944">
        <v>99.4</v>
      </c>
      <c r="M10944">
        <v>49.978000000000002</v>
      </c>
      <c r="N10944">
        <v>29.415900000000001</v>
      </c>
      <c r="O10944">
        <v>3.6</v>
      </c>
    </row>
    <row r="10945" spans="1:14" x14ac:dyDescent="0.3">
      <c r="A10945" t="s">
        <v>378</v>
      </c>
      <c r="B10945" t="s">
        <v>379</v>
      </c>
      <c r="C10945" t="s">
        <v>431</v>
      </c>
      <c r="D10945" t="s">
        <v>430</v>
      </c>
      <c r="E10945">
        <v>1990</v>
      </c>
      <c r="F10945">
        <v>43.985999999999997</v>
      </c>
      <c r="G10945">
        <v>14.914</v>
      </c>
      <c r="H10945">
        <v>51.698500000000003</v>
      </c>
      <c r="I10945">
        <v>4258740000</v>
      </c>
      <c r="J10945">
        <v>173.791</v>
      </c>
      <c r="K10945">
        <v>0</v>
      </c>
      <c r="L10945">
        <v>100.5</v>
      </c>
      <c r="M10945">
        <v>50.206000000000003</v>
      </c>
      <c r="N10945">
        <v>28.453199999999999</v>
      </c>
    </row>
    <row r="10946" spans="1:14" x14ac:dyDescent="0.3">
      <c r="A10946" t="s">
        <v>378</v>
      </c>
      <c r="B10946" t="s">
        <v>379</v>
      </c>
      <c r="C10946" t="s">
        <v>431</v>
      </c>
      <c r="D10946" t="s">
        <v>430</v>
      </c>
      <c r="E10946">
        <v>1989</v>
      </c>
      <c r="F10946">
        <v>44.304000000000002</v>
      </c>
      <c r="G10946">
        <v>14.897</v>
      </c>
      <c r="H10946">
        <v>47.1494</v>
      </c>
      <c r="I10946">
        <v>4420170000</v>
      </c>
      <c r="J10946">
        <v>186.21899999999999</v>
      </c>
      <c r="L10946">
        <v>101.9</v>
      </c>
      <c r="M10946">
        <v>50.402999999999999</v>
      </c>
      <c r="N10946">
        <v>27.559000000000001</v>
      </c>
    </row>
    <row r="10947" spans="1:14" x14ac:dyDescent="0.3">
      <c r="A10947" t="s">
        <v>378</v>
      </c>
      <c r="B10947" t="s">
        <v>379</v>
      </c>
      <c r="C10947" t="s">
        <v>431</v>
      </c>
      <c r="D10947" t="s">
        <v>430</v>
      </c>
      <c r="E10947">
        <v>1988</v>
      </c>
      <c r="F10947">
        <v>44.594000000000001</v>
      </c>
      <c r="G10947">
        <v>14.898999999999999</v>
      </c>
      <c r="H10947">
        <v>44.823099999999997</v>
      </c>
      <c r="I10947">
        <v>5100410000</v>
      </c>
      <c r="J10947">
        <v>221.58799999999999</v>
      </c>
      <c r="L10947">
        <v>103.4</v>
      </c>
      <c r="M10947">
        <v>50.561</v>
      </c>
      <c r="N10947">
        <v>26.7225</v>
      </c>
    </row>
    <row r="10948" spans="1:14" x14ac:dyDescent="0.3">
      <c r="A10948" t="s">
        <v>378</v>
      </c>
      <c r="B10948" t="s">
        <v>379</v>
      </c>
      <c r="C10948" t="s">
        <v>431</v>
      </c>
      <c r="D10948" t="s">
        <v>430</v>
      </c>
      <c r="E10948">
        <v>1987</v>
      </c>
      <c r="F10948">
        <v>44.856000000000002</v>
      </c>
      <c r="G10948">
        <v>14.92</v>
      </c>
      <c r="H10948">
        <v>41.182000000000002</v>
      </c>
      <c r="L10948">
        <v>104.7</v>
      </c>
      <c r="M10948">
        <v>50.670999999999999</v>
      </c>
      <c r="N10948">
        <v>25.932700000000001</v>
      </c>
    </row>
    <row r="10949" spans="1:14" x14ac:dyDescent="0.3">
      <c r="A10949" t="s">
        <v>378</v>
      </c>
      <c r="B10949" t="s">
        <v>379</v>
      </c>
      <c r="C10949" t="s">
        <v>431</v>
      </c>
      <c r="D10949" t="s">
        <v>430</v>
      </c>
      <c r="E10949">
        <v>1986</v>
      </c>
      <c r="F10949">
        <v>45.091000000000001</v>
      </c>
      <c r="G10949">
        <v>14.962999999999999</v>
      </c>
      <c r="H10949">
        <v>40.769100000000002</v>
      </c>
      <c r="L10949">
        <v>105.8</v>
      </c>
      <c r="M10949">
        <v>50.725000000000001</v>
      </c>
      <c r="N10949">
        <v>25.1708</v>
      </c>
    </row>
    <row r="10950" spans="1:14" x14ac:dyDescent="0.3">
      <c r="A10950" t="s">
        <v>378</v>
      </c>
      <c r="B10950" t="s">
        <v>379</v>
      </c>
      <c r="C10950" t="s">
        <v>431</v>
      </c>
      <c r="D10950" t="s">
        <v>430</v>
      </c>
      <c r="E10950">
        <v>1985</v>
      </c>
      <c r="F10950">
        <v>45.305999999999997</v>
      </c>
      <c r="G10950">
        <v>15.026999999999999</v>
      </c>
      <c r="H10950">
        <v>36.378300000000003</v>
      </c>
      <c r="L10950">
        <v>106.6</v>
      </c>
      <c r="M10950">
        <v>50.725999999999999</v>
      </c>
      <c r="N10950">
        <v>24.422899999999998</v>
      </c>
    </row>
    <row r="10951" spans="1:14" x14ac:dyDescent="0.3">
      <c r="A10951" t="s">
        <v>378</v>
      </c>
      <c r="B10951" t="s">
        <v>379</v>
      </c>
      <c r="C10951" t="s">
        <v>431</v>
      </c>
      <c r="D10951" t="s">
        <v>430</v>
      </c>
      <c r="E10951">
        <v>1984</v>
      </c>
      <c r="F10951">
        <v>45.515000000000001</v>
      </c>
      <c r="G10951">
        <v>15.109</v>
      </c>
      <c r="H10951">
        <v>34.649099999999997</v>
      </c>
      <c r="L10951">
        <v>106.8</v>
      </c>
      <c r="M10951">
        <v>50.683</v>
      </c>
      <c r="N10951">
        <v>23.686800000000002</v>
      </c>
    </row>
    <row r="10952" spans="1:14" x14ac:dyDescent="0.3">
      <c r="A10952" t="s">
        <v>378</v>
      </c>
      <c r="B10952" t="s">
        <v>379</v>
      </c>
      <c r="C10952" t="s">
        <v>431</v>
      </c>
      <c r="D10952" t="s">
        <v>430</v>
      </c>
      <c r="E10952">
        <v>1983</v>
      </c>
      <c r="F10952">
        <v>45.73</v>
      </c>
      <c r="G10952">
        <v>15.202999999999999</v>
      </c>
      <c r="H10952">
        <v>34.014000000000003</v>
      </c>
      <c r="L10952">
        <v>106.7</v>
      </c>
      <c r="M10952">
        <v>50.613</v>
      </c>
      <c r="N10952">
        <v>22.967400000000001</v>
      </c>
    </row>
    <row r="10953" spans="1:14" x14ac:dyDescent="0.3">
      <c r="A10953" t="s">
        <v>378</v>
      </c>
      <c r="B10953" t="s">
        <v>379</v>
      </c>
      <c r="C10953" t="s">
        <v>431</v>
      </c>
      <c r="D10953" t="s">
        <v>430</v>
      </c>
      <c r="E10953">
        <v>1982</v>
      </c>
      <c r="F10953">
        <v>45.96</v>
      </c>
      <c r="G10953">
        <v>15.305999999999999</v>
      </c>
      <c r="H10953">
        <v>35.8459</v>
      </c>
      <c r="L10953">
        <v>106.6</v>
      </c>
      <c r="M10953">
        <v>50.526000000000003</v>
      </c>
      <c r="N10953">
        <v>22.266100000000002</v>
      </c>
    </row>
    <row r="10954" spans="1:14" x14ac:dyDescent="0.3">
      <c r="A10954" t="s">
        <v>378</v>
      </c>
      <c r="B10954" t="s">
        <v>379</v>
      </c>
      <c r="C10954" t="s">
        <v>431</v>
      </c>
      <c r="D10954" t="s">
        <v>430</v>
      </c>
      <c r="E10954">
        <v>1981</v>
      </c>
      <c r="F10954">
        <v>46.204000000000001</v>
      </c>
      <c r="G10954">
        <v>15.419</v>
      </c>
      <c r="H10954">
        <v>37.864800000000002</v>
      </c>
      <c r="L10954">
        <v>106.6</v>
      </c>
      <c r="M10954">
        <v>50.420999999999999</v>
      </c>
      <c r="N10954">
        <v>21.585799999999999</v>
      </c>
    </row>
    <row r="10955" spans="1:14" x14ac:dyDescent="0.3">
      <c r="A10955" t="s">
        <v>378</v>
      </c>
      <c r="B10955" t="s">
        <v>379</v>
      </c>
      <c r="C10955" t="s">
        <v>431</v>
      </c>
      <c r="D10955" t="s">
        <v>430</v>
      </c>
      <c r="E10955">
        <v>1980</v>
      </c>
      <c r="F10955">
        <v>46.454999999999998</v>
      </c>
      <c r="G10955">
        <v>15.548999999999999</v>
      </c>
      <c r="H10955">
        <v>36.896700000000003</v>
      </c>
      <c r="L10955">
        <v>107</v>
      </c>
      <c r="M10955">
        <v>50.287999999999997</v>
      </c>
      <c r="N10955">
        <v>20.9283</v>
      </c>
    </row>
    <row r="10956" spans="1:14" x14ac:dyDescent="0.3">
      <c r="A10956" t="s">
        <v>378</v>
      </c>
      <c r="B10956" t="s">
        <v>379</v>
      </c>
      <c r="C10956" t="s">
        <v>431</v>
      </c>
      <c r="D10956" t="s">
        <v>430</v>
      </c>
      <c r="E10956">
        <v>1979</v>
      </c>
      <c r="F10956">
        <v>46.7</v>
      </c>
      <c r="G10956">
        <v>15.702999999999999</v>
      </c>
      <c r="H10956">
        <v>36.9377</v>
      </c>
      <c r="L10956">
        <v>108.1</v>
      </c>
      <c r="M10956">
        <v>50.115000000000002</v>
      </c>
      <c r="N10956">
        <v>20.293800000000001</v>
      </c>
    </row>
    <row r="10957" spans="1:14" x14ac:dyDescent="0.3">
      <c r="A10957" t="s">
        <v>378</v>
      </c>
      <c r="B10957" t="s">
        <v>379</v>
      </c>
      <c r="C10957" t="s">
        <v>431</v>
      </c>
      <c r="D10957" t="s">
        <v>430</v>
      </c>
      <c r="E10957">
        <v>1978</v>
      </c>
      <c r="F10957">
        <v>46.926000000000002</v>
      </c>
      <c r="G10957">
        <v>15.887</v>
      </c>
      <c r="H10957">
        <v>34.475299999999997</v>
      </c>
      <c r="L10957">
        <v>109.8</v>
      </c>
      <c r="M10957">
        <v>49.889000000000003</v>
      </c>
      <c r="N10957">
        <v>19.680199999999999</v>
      </c>
    </row>
    <row r="10958" spans="1:14" x14ac:dyDescent="0.3">
      <c r="A10958" t="s">
        <v>378</v>
      </c>
      <c r="B10958" t="s">
        <v>379</v>
      </c>
      <c r="C10958" t="s">
        <v>431</v>
      </c>
      <c r="D10958" t="s">
        <v>430</v>
      </c>
      <c r="E10958">
        <v>1977</v>
      </c>
      <c r="F10958">
        <v>47.124000000000002</v>
      </c>
      <c r="G10958">
        <v>16.102</v>
      </c>
      <c r="H10958">
        <v>35.137099999999997</v>
      </c>
      <c r="L10958">
        <v>112</v>
      </c>
      <c r="M10958">
        <v>49.606000000000002</v>
      </c>
      <c r="N10958">
        <v>19.084700000000002</v>
      </c>
    </row>
    <row r="10959" spans="1:14" x14ac:dyDescent="0.3">
      <c r="A10959" t="s">
        <v>378</v>
      </c>
      <c r="B10959" t="s">
        <v>379</v>
      </c>
      <c r="C10959" t="s">
        <v>431</v>
      </c>
      <c r="D10959" t="s">
        <v>430</v>
      </c>
      <c r="E10959">
        <v>1976</v>
      </c>
      <c r="F10959">
        <v>47.295000000000002</v>
      </c>
      <c r="G10959">
        <v>16.349</v>
      </c>
      <c r="H10959">
        <v>35.082000000000001</v>
      </c>
      <c r="L10959">
        <v>114.3</v>
      </c>
      <c r="M10959">
        <v>49.268999999999998</v>
      </c>
      <c r="N10959">
        <v>18.5032</v>
      </c>
    </row>
    <row r="10960" spans="1:14" x14ac:dyDescent="0.3">
      <c r="A10960" t="s">
        <v>378</v>
      </c>
      <c r="B10960" t="s">
        <v>379</v>
      </c>
      <c r="C10960" t="s">
        <v>431</v>
      </c>
      <c r="D10960" t="s">
        <v>430</v>
      </c>
      <c r="E10960">
        <v>1975</v>
      </c>
      <c r="F10960">
        <v>47.442999999999998</v>
      </c>
      <c r="G10960">
        <v>16.625</v>
      </c>
      <c r="H10960">
        <v>34.4345</v>
      </c>
      <c r="L10960">
        <v>116.8</v>
      </c>
      <c r="M10960">
        <v>48.887</v>
      </c>
      <c r="N10960">
        <v>17.933199999999999</v>
      </c>
    </row>
    <row r="10961" spans="1:15" x14ac:dyDescent="0.3">
      <c r="A10961" t="s">
        <v>378</v>
      </c>
      <c r="B10961" t="s">
        <v>379</v>
      </c>
      <c r="C10961" t="s">
        <v>431</v>
      </c>
      <c r="D10961" t="s">
        <v>430</v>
      </c>
      <c r="E10961">
        <v>1974</v>
      </c>
      <c r="F10961">
        <v>47.581000000000003</v>
      </c>
      <c r="G10961">
        <v>16.923999999999999</v>
      </c>
      <c r="H10961">
        <v>33.985500000000002</v>
      </c>
      <c r="L10961">
        <v>119.2</v>
      </c>
      <c r="M10961">
        <v>48.472000000000001</v>
      </c>
      <c r="N10961">
        <v>17.372900000000001</v>
      </c>
    </row>
    <row r="10962" spans="1:15" x14ac:dyDescent="0.3">
      <c r="A10962" t="s">
        <v>378</v>
      </c>
      <c r="B10962" t="s">
        <v>379</v>
      </c>
      <c r="C10962" t="s">
        <v>431</v>
      </c>
      <c r="D10962" t="s">
        <v>430</v>
      </c>
      <c r="E10962">
        <v>1973</v>
      </c>
      <c r="F10962">
        <v>47.719000000000001</v>
      </c>
      <c r="G10962">
        <v>17.239999999999998</v>
      </c>
      <c r="H10962">
        <v>33.753300000000003</v>
      </c>
      <c r="L10962">
        <v>121.4</v>
      </c>
      <c r="M10962">
        <v>48.04</v>
      </c>
      <c r="N10962">
        <v>16.823499999999999</v>
      </c>
    </row>
    <row r="10963" spans="1:15" x14ac:dyDescent="0.3">
      <c r="A10963" t="s">
        <v>378</v>
      </c>
      <c r="B10963" t="s">
        <v>379</v>
      </c>
      <c r="C10963" t="s">
        <v>431</v>
      </c>
      <c r="D10963" t="s">
        <v>430</v>
      </c>
      <c r="E10963">
        <v>1972</v>
      </c>
      <c r="F10963">
        <v>47.866</v>
      </c>
      <c r="G10963">
        <v>17.562000000000001</v>
      </c>
      <c r="H10963">
        <v>32.158900000000003</v>
      </c>
      <c r="L10963">
        <v>123.5</v>
      </c>
      <c r="M10963">
        <v>47.609000000000002</v>
      </c>
      <c r="N10963">
        <v>16.288499999999999</v>
      </c>
    </row>
    <row r="10964" spans="1:15" x14ac:dyDescent="0.3">
      <c r="A10964" t="s">
        <v>378</v>
      </c>
      <c r="B10964" t="s">
        <v>379</v>
      </c>
      <c r="C10964" t="s">
        <v>431</v>
      </c>
      <c r="D10964" t="s">
        <v>430</v>
      </c>
      <c r="E10964">
        <v>1971</v>
      </c>
      <c r="F10964">
        <v>48.023000000000003</v>
      </c>
      <c r="G10964">
        <v>17.884</v>
      </c>
      <c r="H10964">
        <v>30.347100000000001</v>
      </c>
      <c r="L10964">
        <v>125.5</v>
      </c>
      <c r="M10964">
        <v>47.188000000000002</v>
      </c>
      <c r="N10964">
        <v>15.773</v>
      </c>
    </row>
    <row r="10965" spans="1:15" x14ac:dyDescent="0.3">
      <c r="A10965" t="s">
        <v>378</v>
      </c>
      <c r="B10965" t="s">
        <v>379</v>
      </c>
      <c r="C10965" t="s">
        <v>431</v>
      </c>
      <c r="D10965" t="s">
        <v>430</v>
      </c>
      <c r="E10965">
        <v>1970</v>
      </c>
      <c r="F10965">
        <v>48.185000000000002</v>
      </c>
      <c r="G10965">
        <v>18.201000000000001</v>
      </c>
      <c r="L10965">
        <v>127.4</v>
      </c>
      <c r="M10965">
        <v>46.783999999999999</v>
      </c>
      <c r="N10965">
        <v>15.2805</v>
      </c>
    </row>
    <row r="10966" spans="1:15" x14ac:dyDescent="0.3">
      <c r="A10966" t="s">
        <v>378</v>
      </c>
      <c r="B10966" t="s">
        <v>379</v>
      </c>
      <c r="C10966" t="s">
        <v>431</v>
      </c>
      <c r="D10966" t="s">
        <v>430</v>
      </c>
      <c r="E10966">
        <v>1969</v>
      </c>
      <c r="F10966">
        <v>48.344999999999999</v>
      </c>
      <c r="G10966">
        <v>18.507999999999999</v>
      </c>
      <c r="L10966">
        <v>129.19999999999999</v>
      </c>
      <c r="M10966">
        <v>46.399000000000001</v>
      </c>
      <c r="N10966">
        <v>14.812099999999999</v>
      </c>
    </row>
    <row r="10967" spans="1:15" x14ac:dyDescent="0.3">
      <c r="A10967" t="s">
        <v>378</v>
      </c>
      <c r="B10967" t="s">
        <v>379</v>
      </c>
      <c r="C10967" t="s">
        <v>431</v>
      </c>
      <c r="D10967" t="s">
        <v>430</v>
      </c>
      <c r="E10967">
        <v>1968</v>
      </c>
      <c r="F10967">
        <v>48.491999999999997</v>
      </c>
      <c r="G10967">
        <v>18.803999999999998</v>
      </c>
      <c r="L10967">
        <v>131.1</v>
      </c>
      <c r="M10967">
        <v>46.027999999999999</v>
      </c>
      <c r="N10967">
        <v>14.366099999999999</v>
      </c>
    </row>
    <row r="10968" spans="1:15" x14ac:dyDescent="0.3">
      <c r="A10968" t="s">
        <v>378</v>
      </c>
      <c r="B10968" t="s">
        <v>379</v>
      </c>
      <c r="C10968" t="s">
        <v>431</v>
      </c>
      <c r="D10968" t="s">
        <v>430</v>
      </c>
      <c r="E10968">
        <v>1967</v>
      </c>
      <c r="F10968">
        <v>48.619</v>
      </c>
      <c r="G10968">
        <v>19.09</v>
      </c>
      <c r="L10968">
        <v>133</v>
      </c>
      <c r="M10968">
        <v>45.667999999999999</v>
      </c>
      <c r="N10968">
        <v>13.940200000000001</v>
      </c>
    </row>
    <row r="10969" spans="1:15" x14ac:dyDescent="0.3">
      <c r="A10969" t="s">
        <v>378</v>
      </c>
      <c r="B10969" t="s">
        <v>379</v>
      </c>
      <c r="C10969" t="s">
        <v>431</v>
      </c>
      <c r="D10969" t="s">
        <v>430</v>
      </c>
      <c r="E10969">
        <v>1966</v>
      </c>
      <c r="F10969">
        <v>48.722999999999999</v>
      </c>
      <c r="G10969">
        <v>19.361000000000001</v>
      </c>
      <c r="L10969">
        <v>134.9</v>
      </c>
      <c r="M10969">
        <v>45.320999999999998</v>
      </c>
      <c r="N10969">
        <v>13.5306</v>
      </c>
    </row>
    <row r="10970" spans="1:15" x14ac:dyDescent="0.3">
      <c r="A10970" t="s">
        <v>378</v>
      </c>
      <c r="B10970" t="s">
        <v>379</v>
      </c>
      <c r="C10970" t="s">
        <v>431</v>
      </c>
      <c r="D10970" t="s">
        <v>430</v>
      </c>
      <c r="E10970">
        <v>1965</v>
      </c>
      <c r="F10970">
        <v>48.805</v>
      </c>
      <c r="G10970">
        <v>19.614000000000001</v>
      </c>
      <c r="L10970">
        <v>136.80000000000001</v>
      </c>
      <c r="M10970">
        <v>44.991</v>
      </c>
      <c r="N10970">
        <v>13.1348</v>
      </c>
    </row>
    <row r="10971" spans="1:15" x14ac:dyDescent="0.3">
      <c r="A10971" t="s">
        <v>378</v>
      </c>
      <c r="B10971" t="s">
        <v>379</v>
      </c>
      <c r="C10971" t="s">
        <v>431</v>
      </c>
      <c r="D10971" t="s">
        <v>430</v>
      </c>
      <c r="E10971">
        <v>1964</v>
      </c>
      <c r="F10971">
        <v>48.87</v>
      </c>
      <c r="G10971">
        <v>19.846</v>
      </c>
      <c r="L10971">
        <v>138.6</v>
      </c>
      <c r="M10971">
        <v>44.682000000000002</v>
      </c>
      <c r="N10971">
        <v>12.752000000000001</v>
      </c>
    </row>
    <row r="10972" spans="1:15" x14ac:dyDescent="0.3">
      <c r="A10972" t="s">
        <v>378</v>
      </c>
      <c r="B10972" t="s">
        <v>379</v>
      </c>
      <c r="C10972" t="s">
        <v>431</v>
      </c>
      <c r="D10972" t="s">
        <v>430</v>
      </c>
      <c r="E10972">
        <v>1963</v>
      </c>
      <c r="F10972">
        <v>48.923000000000002</v>
      </c>
      <c r="G10972">
        <v>20.058</v>
      </c>
      <c r="L10972">
        <v>140</v>
      </c>
      <c r="M10972">
        <v>44.393000000000001</v>
      </c>
      <c r="N10972">
        <v>12.382199999999999</v>
      </c>
    </row>
    <row r="10973" spans="1:15" x14ac:dyDescent="0.3">
      <c r="A10973" t="s">
        <v>378</v>
      </c>
      <c r="B10973" t="s">
        <v>379</v>
      </c>
      <c r="C10973" t="s">
        <v>431</v>
      </c>
      <c r="D10973" t="s">
        <v>430</v>
      </c>
      <c r="E10973">
        <v>1962</v>
      </c>
      <c r="F10973">
        <v>48.97</v>
      </c>
      <c r="G10973">
        <v>20.254999999999999</v>
      </c>
      <c r="L10973">
        <v>141.30000000000001</v>
      </c>
      <c r="M10973">
        <v>44.121000000000002</v>
      </c>
      <c r="N10973">
        <v>12.0252</v>
      </c>
    </row>
    <row r="10974" spans="1:15" x14ac:dyDescent="0.3">
      <c r="A10974" t="s">
        <v>378</v>
      </c>
      <c r="B10974" t="s">
        <v>379</v>
      </c>
      <c r="C10974" t="s">
        <v>431</v>
      </c>
      <c r="D10974" t="s">
        <v>430</v>
      </c>
      <c r="E10974">
        <v>1961</v>
      </c>
      <c r="F10974">
        <v>49.01</v>
      </c>
      <c r="G10974">
        <v>20.442</v>
      </c>
      <c r="L10974">
        <v>142.5</v>
      </c>
      <c r="M10974">
        <v>43.859000000000002</v>
      </c>
      <c r="N10974">
        <v>11.6806</v>
      </c>
    </row>
    <row r="10975" spans="1:15" x14ac:dyDescent="0.3">
      <c r="A10975" t="s">
        <v>378</v>
      </c>
      <c r="B10975" t="s">
        <v>379</v>
      </c>
      <c r="C10975" t="s">
        <v>431</v>
      </c>
      <c r="D10975" t="s">
        <v>430</v>
      </c>
      <c r="E10975">
        <v>1960</v>
      </c>
      <c r="F10975">
        <v>49.040999999999997</v>
      </c>
      <c r="G10975">
        <v>20.626000000000001</v>
      </c>
      <c r="L10975">
        <v>143.69999999999999</v>
      </c>
      <c r="M10975">
        <v>43.6</v>
      </c>
    </row>
    <row r="10976" spans="1:15" x14ac:dyDescent="0.3">
      <c r="A10976" t="s">
        <v>380</v>
      </c>
      <c r="B10976" t="s">
        <v>381</v>
      </c>
      <c r="C10976" t="s">
        <v>435</v>
      </c>
      <c r="D10976" t="s">
        <v>433</v>
      </c>
      <c r="E10976">
        <v>2018</v>
      </c>
      <c r="I10976" s="1">
        <v>505000000000</v>
      </c>
      <c r="J10976">
        <v>7273.56</v>
      </c>
      <c r="K10976">
        <v>56.817500000000003</v>
      </c>
      <c r="L10976">
        <v>7.8</v>
      </c>
      <c r="N10976">
        <v>135.89699999999999</v>
      </c>
      <c r="O10976">
        <v>0.66500000000000004</v>
      </c>
    </row>
    <row r="10977" spans="1:15" x14ac:dyDescent="0.3">
      <c r="A10977" t="s">
        <v>380</v>
      </c>
      <c r="B10977" t="s">
        <v>381</v>
      </c>
      <c r="C10977" t="s">
        <v>435</v>
      </c>
      <c r="D10977" t="s">
        <v>433</v>
      </c>
      <c r="E10977">
        <v>2017</v>
      </c>
      <c r="F10977">
        <v>10.513</v>
      </c>
      <c r="G10977">
        <v>7.5590000000000002</v>
      </c>
      <c r="I10977" s="1">
        <v>455000000000</v>
      </c>
      <c r="J10977">
        <v>6578.19</v>
      </c>
      <c r="K10977">
        <v>52.8919</v>
      </c>
      <c r="L10977">
        <v>8.1999999999999993</v>
      </c>
      <c r="M10977">
        <v>76.683000000000007</v>
      </c>
      <c r="N10977">
        <v>135.46899999999999</v>
      </c>
      <c r="O10977">
        <v>0.63200000000000001</v>
      </c>
    </row>
    <row r="10978" spans="1:15" x14ac:dyDescent="0.3">
      <c r="A10978" t="s">
        <v>380</v>
      </c>
      <c r="B10978" t="s">
        <v>381</v>
      </c>
      <c r="C10978" t="s">
        <v>435</v>
      </c>
      <c r="D10978" t="s">
        <v>433</v>
      </c>
      <c r="E10978">
        <v>2016</v>
      </c>
      <c r="F10978">
        <v>10.676</v>
      </c>
      <c r="G10978">
        <v>7.4669999999999996</v>
      </c>
      <c r="I10978" s="1">
        <v>412000000000</v>
      </c>
      <c r="J10978">
        <v>5978.61</v>
      </c>
      <c r="K10978">
        <v>47.505000000000003</v>
      </c>
      <c r="L10978">
        <v>8.6</v>
      </c>
      <c r="M10978">
        <v>76.403000000000006</v>
      </c>
      <c r="N10978">
        <v>135.00200000000001</v>
      </c>
      <c r="O10978">
        <v>0.68799999999999994</v>
      </c>
    </row>
    <row r="10979" spans="1:15" x14ac:dyDescent="0.3">
      <c r="A10979" t="s">
        <v>380</v>
      </c>
      <c r="B10979" t="s">
        <v>381</v>
      </c>
      <c r="C10979" t="s">
        <v>435</v>
      </c>
      <c r="D10979" t="s">
        <v>433</v>
      </c>
      <c r="E10979">
        <v>2015</v>
      </c>
      <c r="F10979">
        <v>10.836</v>
      </c>
      <c r="G10979">
        <v>7.3890000000000002</v>
      </c>
      <c r="I10979" s="1">
        <v>401000000000</v>
      </c>
      <c r="J10979">
        <v>5840.05</v>
      </c>
      <c r="K10979">
        <v>39.316099999999999</v>
      </c>
      <c r="L10979">
        <v>9</v>
      </c>
      <c r="M10979">
        <v>76.090999999999994</v>
      </c>
      <c r="N10979">
        <v>134.5</v>
      </c>
      <c r="O10979">
        <v>0.59699999999999998</v>
      </c>
    </row>
    <row r="10980" spans="1:15" x14ac:dyDescent="0.3">
      <c r="A10980" t="s">
        <v>380</v>
      </c>
      <c r="B10980" t="s">
        <v>381</v>
      </c>
      <c r="C10980" t="s">
        <v>435</v>
      </c>
      <c r="D10980" t="s">
        <v>433</v>
      </c>
      <c r="E10980">
        <v>2014</v>
      </c>
      <c r="F10980">
        <v>10.999000000000001</v>
      </c>
      <c r="G10980">
        <v>7.327</v>
      </c>
      <c r="H10980">
        <v>2538.8000000000002</v>
      </c>
      <c r="I10980" s="1">
        <v>407000000000</v>
      </c>
      <c r="J10980">
        <v>5951.88</v>
      </c>
      <c r="K10980">
        <v>34.89</v>
      </c>
      <c r="L10980">
        <v>9.4</v>
      </c>
      <c r="M10980">
        <v>75.747</v>
      </c>
      <c r="N10980">
        <v>133.96</v>
      </c>
      <c r="O10980">
        <v>0.57599999999999996</v>
      </c>
    </row>
    <row r="10981" spans="1:15" x14ac:dyDescent="0.3">
      <c r="A10981" t="s">
        <v>380</v>
      </c>
      <c r="B10981" t="s">
        <v>381</v>
      </c>
      <c r="C10981" t="s">
        <v>435</v>
      </c>
      <c r="D10981" t="s">
        <v>433</v>
      </c>
      <c r="E10981">
        <v>2013</v>
      </c>
      <c r="F10981">
        <v>11.169</v>
      </c>
      <c r="G10981">
        <v>7.2789999999999999</v>
      </c>
      <c r="H10981">
        <v>2514.7600000000002</v>
      </c>
      <c r="I10981" s="1">
        <v>420000000000</v>
      </c>
      <c r="J10981">
        <v>6168.26</v>
      </c>
      <c r="K10981">
        <v>28.94</v>
      </c>
      <c r="L10981">
        <v>9.9</v>
      </c>
      <c r="M10981">
        <v>75.378</v>
      </c>
      <c r="N10981">
        <v>133.38399999999999</v>
      </c>
      <c r="O10981">
        <v>0.48899999999999999</v>
      </c>
    </row>
    <row r="10982" spans="1:15" x14ac:dyDescent="0.3">
      <c r="A10982" t="s">
        <v>380</v>
      </c>
      <c r="B10982" t="s">
        <v>381</v>
      </c>
      <c r="C10982" t="s">
        <v>435</v>
      </c>
      <c r="D10982" t="s">
        <v>433</v>
      </c>
      <c r="E10982">
        <v>2012</v>
      </c>
      <c r="F10982">
        <v>11.351000000000001</v>
      </c>
      <c r="G10982">
        <v>7.2409999999999997</v>
      </c>
      <c r="H10982">
        <v>2443.62</v>
      </c>
      <c r="I10982" s="1">
        <v>398000000000</v>
      </c>
      <c r="J10982">
        <v>5860.58</v>
      </c>
      <c r="K10982">
        <v>26.46</v>
      </c>
      <c r="L10982">
        <v>10.4</v>
      </c>
      <c r="M10982">
        <v>74.992000000000004</v>
      </c>
      <c r="N10982">
        <v>132.78</v>
      </c>
      <c r="O10982">
        <v>0.57999999999999996</v>
      </c>
    </row>
    <row r="10983" spans="1:15" x14ac:dyDescent="0.3">
      <c r="A10983" t="s">
        <v>380</v>
      </c>
      <c r="B10983" t="s">
        <v>381</v>
      </c>
      <c r="C10983" t="s">
        <v>435</v>
      </c>
      <c r="D10983" t="s">
        <v>433</v>
      </c>
      <c r="E10983">
        <v>2011</v>
      </c>
      <c r="F10983">
        <v>11.548</v>
      </c>
      <c r="G10983">
        <v>7.2130000000000001</v>
      </c>
      <c r="H10983">
        <v>2283.75</v>
      </c>
      <c r="I10983" s="1">
        <v>371000000000</v>
      </c>
      <c r="J10983">
        <v>5492.12</v>
      </c>
      <c r="K10983">
        <v>23.669899999999998</v>
      </c>
      <c r="L10983">
        <v>10.9</v>
      </c>
      <c r="M10983">
        <v>74.593000000000004</v>
      </c>
      <c r="N10983">
        <v>132.15799999999999</v>
      </c>
      <c r="O10983">
        <v>0.66</v>
      </c>
    </row>
    <row r="10984" spans="1:15" x14ac:dyDescent="0.3">
      <c r="A10984" t="s">
        <v>380</v>
      </c>
      <c r="B10984" t="s">
        <v>381</v>
      </c>
      <c r="C10984" t="s">
        <v>435</v>
      </c>
      <c r="D10984" t="s">
        <v>433</v>
      </c>
      <c r="E10984">
        <v>2010</v>
      </c>
      <c r="F10984">
        <v>11.757</v>
      </c>
      <c r="G10984">
        <v>7.1909999999999998</v>
      </c>
      <c r="H10984">
        <v>2307.8000000000002</v>
      </c>
      <c r="I10984" s="1">
        <v>341000000000</v>
      </c>
      <c r="J10984">
        <v>5076.34</v>
      </c>
      <c r="K10984">
        <v>22.4</v>
      </c>
      <c r="L10984">
        <v>11.5</v>
      </c>
      <c r="M10984">
        <v>74.183999999999997</v>
      </c>
      <c r="N10984">
        <v>131.52500000000001</v>
      </c>
      <c r="O10984">
        <v>0.622</v>
      </c>
    </row>
    <row r="10985" spans="1:15" x14ac:dyDescent="0.3">
      <c r="A10985" t="s">
        <v>380</v>
      </c>
      <c r="B10985" t="s">
        <v>381</v>
      </c>
      <c r="C10985" t="s">
        <v>435</v>
      </c>
      <c r="D10985" t="s">
        <v>433</v>
      </c>
      <c r="E10985">
        <v>2009</v>
      </c>
      <c r="F10985">
        <v>11.971</v>
      </c>
      <c r="G10985">
        <v>7.1749999999999998</v>
      </c>
      <c r="H10985">
        <v>2101.15</v>
      </c>
      <c r="I10985" s="1">
        <v>282000000000</v>
      </c>
      <c r="J10985">
        <v>4213</v>
      </c>
      <c r="K10985">
        <v>20.100000000000001</v>
      </c>
      <c r="L10985">
        <v>12.1</v>
      </c>
      <c r="M10985">
        <v>73.766000000000005</v>
      </c>
      <c r="N10985">
        <v>130.88300000000001</v>
      </c>
      <c r="O10985">
        <v>1.0389999999999999</v>
      </c>
    </row>
    <row r="10986" spans="1:15" x14ac:dyDescent="0.3">
      <c r="A10986" t="s">
        <v>380</v>
      </c>
      <c r="B10986" t="s">
        <v>381</v>
      </c>
      <c r="C10986" t="s">
        <v>435</v>
      </c>
      <c r="D10986" t="s">
        <v>433</v>
      </c>
      <c r="E10986">
        <v>2008</v>
      </c>
      <c r="F10986">
        <v>12.188000000000001</v>
      </c>
      <c r="G10986">
        <v>7.1639999999999997</v>
      </c>
      <c r="H10986">
        <v>2105.44</v>
      </c>
      <c r="I10986" s="1">
        <v>291000000000</v>
      </c>
      <c r="J10986">
        <v>4379.66</v>
      </c>
      <c r="K10986">
        <v>18.2</v>
      </c>
      <c r="L10986">
        <v>12.7</v>
      </c>
      <c r="M10986">
        <v>73.340999999999994</v>
      </c>
      <c r="N10986">
        <v>130.226</v>
      </c>
      <c r="O10986">
        <v>1.18</v>
      </c>
    </row>
    <row r="10987" spans="1:15" x14ac:dyDescent="0.3">
      <c r="A10987" t="s">
        <v>380</v>
      </c>
      <c r="B10987" t="s">
        <v>381</v>
      </c>
      <c r="C10987" t="s">
        <v>435</v>
      </c>
      <c r="D10987" t="s">
        <v>433</v>
      </c>
      <c r="E10987">
        <v>2007</v>
      </c>
      <c r="F10987">
        <v>12.407</v>
      </c>
      <c r="G10987">
        <v>7.1539999999999999</v>
      </c>
      <c r="H10987">
        <v>2080.25</v>
      </c>
      <c r="I10987" s="1">
        <v>263000000000</v>
      </c>
      <c r="J10987">
        <v>3973.02</v>
      </c>
      <c r="K10987">
        <v>20.03</v>
      </c>
      <c r="L10987">
        <v>13.3</v>
      </c>
      <c r="M10987">
        <v>72.915999999999997</v>
      </c>
      <c r="N10987">
        <v>129.54300000000001</v>
      </c>
      <c r="O10987">
        <v>1.18</v>
      </c>
    </row>
    <row r="10988" spans="1:15" x14ac:dyDescent="0.3">
      <c r="A10988" t="s">
        <v>380</v>
      </c>
      <c r="B10988" t="s">
        <v>381</v>
      </c>
      <c r="C10988" t="s">
        <v>435</v>
      </c>
      <c r="D10988" t="s">
        <v>433</v>
      </c>
      <c r="E10988">
        <v>2006</v>
      </c>
      <c r="F10988">
        <v>12.632</v>
      </c>
      <c r="G10988">
        <v>7.141</v>
      </c>
      <c r="H10988">
        <v>2005.26</v>
      </c>
      <c r="I10988" s="1">
        <v>222000000000</v>
      </c>
      <c r="J10988">
        <v>3369.55</v>
      </c>
      <c r="K10988">
        <v>17.160699999999999</v>
      </c>
      <c r="L10988">
        <v>13.9</v>
      </c>
      <c r="M10988">
        <v>72.498999999999995</v>
      </c>
      <c r="N10988">
        <v>128.81899999999999</v>
      </c>
      <c r="O10988">
        <v>1.22</v>
      </c>
    </row>
    <row r="10989" spans="1:15" x14ac:dyDescent="0.3">
      <c r="A10989" t="s">
        <v>380</v>
      </c>
      <c r="B10989" t="s">
        <v>381</v>
      </c>
      <c r="C10989" t="s">
        <v>435</v>
      </c>
      <c r="D10989" t="s">
        <v>433</v>
      </c>
      <c r="E10989">
        <v>2005</v>
      </c>
      <c r="F10989">
        <v>12.87</v>
      </c>
      <c r="G10989">
        <v>7.1230000000000002</v>
      </c>
      <c r="H10989">
        <v>1914.8</v>
      </c>
      <c r="I10989" s="1">
        <v>189000000000</v>
      </c>
      <c r="J10989">
        <v>2894.06</v>
      </c>
      <c r="K10989">
        <v>15.026</v>
      </c>
      <c r="L10989">
        <v>14.6</v>
      </c>
      <c r="M10989">
        <v>72.099000000000004</v>
      </c>
      <c r="N10989">
        <v>128.04400000000001</v>
      </c>
      <c r="O10989">
        <v>1.35</v>
      </c>
    </row>
    <row r="10990" spans="1:15" x14ac:dyDescent="0.3">
      <c r="A10990" t="s">
        <v>380</v>
      </c>
      <c r="B10990" t="s">
        <v>381</v>
      </c>
      <c r="C10990" t="s">
        <v>435</v>
      </c>
      <c r="D10990" t="s">
        <v>433</v>
      </c>
      <c r="E10990">
        <v>2004</v>
      </c>
      <c r="F10990">
        <v>13.131</v>
      </c>
      <c r="G10990">
        <v>7.0970000000000004</v>
      </c>
      <c r="H10990">
        <v>1827.24</v>
      </c>
      <c r="I10990" s="1">
        <v>173000000000</v>
      </c>
      <c r="J10990">
        <v>2660.12</v>
      </c>
      <c r="K10990">
        <v>10.677300000000001</v>
      </c>
      <c r="L10990">
        <v>15.4</v>
      </c>
      <c r="M10990">
        <v>71.727999999999994</v>
      </c>
      <c r="N10990">
        <v>127.22</v>
      </c>
      <c r="O10990">
        <v>1.51</v>
      </c>
    </row>
    <row r="10991" spans="1:15" x14ac:dyDescent="0.3">
      <c r="A10991" t="s">
        <v>380</v>
      </c>
      <c r="B10991" t="s">
        <v>381</v>
      </c>
      <c r="C10991" t="s">
        <v>435</v>
      </c>
      <c r="D10991" t="s">
        <v>433</v>
      </c>
      <c r="E10991">
        <v>2003</v>
      </c>
      <c r="F10991">
        <v>13.423</v>
      </c>
      <c r="G10991">
        <v>7.06</v>
      </c>
      <c r="H10991">
        <v>1713.62</v>
      </c>
      <c r="I10991" s="1">
        <v>152000000000</v>
      </c>
      <c r="J10991">
        <v>2359.12</v>
      </c>
      <c r="K10991">
        <v>9.2990300000000001</v>
      </c>
      <c r="L10991">
        <v>16.100000000000001</v>
      </c>
      <c r="M10991">
        <v>71.388999999999996</v>
      </c>
      <c r="N10991">
        <v>126.348</v>
      </c>
      <c r="O10991">
        <v>1.54</v>
      </c>
    </row>
    <row r="10992" spans="1:15" x14ac:dyDescent="0.3">
      <c r="A10992" t="s">
        <v>380</v>
      </c>
      <c r="B10992" t="s">
        <v>381</v>
      </c>
      <c r="C10992" t="s">
        <v>435</v>
      </c>
      <c r="D10992" t="s">
        <v>433</v>
      </c>
      <c r="E10992">
        <v>2002</v>
      </c>
      <c r="F10992">
        <v>13.750999999999999</v>
      </c>
      <c r="G10992">
        <v>7.0119999999999996</v>
      </c>
      <c r="H10992">
        <v>1617.57</v>
      </c>
      <c r="I10992" s="1">
        <v>134000000000</v>
      </c>
      <c r="J10992">
        <v>2096.19</v>
      </c>
      <c r="K10992">
        <v>7.53125</v>
      </c>
      <c r="L10992">
        <v>16.899999999999999</v>
      </c>
      <c r="M10992">
        <v>71.088999999999999</v>
      </c>
      <c r="N10992">
        <v>125.407</v>
      </c>
      <c r="O10992">
        <v>1.82</v>
      </c>
    </row>
    <row r="10993" spans="1:15" x14ac:dyDescent="0.3">
      <c r="A10993" t="s">
        <v>380</v>
      </c>
      <c r="B10993" t="s">
        <v>381</v>
      </c>
      <c r="C10993" t="s">
        <v>435</v>
      </c>
      <c r="D10993" t="s">
        <v>433</v>
      </c>
      <c r="E10993">
        <v>2001</v>
      </c>
      <c r="F10993">
        <v>14.118</v>
      </c>
      <c r="G10993">
        <v>6.9509999999999996</v>
      </c>
      <c r="H10993">
        <v>1504.76</v>
      </c>
      <c r="I10993" s="1">
        <v>120000000000</v>
      </c>
      <c r="J10993">
        <v>1893.27</v>
      </c>
      <c r="K10993">
        <v>5.55633</v>
      </c>
      <c r="L10993">
        <v>17.7</v>
      </c>
      <c r="M10993">
        <v>70.831999999999994</v>
      </c>
      <c r="N10993">
        <v>124.37</v>
      </c>
      <c r="O10993">
        <v>2.6</v>
      </c>
    </row>
    <row r="10994" spans="1:15" x14ac:dyDescent="0.3">
      <c r="A10994" t="s">
        <v>380</v>
      </c>
      <c r="B10994" t="s">
        <v>381</v>
      </c>
      <c r="C10994" t="s">
        <v>435</v>
      </c>
      <c r="D10994" t="s">
        <v>433</v>
      </c>
      <c r="E10994">
        <v>2000</v>
      </c>
      <c r="F10994">
        <v>14.523999999999999</v>
      </c>
      <c r="G10994">
        <v>6.8769999999999998</v>
      </c>
      <c r="H10994">
        <v>1448.07</v>
      </c>
      <c r="I10994" s="1">
        <v>126000000000</v>
      </c>
      <c r="J10994">
        <v>2007.74</v>
      </c>
      <c r="K10994">
        <v>3.6890399999999999</v>
      </c>
      <c r="L10994">
        <v>18.600000000000001</v>
      </c>
      <c r="M10994">
        <v>70.623000000000005</v>
      </c>
      <c r="N10994">
        <v>123.22199999999999</v>
      </c>
      <c r="O10994">
        <v>2.39</v>
      </c>
    </row>
    <row r="10995" spans="1:15" x14ac:dyDescent="0.3">
      <c r="A10995" t="s">
        <v>380</v>
      </c>
      <c r="B10995" t="s">
        <v>381</v>
      </c>
      <c r="C10995" t="s">
        <v>435</v>
      </c>
      <c r="D10995" t="s">
        <v>433</v>
      </c>
      <c r="E10995">
        <v>1999</v>
      </c>
      <c r="F10995">
        <v>14.965</v>
      </c>
      <c r="G10995">
        <v>6.7880000000000003</v>
      </c>
      <c r="H10995">
        <v>1358.35</v>
      </c>
      <c r="I10995" s="1">
        <v>127000000000</v>
      </c>
      <c r="J10995">
        <v>2033.26</v>
      </c>
      <c r="K10995">
        <v>2.42624</v>
      </c>
      <c r="L10995">
        <v>19.600000000000001</v>
      </c>
      <c r="M10995">
        <v>70.462999999999994</v>
      </c>
      <c r="N10995">
        <v>121.941</v>
      </c>
      <c r="O10995">
        <v>2.97</v>
      </c>
    </row>
    <row r="10996" spans="1:15" x14ac:dyDescent="0.3">
      <c r="A10996" t="s">
        <v>380</v>
      </c>
      <c r="B10996" t="s">
        <v>381</v>
      </c>
      <c r="C10996" t="s">
        <v>435</v>
      </c>
      <c r="D10996" t="s">
        <v>433</v>
      </c>
      <c r="E10996">
        <v>1998</v>
      </c>
      <c r="F10996">
        <v>15.433</v>
      </c>
      <c r="G10996">
        <v>6.6879999999999997</v>
      </c>
      <c r="H10996">
        <v>1359.08</v>
      </c>
      <c r="I10996" s="1">
        <v>114000000000</v>
      </c>
      <c r="J10996">
        <v>1845.83</v>
      </c>
      <c r="K10996">
        <v>1.0912200000000001</v>
      </c>
      <c r="L10996">
        <v>20.5</v>
      </c>
      <c r="M10996">
        <v>70.347999999999999</v>
      </c>
      <c r="N10996">
        <v>120.545</v>
      </c>
      <c r="O10996">
        <v>3.4</v>
      </c>
    </row>
    <row r="10997" spans="1:15" x14ac:dyDescent="0.3">
      <c r="A10997" t="s">
        <v>380</v>
      </c>
      <c r="B10997" t="s">
        <v>381</v>
      </c>
      <c r="C10997" t="s">
        <v>435</v>
      </c>
      <c r="D10997" t="s">
        <v>433</v>
      </c>
      <c r="E10997">
        <v>1997</v>
      </c>
      <c r="F10997">
        <v>15.92</v>
      </c>
      <c r="G10997">
        <v>6.58</v>
      </c>
      <c r="H10997">
        <v>1410.12</v>
      </c>
      <c r="I10997" s="1">
        <v>150000000000</v>
      </c>
      <c r="J10997">
        <v>2468.1799999999998</v>
      </c>
      <c r="K10997">
        <v>0.36052200000000001</v>
      </c>
      <c r="L10997">
        <v>21.5</v>
      </c>
      <c r="M10997">
        <v>70.266999999999996</v>
      </c>
      <c r="N10997">
        <v>119.099</v>
      </c>
      <c r="O10997">
        <v>0.87</v>
      </c>
    </row>
    <row r="10998" spans="1:15" x14ac:dyDescent="0.3">
      <c r="A10998" t="s">
        <v>380</v>
      </c>
      <c r="B10998" t="s">
        <v>381</v>
      </c>
      <c r="C10998" t="s">
        <v>435</v>
      </c>
      <c r="D10998" t="s">
        <v>433</v>
      </c>
      <c r="E10998">
        <v>1996</v>
      </c>
      <c r="F10998">
        <v>16.417000000000002</v>
      </c>
      <c r="G10998">
        <v>6.4649999999999999</v>
      </c>
      <c r="H10998">
        <v>1380.06</v>
      </c>
      <c r="I10998" s="1">
        <v>183000000000</v>
      </c>
      <c r="J10998">
        <v>3043.98</v>
      </c>
      <c r="K10998">
        <v>0.11547200000000001</v>
      </c>
      <c r="L10998">
        <v>22.6</v>
      </c>
      <c r="M10998">
        <v>70.215000000000003</v>
      </c>
      <c r="N10998">
        <v>117.697</v>
      </c>
      <c r="O10998">
        <v>1.07</v>
      </c>
    </row>
    <row r="10999" spans="1:15" x14ac:dyDescent="0.3">
      <c r="A10999" t="s">
        <v>380</v>
      </c>
      <c r="B10999" t="s">
        <v>381</v>
      </c>
      <c r="C10999" t="s">
        <v>435</v>
      </c>
      <c r="D10999" t="s">
        <v>433</v>
      </c>
      <c r="E10999">
        <v>1995</v>
      </c>
      <c r="F10999">
        <v>16.913</v>
      </c>
      <c r="G10999">
        <v>6.3440000000000003</v>
      </c>
      <c r="H10999">
        <v>1247.71</v>
      </c>
      <c r="I10999" s="1">
        <v>169000000000</v>
      </c>
      <c r="J10999">
        <v>2846.58</v>
      </c>
      <c r="K10999">
        <v>7.4825299999999997E-2</v>
      </c>
      <c r="L10999">
        <v>23.7</v>
      </c>
      <c r="M10999">
        <v>70.191000000000003</v>
      </c>
      <c r="N10999">
        <v>116.399</v>
      </c>
      <c r="O10999">
        <v>1.1000000000000001</v>
      </c>
    </row>
    <row r="11000" spans="1:15" x14ac:dyDescent="0.3">
      <c r="A11000" t="s">
        <v>380</v>
      </c>
      <c r="B11000" t="s">
        <v>381</v>
      </c>
      <c r="C11000" t="s">
        <v>435</v>
      </c>
      <c r="D11000" t="s">
        <v>433</v>
      </c>
      <c r="E11000">
        <v>1994</v>
      </c>
      <c r="F11000">
        <v>17.396000000000001</v>
      </c>
      <c r="G11000">
        <v>6.2110000000000003</v>
      </c>
      <c r="H11000">
        <v>1106.3399999999999</v>
      </c>
      <c r="I11000" s="1">
        <v>147000000000</v>
      </c>
      <c r="J11000">
        <v>2491.4299999999998</v>
      </c>
      <c r="K11000">
        <v>3.8614299999999997E-2</v>
      </c>
      <c r="L11000">
        <v>24.8</v>
      </c>
      <c r="M11000">
        <v>70.201999999999998</v>
      </c>
      <c r="N11000">
        <v>115.241</v>
      </c>
      <c r="O11000">
        <v>1.35</v>
      </c>
    </row>
    <row r="11001" spans="1:15" x14ac:dyDescent="0.3">
      <c r="A11001" t="s">
        <v>380</v>
      </c>
      <c r="B11001" t="s">
        <v>381</v>
      </c>
      <c r="C11001" t="s">
        <v>435</v>
      </c>
      <c r="D11001" t="s">
        <v>433</v>
      </c>
      <c r="E11001">
        <v>1993</v>
      </c>
      <c r="F11001">
        <v>17.863</v>
      </c>
      <c r="G11001">
        <v>6.0709999999999997</v>
      </c>
      <c r="H11001">
        <v>1008.52</v>
      </c>
      <c r="I11001" s="1">
        <v>129000000000</v>
      </c>
      <c r="J11001">
        <v>2209.37</v>
      </c>
      <c r="K11001">
        <v>1.3580999999999999E-2</v>
      </c>
      <c r="L11001">
        <v>26.1</v>
      </c>
      <c r="M11001">
        <v>70.239000000000004</v>
      </c>
      <c r="N11001">
        <v>114.18899999999999</v>
      </c>
      <c r="O11001">
        <v>1.49</v>
      </c>
    </row>
    <row r="11002" spans="1:15" x14ac:dyDescent="0.3">
      <c r="A11002" t="s">
        <v>380</v>
      </c>
      <c r="B11002" t="s">
        <v>381</v>
      </c>
      <c r="C11002" t="s">
        <v>435</v>
      </c>
      <c r="D11002" t="s">
        <v>433</v>
      </c>
      <c r="E11002">
        <v>1992</v>
      </c>
      <c r="F11002">
        <v>18.318000000000001</v>
      </c>
      <c r="G11002">
        <v>5.9320000000000004</v>
      </c>
      <c r="H11002">
        <v>893.37599999999998</v>
      </c>
      <c r="I11002" s="1">
        <v>111000000000</v>
      </c>
      <c r="J11002">
        <v>1927.88</v>
      </c>
      <c r="K11002">
        <v>3.4372500000000002E-4</v>
      </c>
      <c r="L11002">
        <v>27.4</v>
      </c>
      <c r="M11002">
        <v>70.281000000000006</v>
      </c>
      <c r="N11002">
        <v>113.157</v>
      </c>
      <c r="O11002">
        <v>1.35</v>
      </c>
    </row>
    <row r="11003" spans="1:15" x14ac:dyDescent="0.3">
      <c r="A11003" t="s">
        <v>380</v>
      </c>
      <c r="B11003" t="s">
        <v>381</v>
      </c>
      <c r="C11003" t="s">
        <v>435</v>
      </c>
      <c r="D11003" t="s">
        <v>433</v>
      </c>
      <c r="E11003">
        <v>1991</v>
      </c>
      <c r="F11003">
        <v>18.765999999999998</v>
      </c>
      <c r="G11003">
        <v>5.8040000000000003</v>
      </c>
      <c r="H11003">
        <v>792.08500000000004</v>
      </c>
      <c r="I11003">
        <v>98234700000</v>
      </c>
      <c r="J11003">
        <v>1716.42</v>
      </c>
      <c r="K11003" s="1">
        <v>5.2200000000000002E-5</v>
      </c>
      <c r="L11003">
        <v>28.8</v>
      </c>
      <c r="M11003">
        <v>70.3</v>
      </c>
      <c r="N11003">
        <v>112.02500000000001</v>
      </c>
      <c r="O11003">
        <v>2.63</v>
      </c>
    </row>
    <row r="11004" spans="1:15" x14ac:dyDescent="0.3">
      <c r="A11004" t="s">
        <v>380</v>
      </c>
      <c r="B11004" t="s">
        <v>381</v>
      </c>
      <c r="C11004" t="s">
        <v>435</v>
      </c>
      <c r="D11004" t="s">
        <v>433</v>
      </c>
      <c r="E11004">
        <v>1990</v>
      </c>
      <c r="F11004">
        <v>19.222000000000001</v>
      </c>
      <c r="G11004">
        <v>5.7069999999999999</v>
      </c>
      <c r="H11004">
        <v>709.55200000000002</v>
      </c>
      <c r="I11004">
        <v>85343100000</v>
      </c>
      <c r="J11004">
        <v>1508.94</v>
      </c>
      <c r="K11004">
        <v>0</v>
      </c>
      <c r="L11004">
        <v>30.2</v>
      </c>
      <c r="M11004">
        <v>70.248000000000005</v>
      </c>
      <c r="N11004">
        <v>110.705</v>
      </c>
    </row>
    <row r="11005" spans="1:15" x14ac:dyDescent="0.3">
      <c r="A11005" t="s">
        <v>380</v>
      </c>
      <c r="B11005" t="s">
        <v>381</v>
      </c>
      <c r="C11005" t="s">
        <v>435</v>
      </c>
      <c r="D11005" t="s">
        <v>433</v>
      </c>
      <c r="E11005">
        <v>1989</v>
      </c>
      <c r="F11005">
        <v>19.701000000000001</v>
      </c>
      <c r="G11005">
        <v>5.6630000000000003</v>
      </c>
      <c r="H11005">
        <v>614.94799999999998</v>
      </c>
      <c r="I11005">
        <v>72250900000</v>
      </c>
      <c r="J11005">
        <v>1295.46</v>
      </c>
      <c r="K11005">
        <v>0</v>
      </c>
      <c r="L11005">
        <v>31.7</v>
      </c>
      <c r="M11005">
        <v>70.070999999999998</v>
      </c>
      <c r="N11005">
        <v>109.167</v>
      </c>
    </row>
    <row r="11006" spans="1:15" x14ac:dyDescent="0.3">
      <c r="A11006" t="s">
        <v>380</v>
      </c>
      <c r="B11006" t="s">
        <v>381</v>
      </c>
      <c r="C11006" t="s">
        <v>435</v>
      </c>
      <c r="D11006" t="s">
        <v>433</v>
      </c>
      <c r="E11006">
        <v>1988</v>
      </c>
      <c r="F11006">
        <v>20.22</v>
      </c>
      <c r="G11006">
        <v>5.6820000000000004</v>
      </c>
      <c r="H11006">
        <v>538.51700000000005</v>
      </c>
      <c r="I11006">
        <v>61667200000</v>
      </c>
      <c r="J11006">
        <v>1123.44</v>
      </c>
      <c r="K11006">
        <v>0</v>
      </c>
      <c r="L11006">
        <v>33.200000000000003</v>
      </c>
      <c r="M11006">
        <v>69.745000000000005</v>
      </c>
      <c r="N11006">
        <v>107.443</v>
      </c>
    </row>
    <row r="11007" spans="1:15" x14ac:dyDescent="0.3">
      <c r="A11007" t="s">
        <v>380</v>
      </c>
      <c r="B11007" t="s">
        <v>381</v>
      </c>
      <c r="C11007" t="s">
        <v>435</v>
      </c>
      <c r="D11007" t="s">
        <v>433</v>
      </c>
      <c r="E11007">
        <v>1987</v>
      </c>
      <c r="F11007">
        <v>20.794</v>
      </c>
      <c r="G11007">
        <v>5.77</v>
      </c>
      <c r="H11007">
        <v>483.54</v>
      </c>
      <c r="I11007">
        <v>50535400000</v>
      </c>
      <c r="J11007">
        <v>936.78</v>
      </c>
      <c r="K11007">
        <v>0</v>
      </c>
      <c r="L11007">
        <v>34.700000000000003</v>
      </c>
      <c r="M11007">
        <v>69.265000000000001</v>
      </c>
      <c r="N11007">
        <v>105.592</v>
      </c>
    </row>
    <row r="11008" spans="1:15" x14ac:dyDescent="0.3">
      <c r="A11008" t="s">
        <v>380</v>
      </c>
      <c r="B11008" t="s">
        <v>381</v>
      </c>
      <c r="C11008" t="s">
        <v>435</v>
      </c>
      <c r="D11008" t="s">
        <v>433</v>
      </c>
      <c r="E11008">
        <v>1986</v>
      </c>
      <c r="F11008">
        <v>21.431000000000001</v>
      </c>
      <c r="G11008">
        <v>5.923</v>
      </c>
      <c r="H11008">
        <v>435.012</v>
      </c>
      <c r="I11008">
        <v>43096700000</v>
      </c>
      <c r="J11008">
        <v>813.452</v>
      </c>
      <c r="K11008">
        <v>0</v>
      </c>
      <c r="L11008">
        <v>36.299999999999997</v>
      </c>
      <c r="M11008">
        <v>68.641000000000005</v>
      </c>
      <c r="N11008">
        <v>103.702</v>
      </c>
    </row>
    <row r="11009" spans="1:14" x14ac:dyDescent="0.3">
      <c r="A11009" t="s">
        <v>380</v>
      </c>
      <c r="B11009" t="s">
        <v>381</v>
      </c>
      <c r="C11009" t="s">
        <v>435</v>
      </c>
      <c r="D11009" t="s">
        <v>433</v>
      </c>
      <c r="E11009">
        <v>1985</v>
      </c>
      <c r="F11009">
        <v>22.132999999999999</v>
      </c>
      <c r="G11009">
        <v>6.1289999999999996</v>
      </c>
      <c r="H11009">
        <v>405.88600000000002</v>
      </c>
      <c r="I11009">
        <v>38900700000</v>
      </c>
      <c r="J11009">
        <v>747.70299999999997</v>
      </c>
      <c r="K11009">
        <v>0</v>
      </c>
      <c r="L11009">
        <v>37.9</v>
      </c>
      <c r="M11009">
        <v>67.911000000000001</v>
      </c>
      <c r="N11009">
        <v>101.836</v>
      </c>
    </row>
    <row r="11010" spans="1:14" x14ac:dyDescent="0.3">
      <c r="A11010" t="s">
        <v>380</v>
      </c>
      <c r="B11010" t="s">
        <v>381</v>
      </c>
      <c r="C11010" t="s">
        <v>435</v>
      </c>
      <c r="D11010" t="s">
        <v>433</v>
      </c>
      <c r="E11010">
        <v>1984</v>
      </c>
      <c r="F11010">
        <v>22.901</v>
      </c>
      <c r="G11010">
        <v>6.367</v>
      </c>
      <c r="H11010">
        <v>380.78199999999998</v>
      </c>
      <c r="I11010">
        <v>41797600000</v>
      </c>
      <c r="J11010">
        <v>818.03899999999999</v>
      </c>
      <c r="K11010">
        <v>0</v>
      </c>
      <c r="L11010">
        <v>39.6</v>
      </c>
      <c r="M11010">
        <v>67.128</v>
      </c>
      <c r="N11010">
        <v>100.011</v>
      </c>
    </row>
    <row r="11011" spans="1:14" x14ac:dyDescent="0.3">
      <c r="A11011" t="s">
        <v>380</v>
      </c>
      <c r="B11011" t="s">
        <v>381</v>
      </c>
      <c r="C11011" t="s">
        <v>435</v>
      </c>
      <c r="D11011" t="s">
        <v>433</v>
      </c>
      <c r="E11011">
        <v>1983</v>
      </c>
      <c r="F11011">
        <v>23.722999999999999</v>
      </c>
      <c r="G11011">
        <v>6.6150000000000002</v>
      </c>
      <c r="H11011">
        <v>349.04599999999999</v>
      </c>
      <c r="I11011">
        <v>40042800000</v>
      </c>
      <c r="J11011">
        <v>798.08</v>
      </c>
      <c r="K11011">
        <v>0</v>
      </c>
      <c r="L11011">
        <v>41.3</v>
      </c>
      <c r="M11011">
        <v>66.352999999999994</v>
      </c>
      <c r="N11011">
        <v>98.2089</v>
      </c>
    </row>
    <row r="11012" spans="1:14" x14ac:dyDescent="0.3">
      <c r="A11012" t="s">
        <v>380</v>
      </c>
      <c r="B11012" t="s">
        <v>381</v>
      </c>
      <c r="C11012" t="s">
        <v>435</v>
      </c>
      <c r="D11012" t="s">
        <v>433</v>
      </c>
      <c r="E11012">
        <v>1982</v>
      </c>
      <c r="F11012">
        <v>24.591000000000001</v>
      </c>
      <c r="G11012">
        <v>6.8550000000000004</v>
      </c>
      <c r="H11012">
        <v>320.51</v>
      </c>
      <c r="I11012">
        <v>36589800000</v>
      </c>
      <c r="J11012">
        <v>742.851</v>
      </c>
      <c r="K11012">
        <v>0</v>
      </c>
      <c r="L11012">
        <v>43.1</v>
      </c>
      <c r="M11012">
        <v>65.635000000000005</v>
      </c>
      <c r="N11012">
        <v>96.411900000000003</v>
      </c>
    </row>
    <row r="11013" spans="1:14" x14ac:dyDescent="0.3">
      <c r="A11013" t="s">
        <v>380</v>
      </c>
      <c r="B11013" t="s">
        <v>381</v>
      </c>
      <c r="C11013" t="s">
        <v>435</v>
      </c>
      <c r="D11013" t="s">
        <v>433</v>
      </c>
      <c r="E11013">
        <v>1981</v>
      </c>
      <c r="F11013">
        <v>25.5</v>
      </c>
      <c r="G11013">
        <v>7.08</v>
      </c>
      <c r="H11013">
        <v>299.07100000000003</v>
      </c>
      <c r="I11013">
        <v>34846100000</v>
      </c>
      <c r="J11013">
        <v>721.05899999999997</v>
      </c>
      <c r="K11013">
        <v>0</v>
      </c>
      <c r="L11013">
        <v>44.9</v>
      </c>
      <c r="M11013">
        <v>64.992999999999995</v>
      </c>
      <c r="N11013">
        <v>94.592299999999994</v>
      </c>
    </row>
    <row r="11014" spans="1:14" x14ac:dyDescent="0.3">
      <c r="A11014" t="s">
        <v>380</v>
      </c>
      <c r="B11014" t="s">
        <v>381</v>
      </c>
      <c r="C11014" t="s">
        <v>435</v>
      </c>
      <c r="D11014" t="s">
        <v>433</v>
      </c>
      <c r="E11014">
        <v>1980</v>
      </c>
      <c r="F11014">
        <v>26.45</v>
      </c>
      <c r="G11014">
        <v>7.2889999999999997</v>
      </c>
      <c r="H11014">
        <v>290.57799999999997</v>
      </c>
      <c r="I11014">
        <v>32353400000</v>
      </c>
      <c r="J11014">
        <v>682.93</v>
      </c>
      <c r="K11014">
        <v>0</v>
      </c>
      <c r="L11014">
        <v>46.8</v>
      </c>
      <c r="M11014">
        <v>64.432000000000002</v>
      </c>
      <c r="N11014">
        <v>92.729299999999995</v>
      </c>
    </row>
    <row r="11015" spans="1:14" x14ac:dyDescent="0.3">
      <c r="A11015" t="s">
        <v>380</v>
      </c>
      <c r="B11015" t="s">
        <v>381</v>
      </c>
      <c r="C11015" t="s">
        <v>435</v>
      </c>
      <c r="D11015" t="s">
        <v>433</v>
      </c>
      <c r="E11015">
        <v>1979</v>
      </c>
      <c r="F11015">
        <v>27.443999999999999</v>
      </c>
      <c r="G11015">
        <v>7.49</v>
      </c>
      <c r="H11015">
        <v>278.69600000000003</v>
      </c>
      <c r="I11015">
        <v>27371700000</v>
      </c>
      <c r="J11015">
        <v>589.88499999999999</v>
      </c>
      <c r="K11015">
        <v>0</v>
      </c>
      <c r="L11015">
        <v>48.7</v>
      </c>
      <c r="M11015">
        <v>63.935000000000002</v>
      </c>
      <c r="N11015">
        <v>90.825299999999999</v>
      </c>
    </row>
    <row r="11016" spans="1:14" x14ac:dyDescent="0.3">
      <c r="A11016" t="s">
        <v>380</v>
      </c>
      <c r="B11016" t="s">
        <v>381</v>
      </c>
      <c r="C11016" t="s">
        <v>435</v>
      </c>
      <c r="D11016" t="s">
        <v>433</v>
      </c>
      <c r="E11016">
        <v>1978</v>
      </c>
      <c r="F11016">
        <v>28.478999999999999</v>
      </c>
      <c r="G11016">
        <v>7.6980000000000004</v>
      </c>
      <c r="H11016">
        <v>261.73099999999999</v>
      </c>
      <c r="I11016">
        <v>24006600000</v>
      </c>
      <c r="J11016">
        <v>528.62699999999995</v>
      </c>
      <c r="K11016">
        <v>0</v>
      </c>
      <c r="L11016">
        <v>50.7</v>
      </c>
      <c r="M11016">
        <v>63.463999999999999</v>
      </c>
      <c r="N11016">
        <v>88.890100000000004</v>
      </c>
    </row>
    <row r="11017" spans="1:14" x14ac:dyDescent="0.3">
      <c r="A11017" t="s">
        <v>380</v>
      </c>
      <c r="B11017" t="s">
        <v>381</v>
      </c>
      <c r="C11017" t="s">
        <v>435</v>
      </c>
      <c r="D11017" t="s">
        <v>433</v>
      </c>
      <c r="E11017">
        <v>1977</v>
      </c>
      <c r="F11017">
        <v>29.552</v>
      </c>
      <c r="G11017">
        <v>7.9240000000000004</v>
      </c>
      <c r="H11017">
        <v>233.61799999999999</v>
      </c>
      <c r="I11017">
        <v>19779300000</v>
      </c>
      <c r="J11017">
        <v>445.42099999999999</v>
      </c>
      <c r="K11017">
        <v>0</v>
      </c>
      <c r="L11017">
        <v>52.9</v>
      </c>
      <c r="M11017">
        <v>62.985999999999997</v>
      </c>
      <c r="N11017">
        <v>86.918700000000001</v>
      </c>
    </row>
    <row r="11018" spans="1:14" x14ac:dyDescent="0.3">
      <c r="A11018" t="s">
        <v>380</v>
      </c>
      <c r="B11018" t="s">
        <v>381</v>
      </c>
      <c r="C11018" t="s">
        <v>435</v>
      </c>
      <c r="D11018" t="s">
        <v>433</v>
      </c>
      <c r="E11018">
        <v>1976</v>
      </c>
      <c r="F11018">
        <v>30.657</v>
      </c>
      <c r="G11018">
        <v>8.1709999999999994</v>
      </c>
      <c r="H11018">
        <v>206.767</v>
      </c>
      <c r="I11018">
        <v>16985200000</v>
      </c>
      <c r="J11018">
        <v>391.56900000000002</v>
      </c>
      <c r="K11018">
        <v>0</v>
      </c>
      <c r="L11018">
        <v>55.1</v>
      </c>
      <c r="M11018">
        <v>62.494999999999997</v>
      </c>
      <c r="N11018">
        <v>84.905299999999997</v>
      </c>
    </row>
    <row r="11019" spans="1:14" x14ac:dyDescent="0.3">
      <c r="A11019" t="s">
        <v>380</v>
      </c>
      <c r="B11019" t="s">
        <v>381</v>
      </c>
      <c r="C11019" t="s">
        <v>435</v>
      </c>
      <c r="D11019" t="s">
        <v>433</v>
      </c>
      <c r="E11019">
        <v>1975</v>
      </c>
      <c r="F11019">
        <v>31.797999999999998</v>
      </c>
      <c r="G11019">
        <v>8.4429999999999996</v>
      </c>
      <c r="H11019">
        <v>183.857</v>
      </c>
      <c r="I11019">
        <v>14882700000</v>
      </c>
      <c r="J11019">
        <v>351.61900000000003</v>
      </c>
      <c r="K11019">
        <v>0</v>
      </c>
      <c r="L11019">
        <v>57.4</v>
      </c>
      <c r="M11019">
        <v>61.984999999999999</v>
      </c>
      <c r="N11019">
        <v>82.848200000000006</v>
      </c>
    </row>
    <row r="11020" spans="1:14" x14ac:dyDescent="0.3">
      <c r="A11020" t="s">
        <v>380</v>
      </c>
      <c r="B11020" t="s">
        <v>381</v>
      </c>
      <c r="C11020" t="s">
        <v>435</v>
      </c>
      <c r="D11020" t="s">
        <v>433</v>
      </c>
      <c r="E11020">
        <v>1974</v>
      </c>
      <c r="F11020">
        <v>32.984999999999999</v>
      </c>
      <c r="G11020">
        <v>8.7409999999999997</v>
      </c>
      <c r="H11020">
        <v>165.785</v>
      </c>
      <c r="I11020">
        <v>13703000000</v>
      </c>
      <c r="J11020">
        <v>332.17500000000001</v>
      </c>
      <c r="L11020">
        <v>59.9</v>
      </c>
      <c r="M11020">
        <v>61.459000000000003</v>
      </c>
      <c r="N11020">
        <v>80.745999999999995</v>
      </c>
    </row>
    <row r="11021" spans="1:14" x14ac:dyDescent="0.3">
      <c r="A11021" t="s">
        <v>380</v>
      </c>
      <c r="B11021" t="s">
        <v>381</v>
      </c>
      <c r="C11021" t="s">
        <v>435</v>
      </c>
      <c r="D11021" t="s">
        <v>433</v>
      </c>
      <c r="E11021">
        <v>1973</v>
      </c>
      <c r="F11021">
        <v>34.207999999999998</v>
      </c>
      <c r="G11021">
        <v>9.0589999999999993</v>
      </c>
      <c r="H11021">
        <v>161.48099999999999</v>
      </c>
      <c r="I11021">
        <v>10838600000</v>
      </c>
      <c r="J11021">
        <v>269.88799999999998</v>
      </c>
      <c r="L11021">
        <v>62.5</v>
      </c>
      <c r="M11021">
        <v>60.929000000000002</v>
      </c>
      <c r="N11021">
        <v>78.607100000000003</v>
      </c>
    </row>
    <row r="11022" spans="1:14" x14ac:dyDescent="0.3">
      <c r="A11022" t="s">
        <v>380</v>
      </c>
      <c r="B11022" t="s">
        <v>381</v>
      </c>
      <c r="C11022" t="s">
        <v>435</v>
      </c>
      <c r="D11022" t="s">
        <v>433</v>
      </c>
      <c r="E11022">
        <v>1972</v>
      </c>
      <c r="F11022">
        <v>35.448</v>
      </c>
      <c r="G11022">
        <v>9.39</v>
      </c>
      <c r="H11022">
        <v>140.251</v>
      </c>
      <c r="I11022">
        <v>8177880000</v>
      </c>
      <c r="J11022">
        <v>209.375</v>
      </c>
      <c r="L11022">
        <v>65.3</v>
      </c>
      <c r="M11022">
        <v>60.404000000000003</v>
      </c>
      <c r="N11022">
        <v>76.452100000000002</v>
      </c>
    </row>
    <row r="11023" spans="1:14" x14ac:dyDescent="0.3">
      <c r="A11023" t="s">
        <v>380</v>
      </c>
      <c r="B11023" t="s">
        <v>381</v>
      </c>
      <c r="C11023" t="s">
        <v>435</v>
      </c>
      <c r="D11023" t="s">
        <v>433</v>
      </c>
      <c r="E11023">
        <v>1971</v>
      </c>
      <c r="F11023">
        <v>36.674999999999997</v>
      </c>
      <c r="G11023">
        <v>9.73</v>
      </c>
      <c r="H11023">
        <v>120.327</v>
      </c>
      <c r="I11023">
        <v>7375000000</v>
      </c>
      <c r="J11023">
        <v>194.267</v>
      </c>
      <c r="L11023">
        <v>68.099999999999994</v>
      </c>
      <c r="M11023">
        <v>59.887</v>
      </c>
      <c r="N11023">
        <v>74.308099999999996</v>
      </c>
    </row>
    <row r="11024" spans="1:14" x14ac:dyDescent="0.3">
      <c r="A11024" t="s">
        <v>380</v>
      </c>
      <c r="B11024" t="s">
        <v>381</v>
      </c>
      <c r="C11024" t="s">
        <v>435</v>
      </c>
      <c r="D11024" t="s">
        <v>433</v>
      </c>
      <c r="E11024">
        <v>1970</v>
      </c>
      <c r="F11024">
        <v>37.845999999999997</v>
      </c>
      <c r="G11024">
        <v>10.071999999999999</v>
      </c>
      <c r="I11024">
        <v>7086540000</v>
      </c>
      <c r="J11024">
        <v>192.12799999999999</v>
      </c>
      <c r="K11024">
        <v>0</v>
      </c>
      <c r="L11024">
        <v>71</v>
      </c>
      <c r="M11024">
        <v>59.384999999999998</v>
      </c>
      <c r="N11024">
        <v>72.196600000000004</v>
      </c>
    </row>
    <row r="11025" spans="1:15" x14ac:dyDescent="0.3">
      <c r="A11025" t="s">
        <v>380</v>
      </c>
      <c r="B11025" t="s">
        <v>381</v>
      </c>
      <c r="C11025" t="s">
        <v>435</v>
      </c>
      <c r="D11025" t="s">
        <v>433</v>
      </c>
      <c r="E11025">
        <v>1969</v>
      </c>
      <c r="F11025">
        <v>38.911999999999999</v>
      </c>
      <c r="G11025">
        <v>10.407999999999999</v>
      </c>
      <c r="I11025">
        <v>6695340000</v>
      </c>
      <c r="J11025">
        <v>186.87899999999999</v>
      </c>
      <c r="L11025">
        <v>74</v>
      </c>
      <c r="M11025">
        <v>58.904000000000003</v>
      </c>
      <c r="N11025">
        <v>70.126800000000003</v>
      </c>
    </row>
    <row r="11026" spans="1:15" x14ac:dyDescent="0.3">
      <c r="A11026" t="s">
        <v>380</v>
      </c>
      <c r="B11026" t="s">
        <v>381</v>
      </c>
      <c r="C11026" t="s">
        <v>435</v>
      </c>
      <c r="D11026" t="s">
        <v>433</v>
      </c>
      <c r="E11026">
        <v>1968</v>
      </c>
      <c r="F11026">
        <v>39.844999999999999</v>
      </c>
      <c r="G11026">
        <v>10.733000000000001</v>
      </c>
      <c r="I11026">
        <v>6081010000</v>
      </c>
      <c r="J11026">
        <v>174.785</v>
      </c>
      <c r="L11026">
        <v>76.900000000000006</v>
      </c>
      <c r="M11026">
        <v>58.442</v>
      </c>
      <c r="N11026">
        <v>68.099599999999995</v>
      </c>
    </row>
    <row r="11027" spans="1:15" x14ac:dyDescent="0.3">
      <c r="A11027" t="s">
        <v>380</v>
      </c>
      <c r="B11027" t="s">
        <v>381</v>
      </c>
      <c r="C11027" t="s">
        <v>435</v>
      </c>
      <c r="D11027" t="s">
        <v>433</v>
      </c>
      <c r="E11027">
        <v>1967</v>
      </c>
      <c r="F11027">
        <v>40.625</v>
      </c>
      <c r="G11027">
        <v>11.045999999999999</v>
      </c>
      <c r="I11027">
        <v>5638460000</v>
      </c>
      <c r="J11027">
        <v>166.923</v>
      </c>
      <c r="L11027">
        <v>79.900000000000006</v>
      </c>
      <c r="M11027">
        <v>57.997999999999998</v>
      </c>
      <c r="N11027">
        <v>66.117599999999996</v>
      </c>
    </row>
    <row r="11028" spans="1:15" x14ac:dyDescent="0.3">
      <c r="A11028" t="s">
        <v>380</v>
      </c>
      <c r="B11028" t="s">
        <v>381</v>
      </c>
      <c r="C11028" t="s">
        <v>435</v>
      </c>
      <c r="D11028" t="s">
        <v>433</v>
      </c>
      <c r="E11028">
        <v>1966</v>
      </c>
      <c r="F11028">
        <v>41.244</v>
      </c>
      <c r="G11028">
        <v>11.346</v>
      </c>
      <c r="I11028">
        <v>5279230000</v>
      </c>
      <c r="J11028">
        <v>161.006</v>
      </c>
      <c r="L11028">
        <v>82.8</v>
      </c>
      <c r="M11028">
        <v>57.564999999999998</v>
      </c>
      <c r="N11028">
        <v>64.180400000000006</v>
      </c>
    </row>
    <row r="11029" spans="1:15" x14ac:dyDescent="0.3">
      <c r="A11029" t="s">
        <v>380</v>
      </c>
      <c r="B11029" t="s">
        <v>381</v>
      </c>
      <c r="C11029" t="s">
        <v>435</v>
      </c>
      <c r="D11029" t="s">
        <v>433</v>
      </c>
      <c r="E11029">
        <v>1965</v>
      </c>
      <c r="F11029">
        <v>41.707999999999998</v>
      </c>
      <c r="G11029">
        <v>11.638999999999999</v>
      </c>
      <c r="I11029">
        <v>4388940000</v>
      </c>
      <c r="J11029">
        <v>137.91900000000001</v>
      </c>
      <c r="K11029">
        <v>0</v>
      </c>
      <c r="L11029">
        <v>85.8</v>
      </c>
      <c r="M11029">
        <v>57.133000000000003</v>
      </c>
      <c r="N11029">
        <v>62.288699999999999</v>
      </c>
    </row>
    <row r="11030" spans="1:15" x14ac:dyDescent="0.3">
      <c r="A11030" t="s">
        <v>380</v>
      </c>
      <c r="B11030" t="s">
        <v>381</v>
      </c>
      <c r="C11030" t="s">
        <v>435</v>
      </c>
      <c r="D11030" t="s">
        <v>433</v>
      </c>
      <c r="E11030">
        <v>1964</v>
      </c>
      <c r="F11030">
        <v>42.040999999999997</v>
      </c>
      <c r="G11030">
        <v>11.929</v>
      </c>
      <c r="I11030">
        <v>3889130000</v>
      </c>
      <c r="J11030">
        <v>125.93899999999999</v>
      </c>
      <c r="L11030">
        <v>88.8</v>
      </c>
      <c r="M11030">
        <v>56.692</v>
      </c>
      <c r="N11030">
        <v>60.445799999999998</v>
      </c>
    </row>
    <row r="11031" spans="1:15" x14ac:dyDescent="0.3">
      <c r="A11031" t="s">
        <v>380</v>
      </c>
      <c r="B11031" t="s">
        <v>381</v>
      </c>
      <c r="C11031" t="s">
        <v>435</v>
      </c>
      <c r="D11031" t="s">
        <v>433</v>
      </c>
      <c r="E11031">
        <v>1963</v>
      </c>
      <c r="F11031">
        <v>42.283000000000001</v>
      </c>
      <c r="G11031">
        <v>12.226000000000001</v>
      </c>
      <c r="I11031">
        <v>3540400000</v>
      </c>
      <c r="J11031">
        <v>118.14400000000001</v>
      </c>
      <c r="L11031">
        <v>91.9</v>
      </c>
      <c r="M11031">
        <v>56.231000000000002</v>
      </c>
      <c r="N11031">
        <v>58.656199999999998</v>
      </c>
    </row>
    <row r="11032" spans="1:15" x14ac:dyDescent="0.3">
      <c r="A11032" t="s">
        <v>380</v>
      </c>
      <c r="B11032" t="s">
        <v>381</v>
      </c>
      <c r="C11032" t="s">
        <v>435</v>
      </c>
      <c r="D11032" t="s">
        <v>433</v>
      </c>
      <c r="E11032">
        <v>1962</v>
      </c>
      <c r="F11032">
        <v>42.469000000000001</v>
      </c>
      <c r="G11032">
        <v>12.534000000000001</v>
      </c>
      <c r="I11032">
        <v>3308910000</v>
      </c>
      <c r="J11032">
        <v>113.783</v>
      </c>
      <c r="L11032">
        <v>94.9</v>
      </c>
      <c r="M11032">
        <v>55.744999999999997</v>
      </c>
      <c r="N11032">
        <v>56.9221</v>
      </c>
    </row>
    <row r="11033" spans="1:15" x14ac:dyDescent="0.3">
      <c r="A11033" t="s">
        <v>380</v>
      </c>
      <c r="B11033" t="s">
        <v>381</v>
      </c>
      <c r="C11033" t="s">
        <v>435</v>
      </c>
      <c r="D11033" t="s">
        <v>433</v>
      </c>
      <c r="E11033">
        <v>1961</v>
      </c>
      <c r="F11033">
        <v>42.616999999999997</v>
      </c>
      <c r="G11033">
        <v>12.853</v>
      </c>
      <c r="I11033">
        <v>3034040000</v>
      </c>
      <c r="J11033">
        <v>107.498</v>
      </c>
      <c r="L11033">
        <v>98.1</v>
      </c>
      <c r="M11033">
        <v>55.232999999999997</v>
      </c>
      <c r="N11033">
        <v>55.245100000000001</v>
      </c>
    </row>
    <row r="11034" spans="1:15" x14ac:dyDescent="0.3">
      <c r="A11034" t="s">
        <v>380</v>
      </c>
      <c r="B11034" t="s">
        <v>381</v>
      </c>
      <c r="C11034" t="s">
        <v>435</v>
      </c>
      <c r="D11034" t="s">
        <v>433</v>
      </c>
      <c r="E11034">
        <v>1960</v>
      </c>
      <c r="F11034">
        <v>42.734999999999999</v>
      </c>
      <c r="G11034">
        <v>13.18</v>
      </c>
      <c r="I11034">
        <v>2760750000</v>
      </c>
      <c r="J11034">
        <v>100.767</v>
      </c>
      <c r="K11034">
        <v>0</v>
      </c>
      <c r="L11034">
        <v>101.3</v>
      </c>
      <c r="M11034">
        <v>54.701000000000001</v>
      </c>
    </row>
    <row r="11035" spans="1:15" x14ac:dyDescent="0.3">
      <c r="A11035" t="s">
        <v>382</v>
      </c>
      <c r="B11035" t="s">
        <v>383</v>
      </c>
      <c r="C11035" t="s">
        <v>435</v>
      </c>
      <c r="D11035" t="s">
        <v>432</v>
      </c>
      <c r="E11035">
        <v>2018</v>
      </c>
      <c r="I11035">
        <v>2581000000</v>
      </c>
      <c r="J11035">
        <v>2035.53</v>
      </c>
      <c r="L11035">
        <v>39.299999999999997</v>
      </c>
      <c r="N11035">
        <v>85.270499999999998</v>
      </c>
      <c r="O11035">
        <v>2.9990000000000001</v>
      </c>
    </row>
    <row r="11036" spans="1:15" x14ac:dyDescent="0.3">
      <c r="A11036" t="s">
        <v>382</v>
      </c>
      <c r="B11036" t="s">
        <v>383</v>
      </c>
      <c r="C11036" t="s">
        <v>435</v>
      </c>
      <c r="D11036" t="s">
        <v>432</v>
      </c>
      <c r="E11036">
        <v>2017</v>
      </c>
      <c r="F11036">
        <v>29.452999999999999</v>
      </c>
      <c r="G11036">
        <v>6.05</v>
      </c>
      <c r="I11036">
        <v>2487270000</v>
      </c>
      <c r="J11036">
        <v>2000.6</v>
      </c>
      <c r="K11036">
        <v>27.492699999999999</v>
      </c>
      <c r="L11036">
        <v>40.700000000000003</v>
      </c>
      <c r="M11036">
        <v>69.007000000000005</v>
      </c>
      <c r="N11036">
        <v>83.608699999999999</v>
      </c>
      <c r="O11036">
        <v>2.9630000000000001</v>
      </c>
    </row>
    <row r="11037" spans="1:15" x14ac:dyDescent="0.3">
      <c r="A11037" t="s">
        <v>382</v>
      </c>
      <c r="B11037" t="s">
        <v>383</v>
      </c>
      <c r="C11037" t="s">
        <v>435</v>
      </c>
      <c r="D11037" t="s">
        <v>432</v>
      </c>
      <c r="E11037">
        <v>2016</v>
      </c>
      <c r="F11037">
        <v>29.399000000000001</v>
      </c>
      <c r="G11037">
        <v>6.109</v>
      </c>
      <c r="I11037">
        <v>2503530000</v>
      </c>
      <c r="J11037">
        <v>2053.27</v>
      </c>
      <c r="K11037">
        <v>25.246200000000002</v>
      </c>
      <c r="L11037">
        <v>42</v>
      </c>
      <c r="M11037">
        <v>68.734999999999999</v>
      </c>
      <c r="N11037">
        <v>81.996499999999997</v>
      </c>
      <c r="O11037">
        <v>2.9790000000000001</v>
      </c>
    </row>
    <row r="11038" spans="1:15" x14ac:dyDescent="0.3">
      <c r="A11038" t="s">
        <v>382</v>
      </c>
      <c r="B11038" t="s">
        <v>383</v>
      </c>
      <c r="C11038" t="s">
        <v>435</v>
      </c>
      <c r="D11038" t="s">
        <v>432</v>
      </c>
      <c r="E11038">
        <v>2015</v>
      </c>
      <c r="F11038">
        <v>29.32</v>
      </c>
      <c r="G11038">
        <v>6.1689999999999996</v>
      </c>
      <c r="I11038">
        <v>3092620000</v>
      </c>
      <c r="J11038">
        <v>2585.15</v>
      </c>
      <c r="K11038">
        <v>23</v>
      </c>
      <c r="L11038">
        <v>43.4</v>
      </c>
      <c r="M11038">
        <v>68.459000000000003</v>
      </c>
      <c r="N11038">
        <v>80.450699999999998</v>
      </c>
      <c r="O11038">
        <v>3.343</v>
      </c>
    </row>
    <row r="11039" spans="1:15" x14ac:dyDescent="0.3">
      <c r="A11039" t="s">
        <v>382</v>
      </c>
      <c r="B11039" t="s">
        <v>383</v>
      </c>
      <c r="C11039" t="s">
        <v>435</v>
      </c>
      <c r="D11039" t="s">
        <v>432</v>
      </c>
      <c r="E11039">
        <v>2014</v>
      </c>
      <c r="F11039">
        <v>29.285</v>
      </c>
      <c r="G11039">
        <v>6.2249999999999996</v>
      </c>
      <c r="I11039">
        <v>4041640000</v>
      </c>
      <c r="J11039">
        <v>3441.65</v>
      </c>
      <c r="K11039">
        <v>17.5</v>
      </c>
      <c r="L11039">
        <v>44.8</v>
      </c>
      <c r="M11039">
        <v>68.197000000000003</v>
      </c>
      <c r="N11039">
        <v>78.973200000000006</v>
      </c>
      <c r="O11039">
        <v>3.2879999999999998</v>
      </c>
    </row>
    <row r="11040" spans="1:15" x14ac:dyDescent="0.3">
      <c r="A11040" t="s">
        <v>382</v>
      </c>
      <c r="B11040" t="s">
        <v>383</v>
      </c>
      <c r="C11040" t="s">
        <v>435</v>
      </c>
      <c r="D11040" t="s">
        <v>432</v>
      </c>
      <c r="E11040">
        <v>2013</v>
      </c>
      <c r="F11040">
        <v>29.363</v>
      </c>
      <c r="G11040">
        <v>6.2759999999999998</v>
      </c>
      <c r="I11040">
        <v>5637670000</v>
      </c>
      <c r="J11040">
        <v>4888.32</v>
      </c>
      <c r="K11040">
        <v>11</v>
      </c>
      <c r="L11040">
        <v>46.4</v>
      </c>
      <c r="M11040">
        <v>67.953000000000003</v>
      </c>
      <c r="N11040">
        <v>77.558499999999995</v>
      </c>
      <c r="O11040">
        <v>3.3260000000000001</v>
      </c>
    </row>
    <row r="11041" spans="1:15" x14ac:dyDescent="0.3">
      <c r="A11041" t="s">
        <v>382</v>
      </c>
      <c r="B11041" t="s">
        <v>383</v>
      </c>
      <c r="C11041" t="s">
        <v>435</v>
      </c>
      <c r="D11041" t="s">
        <v>432</v>
      </c>
      <c r="E11041">
        <v>2012</v>
      </c>
      <c r="F11041">
        <v>29.606000000000002</v>
      </c>
      <c r="G11041">
        <v>6.3319999999999999</v>
      </c>
      <c r="I11041">
        <v>6661660000</v>
      </c>
      <c r="J11041">
        <v>5879.7</v>
      </c>
      <c r="K11041">
        <v>7</v>
      </c>
      <c r="L11041">
        <v>48.2</v>
      </c>
      <c r="M11041">
        <v>67.72</v>
      </c>
      <c r="N11041">
        <v>76.193299999999994</v>
      </c>
      <c r="O11041">
        <v>3.2490000000000001</v>
      </c>
    </row>
    <row r="11042" spans="1:15" x14ac:dyDescent="0.3">
      <c r="A11042" t="s">
        <v>382</v>
      </c>
      <c r="B11042" t="s">
        <v>383</v>
      </c>
      <c r="C11042" t="s">
        <v>435</v>
      </c>
      <c r="D11042" t="s">
        <v>432</v>
      </c>
      <c r="E11042">
        <v>2011</v>
      </c>
      <c r="F11042">
        <v>30.041</v>
      </c>
      <c r="G11042">
        <v>6.4009999999999998</v>
      </c>
      <c r="I11042">
        <v>5672050000</v>
      </c>
      <c r="J11042">
        <v>5095.49</v>
      </c>
      <c r="K11042">
        <v>4</v>
      </c>
      <c r="L11042">
        <v>50</v>
      </c>
      <c r="M11042">
        <v>67.477000000000004</v>
      </c>
      <c r="N11042">
        <v>74.858800000000002</v>
      </c>
      <c r="O11042">
        <v>3.2010000000000001</v>
      </c>
    </row>
    <row r="11043" spans="1:15" x14ac:dyDescent="0.3">
      <c r="A11043" t="s">
        <v>382</v>
      </c>
      <c r="B11043" t="s">
        <v>383</v>
      </c>
      <c r="C11043" t="s">
        <v>435</v>
      </c>
      <c r="D11043" t="s">
        <v>432</v>
      </c>
      <c r="E11043">
        <v>2010</v>
      </c>
      <c r="F11043">
        <v>30.693999999999999</v>
      </c>
      <c r="G11043">
        <v>6.5049999999999999</v>
      </c>
      <c r="I11043">
        <v>3998960000</v>
      </c>
      <c r="J11043">
        <v>3656.95</v>
      </c>
      <c r="K11043">
        <v>3</v>
      </c>
      <c r="L11043">
        <v>52</v>
      </c>
      <c r="M11043">
        <v>67.186000000000007</v>
      </c>
      <c r="N11043">
        <v>73.538899999999998</v>
      </c>
      <c r="O11043">
        <v>3.3010000000000002</v>
      </c>
    </row>
    <row r="11044" spans="1:15" x14ac:dyDescent="0.3">
      <c r="A11044" t="s">
        <v>382</v>
      </c>
      <c r="B11044" t="s">
        <v>383</v>
      </c>
      <c r="C11044" t="s">
        <v>435</v>
      </c>
      <c r="D11044" t="s">
        <v>432</v>
      </c>
      <c r="E11044">
        <v>2009</v>
      </c>
      <c r="F11044">
        <v>31.574000000000002</v>
      </c>
      <c r="G11044">
        <v>6.6639999999999997</v>
      </c>
      <c r="I11044">
        <v>3199670000</v>
      </c>
      <c r="J11044">
        <v>2978.44</v>
      </c>
      <c r="K11044">
        <v>2</v>
      </c>
      <c r="L11044">
        <v>54.2</v>
      </c>
      <c r="M11044">
        <v>66.796000000000006</v>
      </c>
      <c r="N11044">
        <v>72.244600000000005</v>
      </c>
      <c r="O11044">
        <v>3.18</v>
      </c>
    </row>
    <row r="11045" spans="1:15" x14ac:dyDescent="0.3">
      <c r="A11045" t="s">
        <v>382</v>
      </c>
      <c r="B11045" t="s">
        <v>383</v>
      </c>
      <c r="C11045" t="s">
        <v>435</v>
      </c>
      <c r="D11045" t="s">
        <v>432</v>
      </c>
      <c r="E11045">
        <v>2008</v>
      </c>
      <c r="F11045">
        <v>32.627000000000002</v>
      </c>
      <c r="G11045">
        <v>6.8920000000000003</v>
      </c>
      <c r="I11045">
        <v>4391370000</v>
      </c>
      <c r="J11045">
        <v>4160.7299999999996</v>
      </c>
      <c r="K11045">
        <v>1.5</v>
      </c>
      <c r="L11045">
        <v>56.6</v>
      </c>
      <c r="M11045">
        <v>66.275999999999996</v>
      </c>
      <c r="N11045">
        <v>70.977199999999996</v>
      </c>
      <c r="O11045">
        <v>2.964</v>
      </c>
    </row>
    <row r="11046" spans="1:15" x14ac:dyDescent="0.3">
      <c r="A11046" t="s">
        <v>382</v>
      </c>
      <c r="B11046" t="s">
        <v>383</v>
      </c>
      <c r="C11046" t="s">
        <v>435</v>
      </c>
      <c r="D11046" t="s">
        <v>432</v>
      </c>
      <c r="E11046">
        <v>2007</v>
      </c>
      <c r="F11046">
        <v>33.786000000000001</v>
      </c>
      <c r="G11046">
        <v>7.194</v>
      </c>
      <c r="I11046">
        <v>2881040000</v>
      </c>
      <c r="J11046">
        <v>2779.88</v>
      </c>
      <c r="K11046">
        <v>1</v>
      </c>
      <c r="L11046">
        <v>59.5</v>
      </c>
      <c r="M11046">
        <v>65.61</v>
      </c>
      <c r="N11046">
        <v>69.696799999999996</v>
      </c>
      <c r="O11046">
        <v>3.1030000000000002</v>
      </c>
    </row>
    <row r="11047" spans="1:15" x14ac:dyDescent="0.3">
      <c r="A11047" t="s">
        <v>382</v>
      </c>
      <c r="B11047" t="s">
        <v>383</v>
      </c>
      <c r="C11047" t="s">
        <v>435</v>
      </c>
      <c r="D11047" t="s">
        <v>432</v>
      </c>
      <c r="E11047">
        <v>2006</v>
      </c>
      <c r="F11047">
        <v>34.994</v>
      </c>
      <c r="G11047">
        <v>7.569</v>
      </c>
      <c r="I11047">
        <v>2657840000</v>
      </c>
      <c r="J11047">
        <v>2614.88</v>
      </c>
      <c r="K11047">
        <v>0.5</v>
      </c>
      <c r="L11047">
        <v>62.8</v>
      </c>
      <c r="M11047">
        <v>64.802999999999997</v>
      </c>
      <c r="N11047">
        <v>68.354500000000002</v>
      </c>
      <c r="O11047">
        <v>3.2839999999999998</v>
      </c>
    </row>
    <row r="11048" spans="1:15" x14ac:dyDescent="0.3">
      <c r="A11048" t="s">
        <v>382</v>
      </c>
      <c r="B11048" t="s">
        <v>383</v>
      </c>
      <c r="C11048" t="s">
        <v>435</v>
      </c>
      <c r="D11048" t="s">
        <v>432</v>
      </c>
      <c r="E11048">
        <v>2005</v>
      </c>
      <c r="F11048">
        <v>36.164000000000001</v>
      </c>
      <c r="G11048">
        <v>8.0009999999999994</v>
      </c>
      <c r="I11048">
        <v>1813710000</v>
      </c>
      <c r="J11048">
        <v>1822.57</v>
      </c>
      <c r="K11048">
        <v>9.9031800000000003E-2</v>
      </c>
      <c r="L11048">
        <v>66.3</v>
      </c>
      <c r="M11048">
        <v>63.881999999999998</v>
      </c>
      <c r="N11048">
        <v>66.922300000000007</v>
      </c>
      <c r="O11048">
        <v>3.601</v>
      </c>
    </row>
    <row r="11049" spans="1:15" x14ac:dyDescent="0.3">
      <c r="A11049" t="s">
        <v>382</v>
      </c>
      <c r="B11049" t="s">
        <v>383</v>
      </c>
      <c r="C11049" t="s">
        <v>435</v>
      </c>
      <c r="D11049" t="s">
        <v>432</v>
      </c>
      <c r="E11049">
        <v>2004</v>
      </c>
      <c r="F11049">
        <v>37.207999999999998</v>
      </c>
      <c r="G11049">
        <v>8.4670000000000005</v>
      </c>
      <c r="I11049">
        <v>1078370000</v>
      </c>
      <c r="J11049">
        <v>1109.56</v>
      </c>
      <c r="L11049">
        <v>69.900000000000006</v>
      </c>
      <c r="M11049">
        <v>62.893000000000001</v>
      </c>
      <c r="N11049">
        <v>65.359300000000005</v>
      </c>
      <c r="O11049">
        <v>3.8479999999999999</v>
      </c>
    </row>
    <row r="11050" spans="1:15" x14ac:dyDescent="0.3">
      <c r="A11050" t="s">
        <v>382</v>
      </c>
      <c r="B11050" t="s">
        <v>383</v>
      </c>
      <c r="C11050" t="s">
        <v>435</v>
      </c>
      <c r="D11050" t="s">
        <v>432</v>
      </c>
      <c r="E11050">
        <v>2003</v>
      </c>
      <c r="F11050">
        <v>38.076999999999998</v>
      </c>
      <c r="G11050">
        <v>8.9440000000000008</v>
      </c>
      <c r="I11050">
        <v>543316000</v>
      </c>
      <c r="J11050">
        <v>573.65800000000002</v>
      </c>
      <c r="L11050">
        <v>73.599999999999994</v>
      </c>
      <c r="M11050">
        <v>61.887999999999998</v>
      </c>
      <c r="N11050">
        <v>63.692500000000003</v>
      </c>
      <c r="O11050">
        <v>4.2910000000000004</v>
      </c>
    </row>
    <row r="11051" spans="1:15" x14ac:dyDescent="0.3">
      <c r="A11051" t="s">
        <v>382</v>
      </c>
      <c r="B11051" t="s">
        <v>383</v>
      </c>
      <c r="C11051" t="s">
        <v>435</v>
      </c>
      <c r="D11051" t="s">
        <v>432</v>
      </c>
      <c r="E11051">
        <v>2002</v>
      </c>
      <c r="F11051">
        <v>38.749000000000002</v>
      </c>
      <c r="G11051">
        <v>9.4179999999999993</v>
      </c>
      <c r="I11051">
        <v>510677000</v>
      </c>
      <c r="J11051">
        <v>553.46299999999997</v>
      </c>
      <c r="K11051">
        <v>0</v>
      </c>
      <c r="L11051">
        <v>77.3</v>
      </c>
      <c r="M11051">
        <v>60.901000000000003</v>
      </c>
      <c r="N11051">
        <v>62.050699999999999</v>
      </c>
      <c r="O11051">
        <v>4.173</v>
      </c>
    </row>
    <row r="11052" spans="1:15" x14ac:dyDescent="0.3">
      <c r="A11052" t="s">
        <v>382</v>
      </c>
      <c r="B11052" t="s">
        <v>383</v>
      </c>
      <c r="C11052" t="s">
        <v>435</v>
      </c>
      <c r="D11052" t="s">
        <v>432</v>
      </c>
      <c r="E11052">
        <v>2001</v>
      </c>
      <c r="F11052">
        <v>39.222999999999999</v>
      </c>
      <c r="G11052">
        <v>9.8859999999999992</v>
      </c>
      <c r="I11052">
        <v>517708000</v>
      </c>
      <c r="J11052">
        <v>574.45699999999999</v>
      </c>
      <c r="L11052">
        <v>81.099999999999994</v>
      </c>
      <c r="M11052">
        <v>59.945</v>
      </c>
      <c r="N11052">
        <v>60.606200000000001</v>
      </c>
      <c r="O11052">
        <v>4.0629999999999997</v>
      </c>
    </row>
    <row r="11053" spans="1:15" x14ac:dyDescent="0.3">
      <c r="A11053" t="s">
        <v>382</v>
      </c>
      <c r="B11053" t="s">
        <v>383</v>
      </c>
      <c r="C11053" t="s">
        <v>435</v>
      </c>
      <c r="D11053" t="s">
        <v>432</v>
      </c>
      <c r="E11053">
        <v>2000</v>
      </c>
      <c r="F11053">
        <v>39.546999999999997</v>
      </c>
      <c r="G11053">
        <v>10.366</v>
      </c>
      <c r="I11053">
        <v>439646000</v>
      </c>
      <c r="J11053">
        <v>497.13099999999997</v>
      </c>
      <c r="L11053">
        <v>85</v>
      </c>
      <c r="M11053">
        <v>59.002000000000002</v>
      </c>
      <c r="N11053">
        <v>59.473199999999999</v>
      </c>
      <c r="O11053">
        <v>3.9710000000000001</v>
      </c>
    </row>
    <row r="11054" spans="1:15" x14ac:dyDescent="0.3">
      <c r="A11054" t="s">
        <v>382</v>
      </c>
      <c r="B11054" t="s">
        <v>383</v>
      </c>
      <c r="C11054" t="s">
        <v>435</v>
      </c>
      <c r="D11054" t="s">
        <v>432</v>
      </c>
      <c r="E11054">
        <v>1999</v>
      </c>
      <c r="F11054">
        <v>39.802999999999997</v>
      </c>
      <c r="G11054">
        <v>10.885</v>
      </c>
      <c r="L11054">
        <v>89</v>
      </c>
      <c r="M11054">
        <v>58.036999999999999</v>
      </c>
      <c r="N11054">
        <v>58.718000000000004</v>
      </c>
      <c r="O11054">
        <v>3.9239999999999999</v>
      </c>
    </row>
    <row r="11055" spans="1:15" x14ac:dyDescent="0.3">
      <c r="A11055" t="s">
        <v>382</v>
      </c>
      <c r="B11055" t="s">
        <v>383</v>
      </c>
      <c r="C11055" t="s">
        <v>435</v>
      </c>
      <c r="D11055" t="s">
        <v>432</v>
      </c>
      <c r="E11055">
        <v>1998</v>
      </c>
      <c r="F11055">
        <v>40.076999999999998</v>
      </c>
      <c r="G11055">
        <v>11.465</v>
      </c>
      <c r="L11055">
        <v>93.1</v>
      </c>
      <c r="M11055">
        <v>57.011000000000003</v>
      </c>
      <c r="N11055">
        <v>58.273699999999998</v>
      </c>
      <c r="O11055">
        <v>3.7629999999999999</v>
      </c>
    </row>
    <row r="11056" spans="1:15" x14ac:dyDescent="0.3">
      <c r="A11056" t="s">
        <v>382</v>
      </c>
      <c r="B11056" t="s">
        <v>383</v>
      </c>
      <c r="C11056" t="s">
        <v>435</v>
      </c>
      <c r="D11056" t="s">
        <v>432</v>
      </c>
      <c r="E11056">
        <v>1997</v>
      </c>
      <c r="F11056">
        <v>40.421999999999997</v>
      </c>
      <c r="G11056">
        <v>12.115</v>
      </c>
      <c r="L11056">
        <v>97.3</v>
      </c>
      <c r="M11056">
        <v>55.906999999999996</v>
      </c>
      <c r="N11056">
        <v>57.960099999999997</v>
      </c>
      <c r="O11056">
        <v>3.6619999999999999</v>
      </c>
    </row>
    <row r="11057" spans="1:15" x14ac:dyDescent="0.3">
      <c r="A11057" t="s">
        <v>382</v>
      </c>
      <c r="B11057" t="s">
        <v>383</v>
      </c>
      <c r="C11057" t="s">
        <v>435</v>
      </c>
      <c r="D11057" t="s">
        <v>432</v>
      </c>
      <c r="E11057">
        <v>1996</v>
      </c>
      <c r="F11057">
        <v>40.843000000000004</v>
      </c>
      <c r="G11057">
        <v>12.824</v>
      </c>
      <c r="L11057">
        <v>101.6</v>
      </c>
      <c r="M11057">
        <v>54.737000000000002</v>
      </c>
      <c r="N11057">
        <v>57.5227</v>
      </c>
      <c r="O11057">
        <v>3.6320000000000001</v>
      </c>
    </row>
    <row r="11058" spans="1:15" x14ac:dyDescent="0.3">
      <c r="A11058" t="s">
        <v>382</v>
      </c>
      <c r="B11058" t="s">
        <v>383</v>
      </c>
      <c r="C11058" t="s">
        <v>435</v>
      </c>
      <c r="D11058" t="s">
        <v>432</v>
      </c>
      <c r="E11058">
        <v>1995</v>
      </c>
      <c r="F11058">
        <v>41.298999999999999</v>
      </c>
      <c r="G11058">
        <v>13.56</v>
      </c>
      <c r="L11058">
        <v>106.1</v>
      </c>
      <c r="M11058">
        <v>53.537999999999997</v>
      </c>
      <c r="N11058">
        <v>56.780999999999999</v>
      </c>
      <c r="O11058">
        <v>3.6070000000000002</v>
      </c>
    </row>
    <row r="11059" spans="1:15" x14ac:dyDescent="0.3">
      <c r="A11059" t="s">
        <v>382</v>
      </c>
      <c r="B11059" t="s">
        <v>383</v>
      </c>
      <c r="C11059" t="s">
        <v>435</v>
      </c>
      <c r="D11059" t="s">
        <v>432</v>
      </c>
      <c r="E11059">
        <v>1994</v>
      </c>
      <c r="F11059">
        <v>41.716999999999999</v>
      </c>
      <c r="G11059">
        <v>14.281000000000001</v>
      </c>
      <c r="L11059">
        <v>110.7</v>
      </c>
      <c r="M11059">
        <v>52.366</v>
      </c>
      <c r="N11059">
        <v>55.6708</v>
      </c>
      <c r="O11059">
        <v>3.581</v>
      </c>
    </row>
    <row r="11060" spans="1:15" x14ac:dyDescent="0.3">
      <c r="A11060" t="s">
        <v>382</v>
      </c>
      <c r="B11060" t="s">
        <v>383</v>
      </c>
      <c r="C11060" t="s">
        <v>435</v>
      </c>
      <c r="D11060" t="s">
        <v>432</v>
      </c>
      <c r="E11060">
        <v>1993</v>
      </c>
      <c r="F11060">
        <v>42.018999999999998</v>
      </c>
      <c r="G11060">
        <v>14.951000000000001</v>
      </c>
      <c r="L11060">
        <v>115.5</v>
      </c>
      <c r="M11060">
        <v>51.267000000000003</v>
      </c>
      <c r="N11060">
        <v>54.260899999999999</v>
      </c>
      <c r="O11060">
        <v>3.5070000000000001</v>
      </c>
    </row>
    <row r="11061" spans="1:15" x14ac:dyDescent="0.3">
      <c r="A11061" t="s">
        <v>382</v>
      </c>
      <c r="B11061" t="s">
        <v>383</v>
      </c>
      <c r="C11061" t="s">
        <v>435</v>
      </c>
      <c r="D11061" t="s">
        <v>432</v>
      </c>
      <c r="E11061">
        <v>1992</v>
      </c>
      <c r="F11061">
        <v>42.152000000000001</v>
      </c>
      <c r="G11061">
        <v>15.553000000000001</v>
      </c>
      <c r="L11061">
        <v>120.5</v>
      </c>
      <c r="M11061">
        <v>50.261000000000003</v>
      </c>
      <c r="N11061">
        <v>52.669699999999999</v>
      </c>
      <c r="O11061">
        <v>3.3159999999999998</v>
      </c>
    </row>
    <row r="11062" spans="1:15" x14ac:dyDescent="0.3">
      <c r="A11062" t="s">
        <v>382</v>
      </c>
      <c r="B11062" t="s">
        <v>383</v>
      </c>
      <c r="C11062" t="s">
        <v>435</v>
      </c>
      <c r="D11062" t="s">
        <v>432</v>
      </c>
      <c r="E11062">
        <v>1991</v>
      </c>
      <c r="F11062">
        <v>42.113</v>
      </c>
      <c r="G11062">
        <v>16.091000000000001</v>
      </c>
      <c r="L11062">
        <v>125.6</v>
      </c>
      <c r="M11062">
        <v>49.344999999999999</v>
      </c>
      <c r="N11062">
        <v>51.077800000000003</v>
      </c>
      <c r="O11062">
        <v>3.26</v>
      </c>
    </row>
    <row r="11063" spans="1:15" x14ac:dyDescent="0.3">
      <c r="A11063" t="s">
        <v>382</v>
      </c>
      <c r="B11063" t="s">
        <v>383</v>
      </c>
      <c r="C11063" t="s">
        <v>435</v>
      </c>
      <c r="D11063" t="s">
        <v>432</v>
      </c>
      <c r="E11063">
        <v>1990</v>
      </c>
      <c r="F11063">
        <v>41.933</v>
      </c>
      <c r="G11063">
        <v>16.579999999999998</v>
      </c>
      <c r="K11063">
        <v>0</v>
      </c>
      <c r="L11063">
        <v>131</v>
      </c>
      <c r="M11063">
        <v>48.491999999999997</v>
      </c>
      <c r="N11063">
        <v>49.617600000000003</v>
      </c>
    </row>
    <row r="11064" spans="1:15" x14ac:dyDescent="0.3">
      <c r="A11064" t="s">
        <v>382</v>
      </c>
      <c r="B11064" t="s">
        <v>383</v>
      </c>
      <c r="C11064" t="s">
        <v>435</v>
      </c>
      <c r="D11064" t="s">
        <v>432</v>
      </c>
      <c r="E11064">
        <v>1989</v>
      </c>
      <c r="F11064">
        <v>41.674999999999997</v>
      </c>
      <c r="G11064">
        <v>17.048999999999999</v>
      </c>
      <c r="L11064">
        <v>136.69999999999999</v>
      </c>
      <c r="M11064">
        <v>47.661000000000001</v>
      </c>
      <c r="N11064">
        <v>48.335000000000001</v>
      </c>
    </row>
    <row r="11065" spans="1:15" x14ac:dyDescent="0.3">
      <c r="A11065" t="s">
        <v>382</v>
      </c>
      <c r="B11065" t="s">
        <v>383</v>
      </c>
      <c r="C11065" t="s">
        <v>435</v>
      </c>
      <c r="D11065" t="s">
        <v>432</v>
      </c>
      <c r="E11065">
        <v>1988</v>
      </c>
      <c r="F11065">
        <v>41.406999999999996</v>
      </c>
      <c r="G11065">
        <v>17.547000000000001</v>
      </c>
      <c r="L11065">
        <v>142.69999999999999</v>
      </c>
      <c r="M11065">
        <v>46.790999999999997</v>
      </c>
      <c r="N11065">
        <v>47.196300000000001</v>
      </c>
    </row>
    <row r="11066" spans="1:15" x14ac:dyDescent="0.3">
      <c r="A11066" t="s">
        <v>382</v>
      </c>
      <c r="B11066" t="s">
        <v>383</v>
      </c>
      <c r="C11066" t="s">
        <v>435</v>
      </c>
      <c r="D11066" t="s">
        <v>432</v>
      </c>
      <c r="E11066">
        <v>1987</v>
      </c>
      <c r="F11066">
        <v>41.176000000000002</v>
      </c>
      <c r="G11066">
        <v>18.114999999999998</v>
      </c>
      <c r="L11066">
        <v>149.1</v>
      </c>
      <c r="M11066">
        <v>45.831000000000003</v>
      </c>
      <c r="N11066">
        <v>46.1648</v>
      </c>
    </row>
    <row r="11067" spans="1:15" x14ac:dyDescent="0.3">
      <c r="A11067" t="s">
        <v>382</v>
      </c>
      <c r="B11067" t="s">
        <v>383</v>
      </c>
      <c r="C11067" t="s">
        <v>435</v>
      </c>
      <c r="D11067" t="s">
        <v>432</v>
      </c>
      <c r="E11067">
        <v>1986</v>
      </c>
      <c r="F11067">
        <v>40.988</v>
      </c>
      <c r="G11067">
        <v>18.785</v>
      </c>
      <c r="L11067">
        <v>155.80000000000001</v>
      </c>
      <c r="M11067">
        <v>44.755000000000003</v>
      </c>
      <c r="N11067">
        <v>45.174999999999997</v>
      </c>
    </row>
    <row r="11068" spans="1:15" x14ac:dyDescent="0.3">
      <c r="A11068" t="s">
        <v>382</v>
      </c>
      <c r="B11068" t="s">
        <v>383</v>
      </c>
      <c r="C11068" t="s">
        <v>435</v>
      </c>
      <c r="D11068" t="s">
        <v>432</v>
      </c>
      <c r="E11068">
        <v>1985</v>
      </c>
      <c r="F11068">
        <v>40.792999999999999</v>
      </c>
      <c r="G11068">
        <v>19.632000000000001</v>
      </c>
      <c r="L11068">
        <v>162.80000000000001</v>
      </c>
      <c r="M11068">
        <v>43.481999999999999</v>
      </c>
      <c r="N11068">
        <v>44.186500000000002</v>
      </c>
    </row>
    <row r="11069" spans="1:15" x14ac:dyDescent="0.3">
      <c r="A11069" t="s">
        <v>382</v>
      </c>
      <c r="B11069" t="s">
        <v>383</v>
      </c>
      <c r="C11069" t="s">
        <v>435</v>
      </c>
      <c r="D11069" t="s">
        <v>432</v>
      </c>
      <c r="E11069">
        <v>1984</v>
      </c>
      <c r="F11069">
        <v>40.506999999999998</v>
      </c>
      <c r="G11069">
        <v>20.74</v>
      </c>
      <c r="M11069">
        <v>41.932000000000002</v>
      </c>
      <c r="N11069">
        <v>43.163699999999999</v>
      </c>
    </row>
    <row r="11070" spans="1:15" x14ac:dyDescent="0.3">
      <c r="A11070" t="s">
        <v>382</v>
      </c>
      <c r="B11070" t="s">
        <v>383</v>
      </c>
      <c r="C11070" t="s">
        <v>435</v>
      </c>
      <c r="D11070" t="s">
        <v>432</v>
      </c>
      <c r="E11070">
        <v>1983</v>
      </c>
      <c r="F11070">
        <v>40.075000000000003</v>
      </c>
      <c r="G11070">
        <v>22.097999999999999</v>
      </c>
      <c r="M11070">
        <v>40.131999999999998</v>
      </c>
      <c r="N11070">
        <v>42.143599999999999</v>
      </c>
    </row>
    <row r="11071" spans="1:15" x14ac:dyDescent="0.3">
      <c r="A11071" t="s">
        <v>382</v>
      </c>
      <c r="B11071" t="s">
        <v>383</v>
      </c>
      <c r="C11071" t="s">
        <v>435</v>
      </c>
      <c r="D11071" t="s">
        <v>432</v>
      </c>
      <c r="E11071">
        <v>1982</v>
      </c>
      <c r="F11071">
        <v>39.493000000000002</v>
      </c>
      <c r="G11071">
        <v>23.632999999999999</v>
      </c>
      <c r="M11071">
        <v>38.174999999999997</v>
      </c>
      <c r="N11071">
        <v>41.239899999999999</v>
      </c>
    </row>
    <row r="11072" spans="1:15" x14ac:dyDescent="0.3">
      <c r="A11072" t="s">
        <v>382</v>
      </c>
      <c r="B11072" t="s">
        <v>383</v>
      </c>
      <c r="C11072" t="s">
        <v>435</v>
      </c>
      <c r="D11072" t="s">
        <v>432</v>
      </c>
      <c r="E11072">
        <v>1981</v>
      </c>
      <c r="F11072">
        <v>38.807000000000002</v>
      </c>
      <c r="G11072">
        <v>25.244</v>
      </c>
      <c r="M11072">
        <v>36.185000000000002</v>
      </c>
      <c r="N11072">
        <v>40.6081</v>
      </c>
    </row>
    <row r="11073" spans="1:14" x14ac:dyDescent="0.3">
      <c r="A11073" t="s">
        <v>382</v>
      </c>
      <c r="B11073" t="s">
        <v>383</v>
      </c>
      <c r="C11073" t="s">
        <v>435</v>
      </c>
      <c r="D11073" t="s">
        <v>432</v>
      </c>
      <c r="E11073">
        <v>1980</v>
      </c>
      <c r="F11073">
        <v>38.134</v>
      </c>
      <c r="G11073">
        <v>26.71</v>
      </c>
      <c r="M11073">
        <v>34.418999999999997</v>
      </c>
      <c r="N11073">
        <v>40.343299999999999</v>
      </c>
    </row>
    <row r="11074" spans="1:14" x14ac:dyDescent="0.3">
      <c r="A11074" t="s">
        <v>382</v>
      </c>
      <c r="B11074" t="s">
        <v>383</v>
      </c>
      <c r="C11074" t="s">
        <v>435</v>
      </c>
      <c r="D11074" t="s">
        <v>432</v>
      </c>
      <c r="E11074">
        <v>1979</v>
      </c>
      <c r="F11074">
        <v>37.625999999999998</v>
      </c>
      <c r="G11074">
        <v>27.771999999999998</v>
      </c>
      <c r="M11074">
        <v>33.177999999999997</v>
      </c>
      <c r="N11074">
        <v>40.508299999999998</v>
      </c>
    </row>
    <row r="11075" spans="1:14" x14ac:dyDescent="0.3">
      <c r="A11075" t="s">
        <v>382</v>
      </c>
      <c r="B11075" t="s">
        <v>383</v>
      </c>
      <c r="C11075" t="s">
        <v>435</v>
      </c>
      <c r="D11075" t="s">
        <v>432</v>
      </c>
      <c r="E11075">
        <v>1978</v>
      </c>
      <c r="F11075">
        <v>37.402000000000001</v>
      </c>
      <c r="G11075">
        <v>28.277000000000001</v>
      </c>
      <c r="M11075">
        <v>32.628999999999998</v>
      </c>
      <c r="N11075">
        <v>41.025799999999997</v>
      </c>
    </row>
    <row r="11076" spans="1:14" x14ac:dyDescent="0.3">
      <c r="A11076" t="s">
        <v>382</v>
      </c>
      <c r="B11076" t="s">
        <v>383</v>
      </c>
      <c r="C11076" t="s">
        <v>435</v>
      </c>
      <c r="D11076" t="s">
        <v>432</v>
      </c>
      <c r="E11076">
        <v>1977</v>
      </c>
      <c r="F11076">
        <v>37.527000000000001</v>
      </c>
      <c r="G11076">
        <v>28.166</v>
      </c>
      <c r="M11076">
        <v>32.826999999999998</v>
      </c>
      <c r="N11076">
        <v>41.682299999999998</v>
      </c>
    </row>
    <row r="11077" spans="1:14" x14ac:dyDescent="0.3">
      <c r="A11077" t="s">
        <v>382</v>
      </c>
      <c r="B11077" t="s">
        <v>383</v>
      </c>
      <c r="C11077" t="s">
        <v>435</v>
      </c>
      <c r="D11077" t="s">
        <v>432</v>
      </c>
      <c r="E11077">
        <v>1976</v>
      </c>
      <c r="F11077">
        <v>38.003999999999998</v>
      </c>
      <c r="G11077">
        <v>27.483000000000001</v>
      </c>
      <c r="M11077">
        <v>33.713999999999999</v>
      </c>
      <c r="N11077">
        <v>42.182299999999998</v>
      </c>
    </row>
    <row r="11078" spans="1:14" x14ac:dyDescent="0.3">
      <c r="A11078" t="s">
        <v>382</v>
      </c>
      <c r="B11078" t="s">
        <v>383</v>
      </c>
      <c r="C11078" t="s">
        <v>435</v>
      </c>
      <c r="D11078" t="s">
        <v>432</v>
      </c>
      <c r="E11078">
        <v>1975</v>
      </c>
      <c r="F11078">
        <v>38.78</v>
      </c>
      <c r="G11078">
        <v>26.390999999999998</v>
      </c>
      <c r="M11078">
        <v>35.091999999999999</v>
      </c>
      <c r="N11078">
        <v>42.315199999999997</v>
      </c>
    </row>
    <row r="11079" spans="1:14" x14ac:dyDescent="0.3">
      <c r="A11079" t="s">
        <v>382</v>
      </c>
      <c r="B11079" t="s">
        <v>383</v>
      </c>
      <c r="C11079" t="s">
        <v>435</v>
      </c>
      <c r="D11079" t="s">
        <v>432</v>
      </c>
      <c r="E11079">
        <v>1974</v>
      </c>
      <c r="F11079">
        <v>39.746000000000002</v>
      </c>
      <c r="G11079">
        <v>25.141999999999999</v>
      </c>
      <c r="M11079">
        <v>36.659999999999997</v>
      </c>
      <c r="N11079">
        <v>42.000999999999998</v>
      </c>
    </row>
    <row r="11080" spans="1:14" x14ac:dyDescent="0.3">
      <c r="A11080" t="s">
        <v>382</v>
      </c>
      <c r="B11080" t="s">
        <v>383</v>
      </c>
      <c r="C11080" t="s">
        <v>435</v>
      </c>
      <c r="D11080" t="s">
        <v>432</v>
      </c>
      <c r="E11080">
        <v>1973</v>
      </c>
      <c r="F11080">
        <v>40.755000000000003</v>
      </c>
      <c r="G11080">
        <v>24.026</v>
      </c>
      <c r="M11080">
        <v>38.076999999999998</v>
      </c>
      <c r="N11080">
        <v>41.308199999999999</v>
      </c>
    </row>
    <row r="11081" spans="1:14" x14ac:dyDescent="0.3">
      <c r="A11081" t="s">
        <v>382</v>
      </c>
      <c r="B11081" t="s">
        <v>383</v>
      </c>
      <c r="C11081" t="s">
        <v>435</v>
      </c>
      <c r="D11081" t="s">
        <v>432</v>
      </c>
      <c r="E11081">
        <v>1972</v>
      </c>
      <c r="F11081">
        <v>41.683999999999997</v>
      </c>
      <c r="G11081">
        <v>23.263000000000002</v>
      </c>
      <c r="M11081">
        <v>39.085000000000001</v>
      </c>
      <c r="N11081">
        <v>40.3626</v>
      </c>
    </row>
    <row r="11082" spans="1:14" x14ac:dyDescent="0.3">
      <c r="A11082" t="s">
        <v>382</v>
      </c>
      <c r="B11082" t="s">
        <v>383</v>
      </c>
      <c r="C11082" t="s">
        <v>435</v>
      </c>
      <c r="D11082" t="s">
        <v>432</v>
      </c>
      <c r="E11082">
        <v>1971</v>
      </c>
      <c r="F11082">
        <v>42.476999999999997</v>
      </c>
      <c r="G11082">
        <v>22.943000000000001</v>
      </c>
      <c r="M11082">
        <v>39.573999999999998</v>
      </c>
      <c r="N11082">
        <v>39.357799999999997</v>
      </c>
    </row>
    <row r="11083" spans="1:14" x14ac:dyDescent="0.3">
      <c r="A11083" t="s">
        <v>382</v>
      </c>
      <c r="B11083" t="s">
        <v>383</v>
      </c>
      <c r="C11083" t="s">
        <v>435</v>
      </c>
      <c r="D11083" t="s">
        <v>432</v>
      </c>
      <c r="E11083">
        <v>1970</v>
      </c>
      <c r="F11083">
        <v>43.113999999999997</v>
      </c>
      <c r="G11083">
        <v>23.081</v>
      </c>
      <c r="M11083">
        <v>39.529000000000003</v>
      </c>
      <c r="N11083">
        <v>38.4375</v>
      </c>
    </row>
    <row r="11084" spans="1:14" x14ac:dyDescent="0.3">
      <c r="A11084" t="s">
        <v>382</v>
      </c>
      <c r="B11084" t="s">
        <v>383</v>
      </c>
      <c r="C11084" t="s">
        <v>435</v>
      </c>
      <c r="D11084" t="s">
        <v>432</v>
      </c>
      <c r="E11084">
        <v>1969</v>
      </c>
      <c r="F11084">
        <v>43.618000000000002</v>
      </c>
      <c r="G11084">
        <v>23.597999999999999</v>
      </c>
      <c r="M11084">
        <v>39.042000000000002</v>
      </c>
      <c r="N11084">
        <v>37.634599999999999</v>
      </c>
    </row>
    <row r="11085" spans="1:14" x14ac:dyDescent="0.3">
      <c r="A11085" t="s">
        <v>382</v>
      </c>
      <c r="B11085" t="s">
        <v>383</v>
      </c>
      <c r="C11085" t="s">
        <v>435</v>
      </c>
      <c r="D11085" t="s">
        <v>432</v>
      </c>
      <c r="E11085">
        <v>1968</v>
      </c>
      <c r="F11085">
        <v>44.054000000000002</v>
      </c>
      <c r="G11085">
        <v>24.306999999999999</v>
      </c>
      <c r="M11085">
        <v>38.335999999999999</v>
      </c>
      <c r="N11085">
        <v>36.908200000000001</v>
      </c>
    </row>
    <row r="11086" spans="1:14" x14ac:dyDescent="0.3">
      <c r="A11086" t="s">
        <v>382</v>
      </c>
      <c r="B11086" t="s">
        <v>383</v>
      </c>
      <c r="C11086" t="s">
        <v>435</v>
      </c>
      <c r="D11086" t="s">
        <v>432</v>
      </c>
      <c r="E11086">
        <v>1967</v>
      </c>
      <c r="F11086">
        <v>44.47</v>
      </c>
      <c r="G11086">
        <v>25.05</v>
      </c>
      <c r="M11086">
        <v>37.597000000000001</v>
      </c>
      <c r="N11086">
        <v>36.241399999999999</v>
      </c>
    </row>
    <row r="11087" spans="1:14" x14ac:dyDescent="0.3">
      <c r="A11087" t="s">
        <v>382</v>
      </c>
      <c r="B11087" t="s">
        <v>383</v>
      </c>
      <c r="C11087" t="s">
        <v>435</v>
      </c>
      <c r="D11087" t="s">
        <v>432</v>
      </c>
      <c r="E11087">
        <v>1966</v>
      </c>
      <c r="F11087">
        <v>44.868000000000002</v>
      </c>
      <c r="G11087">
        <v>25.763999999999999</v>
      </c>
      <c r="M11087">
        <v>36.895000000000003</v>
      </c>
      <c r="N11087">
        <v>35.597000000000001</v>
      </c>
    </row>
    <row r="11088" spans="1:14" x14ac:dyDescent="0.3">
      <c r="A11088" t="s">
        <v>382</v>
      </c>
      <c r="B11088" t="s">
        <v>383</v>
      </c>
      <c r="C11088" t="s">
        <v>435</v>
      </c>
      <c r="D11088" t="s">
        <v>432</v>
      </c>
      <c r="E11088">
        <v>1965</v>
      </c>
      <c r="F11088">
        <v>45.238</v>
      </c>
      <c r="G11088">
        <v>26.408999999999999</v>
      </c>
      <c r="M11088">
        <v>36.273000000000003</v>
      </c>
      <c r="N11088">
        <v>34.948599999999999</v>
      </c>
    </row>
    <row r="11089" spans="1:15" x14ac:dyDescent="0.3">
      <c r="A11089" t="s">
        <v>382</v>
      </c>
      <c r="B11089" t="s">
        <v>383</v>
      </c>
      <c r="C11089" t="s">
        <v>435</v>
      </c>
      <c r="D11089" t="s">
        <v>432</v>
      </c>
      <c r="E11089">
        <v>1964</v>
      </c>
      <c r="F11089">
        <v>45.56</v>
      </c>
      <c r="G11089">
        <v>26.972999999999999</v>
      </c>
      <c r="M11089">
        <v>35.734000000000002</v>
      </c>
      <c r="N11089">
        <v>34.299500000000002</v>
      </c>
    </row>
    <row r="11090" spans="1:15" x14ac:dyDescent="0.3">
      <c r="A11090" t="s">
        <v>382</v>
      </c>
      <c r="B11090" t="s">
        <v>383</v>
      </c>
      <c r="C11090" t="s">
        <v>435</v>
      </c>
      <c r="D11090" t="s">
        <v>432</v>
      </c>
      <c r="E11090">
        <v>1963</v>
      </c>
      <c r="F11090">
        <v>45.811</v>
      </c>
      <c r="G11090">
        <v>27.494</v>
      </c>
      <c r="M11090">
        <v>35.231999999999999</v>
      </c>
      <c r="N11090">
        <v>33.668300000000002</v>
      </c>
    </row>
    <row r="11091" spans="1:15" x14ac:dyDescent="0.3">
      <c r="A11091" t="s">
        <v>382</v>
      </c>
      <c r="B11091" t="s">
        <v>383</v>
      </c>
      <c r="C11091" t="s">
        <v>435</v>
      </c>
      <c r="D11091" t="s">
        <v>432</v>
      </c>
      <c r="E11091">
        <v>1962</v>
      </c>
      <c r="F11091">
        <v>45.976999999999997</v>
      </c>
      <c r="G11091">
        <v>28.003</v>
      </c>
      <c r="M11091">
        <v>34.729999999999997</v>
      </c>
      <c r="N11091">
        <v>33.057899999999997</v>
      </c>
    </row>
    <row r="11092" spans="1:15" x14ac:dyDescent="0.3">
      <c r="A11092" t="s">
        <v>382</v>
      </c>
      <c r="B11092" t="s">
        <v>383</v>
      </c>
      <c r="C11092" t="s">
        <v>435</v>
      </c>
      <c r="D11092" t="s">
        <v>432</v>
      </c>
      <c r="E11092">
        <v>1961</v>
      </c>
      <c r="F11092">
        <v>46.058999999999997</v>
      </c>
      <c r="G11092">
        <v>28.504999999999999</v>
      </c>
      <c r="M11092">
        <v>34.228999999999999</v>
      </c>
      <c r="N11092">
        <v>32.471699999999998</v>
      </c>
    </row>
    <row r="11093" spans="1:15" x14ac:dyDescent="0.3">
      <c r="A11093" t="s">
        <v>382</v>
      </c>
      <c r="B11093" t="s">
        <v>383</v>
      </c>
      <c r="C11093" t="s">
        <v>435</v>
      </c>
      <c r="D11093" t="s">
        <v>432</v>
      </c>
      <c r="E11093">
        <v>1960</v>
      </c>
      <c r="F11093">
        <v>46.066000000000003</v>
      </c>
      <c r="G11093">
        <v>29.006</v>
      </c>
      <c r="M11093">
        <v>33.728999999999999</v>
      </c>
    </row>
    <row r="11094" spans="1:15" x14ac:dyDescent="0.3">
      <c r="A11094" t="s">
        <v>384</v>
      </c>
      <c r="B11094" t="s">
        <v>385</v>
      </c>
      <c r="C11094" t="s">
        <v>431</v>
      </c>
      <c r="D11094" t="s">
        <v>430</v>
      </c>
      <c r="E11094">
        <v>2018</v>
      </c>
      <c r="I11094">
        <v>5300210000</v>
      </c>
      <c r="J11094">
        <v>671.84100000000001</v>
      </c>
      <c r="L11094">
        <v>47.4</v>
      </c>
      <c r="N11094">
        <v>145.047</v>
      </c>
      <c r="O11094">
        <v>1.6679999999999999</v>
      </c>
    </row>
    <row r="11095" spans="1:15" x14ac:dyDescent="0.3">
      <c r="A11095" t="s">
        <v>384</v>
      </c>
      <c r="B11095" t="s">
        <v>385</v>
      </c>
      <c r="C11095" t="s">
        <v>431</v>
      </c>
      <c r="D11095" t="s">
        <v>430</v>
      </c>
      <c r="E11095">
        <v>2017</v>
      </c>
      <c r="F11095">
        <v>33.549999999999997</v>
      </c>
      <c r="G11095">
        <v>8.5679999999999996</v>
      </c>
      <c r="I11095">
        <v>4765870000</v>
      </c>
      <c r="J11095">
        <v>619.06600000000003</v>
      </c>
      <c r="K11095">
        <v>12.360200000000001</v>
      </c>
      <c r="L11095">
        <v>48.7</v>
      </c>
      <c r="M11095">
        <v>60.488999999999997</v>
      </c>
      <c r="N11095">
        <v>141.542</v>
      </c>
      <c r="O11095">
        <v>1.6579999999999999</v>
      </c>
    </row>
    <row r="11096" spans="1:15" x14ac:dyDescent="0.3">
      <c r="A11096" t="s">
        <v>384</v>
      </c>
      <c r="B11096" t="s">
        <v>385</v>
      </c>
      <c r="C11096" t="s">
        <v>431</v>
      </c>
      <c r="D11096" t="s">
        <v>430</v>
      </c>
      <c r="E11096">
        <v>2016</v>
      </c>
      <c r="F11096">
        <v>34.015999999999998</v>
      </c>
      <c r="G11096">
        <v>8.6950000000000003</v>
      </c>
      <c r="I11096">
        <v>4414910000</v>
      </c>
      <c r="J11096">
        <v>587.87400000000002</v>
      </c>
      <c r="K11096">
        <v>11.31</v>
      </c>
      <c r="L11096">
        <v>50</v>
      </c>
      <c r="M11096">
        <v>60.22</v>
      </c>
      <c r="N11096">
        <v>138.07599999999999</v>
      </c>
      <c r="O11096">
        <v>1.6539999999999999</v>
      </c>
    </row>
    <row r="11097" spans="1:15" x14ac:dyDescent="0.3">
      <c r="A11097" t="s">
        <v>384</v>
      </c>
      <c r="B11097" t="s">
        <v>385</v>
      </c>
      <c r="C11097" t="s">
        <v>431</v>
      </c>
      <c r="D11097" t="s">
        <v>430</v>
      </c>
      <c r="E11097">
        <v>2015</v>
      </c>
      <c r="F11097">
        <v>34.51</v>
      </c>
      <c r="G11097">
        <v>8.8409999999999993</v>
      </c>
      <c r="I11097">
        <v>4179190000</v>
      </c>
      <c r="J11097">
        <v>570.68100000000004</v>
      </c>
      <c r="K11097">
        <v>7.12</v>
      </c>
      <c r="L11097">
        <v>51.4</v>
      </c>
      <c r="M11097">
        <v>59.927</v>
      </c>
      <c r="N11097">
        <v>134.642</v>
      </c>
      <c r="O11097">
        <v>1.6919999999999999</v>
      </c>
    </row>
    <row r="11098" spans="1:15" x14ac:dyDescent="0.3">
      <c r="A11098" t="s">
        <v>384</v>
      </c>
      <c r="B11098" t="s">
        <v>385</v>
      </c>
      <c r="C11098" t="s">
        <v>431</v>
      </c>
      <c r="D11098" t="s">
        <v>430</v>
      </c>
      <c r="E11098">
        <v>2014</v>
      </c>
      <c r="F11098">
        <v>35.031999999999996</v>
      </c>
      <c r="G11098">
        <v>9.02</v>
      </c>
      <c r="H11098">
        <v>154.66499999999999</v>
      </c>
      <c r="I11098">
        <v>4568900000</v>
      </c>
      <c r="J11098">
        <v>640.08199999999999</v>
      </c>
      <c r="K11098">
        <v>5.7</v>
      </c>
      <c r="L11098">
        <v>52.8</v>
      </c>
      <c r="M11098">
        <v>59.58</v>
      </c>
      <c r="N11098">
        <v>131.23699999999999</v>
      </c>
      <c r="O11098">
        <v>1.786</v>
      </c>
    </row>
    <row r="11099" spans="1:15" x14ac:dyDescent="0.3">
      <c r="A11099" t="s">
        <v>384</v>
      </c>
      <c r="B11099" t="s">
        <v>385</v>
      </c>
      <c r="C11099" t="s">
        <v>431</v>
      </c>
      <c r="D11099" t="s">
        <v>430</v>
      </c>
      <c r="E11099">
        <v>2013</v>
      </c>
      <c r="F11099">
        <v>35.573999999999998</v>
      </c>
      <c r="G11099">
        <v>9.2439999999999998</v>
      </c>
      <c r="H11099">
        <v>144.36199999999999</v>
      </c>
      <c r="I11099">
        <v>4320430000</v>
      </c>
      <c r="J11099">
        <v>621.22199999999998</v>
      </c>
      <c r="K11099">
        <v>4.5</v>
      </c>
      <c r="L11099">
        <v>54.2</v>
      </c>
      <c r="M11099">
        <v>59.16</v>
      </c>
      <c r="N11099">
        <v>127.86799999999999</v>
      </c>
      <c r="O11099">
        <v>1.8120000000000001</v>
      </c>
    </row>
    <row r="11100" spans="1:15" x14ac:dyDescent="0.3">
      <c r="A11100" t="s">
        <v>384</v>
      </c>
      <c r="B11100" t="s">
        <v>385</v>
      </c>
      <c r="C11100" t="s">
        <v>431</v>
      </c>
      <c r="D11100" t="s">
        <v>430</v>
      </c>
      <c r="E11100">
        <v>2012</v>
      </c>
      <c r="F11100">
        <v>36.125</v>
      </c>
      <c r="G11100">
        <v>9.5139999999999993</v>
      </c>
      <c r="H11100">
        <v>144.38</v>
      </c>
      <c r="I11100">
        <v>3873530000</v>
      </c>
      <c r="J11100">
        <v>571.83900000000006</v>
      </c>
      <c r="K11100">
        <v>4</v>
      </c>
      <c r="L11100">
        <v>55.6</v>
      </c>
      <c r="M11100">
        <v>58.661000000000001</v>
      </c>
      <c r="N11100">
        <v>124.541</v>
      </c>
      <c r="O11100">
        <v>1.8979999999999999</v>
      </c>
    </row>
    <row r="11101" spans="1:15" x14ac:dyDescent="0.3">
      <c r="A11101" t="s">
        <v>384</v>
      </c>
      <c r="B11101" t="s">
        <v>385</v>
      </c>
      <c r="C11101" t="s">
        <v>431</v>
      </c>
      <c r="D11101" t="s">
        <v>430</v>
      </c>
      <c r="E11101">
        <v>2011</v>
      </c>
      <c r="F11101">
        <v>36.673000000000002</v>
      </c>
      <c r="G11101">
        <v>9.8260000000000005</v>
      </c>
      <c r="H11101">
        <v>134.78</v>
      </c>
      <c r="I11101">
        <v>3867390000</v>
      </c>
      <c r="J11101">
        <v>586.32899999999995</v>
      </c>
      <c r="K11101">
        <v>3.5</v>
      </c>
      <c r="L11101">
        <v>57.1</v>
      </c>
      <c r="M11101">
        <v>58.091999999999999</v>
      </c>
      <c r="N11101">
        <v>121.271</v>
      </c>
      <c r="O11101">
        <v>1.863</v>
      </c>
    </row>
    <row r="11102" spans="1:15" x14ac:dyDescent="0.3">
      <c r="A11102" t="s">
        <v>384</v>
      </c>
      <c r="B11102" t="s">
        <v>385</v>
      </c>
      <c r="C11102" t="s">
        <v>431</v>
      </c>
      <c r="D11102" t="s">
        <v>430</v>
      </c>
      <c r="E11102">
        <v>2010</v>
      </c>
      <c r="F11102">
        <v>37.207000000000001</v>
      </c>
      <c r="G11102">
        <v>10.175000000000001</v>
      </c>
      <c r="H11102">
        <v>124.111</v>
      </c>
      <c r="I11102">
        <v>3426020000</v>
      </c>
      <c r="J11102">
        <v>533.50900000000001</v>
      </c>
      <c r="K11102">
        <v>3</v>
      </c>
      <c r="L11102">
        <v>58.6</v>
      </c>
      <c r="M11102">
        <v>57.468000000000004</v>
      </c>
      <c r="N11102">
        <v>118.06699999999999</v>
      </c>
      <c r="O11102">
        <v>1.9339999999999999</v>
      </c>
    </row>
    <row r="11103" spans="1:15" x14ac:dyDescent="0.3">
      <c r="A11103" t="s">
        <v>384</v>
      </c>
      <c r="B11103" t="s">
        <v>385</v>
      </c>
      <c r="C11103" t="s">
        <v>431</v>
      </c>
      <c r="D11103" t="s">
        <v>430</v>
      </c>
      <c r="E11103">
        <v>2009</v>
      </c>
      <c r="F11103">
        <v>37.716999999999999</v>
      </c>
      <c r="G11103">
        <v>10.548</v>
      </c>
      <c r="H11103">
        <v>124.143</v>
      </c>
      <c r="I11103">
        <v>3365710000</v>
      </c>
      <c r="J11103">
        <v>538.44200000000001</v>
      </c>
      <c r="K11103">
        <v>2.6</v>
      </c>
      <c r="L11103">
        <v>60.1</v>
      </c>
      <c r="M11103">
        <v>56.817999999999998</v>
      </c>
      <c r="N11103">
        <v>114.926</v>
      </c>
      <c r="O11103">
        <v>1.889</v>
      </c>
    </row>
    <row r="11104" spans="1:15" x14ac:dyDescent="0.3">
      <c r="A11104" t="s">
        <v>384</v>
      </c>
      <c r="B11104" t="s">
        <v>385</v>
      </c>
      <c r="C11104" t="s">
        <v>431</v>
      </c>
      <c r="D11104" t="s">
        <v>430</v>
      </c>
      <c r="E11104">
        <v>2008</v>
      </c>
      <c r="F11104">
        <v>38.192999999999998</v>
      </c>
      <c r="G11104">
        <v>10.926</v>
      </c>
      <c r="H11104">
        <v>104.875</v>
      </c>
      <c r="I11104">
        <v>3310280000</v>
      </c>
      <c r="J11104">
        <v>544.14800000000002</v>
      </c>
      <c r="K11104">
        <v>2.4</v>
      </c>
      <c r="L11104">
        <v>61.7</v>
      </c>
      <c r="M11104">
        <v>56.177999999999997</v>
      </c>
      <c r="N11104">
        <v>111.848</v>
      </c>
      <c r="O11104">
        <v>1.6459999999999999</v>
      </c>
    </row>
    <row r="11105" spans="1:15" x14ac:dyDescent="0.3">
      <c r="A11105" t="s">
        <v>384</v>
      </c>
      <c r="B11105" t="s">
        <v>385</v>
      </c>
      <c r="C11105" t="s">
        <v>431</v>
      </c>
      <c r="D11105" t="s">
        <v>430</v>
      </c>
      <c r="E11105">
        <v>2007</v>
      </c>
      <c r="F11105">
        <v>38.625999999999998</v>
      </c>
      <c r="G11105">
        <v>11.291</v>
      </c>
      <c r="H11105">
        <v>102.35899999999999</v>
      </c>
      <c r="I11105">
        <v>2659100000</v>
      </c>
      <c r="J11105">
        <v>449.14400000000001</v>
      </c>
      <c r="K11105">
        <v>2.2000000000000002</v>
      </c>
      <c r="L11105">
        <v>63.3</v>
      </c>
      <c r="M11105">
        <v>55.581000000000003</v>
      </c>
      <c r="N11105">
        <v>108.85</v>
      </c>
      <c r="O11105">
        <v>1.6759999999999999</v>
      </c>
    </row>
    <row r="11106" spans="1:15" x14ac:dyDescent="0.3">
      <c r="A11106" t="s">
        <v>384</v>
      </c>
      <c r="B11106" t="s">
        <v>385</v>
      </c>
      <c r="C11106" t="s">
        <v>431</v>
      </c>
      <c r="D11106" t="s">
        <v>430</v>
      </c>
      <c r="E11106">
        <v>2006</v>
      </c>
      <c r="F11106">
        <v>39.006999999999998</v>
      </c>
      <c r="G11106">
        <v>11.629</v>
      </c>
      <c r="H11106">
        <v>108.453</v>
      </c>
      <c r="I11106">
        <v>2349500000</v>
      </c>
      <c r="J11106">
        <v>407.69499999999999</v>
      </c>
      <c r="K11106">
        <v>2</v>
      </c>
      <c r="L11106">
        <v>65</v>
      </c>
      <c r="M11106">
        <v>55.052</v>
      </c>
      <c r="N11106">
        <v>105.955</v>
      </c>
      <c r="O11106">
        <v>1.849</v>
      </c>
    </row>
    <row r="11107" spans="1:15" x14ac:dyDescent="0.3">
      <c r="A11107" t="s">
        <v>384</v>
      </c>
      <c r="B11107" t="s">
        <v>385</v>
      </c>
      <c r="C11107" t="s">
        <v>431</v>
      </c>
      <c r="D11107" t="s">
        <v>430</v>
      </c>
      <c r="E11107">
        <v>2005</v>
      </c>
      <c r="F11107">
        <v>39.320999999999998</v>
      </c>
      <c r="G11107">
        <v>11.929</v>
      </c>
      <c r="H11107">
        <v>109.41500000000001</v>
      </c>
      <c r="I11107">
        <v>2280580000</v>
      </c>
      <c r="J11107">
        <v>406.40100000000001</v>
      </c>
      <c r="K11107">
        <v>1.8</v>
      </c>
      <c r="L11107">
        <v>66.7</v>
      </c>
      <c r="M11107">
        <v>54.601999999999997</v>
      </c>
      <c r="N11107">
        <v>103.17400000000001</v>
      </c>
      <c r="O11107">
        <v>1.9790000000000001</v>
      </c>
    </row>
    <row r="11108" spans="1:15" x14ac:dyDescent="0.3">
      <c r="A11108" t="s">
        <v>384</v>
      </c>
      <c r="B11108" t="s">
        <v>385</v>
      </c>
      <c r="C11108" t="s">
        <v>431</v>
      </c>
      <c r="D11108" t="s">
        <v>430</v>
      </c>
      <c r="E11108">
        <v>2004</v>
      </c>
      <c r="F11108">
        <v>39.555</v>
      </c>
      <c r="G11108">
        <v>12.185</v>
      </c>
      <c r="H11108">
        <v>107.35599999999999</v>
      </c>
      <c r="I11108">
        <v>2255940000</v>
      </c>
      <c r="J11108">
        <v>412.589</v>
      </c>
      <c r="K11108">
        <v>1.5</v>
      </c>
      <c r="L11108">
        <v>68.5</v>
      </c>
      <c r="M11108">
        <v>54.234000000000002</v>
      </c>
      <c r="N11108">
        <v>100.529</v>
      </c>
      <c r="O11108">
        <v>1.9990000000000001</v>
      </c>
    </row>
    <row r="11109" spans="1:15" x14ac:dyDescent="0.3">
      <c r="A11109" t="s">
        <v>384</v>
      </c>
      <c r="B11109" t="s">
        <v>385</v>
      </c>
      <c r="C11109" t="s">
        <v>431</v>
      </c>
      <c r="D11109" t="s">
        <v>430</v>
      </c>
      <c r="E11109">
        <v>2003</v>
      </c>
      <c r="F11109">
        <v>39.713999999999999</v>
      </c>
      <c r="G11109">
        <v>12.398</v>
      </c>
      <c r="H11109">
        <v>102.99</v>
      </c>
      <c r="I11109">
        <v>2111090000</v>
      </c>
      <c r="J11109">
        <v>396.03</v>
      </c>
      <c r="K11109">
        <v>1.2</v>
      </c>
      <c r="L11109">
        <v>70.3</v>
      </c>
      <c r="M11109">
        <v>53.938000000000002</v>
      </c>
      <c r="N11109">
        <v>98.0077</v>
      </c>
      <c r="O11109">
        <v>2.093</v>
      </c>
    </row>
    <row r="11110" spans="1:15" x14ac:dyDescent="0.3">
      <c r="A11110" t="s">
        <v>384</v>
      </c>
      <c r="B11110" t="s">
        <v>385</v>
      </c>
      <c r="C11110" t="s">
        <v>431</v>
      </c>
      <c r="D11110" t="s">
        <v>430</v>
      </c>
      <c r="E11110">
        <v>2002</v>
      </c>
      <c r="F11110">
        <v>39.805</v>
      </c>
      <c r="G11110">
        <v>12.567</v>
      </c>
      <c r="H11110">
        <v>96.208799999999997</v>
      </c>
      <c r="I11110">
        <v>1698680000</v>
      </c>
      <c r="J11110">
        <v>326.85599999999999</v>
      </c>
      <c r="K11110">
        <v>1</v>
      </c>
      <c r="L11110">
        <v>72.099999999999994</v>
      </c>
      <c r="M11110">
        <v>53.71</v>
      </c>
      <c r="N11110">
        <v>95.551199999999994</v>
      </c>
      <c r="O11110">
        <v>2.11</v>
      </c>
    </row>
    <row r="11111" spans="1:15" x14ac:dyDescent="0.3">
      <c r="A11111" t="s">
        <v>384</v>
      </c>
      <c r="B11111" t="s">
        <v>385</v>
      </c>
      <c r="C11111" t="s">
        <v>431</v>
      </c>
      <c r="D11111" t="s">
        <v>430</v>
      </c>
      <c r="E11111">
        <v>2001</v>
      </c>
      <c r="F11111">
        <v>39.841999999999999</v>
      </c>
      <c r="G11111">
        <v>12.69</v>
      </c>
      <c r="H11111">
        <v>98.961699999999993</v>
      </c>
      <c r="I11111">
        <v>1481140000</v>
      </c>
      <c r="J11111">
        <v>292.56700000000001</v>
      </c>
      <c r="K11111">
        <v>0.9</v>
      </c>
      <c r="L11111">
        <v>73.900000000000006</v>
      </c>
      <c r="M11111">
        <v>53.554000000000002</v>
      </c>
      <c r="N11111">
        <v>93.078999999999994</v>
      </c>
      <c r="O11111">
        <v>2.081</v>
      </c>
    </row>
    <row r="11112" spans="1:15" x14ac:dyDescent="0.3">
      <c r="A11112" t="s">
        <v>384</v>
      </c>
      <c r="B11112" t="s">
        <v>385</v>
      </c>
      <c r="C11112" t="s">
        <v>431</v>
      </c>
      <c r="D11112" t="s">
        <v>430</v>
      </c>
      <c r="E11112">
        <v>2000</v>
      </c>
      <c r="F11112">
        <v>39.832999999999998</v>
      </c>
      <c r="G11112">
        <v>12.756</v>
      </c>
      <c r="H11112">
        <v>95.24</v>
      </c>
      <c r="I11112">
        <v>1488190000</v>
      </c>
      <c r="J11112">
        <v>302.20600000000002</v>
      </c>
      <c r="K11112">
        <v>0.8</v>
      </c>
      <c r="L11112">
        <v>75.7</v>
      </c>
      <c r="M11112">
        <v>53.491</v>
      </c>
      <c r="N11112">
        <v>90.538700000000006</v>
      </c>
      <c r="O11112">
        <v>2.1019999999999999</v>
      </c>
    </row>
    <row r="11113" spans="1:15" x14ac:dyDescent="0.3">
      <c r="A11113" t="s">
        <v>384</v>
      </c>
      <c r="B11113" t="s">
        <v>385</v>
      </c>
      <c r="C11113" t="s">
        <v>431</v>
      </c>
      <c r="D11113" t="s">
        <v>430</v>
      </c>
      <c r="E11113">
        <v>1999</v>
      </c>
      <c r="F11113">
        <v>39.790999999999997</v>
      </c>
      <c r="G11113">
        <v>12.754</v>
      </c>
      <c r="H11113">
        <v>113.169</v>
      </c>
      <c r="I11113">
        <v>1576090000</v>
      </c>
      <c r="J11113">
        <v>329.69600000000003</v>
      </c>
      <c r="K11113">
        <v>0.59036299999999997</v>
      </c>
      <c r="L11113">
        <v>77.5</v>
      </c>
      <c r="M11113">
        <v>53.546999999999997</v>
      </c>
      <c r="N11113">
        <v>87.891999999999996</v>
      </c>
      <c r="O11113">
        <v>2.3860000000000001</v>
      </c>
    </row>
    <row r="11114" spans="1:15" x14ac:dyDescent="0.3">
      <c r="A11114" t="s">
        <v>384</v>
      </c>
      <c r="B11114" t="s">
        <v>385</v>
      </c>
      <c r="C11114" t="s">
        <v>431</v>
      </c>
      <c r="D11114" t="s">
        <v>430</v>
      </c>
      <c r="E11114">
        <v>1998</v>
      </c>
      <c r="F11114">
        <v>39.737000000000002</v>
      </c>
      <c r="G11114">
        <v>12.686999999999999</v>
      </c>
      <c r="H11114">
        <v>106.423</v>
      </c>
      <c r="I11114">
        <v>1587350000</v>
      </c>
      <c r="J11114">
        <v>342.65800000000002</v>
      </c>
      <c r="K11114">
        <v>0.30558400000000002</v>
      </c>
      <c r="L11114">
        <v>79.3</v>
      </c>
      <c r="M11114">
        <v>53.722000000000001</v>
      </c>
      <c r="N11114">
        <v>85.170900000000003</v>
      </c>
      <c r="O11114">
        <v>2.1829999999999998</v>
      </c>
    </row>
    <row r="11115" spans="1:15" x14ac:dyDescent="0.3">
      <c r="A11115" t="s">
        <v>384</v>
      </c>
      <c r="B11115" t="s">
        <v>385</v>
      </c>
      <c r="C11115" t="s">
        <v>431</v>
      </c>
      <c r="D11115" t="s">
        <v>430</v>
      </c>
      <c r="E11115">
        <v>1997</v>
      </c>
      <c r="F11115">
        <v>39.697000000000003</v>
      </c>
      <c r="G11115">
        <v>12.569000000000001</v>
      </c>
      <c r="H11115">
        <v>105.663</v>
      </c>
      <c r="I11115">
        <v>1498950000</v>
      </c>
      <c r="J11115">
        <v>334.14299999999997</v>
      </c>
      <c r="K11115">
        <v>0.21113899999999999</v>
      </c>
      <c r="L11115">
        <v>80.900000000000006</v>
      </c>
      <c r="M11115">
        <v>54.000999999999998</v>
      </c>
      <c r="N11115">
        <v>82.477500000000006</v>
      </c>
      <c r="O11115">
        <v>2.2330000000000001</v>
      </c>
    </row>
    <row r="11116" spans="1:15" x14ac:dyDescent="0.3">
      <c r="A11116" t="s">
        <v>384</v>
      </c>
      <c r="B11116" t="s">
        <v>385</v>
      </c>
      <c r="C11116" t="s">
        <v>431</v>
      </c>
      <c r="D11116" t="s">
        <v>430</v>
      </c>
      <c r="E11116">
        <v>1996</v>
      </c>
      <c r="F11116">
        <v>39.695</v>
      </c>
      <c r="G11116">
        <v>12.414</v>
      </c>
      <c r="H11116">
        <v>104.167</v>
      </c>
      <c r="I11116">
        <v>1465450000</v>
      </c>
      <c r="J11116">
        <v>336.97699999999998</v>
      </c>
      <c r="K11116">
        <v>1.0929100000000001E-2</v>
      </c>
      <c r="L11116">
        <v>82.5</v>
      </c>
      <c r="M11116">
        <v>54.36</v>
      </c>
      <c r="N11116">
        <v>79.956000000000003</v>
      </c>
      <c r="O11116">
        <v>2.1589999999999998</v>
      </c>
    </row>
    <row r="11117" spans="1:15" x14ac:dyDescent="0.3">
      <c r="A11117" t="s">
        <v>384</v>
      </c>
      <c r="B11117" t="s">
        <v>385</v>
      </c>
      <c r="C11117" t="s">
        <v>431</v>
      </c>
      <c r="D11117" t="s">
        <v>430</v>
      </c>
      <c r="E11117">
        <v>1995</v>
      </c>
      <c r="F11117">
        <v>39.762</v>
      </c>
      <c r="G11117">
        <v>12.246</v>
      </c>
      <c r="H11117">
        <v>100.798</v>
      </c>
      <c r="I11117">
        <v>1309380000</v>
      </c>
      <c r="J11117">
        <v>309.81799999999998</v>
      </c>
      <c r="K11117">
        <v>0</v>
      </c>
      <c r="L11117">
        <v>83.9</v>
      </c>
      <c r="M11117">
        <v>54.756999999999998</v>
      </c>
      <c r="N11117">
        <v>77.703500000000005</v>
      </c>
      <c r="O11117">
        <v>2.1829999999999998</v>
      </c>
    </row>
    <row r="11118" spans="1:15" x14ac:dyDescent="0.3">
      <c r="A11118" t="s">
        <v>384</v>
      </c>
      <c r="B11118" t="s">
        <v>385</v>
      </c>
      <c r="C11118" t="s">
        <v>431</v>
      </c>
      <c r="D11118" t="s">
        <v>430</v>
      </c>
      <c r="E11118">
        <v>1994</v>
      </c>
      <c r="F11118">
        <v>39.926000000000002</v>
      </c>
      <c r="G11118">
        <v>12.09</v>
      </c>
      <c r="H11118">
        <v>78.143699999999995</v>
      </c>
      <c r="I11118">
        <v>982624000</v>
      </c>
      <c r="J11118">
        <v>238.465</v>
      </c>
      <c r="K11118">
        <v>0</v>
      </c>
      <c r="L11118">
        <v>85.2</v>
      </c>
      <c r="M11118">
        <v>55.146999999999998</v>
      </c>
      <c r="N11118">
        <v>75.760499999999993</v>
      </c>
      <c r="O11118">
        <v>2.1859999999999999</v>
      </c>
    </row>
    <row r="11119" spans="1:15" x14ac:dyDescent="0.3">
      <c r="A11119" t="s">
        <v>384</v>
      </c>
      <c r="B11119" t="s">
        <v>385</v>
      </c>
      <c r="C11119" t="s">
        <v>431</v>
      </c>
      <c r="D11119" t="s">
        <v>430</v>
      </c>
      <c r="E11119">
        <v>1993</v>
      </c>
      <c r="F11119">
        <v>40.194000000000003</v>
      </c>
      <c r="G11119">
        <v>11.97</v>
      </c>
      <c r="H11119">
        <v>69.991600000000005</v>
      </c>
      <c r="I11119">
        <v>1233500000</v>
      </c>
      <c r="J11119">
        <v>306.15100000000001</v>
      </c>
      <c r="K11119">
        <v>0</v>
      </c>
      <c r="L11119">
        <v>86.5</v>
      </c>
      <c r="M11119">
        <v>55.484999999999999</v>
      </c>
      <c r="N11119">
        <v>74.077100000000002</v>
      </c>
      <c r="O11119">
        <v>2.1819999999999999</v>
      </c>
    </row>
    <row r="11120" spans="1:15" x14ac:dyDescent="0.3">
      <c r="A11120" t="s">
        <v>384</v>
      </c>
      <c r="B11120" t="s">
        <v>385</v>
      </c>
      <c r="C11120" t="s">
        <v>431</v>
      </c>
      <c r="D11120" t="s">
        <v>430</v>
      </c>
      <c r="E11120">
        <v>1992</v>
      </c>
      <c r="F11120">
        <v>40.564</v>
      </c>
      <c r="G11120">
        <v>11.904</v>
      </c>
      <c r="H11120">
        <v>94.275000000000006</v>
      </c>
      <c r="I11120">
        <v>1692960000</v>
      </c>
      <c r="J11120">
        <v>429.04199999999997</v>
      </c>
      <c r="K11120">
        <v>0</v>
      </c>
      <c r="L11120">
        <v>87.6</v>
      </c>
      <c r="M11120">
        <v>55.734000000000002</v>
      </c>
      <c r="N11120">
        <v>72.548400000000001</v>
      </c>
      <c r="O11120">
        <v>1.903</v>
      </c>
    </row>
    <row r="11121" spans="1:15" x14ac:dyDescent="0.3">
      <c r="A11121" t="s">
        <v>384</v>
      </c>
      <c r="B11121" t="s">
        <v>385</v>
      </c>
      <c r="C11121" t="s">
        <v>431</v>
      </c>
      <c r="D11121" t="s">
        <v>430</v>
      </c>
      <c r="E11121">
        <v>1991</v>
      </c>
      <c r="F11121">
        <v>41.030999999999999</v>
      </c>
      <c r="G11121">
        <v>11.903</v>
      </c>
      <c r="H11121">
        <v>84.908299999999997</v>
      </c>
      <c r="I11121">
        <v>1602300000</v>
      </c>
      <c r="J11121">
        <v>414.78199999999998</v>
      </c>
      <c r="K11121">
        <v>0</v>
      </c>
      <c r="L11121">
        <v>88.6</v>
      </c>
      <c r="M11121">
        <v>55.872</v>
      </c>
      <c r="N11121">
        <v>71.023899999999998</v>
      </c>
      <c r="O11121">
        <v>1.8440000000000001</v>
      </c>
    </row>
    <row r="11122" spans="1:15" x14ac:dyDescent="0.3">
      <c r="A11122" t="s">
        <v>384</v>
      </c>
      <c r="B11122" t="s">
        <v>385</v>
      </c>
      <c r="C11122" t="s">
        <v>431</v>
      </c>
      <c r="D11122" t="s">
        <v>430</v>
      </c>
      <c r="E11122">
        <v>1990</v>
      </c>
      <c r="F11122">
        <v>41.585000000000001</v>
      </c>
      <c r="G11122">
        <v>11.973000000000001</v>
      </c>
      <c r="H11122">
        <v>90.877499999999998</v>
      </c>
      <c r="I11122">
        <v>1628430000</v>
      </c>
      <c r="J11122">
        <v>431.45</v>
      </c>
      <c r="K11122">
        <v>0</v>
      </c>
      <c r="L11122">
        <v>89.7</v>
      </c>
      <c r="M11122">
        <v>55.887</v>
      </c>
      <c r="N11122">
        <v>69.393500000000003</v>
      </c>
    </row>
    <row r="11123" spans="1:15" x14ac:dyDescent="0.3">
      <c r="A11123" t="s">
        <v>384</v>
      </c>
      <c r="B11123" t="s">
        <v>385</v>
      </c>
      <c r="C11123" t="s">
        <v>431</v>
      </c>
      <c r="D11123" t="s">
        <v>430</v>
      </c>
      <c r="E11123">
        <v>1989</v>
      </c>
      <c r="F11123">
        <v>42.207999999999998</v>
      </c>
      <c r="G11123">
        <v>12.11</v>
      </c>
      <c r="H11123">
        <v>86.174899999999994</v>
      </c>
      <c r="I11123">
        <v>1352950000</v>
      </c>
      <c r="J11123">
        <v>367.79300000000001</v>
      </c>
      <c r="K11123">
        <v>0</v>
      </c>
      <c r="L11123">
        <v>90.9</v>
      </c>
      <c r="M11123">
        <v>55.783999999999999</v>
      </c>
      <c r="N11123">
        <v>67.633099999999999</v>
      </c>
    </row>
    <row r="11124" spans="1:15" x14ac:dyDescent="0.3">
      <c r="A11124" t="s">
        <v>384</v>
      </c>
      <c r="B11124" t="s">
        <v>385</v>
      </c>
      <c r="C11124" t="s">
        <v>431</v>
      </c>
      <c r="D11124" t="s">
        <v>430</v>
      </c>
      <c r="E11124">
        <v>1988</v>
      </c>
      <c r="F11124">
        <v>42.869</v>
      </c>
      <c r="G11124">
        <v>12.297000000000001</v>
      </c>
      <c r="H11124">
        <v>81.062899999999999</v>
      </c>
      <c r="I11124">
        <v>1378850000</v>
      </c>
      <c r="J11124">
        <v>385.42599999999999</v>
      </c>
      <c r="K11124">
        <v>0</v>
      </c>
      <c r="L11124">
        <v>92.1</v>
      </c>
      <c r="M11124">
        <v>55.591999999999999</v>
      </c>
      <c r="N11124">
        <v>65.7744</v>
      </c>
    </row>
    <row r="11125" spans="1:15" x14ac:dyDescent="0.3">
      <c r="A11125" t="s">
        <v>384</v>
      </c>
      <c r="B11125" t="s">
        <v>385</v>
      </c>
      <c r="C11125" t="s">
        <v>431</v>
      </c>
      <c r="D11125" t="s">
        <v>430</v>
      </c>
      <c r="E11125">
        <v>1987</v>
      </c>
      <c r="F11125">
        <v>43.536999999999999</v>
      </c>
      <c r="G11125">
        <v>12.52</v>
      </c>
      <c r="H11125">
        <v>80.939300000000003</v>
      </c>
      <c r="I11125">
        <v>1249100000</v>
      </c>
      <c r="J11125">
        <v>359.791</v>
      </c>
      <c r="K11125">
        <v>0</v>
      </c>
      <c r="L11125">
        <v>93.5</v>
      </c>
      <c r="M11125">
        <v>55.335999999999999</v>
      </c>
      <c r="N11125">
        <v>63.830500000000001</v>
      </c>
    </row>
    <row r="11126" spans="1:15" x14ac:dyDescent="0.3">
      <c r="A11126" t="s">
        <v>384</v>
      </c>
      <c r="B11126" t="s">
        <v>385</v>
      </c>
      <c r="C11126" t="s">
        <v>431</v>
      </c>
      <c r="D11126" t="s">
        <v>430</v>
      </c>
      <c r="E11126">
        <v>1986</v>
      </c>
      <c r="F11126">
        <v>44.188000000000002</v>
      </c>
      <c r="G11126">
        <v>12.771000000000001</v>
      </c>
      <c r="H11126">
        <v>76.716300000000004</v>
      </c>
      <c r="I11126">
        <v>1060910000</v>
      </c>
      <c r="J11126">
        <v>315.46199999999999</v>
      </c>
      <c r="K11126">
        <v>0</v>
      </c>
      <c r="L11126">
        <v>95</v>
      </c>
      <c r="M11126">
        <v>55.027999999999999</v>
      </c>
      <c r="N11126">
        <v>61.832000000000001</v>
      </c>
    </row>
    <row r="11127" spans="1:15" x14ac:dyDescent="0.3">
      <c r="A11127" t="s">
        <v>384</v>
      </c>
      <c r="B11127" t="s">
        <v>385</v>
      </c>
      <c r="C11127" t="s">
        <v>431</v>
      </c>
      <c r="D11127" t="s">
        <v>430</v>
      </c>
      <c r="E11127">
        <v>1985</v>
      </c>
      <c r="F11127">
        <v>44.801000000000002</v>
      </c>
      <c r="G11127">
        <v>13.045999999999999</v>
      </c>
      <c r="H11127">
        <v>77.467100000000002</v>
      </c>
      <c r="I11127">
        <v>762360000</v>
      </c>
      <c r="J11127">
        <v>234.35599999999999</v>
      </c>
      <c r="K11127">
        <v>0</v>
      </c>
      <c r="L11127">
        <v>96.6</v>
      </c>
      <c r="M11127">
        <v>54.673000000000002</v>
      </c>
      <c r="N11127">
        <v>59.808700000000002</v>
      </c>
    </row>
    <row r="11128" spans="1:15" x14ac:dyDescent="0.3">
      <c r="A11128" t="s">
        <v>384</v>
      </c>
      <c r="B11128" t="s">
        <v>385</v>
      </c>
      <c r="C11128" t="s">
        <v>431</v>
      </c>
      <c r="D11128" t="s">
        <v>430</v>
      </c>
      <c r="E11128">
        <v>1984</v>
      </c>
      <c r="F11128">
        <v>45.365000000000002</v>
      </c>
      <c r="G11128">
        <v>13.343999999999999</v>
      </c>
      <c r="H11128">
        <v>76.412499999999994</v>
      </c>
      <c r="I11128">
        <v>718149000</v>
      </c>
      <c r="J11128">
        <v>228.648</v>
      </c>
      <c r="K11128">
        <v>0</v>
      </c>
      <c r="L11128">
        <v>98.4</v>
      </c>
      <c r="M11128">
        <v>54.276000000000003</v>
      </c>
      <c r="N11128">
        <v>57.7468</v>
      </c>
    </row>
    <row r="11129" spans="1:15" x14ac:dyDescent="0.3">
      <c r="A11129" t="s">
        <v>384</v>
      </c>
      <c r="B11129" t="s">
        <v>385</v>
      </c>
      <c r="C11129" t="s">
        <v>431</v>
      </c>
      <c r="D11129" t="s">
        <v>430</v>
      </c>
      <c r="E11129">
        <v>1983</v>
      </c>
      <c r="F11129">
        <v>45.878999999999998</v>
      </c>
      <c r="G11129">
        <v>13.663</v>
      </c>
      <c r="H11129">
        <v>67.063699999999997</v>
      </c>
      <c r="I11129">
        <v>765747000</v>
      </c>
      <c r="J11129">
        <v>252.97399999999999</v>
      </c>
      <c r="K11129">
        <v>0</v>
      </c>
      <c r="L11129">
        <v>100.2</v>
      </c>
      <c r="M11129">
        <v>53.838999999999999</v>
      </c>
      <c r="N11129">
        <v>55.653100000000002</v>
      </c>
    </row>
    <row r="11130" spans="1:15" x14ac:dyDescent="0.3">
      <c r="A11130" t="s">
        <v>384</v>
      </c>
      <c r="B11130" t="s">
        <v>385</v>
      </c>
      <c r="C11130" t="s">
        <v>431</v>
      </c>
      <c r="D11130" t="s">
        <v>430</v>
      </c>
      <c r="E11130">
        <v>1982</v>
      </c>
      <c r="F11130">
        <v>46.343000000000004</v>
      </c>
      <c r="G11130">
        <v>14.002000000000001</v>
      </c>
      <c r="H11130">
        <v>74.083699999999993</v>
      </c>
      <c r="I11130">
        <v>821652000</v>
      </c>
      <c r="J11130">
        <v>281.81</v>
      </c>
      <c r="K11130">
        <v>0</v>
      </c>
      <c r="L11130">
        <v>102.2</v>
      </c>
      <c r="M11130">
        <v>53.365000000000002</v>
      </c>
      <c r="N11130">
        <v>53.605800000000002</v>
      </c>
    </row>
    <row r="11131" spans="1:15" x14ac:dyDescent="0.3">
      <c r="A11131" t="s">
        <v>384</v>
      </c>
      <c r="B11131" t="s">
        <v>385</v>
      </c>
      <c r="C11131" t="s">
        <v>431</v>
      </c>
      <c r="D11131" t="s">
        <v>430</v>
      </c>
      <c r="E11131">
        <v>1981</v>
      </c>
      <c r="F11131">
        <v>46.750999999999998</v>
      </c>
      <c r="G11131">
        <v>14.358000000000001</v>
      </c>
      <c r="H11131">
        <v>67.204599999999999</v>
      </c>
      <c r="I11131">
        <v>962347000</v>
      </c>
      <c r="J11131">
        <v>342.19099999999997</v>
      </c>
      <c r="K11131">
        <v>0</v>
      </c>
      <c r="L11131">
        <v>104.3</v>
      </c>
      <c r="M11131">
        <v>52.863</v>
      </c>
      <c r="N11131">
        <v>51.706299999999999</v>
      </c>
    </row>
    <row r="11132" spans="1:15" x14ac:dyDescent="0.3">
      <c r="A11132" t="s">
        <v>384</v>
      </c>
      <c r="B11132" t="s">
        <v>385</v>
      </c>
      <c r="C11132" t="s">
        <v>431</v>
      </c>
      <c r="D11132" t="s">
        <v>430</v>
      </c>
      <c r="E11132">
        <v>1980</v>
      </c>
      <c r="F11132">
        <v>47.1</v>
      </c>
      <c r="G11132">
        <v>14.727</v>
      </c>
      <c r="H11132">
        <v>62.848300000000002</v>
      </c>
      <c r="I11132">
        <v>1136410000</v>
      </c>
      <c r="J11132">
        <v>417.66899999999998</v>
      </c>
      <c r="K11132">
        <v>0</v>
      </c>
      <c r="L11132">
        <v>106.5</v>
      </c>
      <c r="M11132">
        <v>52.338999999999999</v>
      </c>
      <c r="N11132">
        <v>50.0246</v>
      </c>
    </row>
    <row r="11133" spans="1:15" x14ac:dyDescent="0.3">
      <c r="A11133" t="s">
        <v>384</v>
      </c>
      <c r="B11133" t="s">
        <v>385</v>
      </c>
      <c r="C11133" t="s">
        <v>431</v>
      </c>
      <c r="D11133" t="s">
        <v>430</v>
      </c>
      <c r="E11133">
        <v>1979</v>
      </c>
      <c r="F11133">
        <v>47.392000000000003</v>
      </c>
      <c r="G11133">
        <v>15.106</v>
      </c>
      <c r="H11133">
        <v>76.437100000000001</v>
      </c>
      <c r="I11133">
        <v>891776000</v>
      </c>
      <c r="J11133">
        <v>337.44900000000001</v>
      </c>
      <c r="K11133">
        <v>0</v>
      </c>
      <c r="L11133">
        <v>108.8</v>
      </c>
      <c r="M11133">
        <v>51.798999999999999</v>
      </c>
      <c r="N11133">
        <v>48.587899999999998</v>
      </c>
    </row>
    <row r="11134" spans="1:15" x14ac:dyDescent="0.3">
      <c r="A11134" t="s">
        <v>384</v>
      </c>
      <c r="B11134" t="s">
        <v>385</v>
      </c>
      <c r="C11134" t="s">
        <v>431</v>
      </c>
      <c r="D11134" t="s">
        <v>430</v>
      </c>
      <c r="E11134">
        <v>1978</v>
      </c>
      <c r="F11134">
        <v>47.633000000000003</v>
      </c>
      <c r="G11134">
        <v>15.494</v>
      </c>
      <c r="H11134">
        <v>119.94</v>
      </c>
      <c r="I11134">
        <v>824264000</v>
      </c>
      <c r="J11134">
        <v>319.94200000000001</v>
      </c>
      <c r="K11134">
        <v>0</v>
      </c>
      <c r="L11134">
        <v>111.2</v>
      </c>
      <c r="M11134">
        <v>51.246000000000002</v>
      </c>
      <c r="N11134">
        <v>47.366999999999997</v>
      </c>
    </row>
    <row r="11135" spans="1:15" x14ac:dyDescent="0.3">
      <c r="A11135" t="s">
        <v>384</v>
      </c>
      <c r="B11135" t="s">
        <v>385</v>
      </c>
      <c r="C11135" t="s">
        <v>431</v>
      </c>
      <c r="D11135" t="s">
        <v>430</v>
      </c>
      <c r="E11135">
        <v>1977</v>
      </c>
      <c r="F11135">
        <v>47.832000000000001</v>
      </c>
      <c r="G11135">
        <v>15.89</v>
      </c>
      <c r="H11135">
        <v>106.017</v>
      </c>
      <c r="I11135">
        <v>777435000</v>
      </c>
      <c r="J11135">
        <v>308.69499999999999</v>
      </c>
      <c r="K11135">
        <v>0</v>
      </c>
      <c r="L11135">
        <v>113.7</v>
      </c>
      <c r="M11135">
        <v>50.683</v>
      </c>
      <c r="N11135">
        <v>46.303699999999999</v>
      </c>
    </row>
    <row r="11136" spans="1:15" x14ac:dyDescent="0.3">
      <c r="A11136" t="s">
        <v>384</v>
      </c>
      <c r="B11136" t="s">
        <v>385</v>
      </c>
      <c r="C11136" t="s">
        <v>431</v>
      </c>
      <c r="D11136" t="s">
        <v>430</v>
      </c>
      <c r="E11136">
        <v>1976</v>
      </c>
      <c r="F11136">
        <v>47.991999999999997</v>
      </c>
      <c r="G11136">
        <v>16.294</v>
      </c>
      <c r="H11136">
        <v>69.793199999999999</v>
      </c>
      <c r="I11136">
        <v>619375000</v>
      </c>
      <c r="J11136">
        <v>251.327</v>
      </c>
      <c r="K11136">
        <v>0</v>
      </c>
      <c r="L11136">
        <v>116.2</v>
      </c>
      <c r="M11136">
        <v>50.112000000000002</v>
      </c>
      <c r="N11136">
        <v>45.310200000000002</v>
      </c>
    </row>
    <row r="11137" spans="1:14" x14ac:dyDescent="0.3">
      <c r="A11137" t="s">
        <v>384</v>
      </c>
      <c r="B11137" t="s">
        <v>385</v>
      </c>
      <c r="C11137" t="s">
        <v>431</v>
      </c>
      <c r="D11137" t="s">
        <v>430</v>
      </c>
      <c r="E11137">
        <v>1975</v>
      </c>
      <c r="F11137">
        <v>48.115000000000002</v>
      </c>
      <c r="G11137">
        <v>16.704000000000001</v>
      </c>
      <c r="H11137">
        <v>74.260099999999994</v>
      </c>
      <c r="I11137">
        <v>617322000</v>
      </c>
      <c r="J11137">
        <v>256.10300000000001</v>
      </c>
      <c r="K11137">
        <v>0</v>
      </c>
      <c r="L11137">
        <v>118.8</v>
      </c>
      <c r="M11137">
        <v>49.536999999999999</v>
      </c>
      <c r="N11137">
        <v>44.317799999999998</v>
      </c>
    </row>
    <row r="11138" spans="1:14" x14ac:dyDescent="0.3">
      <c r="A11138" t="s">
        <v>384</v>
      </c>
      <c r="B11138" t="s">
        <v>385</v>
      </c>
      <c r="C11138" t="s">
        <v>431</v>
      </c>
      <c r="D11138" t="s">
        <v>430</v>
      </c>
      <c r="E11138">
        <v>1974</v>
      </c>
      <c r="F11138">
        <v>48.201999999999998</v>
      </c>
      <c r="G11138">
        <v>17.12</v>
      </c>
      <c r="H11138">
        <v>71.712800000000001</v>
      </c>
      <c r="I11138">
        <v>560438000</v>
      </c>
      <c r="J11138">
        <v>237.81399999999999</v>
      </c>
      <c r="L11138">
        <v>121.4</v>
      </c>
      <c r="M11138">
        <v>48.957999999999998</v>
      </c>
      <c r="N11138">
        <v>43.328200000000002</v>
      </c>
    </row>
    <row r="11139" spans="1:14" x14ac:dyDescent="0.3">
      <c r="A11139" t="s">
        <v>384</v>
      </c>
      <c r="B11139" t="s">
        <v>385</v>
      </c>
      <c r="C11139" t="s">
        <v>431</v>
      </c>
      <c r="D11139" t="s">
        <v>430</v>
      </c>
      <c r="E11139">
        <v>1973</v>
      </c>
      <c r="F11139">
        <v>48.253999999999998</v>
      </c>
      <c r="G11139">
        <v>17.542999999999999</v>
      </c>
      <c r="H11139">
        <v>55.571399999999997</v>
      </c>
      <c r="I11139">
        <v>406480000</v>
      </c>
      <c r="J11139">
        <v>176.47399999999999</v>
      </c>
      <c r="L11139">
        <v>124</v>
      </c>
      <c r="M11139">
        <v>48.371000000000002</v>
      </c>
      <c r="N11139">
        <v>42.348700000000001</v>
      </c>
    </row>
    <row r="11140" spans="1:14" x14ac:dyDescent="0.3">
      <c r="A11140" t="s">
        <v>384</v>
      </c>
      <c r="B11140" t="s">
        <v>385</v>
      </c>
      <c r="C11140" t="s">
        <v>431</v>
      </c>
      <c r="D11140" t="s">
        <v>430</v>
      </c>
      <c r="E11140">
        <v>1972</v>
      </c>
      <c r="F11140">
        <v>48.274999999999999</v>
      </c>
      <c r="G11140">
        <v>17.975000000000001</v>
      </c>
      <c r="H11140">
        <v>61.399299999999997</v>
      </c>
      <c r="I11140">
        <v>335678000</v>
      </c>
      <c r="J11140">
        <v>149.351</v>
      </c>
      <c r="L11140">
        <v>126.7</v>
      </c>
      <c r="M11140">
        <v>47.777000000000001</v>
      </c>
      <c r="N11140">
        <v>41.323399999999999</v>
      </c>
    </row>
    <row r="11141" spans="1:14" x14ac:dyDescent="0.3">
      <c r="A11141" t="s">
        <v>384</v>
      </c>
      <c r="B11141" t="s">
        <v>385</v>
      </c>
      <c r="C11141" t="s">
        <v>431</v>
      </c>
      <c r="D11141" t="s">
        <v>430</v>
      </c>
      <c r="E11141">
        <v>1971</v>
      </c>
      <c r="F11141">
        <v>48.271000000000001</v>
      </c>
      <c r="G11141">
        <v>18.417999999999999</v>
      </c>
      <c r="H11141">
        <v>64.053799999999995</v>
      </c>
      <c r="I11141">
        <v>286538000</v>
      </c>
      <c r="J11141">
        <v>131.09899999999999</v>
      </c>
      <c r="L11141">
        <v>129.4</v>
      </c>
      <c r="M11141">
        <v>47.174999999999997</v>
      </c>
      <c r="N11141">
        <v>40.185000000000002</v>
      </c>
    </row>
    <row r="11142" spans="1:14" x14ac:dyDescent="0.3">
      <c r="A11142" t="s">
        <v>384</v>
      </c>
      <c r="B11142" t="s">
        <v>385</v>
      </c>
      <c r="C11142" t="s">
        <v>431</v>
      </c>
      <c r="D11142" t="s">
        <v>430</v>
      </c>
      <c r="E11142">
        <v>1970</v>
      </c>
      <c r="F11142">
        <v>48.244999999999997</v>
      </c>
      <c r="G11142">
        <v>18.87</v>
      </c>
      <c r="I11142">
        <v>253977000</v>
      </c>
      <c r="J11142">
        <v>120.054</v>
      </c>
      <c r="K11142">
        <v>0</v>
      </c>
      <c r="L11142">
        <v>132.19999999999999</v>
      </c>
      <c r="M11142">
        <v>46.567999999999998</v>
      </c>
      <c r="N11142">
        <v>38.895400000000002</v>
      </c>
    </row>
    <row r="11143" spans="1:14" x14ac:dyDescent="0.3">
      <c r="A11143" t="s">
        <v>384</v>
      </c>
      <c r="B11143" t="s">
        <v>385</v>
      </c>
      <c r="C11143" t="s">
        <v>431</v>
      </c>
      <c r="D11143" t="s">
        <v>430</v>
      </c>
      <c r="E11143">
        <v>1969</v>
      </c>
      <c r="F11143">
        <v>48.201999999999998</v>
      </c>
      <c r="G11143">
        <v>19.332000000000001</v>
      </c>
      <c r="I11143">
        <v>267732000</v>
      </c>
      <c r="J11143">
        <v>131.57</v>
      </c>
      <c r="L11143">
        <v>135.1</v>
      </c>
      <c r="M11143">
        <v>45.954999999999998</v>
      </c>
      <c r="N11143">
        <v>37.4133</v>
      </c>
    </row>
    <row r="11144" spans="1:14" x14ac:dyDescent="0.3">
      <c r="A11144" t="s">
        <v>384</v>
      </c>
      <c r="B11144" t="s">
        <v>385</v>
      </c>
      <c r="C11144" t="s">
        <v>431</v>
      </c>
      <c r="D11144" t="s">
        <v>430</v>
      </c>
      <c r="E11144">
        <v>1968</v>
      </c>
      <c r="F11144">
        <v>48.146000000000001</v>
      </c>
      <c r="G11144">
        <v>19.803999999999998</v>
      </c>
      <c r="I11144">
        <v>241957000</v>
      </c>
      <c r="J11144">
        <v>124.35</v>
      </c>
      <c r="L11144">
        <v>138</v>
      </c>
      <c r="M11144">
        <v>45.338999999999999</v>
      </c>
      <c r="N11144">
        <v>35.7746</v>
      </c>
    </row>
    <row r="11145" spans="1:14" x14ac:dyDescent="0.3">
      <c r="A11145" t="s">
        <v>384</v>
      </c>
      <c r="B11145" t="s">
        <v>385</v>
      </c>
      <c r="C11145" t="s">
        <v>431</v>
      </c>
      <c r="D11145" t="s">
        <v>430</v>
      </c>
      <c r="E11145">
        <v>1967</v>
      </c>
      <c r="F11145">
        <v>48.079000000000001</v>
      </c>
      <c r="G11145">
        <v>20.289000000000001</v>
      </c>
      <c r="I11145">
        <v>231706000</v>
      </c>
      <c r="J11145">
        <v>124.879</v>
      </c>
      <c r="L11145">
        <v>140.80000000000001</v>
      </c>
      <c r="M11145">
        <v>44.72</v>
      </c>
      <c r="N11145">
        <v>34.113700000000001</v>
      </c>
    </row>
    <row r="11146" spans="1:14" x14ac:dyDescent="0.3">
      <c r="A11146" t="s">
        <v>384</v>
      </c>
      <c r="B11146" t="s">
        <v>385</v>
      </c>
      <c r="C11146" t="s">
        <v>431</v>
      </c>
      <c r="D11146" t="s">
        <v>430</v>
      </c>
      <c r="E11146">
        <v>1966</v>
      </c>
      <c r="F11146">
        <v>48.006999999999998</v>
      </c>
      <c r="G11146">
        <v>20.786999999999999</v>
      </c>
      <c r="I11146">
        <v>216136000</v>
      </c>
      <c r="J11146">
        <v>121.834</v>
      </c>
      <c r="L11146">
        <v>143.6</v>
      </c>
      <c r="M11146">
        <v>44.097999999999999</v>
      </c>
      <c r="N11146">
        <v>32.616799999999998</v>
      </c>
    </row>
    <row r="11147" spans="1:14" x14ac:dyDescent="0.3">
      <c r="A11147" t="s">
        <v>384</v>
      </c>
      <c r="B11147" t="s">
        <v>385</v>
      </c>
      <c r="C11147" t="s">
        <v>431</v>
      </c>
      <c r="D11147" t="s">
        <v>430</v>
      </c>
      <c r="E11147">
        <v>1965</v>
      </c>
      <c r="F11147">
        <v>47.93</v>
      </c>
      <c r="G11147">
        <v>21.298999999999999</v>
      </c>
      <c r="I11147">
        <v>187300000</v>
      </c>
      <c r="J11147">
        <v>109.62</v>
      </c>
      <c r="K11147">
        <v>0</v>
      </c>
      <c r="L11147">
        <v>146.4</v>
      </c>
      <c r="M11147">
        <v>43.472999999999999</v>
      </c>
      <c r="N11147">
        <v>31.414400000000001</v>
      </c>
    </row>
    <row r="11148" spans="1:14" x14ac:dyDescent="0.3">
      <c r="A11148" t="s">
        <v>384</v>
      </c>
      <c r="B11148" t="s">
        <v>385</v>
      </c>
      <c r="C11148" t="s">
        <v>431</v>
      </c>
      <c r="D11148" t="s">
        <v>430</v>
      </c>
      <c r="E11148">
        <v>1964</v>
      </c>
      <c r="F11148">
        <v>47.847000000000001</v>
      </c>
      <c r="G11148">
        <v>21.824999999999999</v>
      </c>
      <c r="I11148">
        <v>166104000</v>
      </c>
      <c r="J11148">
        <v>99.937899999999999</v>
      </c>
      <c r="L11148">
        <v>149</v>
      </c>
      <c r="M11148">
        <v>42.845999999999997</v>
      </c>
      <c r="N11148">
        <v>30.558399999999999</v>
      </c>
    </row>
    <row r="11149" spans="1:14" x14ac:dyDescent="0.3">
      <c r="A11149" t="s">
        <v>384</v>
      </c>
      <c r="B11149" t="s">
        <v>385</v>
      </c>
      <c r="C11149" t="s">
        <v>431</v>
      </c>
      <c r="D11149" t="s">
        <v>430</v>
      </c>
      <c r="E11149">
        <v>1963</v>
      </c>
      <c r="F11149">
        <v>47.756999999999998</v>
      </c>
      <c r="G11149">
        <v>22.367999999999999</v>
      </c>
      <c r="I11149">
        <v>143256000</v>
      </c>
      <c r="J11149">
        <v>87.792000000000002</v>
      </c>
      <c r="L11149">
        <v>151.6</v>
      </c>
      <c r="M11149">
        <v>42.215000000000003</v>
      </c>
      <c r="N11149">
        <v>30.001200000000001</v>
      </c>
    </row>
    <row r="11150" spans="1:14" x14ac:dyDescent="0.3">
      <c r="A11150" t="s">
        <v>384</v>
      </c>
      <c r="B11150" t="s">
        <v>385</v>
      </c>
      <c r="C11150" t="s">
        <v>431</v>
      </c>
      <c r="D11150" t="s">
        <v>430</v>
      </c>
      <c r="E11150">
        <v>1962</v>
      </c>
      <c r="F11150">
        <v>47.662999999999997</v>
      </c>
      <c r="G11150">
        <v>22.93</v>
      </c>
      <c r="I11150">
        <v>132237000</v>
      </c>
      <c r="J11150">
        <v>81.994699999999995</v>
      </c>
      <c r="L11150">
        <v>154.30000000000001</v>
      </c>
      <c r="M11150">
        <v>41.58</v>
      </c>
      <c r="N11150">
        <v>29.651700000000002</v>
      </c>
    </row>
    <row r="11151" spans="1:14" x14ac:dyDescent="0.3">
      <c r="A11151" t="s">
        <v>384</v>
      </c>
      <c r="B11151" t="s">
        <v>385</v>
      </c>
      <c r="C11151" t="s">
        <v>431</v>
      </c>
      <c r="D11151" t="s">
        <v>430</v>
      </c>
      <c r="E11151">
        <v>1961</v>
      </c>
      <c r="F11151">
        <v>47.567999999999998</v>
      </c>
      <c r="G11151">
        <v>23.515999999999998</v>
      </c>
      <c r="I11151">
        <v>126396000</v>
      </c>
      <c r="J11151">
        <v>79.120099999999994</v>
      </c>
      <c r="L11151">
        <v>157</v>
      </c>
      <c r="M11151">
        <v>40.941000000000003</v>
      </c>
      <c r="N11151">
        <v>29.371700000000001</v>
      </c>
    </row>
    <row r="11152" spans="1:14" x14ac:dyDescent="0.3">
      <c r="A11152" t="s">
        <v>384</v>
      </c>
      <c r="B11152" t="s">
        <v>385</v>
      </c>
      <c r="C11152" t="s">
        <v>431</v>
      </c>
      <c r="D11152" t="s">
        <v>430</v>
      </c>
      <c r="E11152">
        <v>1960</v>
      </c>
      <c r="F11152">
        <v>47.478999999999999</v>
      </c>
      <c r="G11152">
        <v>24.13</v>
      </c>
      <c r="I11152">
        <v>121128000</v>
      </c>
      <c r="J11152">
        <v>76.638499999999993</v>
      </c>
      <c r="K11152">
        <v>0</v>
      </c>
      <c r="L11152">
        <v>159.69999999999999</v>
      </c>
      <c r="M11152">
        <v>40.296999999999997</v>
      </c>
    </row>
    <row r="11153" spans="1:15" x14ac:dyDescent="0.3">
      <c r="A11153" t="s">
        <v>386</v>
      </c>
      <c r="B11153" t="s">
        <v>387</v>
      </c>
      <c r="C11153" t="s">
        <v>435</v>
      </c>
      <c r="D11153" t="s">
        <v>433</v>
      </c>
      <c r="E11153">
        <v>2018</v>
      </c>
      <c r="I11153">
        <v>450353000</v>
      </c>
      <c r="J11153">
        <v>4364.0200000000004</v>
      </c>
      <c r="L11153">
        <v>13.4</v>
      </c>
      <c r="N11153">
        <v>143.32900000000001</v>
      </c>
      <c r="O11153">
        <v>1.0269999999999999</v>
      </c>
    </row>
    <row r="11154" spans="1:15" x14ac:dyDescent="0.3">
      <c r="A11154" t="s">
        <v>386</v>
      </c>
      <c r="B11154" t="s">
        <v>387</v>
      </c>
      <c r="C11154" t="s">
        <v>435</v>
      </c>
      <c r="D11154" t="s">
        <v>433</v>
      </c>
      <c r="E11154">
        <v>2017</v>
      </c>
      <c r="F11154">
        <v>24.626000000000001</v>
      </c>
      <c r="G11154">
        <v>7.194</v>
      </c>
      <c r="I11154">
        <v>430174000</v>
      </c>
      <c r="J11154">
        <v>4217.4799999999996</v>
      </c>
      <c r="K11154">
        <v>41.248699999999999</v>
      </c>
      <c r="L11154">
        <v>13.8</v>
      </c>
      <c r="M11154">
        <v>70.700999999999993</v>
      </c>
      <c r="N11154">
        <v>141.66399999999999</v>
      </c>
      <c r="O11154">
        <v>1.0029999999999999</v>
      </c>
    </row>
    <row r="11155" spans="1:15" x14ac:dyDescent="0.3">
      <c r="A11155" t="s">
        <v>386</v>
      </c>
      <c r="B11155" t="s">
        <v>387</v>
      </c>
      <c r="C11155" t="s">
        <v>435</v>
      </c>
      <c r="D11155" t="s">
        <v>433</v>
      </c>
      <c r="E11155">
        <v>2016</v>
      </c>
      <c r="F11155">
        <v>24.977</v>
      </c>
      <c r="G11155">
        <v>7.2229999999999999</v>
      </c>
      <c r="I11155">
        <v>401109000</v>
      </c>
      <c r="J11155">
        <v>3966.16</v>
      </c>
      <c r="K11155">
        <v>39.950000000000003</v>
      </c>
      <c r="L11155">
        <v>14.1</v>
      </c>
      <c r="M11155">
        <v>70.606999999999999</v>
      </c>
      <c r="N11155">
        <v>140.46299999999999</v>
      </c>
      <c r="O11155">
        <v>1.0549999999999999</v>
      </c>
    </row>
    <row r="11156" spans="1:15" x14ac:dyDescent="0.3">
      <c r="A11156" t="s">
        <v>386</v>
      </c>
      <c r="B11156" t="s">
        <v>387</v>
      </c>
      <c r="C11156" t="s">
        <v>435</v>
      </c>
      <c r="D11156" t="s">
        <v>433</v>
      </c>
      <c r="E11156">
        <v>2015</v>
      </c>
      <c r="F11156">
        <v>25.353999999999999</v>
      </c>
      <c r="G11156">
        <v>7.24</v>
      </c>
      <c r="I11156">
        <v>435438000</v>
      </c>
      <c r="J11156">
        <v>4320.6400000000003</v>
      </c>
      <c r="K11156">
        <v>38.651299999999999</v>
      </c>
      <c r="L11156">
        <v>14.4</v>
      </c>
      <c r="M11156">
        <v>70.516999999999996</v>
      </c>
      <c r="N11156">
        <v>139.97399999999999</v>
      </c>
      <c r="O11156">
        <v>1.08</v>
      </c>
    </row>
    <row r="11157" spans="1:15" x14ac:dyDescent="0.3">
      <c r="A11157" t="s">
        <v>386</v>
      </c>
      <c r="B11157" t="s">
        <v>387</v>
      </c>
      <c r="C11157" t="s">
        <v>435</v>
      </c>
      <c r="D11157" t="s">
        <v>433</v>
      </c>
      <c r="E11157">
        <v>2014</v>
      </c>
      <c r="F11157">
        <v>25.756</v>
      </c>
      <c r="G11157">
        <v>7.2450000000000001</v>
      </c>
      <c r="I11157">
        <v>443911000</v>
      </c>
      <c r="J11157">
        <v>4393.9399999999996</v>
      </c>
      <c r="K11157">
        <v>35.9544</v>
      </c>
      <c r="L11157">
        <v>14.7</v>
      </c>
      <c r="M11157">
        <v>70.427000000000007</v>
      </c>
      <c r="N11157">
        <v>140.31700000000001</v>
      </c>
      <c r="O11157">
        <v>1.1100000000000001</v>
      </c>
    </row>
    <row r="11158" spans="1:15" x14ac:dyDescent="0.3">
      <c r="A11158" t="s">
        <v>386</v>
      </c>
      <c r="B11158" t="s">
        <v>387</v>
      </c>
      <c r="C11158" t="s">
        <v>435</v>
      </c>
      <c r="D11158" t="s">
        <v>433</v>
      </c>
      <c r="E11158">
        <v>2013</v>
      </c>
      <c r="F11158">
        <v>26.178000000000001</v>
      </c>
      <c r="G11158">
        <v>7.2389999999999999</v>
      </c>
      <c r="I11158">
        <v>450686000</v>
      </c>
      <c r="J11158">
        <v>4428.57</v>
      </c>
      <c r="K11158">
        <v>32.753999999999998</v>
      </c>
      <c r="L11158">
        <v>14.9</v>
      </c>
      <c r="M11158">
        <v>70.334999999999994</v>
      </c>
      <c r="N11158">
        <v>141.34399999999999</v>
      </c>
      <c r="O11158">
        <v>1.135</v>
      </c>
    </row>
    <row r="11159" spans="1:15" x14ac:dyDescent="0.3">
      <c r="A11159" t="s">
        <v>386</v>
      </c>
      <c r="B11159" t="s">
        <v>387</v>
      </c>
      <c r="C11159" t="s">
        <v>435</v>
      </c>
      <c r="D11159" t="s">
        <v>433</v>
      </c>
      <c r="E11159">
        <v>2012</v>
      </c>
      <c r="F11159">
        <v>26.606000000000002</v>
      </c>
      <c r="G11159">
        <v>7.2249999999999996</v>
      </c>
      <c r="I11159">
        <v>472358000</v>
      </c>
      <c r="J11159">
        <v>4597.74</v>
      </c>
      <c r="K11159">
        <v>30</v>
      </c>
      <c r="L11159">
        <v>15</v>
      </c>
      <c r="M11159">
        <v>70.242000000000004</v>
      </c>
      <c r="N11159">
        <v>142.69</v>
      </c>
      <c r="O11159">
        <v>1.113</v>
      </c>
    </row>
    <row r="11160" spans="1:15" x14ac:dyDescent="0.3">
      <c r="A11160" t="s">
        <v>386</v>
      </c>
      <c r="B11160" t="s">
        <v>387</v>
      </c>
      <c r="C11160" t="s">
        <v>435</v>
      </c>
      <c r="D11160" t="s">
        <v>433</v>
      </c>
      <c r="E11160">
        <v>2011</v>
      </c>
      <c r="F11160">
        <v>27.027000000000001</v>
      </c>
      <c r="G11160">
        <v>7.2050000000000001</v>
      </c>
      <c r="I11160">
        <v>423012000</v>
      </c>
      <c r="J11160">
        <v>4084.62</v>
      </c>
      <c r="K11160">
        <v>25</v>
      </c>
      <c r="L11160">
        <v>15</v>
      </c>
      <c r="M11160">
        <v>70.147999999999996</v>
      </c>
      <c r="N11160">
        <v>143.83600000000001</v>
      </c>
      <c r="O11160">
        <v>1.1339999999999999</v>
      </c>
    </row>
    <row r="11161" spans="1:15" x14ac:dyDescent="0.3">
      <c r="A11161" t="s">
        <v>386</v>
      </c>
      <c r="B11161" t="s">
        <v>387</v>
      </c>
      <c r="C11161" t="s">
        <v>435</v>
      </c>
      <c r="D11161" t="s">
        <v>433</v>
      </c>
      <c r="E11161">
        <v>2010</v>
      </c>
      <c r="F11161">
        <v>27.420999999999999</v>
      </c>
      <c r="G11161">
        <v>7.1790000000000003</v>
      </c>
      <c r="I11161">
        <v>369485000</v>
      </c>
      <c r="J11161">
        <v>3553.22</v>
      </c>
      <c r="K11161">
        <v>16</v>
      </c>
      <c r="L11161">
        <v>14.9</v>
      </c>
      <c r="M11161">
        <v>70.058999999999997</v>
      </c>
      <c r="N11161">
        <v>144.42500000000001</v>
      </c>
      <c r="O11161">
        <v>1.1459999999999999</v>
      </c>
    </row>
    <row r="11162" spans="1:15" x14ac:dyDescent="0.3">
      <c r="A11162" t="s">
        <v>386</v>
      </c>
      <c r="B11162" t="s">
        <v>387</v>
      </c>
      <c r="C11162" t="s">
        <v>435</v>
      </c>
      <c r="D11162" t="s">
        <v>433</v>
      </c>
      <c r="E11162">
        <v>2009</v>
      </c>
      <c r="F11162">
        <v>27.77</v>
      </c>
      <c r="G11162">
        <v>7.1470000000000002</v>
      </c>
      <c r="I11162">
        <v>318167000</v>
      </c>
      <c r="J11162">
        <v>3062.53</v>
      </c>
      <c r="K11162">
        <v>10</v>
      </c>
      <c r="L11162">
        <v>14.8</v>
      </c>
      <c r="M11162">
        <v>69.981999999999999</v>
      </c>
      <c r="N11162">
        <v>144.292</v>
      </c>
      <c r="O11162">
        <v>1.125</v>
      </c>
    </row>
    <row r="11163" spans="1:15" x14ac:dyDescent="0.3">
      <c r="A11163" t="s">
        <v>386</v>
      </c>
      <c r="B11163" t="s">
        <v>387</v>
      </c>
      <c r="C11163" t="s">
        <v>435</v>
      </c>
      <c r="D11163" t="s">
        <v>433</v>
      </c>
      <c r="E11163">
        <v>2008</v>
      </c>
      <c r="F11163">
        <v>28.062999999999999</v>
      </c>
      <c r="G11163">
        <v>7.109</v>
      </c>
      <c r="I11163">
        <v>349484000</v>
      </c>
      <c r="J11163">
        <v>3380.61</v>
      </c>
      <c r="K11163">
        <v>8.1107700000000005</v>
      </c>
      <c r="L11163">
        <v>14.6</v>
      </c>
      <c r="M11163">
        <v>69.921000000000006</v>
      </c>
      <c r="N11163">
        <v>143.58199999999999</v>
      </c>
      <c r="O11163">
        <v>0.95699999999999996</v>
      </c>
    </row>
    <row r="11164" spans="1:15" x14ac:dyDescent="0.3">
      <c r="A11164" t="s">
        <v>386</v>
      </c>
      <c r="B11164" t="s">
        <v>387</v>
      </c>
      <c r="C11164" t="s">
        <v>435</v>
      </c>
      <c r="D11164" t="s">
        <v>433</v>
      </c>
      <c r="E11164">
        <v>2007</v>
      </c>
      <c r="F11164">
        <v>28.292999999999999</v>
      </c>
      <c r="G11164">
        <v>7.0679999999999996</v>
      </c>
      <c r="I11164">
        <v>300143000</v>
      </c>
      <c r="J11164">
        <v>2925.91</v>
      </c>
      <c r="K11164">
        <v>7.1798700000000002</v>
      </c>
      <c r="L11164">
        <v>14.5</v>
      </c>
      <c r="M11164">
        <v>69.878</v>
      </c>
      <c r="N11164">
        <v>142.47399999999999</v>
      </c>
      <c r="O11164">
        <v>0.98799999999999999</v>
      </c>
    </row>
    <row r="11165" spans="1:15" x14ac:dyDescent="0.3">
      <c r="A11165" t="s">
        <v>386</v>
      </c>
      <c r="B11165" t="s">
        <v>387</v>
      </c>
      <c r="C11165" t="s">
        <v>435</v>
      </c>
      <c r="D11165" t="s">
        <v>433</v>
      </c>
      <c r="E11165">
        <v>2006</v>
      </c>
      <c r="F11165">
        <v>28.457999999999998</v>
      </c>
      <c r="G11165">
        <v>7.024</v>
      </c>
      <c r="I11165">
        <v>294138000</v>
      </c>
      <c r="J11165">
        <v>2892.04</v>
      </c>
      <c r="K11165">
        <v>5.8539399999999997</v>
      </c>
      <c r="L11165">
        <v>14.4</v>
      </c>
      <c r="M11165">
        <v>69.852000000000004</v>
      </c>
      <c r="N11165">
        <v>141.25800000000001</v>
      </c>
      <c r="O11165">
        <v>1.0900000000000001</v>
      </c>
    </row>
    <row r="11166" spans="1:15" x14ac:dyDescent="0.3">
      <c r="A11166" t="s">
        <v>386</v>
      </c>
      <c r="B11166" t="s">
        <v>387</v>
      </c>
      <c r="C11166" t="s">
        <v>435</v>
      </c>
      <c r="D11166" t="s">
        <v>433</v>
      </c>
      <c r="E11166">
        <v>2005</v>
      </c>
      <c r="F11166">
        <v>28.547000000000001</v>
      </c>
      <c r="G11166">
        <v>6.9820000000000002</v>
      </c>
      <c r="I11166">
        <v>262176000</v>
      </c>
      <c r="J11166">
        <v>2598.25</v>
      </c>
      <c r="K11166">
        <v>4.9077799999999998</v>
      </c>
      <c r="L11166">
        <v>14.3</v>
      </c>
      <c r="M11166">
        <v>69.835999999999999</v>
      </c>
      <c r="N11166">
        <v>140.14599999999999</v>
      </c>
      <c r="O11166">
        <v>2.1389999999999998</v>
      </c>
    </row>
    <row r="11167" spans="1:15" x14ac:dyDescent="0.3">
      <c r="A11167" t="s">
        <v>386</v>
      </c>
      <c r="B11167" t="s">
        <v>387</v>
      </c>
      <c r="C11167" t="s">
        <v>435</v>
      </c>
      <c r="D11167" t="s">
        <v>433</v>
      </c>
      <c r="E11167">
        <v>2004</v>
      </c>
      <c r="F11167">
        <v>28.555</v>
      </c>
      <c r="G11167">
        <v>6.9470000000000001</v>
      </c>
      <c r="I11167">
        <v>229358000</v>
      </c>
      <c r="J11167">
        <v>2288.59</v>
      </c>
      <c r="K11167">
        <v>3.9523700000000002</v>
      </c>
      <c r="L11167">
        <v>14.3</v>
      </c>
      <c r="M11167">
        <v>69.822000000000003</v>
      </c>
      <c r="N11167">
        <v>139.19200000000001</v>
      </c>
      <c r="O11167">
        <v>3.492</v>
      </c>
    </row>
    <row r="11168" spans="1:15" x14ac:dyDescent="0.3">
      <c r="A11168" t="s">
        <v>386</v>
      </c>
      <c r="B11168" t="s">
        <v>387</v>
      </c>
      <c r="C11168" t="s">
        <v>435</v>
      </c>
      <c r="D11168" t="s">
        <v>433</v>
      </c>
      <c r="E11168">
        <v>2003</v>
      </c>
      <c r="F11168">
        <v>28.498000000000001</v>
      </c>
      <c r="G11168">
        <v>6.9180000000000001</v>
      </c>
      <c r="I11168">
        <v>202543000</v>
      </c>
      <c r="J11168">
        <v>2033.79</v>
      </c>
      <c r="K11168">
        <v>2.9858199999999999</v>
      </c>
      <c r="L11168">
        <v>14.4</v>
      </c>
      <c r="M11168">
        <v>69.802999999999997</v>
      </c>
      <c r="N11168">
        <v>138.31800000000001</v>
      </c>
      <c r="O11168">
        <v>5.18</v>
      </c>
    </row>
    <row r="11169" spans="1:15" x14ac:dyDescent="0.3">
      <c r="A11169" t="s">
        <v>386</v>
      </c>
      <c r="B11169" t="s">
        <v>387</v>
      </c>
      <c r="C11169" t="s">
        <v>435</v>
      </c>
      <c r="D11169" t="s">
        <v>433</v>
      </c>
      <c r="E11169">
        <v>2002</v>
      </c>
      <c r="F11169">
        <v>28.404</v>
      </c>
      <c r="G11169">
        <v>6.8959999999999999</v>
      </c>
      <c r="I11169">
        <v>182737000</v>
      </c>
      <c r="J11169">
        <v>1845.42</v>
      </c>
      <c r="K11169">
        <v>2.9073000000000002</v>
      </c>
      <c r="L11169">
        <v>14.6</v>
      </c>
      <c r="M11169">
        <v>69.771000000000001</v>
      </c>
      <c r="N11169">
        <v>137.53100000000001</v>
      </c>
      <c r="O11169">
        <v>4.7359999999999998</v>
      </c>
    </row>
    <row r="11170" spans="1:15" x14ac:dyDescent="0.3">
      <c r="A11170" t="s">
        <v>386</v>
      </c>
      <c r="B11170" t="s">
        <v>387</v>
      </c>
      <c r="C11170" t="s">
        <v>435</v>
      </c>
      <c r="D11170" t="s">
        <v>433</v>
      </c>
      <c r="E11170">
        <v>2001</v>
      </c>
      <c r="F11170">
        <v>28.302</v>
      </c>
      <c r="G11170">
        <v>6.8789999999999996</v>
      </c>
      <c r="I11170">
        <v>181245000</v>
      </c>
      <c r="J11170">
        <v>1840.29</v>
      </c>
      <c r="K11170">
        <v>2.8253699999999999</v>
      </c>
      <c r="L11170">
        <v>14.8</v>
      </c>
      <c r="M11170">
        <v>69.724999999999994</v>
      </c>
      <c r="N11170">
        <v>136.78700000000001</v>
      </c>
      <c r="O11170">
        <v>4.1870000000000003</v>
      </c>
    </row>
    <row r="11171" spans="1:15" x14ac:dyDescent="0.3">
      <c r="A11171" t="s">
        <v>386</v>
      </c>
      <c r="B11171" t="s">
        <v>387</v>
      </c>
      <c r="C11171" t="s">
        <v>435</v>
      </c>
      <c r="D11171" t="s">
        <v>433</v>
      </c>
      <c r="E11171">
        <v>2000</v>
      </c>
      <c r="F11171">
        <v>28.248000000000001</v>
      </c>
      <c r="G11171">
        <v>6.8620000000000001</v>
      </c>
      <c r="I11171">
        <v>202363000</v>
      </c>
      <c r="J11171">
        <v>2065.5</v>
      </c>
      <c r="K11171">
        <v>2.4344000000000001</v>
      </c>
      <c r="L11171">
        <v>15.1</v>
      </c>
      <c r="M11171">
        <v>69.667000000000002</v>
      </c>
      <c r="N11171">
        <v>136.07400000000001</v>
      </c>
      <c r="O11171">
        <v>3.7959999999999998</v>
      </c>
    </row>
    <row r="11172" spans="1:15" x14ac:dyDescent="0.3">
      <c r="A11172" t="s">
        <v>386</v>
      </c>
      <c r="B11172" t="s">
        <v>387</v>
      </c>
      <c r="C11172" t="s">
        <v>435</v>
      </c>
      <c r="D11172" t="s">
        <v>433</v>
      </c>
      <c r="E11172">
        <v>1999</v>
      </c>
      <c r="F11172">
        <v>28.298999999999999</v>
      </c>
      <c r="G11172">
        <v>6.8390000000000004</v>
      </c>
      <c r="I11172">
        <v>196687000</v>
      </c>
      <c r="J11172">
        <v>2017.67</v>
      </c>
      <c r="K11172">
        <v>1.01797</v>
      </c>
      <c r="L11172">
        <v>15.3</v>
      </c>
      <c r="M11172">
        <v>69.600999999999999</v>
      </c>
      <c r="N11172">
        <v>135.392</v>
      </c>
      <c r="O11172">
        <v>3.4329999999999998</v>
      </c>
    </row>
    <row r="11173" spans="1:15" x14ac:dyDescent="0.3">
      <c r="A11173" t="s">
        <v>386</v>
      </c>
      <c r="B11173" t="s">
        <v>387</v>
      </c>
      <c r="C11173" t="s">
        <v>435</v>
      </c>
      <c r="D11173" t="s">
        <v>433</v>
      </c>
      <c r="E11173">
        <v>1998</v>
      </c>
      <c r="F11173">
        <v>28.481999999999999</v>
      </c>
      <c r="G11173">
        <v>6.8040000000000003</v>
      </c>
      <c r="I11173">
        <v>188687000</v>
      </c>
      <c r="J11173">
        <v>1944.59</v>
      </c>
      <c r="K11173">
        <v>0.76513399999999998</v>
      </c>
      <c r="L11173">
        <v>15.6</v>
      </c>
      <c r="M11173">
        <v>69.534999999999997</v>
      </c>
      <c r="N11173">
        <v>134.767</v>
      </c>
      <c r="O11173">
        <v>2.875</v>
      </c>
    </row>
    <row r="11174" spans="1:15" x14ac:dyDescent="0.3">
      <c r="A11174" t="s">
        <v>386</v>
      </c>
      <c r="B11174" t="s">
        <v>387</v>
      </c>
      <c r="C11174" t="s">
        <v>435</v>
      </c>
      <c r="D11174" t="s">
        <v>433</v>
      </c>
      <c r="E11174">
        <v>1997</v>
      </c>
      <c r="F11174">
        <v>28.803999999999998</v>
      </c>
      <c r="G11174">
        <v>6.7549999999999999</v>
      </c>
      <c r="I11174">
        <v>212155000</v>
      </c>
      <c r="J11174">
        <v>2195.79</v>
      </c>
      <c r="K11174">
        <v>0.51086600000000004</v>
      </c>
      <c r="L11174">
        <v>15.8</v>
      </c>
      <c r="M11174">
        <v>69.471000000000004</v>
      </c>
      <c r="N11174">
        <v>134.19300000000001</v>
      </c>
      <c r="O11174">
        <v>2.4889999999999999</v>
      </c>
    </row>
    <row r="11175" spans="1:15" x14ac:dyDescent="0.3">
      <c r="A11175" t="s">
        <v>386</v>
      </c>
      <c r="B11175" t="s">
        <v>387</v>
      </c>
      <c r="C11175" t="s">
        <v>435</v>
      </c>
      <c r="D11175" t="s">
        <v>433</v>
      </c>
      <c r="E11175">
        <v>1996</v>
      </c>
      <c r="F11175">
        <v>29.248000000000001</v>
      </c>
      <c r="G11175">
        <v>6.6909999999999998</v>
      </c>
      <c r="I11175">
        <v>219584000</v>
      </c>
      <c r="J11175">
        <v>2280.84</v>
      </c>
      <c r="K11175">
        <v>0.16379299999999999</v>
      </c>
      <c r="L11175">
        <v>16</v>
      </c>
      <c r="M11175">
        <v>69.41</v>
      </c>
      <c r="N11175">
        <v>133.71299999999999</v>
      </c>
      <c r="O11175">
        <v>2.1309999999999998</v>
      </c>
    </row>
    <row r="11176" spans="1:15" x14ac:dyDescent="0.3">
      <c r="A11176" t="s">
        <v>386</v>
      </c>
      <c r="B11176" t="s">
        <v>387</v>
      </c>
      <c r="C11176" t="s">
        <v>435</v>
      </c>
      <c r="D11176" t="s">
        <v>433</v>
      </c>
      <c r="E11176">
        <v>1995</v>
      </c>
      <c r="F11176">
        <v>29.762</v>
      </c>
      <c r="G11176">
        <v>6.6150000000000002</v>
      </c>
      <c r="I11176">
        <v>202547000</v>
      </c>
      <c r="J11176">
        <v>2110.39</v>
      </c>
      <c r="K11176">
        <v>0.12323099999999999</v>
      </c>
      <c r="L11176">
        <v>16.3</v>
      </c>
      <c r="M11176">
        <v>69.350999999999999</v>
      </c>
      <c r="N11176">
        <v>133.30000000000001</v>
      </c>
      <c r="O11176">
        <v>1.837</v>
      </c>
    </row>
    <row r="11177" spans="1:15" x14ac:dyDescent="0.3">
      <c r="A11177" t="s">
        <v>386</v>
      </c>
      <c r="B11177" t="s">
        <v>387</v>
      </c>
      <c r="C11177" t="s">
        <v>435</v>
      </c>
      <c r="D11177" t="s">
        <v>433</v>
      </c>
      <c r="E11177">
        <v>1994</v>
      </c>
      <c r="F11177">
        <v>30.266999999999999</v>
      </c>
      <c r="G11177">
        <v>6.53</v>
      </c>
      <c r="I11177">
        <v>193776000</v>
      </c>
      <c r="J11177">
        <v>2024</v>
      </c>
      <c r="L11177">
        <v>16.600000000000001</v>
      </c>
      <c r="M11177">
        <v>69.290000000000006</v>
      </c>
      <c r="N11177">
        <v>132.971</v>
      </c>
      <c r="O11177">
        <v>1.5469999999999999</v>
      </c>
    </row>
    <row r="11178" spans="1:15" x14ac:dyDescent="0.3">
      <c r="A11178" t="s">
        <v>386</v>
      </c>
      <c r="B11178" t="s">
        <v>387</v>
      </c>
      <c r="C11178" t="s">
        <v>435</v>
      </c>
      <c r="D11178" t="s">
        <v>433</v>
      </c>
      <c r="E11178">
        <v>1993</v>
      </c>
      <c r="F11178">
        <v>30.695</v>
      </c>
      <c r="G11178">
        <v>6.4409999999999998</v>
      </c>
      <c r="I11178">
        <v>138490000</v>
      </c>
      <c r="J11178">
        <v>1449.29</v>
      </c>
      <c r="L11178">
        <v>17.100000000000001</v>
      </c>
      <c r="M11178">
        <v>69.222999999999999</v>
      </c>
      <c r="N11178">
        <v>132.71799999999999</v>
      </c>
      <c r="O11178">
        <v>1.3</v>
      </c>
    </row>
    <row r="11179" spans="1:15" x14ac:dyDescent="0.3">
      <c r="A11179" t="s">
        <v>386</v>
      </c>
      <c r="B11179" t="s">
        <v>387</v>
      </c>
      <c r="C11179" t="s">
        <v>435</v>
      </c>
      <c r="D11179" t="s">
        <v>433</v>
      </c>
      <c r="E11179">
        <v>1992</v>
      </c>
      <c r="F11179">
        <v>31.007999999999999</v>
      </c>
      <c r="G11179">
        <v>6.3570000000000002</v>
      </c>
      <c r="I11179">
        <v>137066000</v>
      </c>
      <c r="J11179">
        <v>1436.77</v>
      </c>
      <c r="L11179">
        <v>17.600000000000001</v>
      </c>
      <c r="M11179">
        <v>69.143000000000001</v>
      </c>
      <c r="N11179">
        <v>132.499</v>
      </c>
      <c r="O11179">
        <v>1.1870000000000001</v>
      </c>
    </row>
    <row r="11180" spans="1:15" x14ac:dyDescent="0.3">
      <c r="A11180" t="s">
        <v>386</v>
      </c>
      <c r="B11180" t="s">
        <v>387</v>
      </c>
      <c r="C11180" t="s">
        <v>435</v>
      </c>
      <c r="D11180" t="s">
        <v>433</v>
      </c>
      <c r="E11180">
        <v>1991</v>
      </c>
      <c r="F11180">
        <v>31.206</v>
      </c>
      <c r="G11180">
        <v>6.2830000000000004</v>
      </c>
      <c r="I11180">
        <v>132201000</v>
      </c>
      <c r="J11180">
        <v>1388</v>
      </c>
      <c r="L11180">
        <v>18.2</v>
      </c>
      <c r="M11180">
        <v>69.049000000000007</v>
      </c>
      <c r="N11180">
        <v>132.286</v>
      </c>
      <c r="O11180">
        <v>1.1970000000000001</v>
      </c>
    </row>
    <row r="11181" spans="1:15" x14ac:dyDescent="0.3">
      <c r="A11181" t="s">
        <v>386</v>
      </c>
      <c r="B11181" t="s">
        <v>387</v>
      </c>
      <c r="C11181" t="s">
        <v>435</v>
      </c>
      <c r="D11181" t="s">
        <v>433</v>
      </c>
      <c r="E11181">
        <v>1990</v>
      </c>
      <c r="F11181">
        <v>31.341000000000001</v>
      </c>
      <c r="G11181">
        <v>6.2249999999999996</v>
      </c>
      <c r="I11181">
        <v>113564000</v>
      </c>
      <c r="J11181">
        <v>1194.54</v>
      </c>
      <c r="K11181">
        <v>0</v>
      </c>
      <c r="L11181">
        <v>18.899999999999999</v>
      </c>
      <c r="M11181">
        <v>68.935000000000002</v>
      </c>
      <c r="N11181">
        <v>132.04</v>
      </c>
    </row>
    <row r="11182" spans="1:15" x14ac:dyDescent="0.3">
      <c r="A11182" t="s">
        <v>386</v>
      </c>
      <c r="B11182" t="s">
        <v>387</v>
      </c>
      <c r="C11182" t="s">
        <v>435</v>
      </c>
      <c r="D11182" t="s">
        <v>433</v>
      </c>
      <c r="E11182">
        <v>1989</v>
      </c>
      <c r="F11182">
        <v>31.498999999999999</v>
      </c>
      <c r="G11182">
        <v>6.1920000000000002</v>
      </c>
      <c r="I11182">
        <v>106345000</v>
      </c>
      <c r="J11182">
        <v>1121.18</v>
      </c>
      <c r="L11182">
        <v>19.600000000000001</v>
      </c>
      <c r="M11182">
        <v>68.799000000000007</v>
      </c>
      <c r="N11182">
        <v>131.738</v>
      </c>
    </row>
    <row r="11183" spans="1:15" x14ac:dyDescent="0.3">
      <c r="A11183" t="s">
        <v>386</v>
      </c>
      <c r="B11183" t="s">
        <v>387</v>
      </c>
      <c r="C11183" t="s">
        <v>435</v>
      </c>
      <c r="D11183" t="s">
        <v>433</v>
      </c>
      <c r="E11183">
        <v>1988</v>
      </c>
      <c r="F11183">
        <v>31.757000000000001</v>
      </c>
      <c r="G11183">
        <v>6.1820000000000004</v>
      </c>
      <c r="I11183">
        <v>106657000</v>
      </c>
      <c r="J11183">
        <v>1127.56</v>
      </c>
      <c r="L11183">
        <v>20.2</v>
      </c>
      <c r="M11183">
        <v>68.641000000000005</v>
      </c>
      <c r="N11183">
        <v>131.376</v>
      </c>
    </row>
    <row r="11184" spans="1:15" x14ac:dyDescent="0.3">
      <c r="A11184" t="s">
        <v>386</v>
      </c>
      <c r="B11184" t="s">
        <v>387</v>
      </c>
      <c r="C11184" t="s">
        <v>435</v>
      </c>
      <c r="D11184" t="s">
        <v>433</v>
      </c>
      <c r="E11184">
        <v>1987</v>
      </c>
      <c r="F11184">
        <v>32.154000000000003</v>
      </c>
      <c r="G11184">
        <v>6.1950000000000003</v>
      </c>
      <c r="I11184">
        <v>81667100</v>
      </c>
      <c r="J11184">
        <v>865.84299999999996</v>
      </c>
      <c r="L11184">
        <v>20.7</v>
      </c>
      <c r="M11184">
        <v>68.462999999999994</v>
      </c>
      <c r="N11184">
        <v>131.001</v>
      </c>
    </row>
    <row r="11185" spans="1:14" x14ac:dyDescent="0.3">
      <c r="A11185" t="s">
        <v>386</v>
      </c>
      <c r="B11185" t="s">
        <v>387</v>
      </c>
      <c r="C11185" t="s">
        <v>435</v>
      </c>
      <c r="D11185" t="s">
        <v>433</v>
      </c>
      <c r="E11185">
        <v>1986</v>
      </c>
      <c r="F11185">
        <v>32.68</v>
      </c>
      <c r="G11185">
        <v>6.226</v>
      </c>
      <c r="I11185">
        <v>68195900</v>
      </c>
      <c r="J11185">
        <v>724.80899999999997</v>
      </c>
      <c r="L11185">
        <v>21.2</v>
      </c>
      <c r="M11185">
        <v>68.266000000000005</v>
      </c>
      <c r="N11185">
        <v>130.678</v>
      </c>
    </row>
    <row r="11186" spans="1:14" x14ac:dyDescent="0.3">
      <c r="A11186" t="s">
        <v>386</v>
      </c>
      <c r="B11186" t="s">
        <v>387</v>
      </c>
      <c r="C11186" t="s">
        <v>435</v>
      </c>
      <c r="D11186" t="s">
        <v>433</v>
      </c>
      <c r="E11186">
        <v>1985</v>
      </c>
      <c r="F11186">
        <v>33.277999999999999</v>
      </c>
      <c r="G11186">
        <v>6.2679999999999998</v>
      </c>
      <c r="I11186">
        <v>60058700</v>
      </c>
      <c r="J11186">
        <v>639.63</v>
      </c>
      <c r="L11186">
        <v>21.7</v>
      </c>
      <c r="M11186">
        <v>68.054000000000002</v>
      </c>
      <c r="N11186">
        <v>130.411</v>
      </c>
    </row>
    <row r="11187" spans="1:14" x14ac:dyDescent="0.3">
      <c r="A11187" t="s">
        <v>386</v>
      </c>
      <c r="B11187" t="s">
        <v>387</v>
      </c>
      <c r="C11187" t="s">
        <v>435</v>
      </c>
      <c r="D11187" t="s">
        <v>433</v>
      </c>
      <c r="E11187">
        <v>1984</v>
      </c>
      <c r="F11187">
        <v>33.859000000000002</v>
      </c>
      <c r="G11187">
        <v>6.3090000000000002</v>
      </c>
      <c r="I11187">
        <v>64248400</v>
      </c>
      <c r="J11187">
        <v>685.03800000000001</v>
      </c>
      <c r="L11187">
        <v>22.1</v>
      </c>
      <c r="M11187">
        <v>67.831000000000003</v>
      </c>
      <c r="N11187">
        <v>130.261</v>
      </c>
    </row>
    <row r="11188" spans="1:14" x14ac:dyDescent="0.3">
      <c r="A11188" t="s">
        <v>386</v>
      </c>
      <c r="B11188" t="s">
        <v>387</v>
      </c>
      <c r="C11188" t="s">
        <v>435</v>
      </c>
      <c r="D11188" t="s">
        <v>433</v>
      </c>
      <c r="E11188">
        <v>1983</v>
      </c>
      <c r="F11188">
        <v>34.329000000000001</v>
      </c>
      <c r="G11188">
        <v>6.3410000000000002</v>
      </c>
      <c r="I11188">
        <v>60864000</v>
      </c>
      <c r="J11188">
        <v>649.36099999999999</v>
      </c>
      <c r="L11188">
        <v>22.6</v>
      </c>
      <c r="M11188">
        <v>67.599999999999994</v>
      </c>
      <c r="N11188">
        <v>130.179</v>
      </c>
    </row>
    <row r="11189" spans="1:14" x14ac:dyDescent="0.3">
      <c r="A11189" t="s">
        <v>386</v>
      </c>
      <c r="B11189" t="s">
        <v>387</v>
      </c>
      <c r="C11189" t="s">
        <v>435</v>
      </c>
      <c r="D11189" t="s">
        <v>433</v>
      </c>
      <c r="E11189">
        <v>1982</v>
      </c>
      <c r="F11189">
        <v>34.624000000000002</v>
      </c>
      <c r="G11189">
        <v>6.359</v>
      </c>
      <c r="I11189">
        <v>62068200</v>
      </c>
      <c r="J11189">
        <v>662.83100000000002</v>
      </c>
      <c r="L11189">
        <v>23.2</v>
      </c>
      <c r="M11189">
        <v>67.364999999999995</v>
      </c>
      <c r="N11189">
        <v>130.05699999999999</v>
      </c>
    </row>
    <row r="11190" spans="1:14" x14ac:dyDescent="0.3">
      <c r="A11190" t="s">
        <v>386</v>
      </c>
      <c r="B11190" t="s">
        <v>387</v>
      </c>
      <c r="C11190" t="s">
        <v>435</v>
      </c>
      <c r="D11190" t="s">
        <v>433</v>
      </c>
      <c r="E11190">
        <v>1981</v>
      </c>
      <c r="F11190">
        <v>34.725999999999999</v>
      </c>
      <c r="G11190">
        <v>6.3609999999999998</v>
      </c>
      <c r="I11190">
        <v>62242000</v>
      </c>
      <c r="J11190">
        <v>666.33900000000006</v>
      </c>
      <c r="L11190">
        <v>23.9</v>
      </c>
      <c r="M11190">
        <v>67.128</v>
      </c>
      <c r="N11190">
        <v>129.73500000000001</v>
      </c>
    </row>
    <row r="11191" spans="1:14" x14ac:dyDescent="0.3">
      <c r="A11191" t="s">
        <v>386</v>
      </c>
      <c r="B11191" t="s">
        <v>387</v>
      </c>
      <c r="C11191" t="s">
        <v>435</v>
      </c>
      <c r="D11191" t="s">
        <v>433</v>
      </c>
      <c r="E11191">
        <v>1980</v>
      </c>
      <c r="F11191">
        <v>34.621000000000002</v>
      </c>
      <c r="G11191">
        <v>6.3479999999999999</v>
      </c>
      <c r="I11191">
        <v>53260100</v>
      </c>
      <c r="J11191">
        <v>572.86800000000005</v>
      </c>
      <c r="L11191">
        <v>24.7</v>
      </c>
      <c r="M11191">
        <v>66.888999999999996</v>
      </c>
      <c r="N11191">
        <v>129.126</v>
      </c>
    </row>
    <row r="11192" spans="1:14" x14ac:dyDescent="0.3">
      <c r="A11192" t="s">
        <v>386</v>
      </c>
      <c r="B11192" t="s">
        <v>387</v>
      </c>
      <c r="C11192" t="s">
        <v>435</v>
      </c>
      <c r="D11192" t="s">
        <v>433</v>
      </c>
      <c r="E11192">
        <v>1979</v>
      </c>
      <c r="F11192">
        <v>34.319000000000003</v>
      </c>
      <c r="G11192">
        <v>6.3239999999999998</v>
      </c>
      <c r="I11192">
        <v>44667000</v>
      </c>
      <c r="J11192">
        <v>484.101</v>
      </c>
      <c r="L11192">
        <v>25.6</v>
      </c>
      <c r="M11192">
        <v>66.647999999999996</v>
      </c>
      <c r="N11192">
        <v>128.15</v>
      </c>
    </row>
    <row r="11193" spans="1:14" x14ac:dyDescent="0.3">
      <c r="A11193" t="s">
        <v>386</v>
      </c>
      <c r="B11193" t="s">
        <v>387</v>
      </c>
      <c r="C11193" t="s">
        <v>435</v>
      </c>
      <c r="D11193" t="s">
        <v>433</v>
      </c>
      <c r="E11193">
        <v>1978</v>
      </c>
      <c r="F11193">
        <v>33.899000000000001</v>
      </c>
      <c r="G11193">
        <v>6.298</v>
      </c>
      <c r="I11193">
        <v>41567500</v>
      </c>
      <c r="J11193">
        <v>455.11</v>
      </c>
      <c r="L11193">
        <v>26.6</v>
      </c>
      <c r="M11193">
        <v>66.402000000000001</v>
      </c>
      <c r="N11193">
        <v>126.854</v>
      </c>
    </row>
    <row r="11194" spans="1:14" x14ac:dyDescent="0.3">
      <c r="A11194" t="s">
        <v>386</v>
      </c>
      <c r="B11194" t="s">
        <v>387</v>
      </c>
      <c r="C11194" t="s">
        <v>435</v>
      </c>
      <c r="D11194" t="s">
        <v>433</v>
      </c>
      <c r="E11194">
        <v>1977</v>
      </c>
      <c r="F11194">
        <v>33.454000000000001</v>
      </c>
      <c r="G11194">
        <v>6.2830000000000004</v>
      </c>
      <c r="I11194">
        <v>34139400</v>
      </c>
      <c r="J11194">
        <v>378.17899999999997</v>
      </c>
      <c r="L11194">
        <v>27.7</v>
      </c>
      <c r="M11194">
        <v>66.149000000000001</v>
      </c>
      <c r="N11194">
        <v>125.379</v>
      </c>
    </row>
    <row r="11195" spans="1:14" x14ac:dyDescent="0.3">
      <c r="A11195" t="s">
        <v>386</v>
      </c>
      <c r="B11195" t="s">
        <v>387</v>
      </c>
      <c r="C11195" t="s">
        <v>435</v>
      </c>
      <c r="D11195" t="s">
        <v>433</v>
      </c>
      <c r="E11195">
        <v>1976</v>
      </c>
      <c r="F11195">
        <v>33.061999999999998</v>
      </c>
      <c r="G11195">
        <v>6.2869999999999999</v>
      </c>
      <c r="I11195">
        <v>30036400</v>
      </c>
      <c r="J11195">
        <v>336.60300000000001</v>
      </c>
      <c r="L11195">
        <v>28.9</v>
      </c>
      <c r="M11195">
        <v>65.885999999999996</v>
      </c>
      <c r="N11195">
        <v>123.93600000000001</v>
      </c>
    </row>
    <row r="11196" spans="1:14" x14ac:dyDescent="0.3">
      <c r="A11196" t="s">
        <v>386</v>
      </c>
      <c r="B11196" t="s">
        <v>387</v>
      </c>
      <c r="C11196" t="s">
        <v>435</v>
      </c>
      <c r="D11196" t="s">
        <v>433</v>
      </c>
      <c r="E11196">
        <v>1975</v>
      </c>
      <c r="F11196">
        <v>32.834000000000003</v>
      </c>
      <c r="G11196">
        <v>6.32</v>
      </c>
      <c r="I11196">
        <v>32506700</v>
      </c>
      <c r="J11196">
        <v>368.065</v>
      </c>
      <c r="L11196">
        <v>30.2</v>
      </c>
      <c r="M11196">
        <v>65.611000000000004</v>
      </c>
      <c r="N11196">
        <v>122.664</v>
      </c>
    </row>
    <row r="11197" spans="1:14" x14ac:dyDescent="0.3">
      <c r="A11197" t="s">
        <v>386</v>
      </c>
      <c r="B11197" t="s">
        <v>387</v>
      </c>
      <c r="C11197" t="s">
        <v>435</v>
      </c>
      <c r="D11197" t="s">
        <v>433</v>
      </c>
      <c r="E11197">
        <v>1974</v>
      </c>
      <c r="F11197">
        <v>32.880000000000003</v>
      </c>
      <c r="G11197">
        <v>6.391</v>
      </c>
      <c r="L11197">
        <v>31.6</v>
      </c>
      <c r="M11197">
        <v>65.322000000000003</v>
      </c>
      <c r="N11197">
        <v>121.642</v>
      </c>
    </row>
    <row r="11198" spans="1:14" x14ac:dyDescent="0.3">
      <c r="A11198" t="s">
        <v>386</v>
      </c>
      <c r="B11198" t="s">
        <v>387</v>
      </c>
      <c r="C11198" t="s">
        <v>435</v>
      </c>
      <c r="D11198" t="s">
        <v>433</v>
      </c>
      <c r="E11198">
        <v>1973</v>
      </c>
      <c r="F11198">
        <v>33.246000000000002</v>
      </c>
      <c r="G11198">
        <v>6.5039999999999996</v>
      </c>
      <c r="L11198">
        <v>33.200000000000003</v>
      </c>
      <c r="M11198">
        <v>65.016999999999996</v>
      </c>
      <c r="N11198">
        <v>120.78100000000001</v>
      </c>
    </row>
    <row r="11199" spans="1:14" x14ac:dyDescent="0.3">
      <c r="A11199" t="s">
        <v>386</v>
      </c>
      <c r="B11199" t="s">
        <v>387</v>
      </c>
      <c r="C11199" t="s">
        <v>435</v>
      </c>
      <c r="D11199" t="s">
        <v>433</v>
      </c>
      <c r="E11199">
        <v>1972</v>
      </c>
      <c r="F11199">
        <v>33.941000000000003</v>
      </c>
      <c r="G11199">
        <v>6.6589999999999998</v>
      </c>
      <c r="L11199">
        <v>34.9</v>
      </c>
      <c r="M11199">
        <v>64.695999999999998</v>
      </c>
      <c r="N11199">
        <v>119.893</v>
      </c>
    </row>
    <row r="11200" spans="1:14" x14ac:dyDescent="0.3">
      <c r="A11200" t="s">
        <v>386</v>
      </c>
      <c r="B11200" t="s">
        <v>387</v>
      </c>
      <c r="C11200" t="s">
        <v>435</v>
      </c>
      <c r="D11200" t="s">
        <v>433</v>
      </c>
      <c r="E11200">
        <v>1971</v>
      </c>
      <c r="F11200">
        <v>34.951999999999998</v>
      </c>
      <c r="G11200">
        <v>6.8540000000000001</v>
      </c>
      <c r="L11200">
        <v>36.9</v>
      </c>
      <c r="M11200">
        <v>64.356999999999999</v>
      </c>
      <c r="N11200">
        <v>118.749</v>
      </c>
    </row>
    <row r="11201" spans="1:15" x14ac:dyDescent="0.3">
      <c r="A11201" t="s">
        <v>386</v>
      </c>
      <c r="B11201" t="s">
        <v>387</v>
      </c>
      <c r="C11201" t="s">
        <v>435</v>
      </c>
      <c r="D11201" t="s">
        <v>433</v>
      </c>
      <c r="E11201">
        <v>1970</v>
      </c>
      <c r="F11201">
        <v>36.234000000000002</v>
      </c>
      <c r="G11201">
        <v>7.0919999999999996</v>
      </c>
      <c r="L11201">
        <v>39</v>
      </c>
      <c r="M11201">
        <v>64</v>
      </c>
      <c r="N11201">
        <v>117.154</v>
      </c>
    </row>
    <row r="11202" spans="1:15" x14ac:dyDescent="0.3">
      <c r="A11202" t="s">
        <v>386</v>
      </c>
      <c r="B11202" t="s">
        <v>387</v>
      </c>
      <c r="C11202" t="s">
        <v>435</v>
      </c>
      <c r="D11202" t="s">
        <v>433</v>
      </c>
      <c r="E11202">
        <v>1969</v>
      </c>
      <c r="F11202">
        <v>37.710999999999999</v>
      </c>
      <c r="G11202">
        <v>7.3710000000000004</v>
      </c>
      <c r="L11202">
        <v>41.4</v>
      </c>
      <c r="M11202">
        <v>63.621000000000002</v>
      </c>
      <c r="N11202">
        <v>115.07599999999999</v>
      </c>
    </row>
    <row r="11203" spans="1:15" x14ac:dyDescent="0.3">
      <c r="A11203" t="s">
        <v>386</v>
      </c>
      <c r="B11203" t="s">
        <v>387</v>
      </c>
      <c r="C11203" t="s">
        <v>435</v>
      </c>
      <c r="D11203" t="s">
        <v>433</v>
      </c>
      <c r="E11203">
        <v>1968</v>
      </c>
      <c r="F11203">
        <v>39.265000000000001</v>
      </c>
      <c r="G11203">
        <v>7.681</v>
      </c>
      <c r="L11203">
        <v>44.1</v>
      </c>
      <c r="M11203">
        <v>63.223999999999997</v>
      </c>
      <c r="N11203">
        <v>112.61</v>
      </c>
    </row>
    <row r="11204" spans="1:15" x14ac:dyDescent="0.3">
      <c r="A11204" t="s">
        <v>386</v>
      </c>
      <c r="B11204" t="s">
        <v>387</v>
      </c>
      <c r="C11204" t="s">
        <v>435</v>
      </c>
      <c r="D11204" t="s">
        <v>433</v>
      </c>
      <c r="E11204">
        <v>1967</v>
      </c>
      <c r="F11204">
        <v>40.781999999999996</v>
      </c>
      <c r="G11204">
        <v>8.0109999999999992</v>
      </c>
      <c r="L11204">
        <v>46.8</v>
      </c>
      <c r="M11204">
        <v>62.811</v>
      </c>
      <c r="N11204">
        <v>109.76300000000001</v>
      </c>
    </row>
    <row r="11205" spans="1:15" x14ac:dyDescent="0.3">
      <c r="A11205" t="s">
        <v>386</v>
      </c>
      <c r="B11205" t="s">
        <v>387</v>
      </c>
      <c r="C11205" t="s">
        <v>435</v>
      </c>
      <c r="D11205" t="s">
        <v>433</v>
      </c>
      <c r="E11205">
        <v>1966</v>
      </c>
      <c r="F11205">
        <v>42.192999999999998</v>
      </c>
      <c r="G11205">
        <v>8.3480000000000008</v>
      </c>
      <c r="L11205">
        <v>49.6</v>
      </c>
      <c r="M11205">
        <v>62.387</v>
      </c>
      <c r="N11205">
        <v>106.626</v>
      </c>
    </row>
    <row r="11206" spans="1:15" x14ac:dyDescent="0.3">
      <c r="A11206" t="s">
        <v>386</v>
      </c>
      <c r="B11206" t="s">
        <v>387</v>
      </c>
      <c r="C11206" t="s">
        <v>435</v>
      </c>
      <c r="D11206" t="s">
        <v>433</v>
      </c>
      <c r="E11206">
        <v>1965</v>
      </c>
      <c r="F11206">
        <v>43.44</v>
      </c>
      <c r="G11206">
        <v>8.68</v>
      </c>
      <c r="L11206">
        <v>52.4</v>
      </c>
      <c r="M11206">
        <v>61.957000000000001</v>
      </c>
      <c r="N11206">
        <v>103.25700000000001</v>
      </c>
    </row>
    <row r="11207" spans="1:15" x14ac:dyDescent="0.3">
      <c r="A11207" t="s">
        <v>386</v>
      </c>
      <c r="B11207" t="s">
        <v>387</v>
      </c>
      <c r="C11207" t="s">
        <v>435</v>
      </c>
      <c r="D11207" t="s">
        <v>433</v>
      </c>
      <c r="E11207">
        <v>1964</v>
      </c>
      <c r="F11207">
        <v>44.497</v>
      </c>
      <c r="G11207">
        <v>8.9949999999999992</v>
      </c>
      <c r="L11207">
        <v>55.4</v>
      </c>
      <c r="M11207">
        <v>61.527000000000001</v>
      </c>
      <c r="N11207">
        <v>99.640299999999996</v>
      </c>
    </row>
    <row r="11208" spans="1:15" x14ac:dyDescent="0.3">
      <c r="A11208" t="s">
        <v>386</v>
      </c>
      <c r="B11208" t="s">
        <v>387</v>
      </c>
      <c r="C11208" t="s">
        <v>435</v>
      </c>
      <c r="D11208" t="s">
        <v>433</v>
      </c>
      <c r="E11208">
        <v>1963</v>
      </c>
      <c r="F11208">
        <v>45.387999999999998</v>
      </c>
      <c r="G11208">
        <v>9.2850000000000001</v>
      </c>
      <c r="L11208">
        <v>58.5</v>
      </c>
      <c r="M11208">
        <v>61.103000000000002</v>
      </c>
      <c r="N11208">
        <v>95.806899999999999</v>
      </c>
    </row>
    <row r="11209" spans="1:15" x14ac:dyDescent="0.3">
      <c r="A11209" t="s">
        <v>386</v>
      </c>
      <c r="B11209" t="s">
        <v>387</v>
      </c>
      <c r="C11209" t="s">
        <v>435</v>
      </c>
      <c r="D11209" t="s">
        <v>433</v>
      </c>
      <c r="E11209">
        <v>1962</v>
      </c>
      <c r="F11209">
        <v>46.134</v>
      </c>
      <c r="G11209">
        <v>9.5449999999999999</v>
      </c>
      <c r="M11209">
        <v>60.686999999999998</v>
      </c>
      <c r="N11209">
        <v>91.993099999999998</v>
      </c>
    </row>
    <row r="11210" spans="1:15" x14ac:dyDescent="0.3">
      <c r="A11210" t="s">
        <v>386</v>
      </c>
      <c r="B11210" t="s">
        <v>387</v>
      </c>
      <c r="C11210" t="s">
        <v>435</v>
      </c>
      <c r="D11210" t="s">
        <v>433</v>
      </c>
      <c r="E11210">
        <v>1961</v>
      </c>
      <c r="F11210">
        <v>46.731999999999999</v>
      </c>
      <c r="G11210">
        <v>9.7669999999999995</v>
      </c>
      <c r="M11210">
        <v>60.280999999999999</v>
      </c>
      <c r="N11210">
        <v>88.493099999999998</v>
      </c>
    </row>
    <row r="11211" spans="1:15" x14ac:dyDescent="0.3">
      <c r="A11211" t="s">
        <v>386</v>
      </c>
      <c r="B11211" t="s">
        <v>387</v>
      </c>
      <c r="C11211" t="s">
        <v>435</v>
      </c>
      <c r="D11211" t="s">
        <v>433</v>
      </c>
      <c r="E11211">
        <v>1960</v>
      </c>
      <c r="F11211">
        <v>47.186999999999998</v>
      </c>
      <c r="G11211">
        <v>9.9510000000000005</v>
      </c>
      <c r="M11211">
        <v>59.884999999999998</v>
      </c>
    </row>
    <row r="11212" spans="1:15" x14ac:dyDescent="0.3">
      <c r="A11212" t="s">
        <v>388</v>
      </c>
      <c r="B11212" t="s">
        <v>389</v>
      </c>
      <c r="C11212" t="s">
        <v>437</v>
      </c>
      <c r="D11212" t="s">
        <v>436</v>
      </c>
      <c r="E11212">
        <v>2018</v>
      </c>
      <c r="I11212">
        <v>23410400000</v>
      </c>
      <c r="J11212">
        <v>16843.7</v>
      </c>
      <c r="L11212">
        <v>16.399999999999999</v>
      </c>
      <c r="N11212">
        <v>270.92700000000002</v>
      </c>
      <c r="O11212">
        <v>2.83</v>
      </c>
    </row>
    <row r="11213" spans="1:15" x14ac:dyDescent="0.3">
      <c r="A11213" t="s">
        <v>388</v>
      </c>
      <c r="B11213" t="s">
        <v>389</v>
      </c>
      <c r="C11213" t="s">
        <v>437</v>
      </c>
      <c r="D11213" t="s">
        <v>436</v>
      </c>
      <c r="E11213">
        <v>2017</v>
      </c>
      <c r="F11213">
        <v>13.302</v>
      </c>
      <c r="G11213">
        <v>8.2609999999999992</v>
      </c>
      <c r="I11213">
        <v>22250500000</v>
      </c>
      <c r="J11213">
        <v>16076.1</v>
      </c>
      <c r="K11213">
        <v>77.326099999999997</v>
      </c>
      <c r="L11213">
        <v>16.899999999999999</v>
      </c>
      <c r="M11213">
        <v>73.245000000000005</v>
      </c>
      <c r="N11213">
        <v>269.8</v>
      </c>
      <c r="O11213">
        <v>2.8170000000000002</v>
      </c>
    </row>
    <row r="11214" spans="1:15" x14ac:dyDescent="0.3">
      <c r="A11214" t="s">
        <v>388</v>
      </c>
      <c r="B11214" t="s">
        <v>389</v>
      </c>
      <c r="C11214" t="s">
        <v>437</v>
      </c>
      <c r="D11214" t="s">
        <v>436</v>
      </c>
      <c r="E11214">
        <v>2016</v>
      </c>
      <c r="F11214">
        <v>13.662000000000001</v>
      </c>
      <c r="G11214">
        <v>8.1590000000000007</v>
      </c>
      <c r="I11214">
        <v>21746400000</v>
      </c>
      <c r="J11214">
        <v>15786.1</v>
      </c>
      <c r="K11214">
        <v>73.296899999999994</v>
      </c>
      <c r="L11214">
        <v>17.399999999999999</v>
      </c>
      <c r="M11214">
        <v>73.099999999999994</v>
      </c>
      <c r="N11214">
        <v>268.53100000000001</v>
      </c>
      <c r="O11214">
        <v>2.972</v>
      </c>
    </row>
    <row r="11215" spans="1:15" x14ac:dyDescent="0.3">
      <c r="A11215" t="s">
        <v>388</v>
      </c>
      <c r="B11215" t="s">
        <v>389</v>
      </c>
      <c r="C11215" t="s">
        <v>437</v>
      </c>
      <c r="D11215" t="s">
        <v>436</v>
      </c>
      <c r="E11215">
        <v>2015</v>
      </c>
      <c r="F11215">
        <v>14.007</v>
      </c>
      <c r="G11215">
        <v>8.07</v>
      </c>
      <c r="I11215">
        <v>25121500000</v>
      </c>
      <c r="J11215">
        <v>18332.5</v>
      </c>
      <c r="K11215">
        <v>69.198499999999996</v>
      </c>
      <c r="L11215">
        <v>18</v>
      </c>
      <c r="M11215">
        <v>72.941000000000003</v>
      </c>
      <c r="N11215">
        <v>267.12</v>
      </c>
      <c r="O11215">
        <v>2.2109999999999999</v>
      </c>
    </row>
    <row r="11216" spans="1:15" x14ac:dyDescent="0.3">
      <c r="A11216" t="s">
        <v>388</v>
      </c>
      <c r="B11216" t="s">
        <v>389</v>
      </c>
      <c r="C11216" t="s">
        <v>437</v>
      </c>
      <c r="D11216" t="s">
        <v>436</v>
      </c>
      <c r="E11216">
        <v>2014</v>
      </c>
      <c r="F11216">
        <v>14.324999999999999</v>
      </c>
      <c r="G11216">
        <v>7.9930000000000003</v>
      </c>
      <c r="H11216">
        <v>7092.93</v>
      </c>
      <c r="I11216">
        <v>27478000000</v>
      </c>
      <c r="J11216">
        <v>20169.7</v>
      </c>
      <c r="K11216">
        <v>65.099999999999994</v>
      </c>
      <c r="L11216">
        <v>18.600000000000001</v>
      </c>
      <c r="M11216">
        <v>72.768000000000001</v>
      </c>
      <c r="N11216">
        <v>265.56400000000002</v>
      </c>
      <c r="O11216">
        <v>2.2240000000000002</v>
      </c>
    </row>
    <row r="11217" spans="1:15" x14ac:dyDescent="0.3">
      <c r="A11217" t="s">
        <v>388</v>
      </c>
      <c r="B11217" t="s">
        <v>389</v>
      </c>
      <c r="C11217" t="s">
        <v>437</v>
      </c>
      <c r="D11217" t="s">
        <v>436</v>
      </c>
      <c r="E11217">
        <v>2013</v>
      </c>
      <c r="F11217">
        <v>14.611000000000001</v>
      </c>
      <c r="G11217">
        <v>7.9249999999999998</v>
      </c>
      <c r="H11217">
        <v>6848.64</v>
      </c>
      <c r="I11217">
        <v>27110300000</v>
      </c>
      <c r="J11217">
        <v>20026.8</v>
      </c>
      <c r="K11217">
        <v>63.8</v>
      </c>
      <c r="L11217">
        <v>19.100000000000001</v>
      </c>
      <c r="M11217">
        <v>72.581999999999994</v>
      </c>
      <c r="N11217">
        <v>263.87900000000002</v>
      </c>
      <c r="O11217">
        <v>2.46</v>
      </c>
    </row>
    <row r="11218" spans="1:15" x14ac:dyDescent="0.3">
      <c r="A11218" t="s">
        <v>388</v>
      </c>
      <c r="B11218" t="s">
        <v>389</v>
      </c>
      <c r="C11218" t="s">
        <v>437</v>
      </c>
      <c r="D11218" t="s">
        <v>436</v>
      </c>
      <c r="E11218">
        <v>2012</v>
      </c>
      <c r="F11218">
        <v>14.858000000000001</v>
      </c>
      <c r="G11218">
        <v>7.8659999999999997</v>
      </c>
      <c r="H11218">
        <v>6612.8</v>
      </c>
      <c r="I11218">
        <v>25769300000</v>
      </c>
      <c r="J11218">
        <v>19162</v>
      </c>
      <c r="K11218">
        <v>59.516199999999998</v>
      </c>
      <c r="L11218">
        <v>19.7</v>
      </c>
      <c r="M11218">
        <v>72.382000000000005</v>
      </c>
      <c r="N11218">
        <v>262.14800000000002</v>
      </c>
      <c r="O11218">
        <v>3.4529999999999998</v>
      </c>
    </row>
    <row r="11219" spans="1:15" x14ac:dyDescent="0.3">
      <c r="A11219" t="s">
        <v>388</v>
      </c>
      <c r="B11219" t="s">
        <v>389</v>
      </c>
      <c r="C11219" t="s">
        <v>437</v>
      </c>
      <c r="D11219" t="s">
        <v>436</v>
      </c>
      <c r="E11219">
        <v>2011</v>
      </c>
      <c r="F11219">
        <v>15.058999999999999</v>
      </c>
      <c r="G11219">
        <v>7.8150000000000004</v>
      </c>
      <c r="H11219">
        <v>6383.13</v>
      </c>
      <c r="I11219">
        <v>25433000000</v>
      </c>
      <c r="J11219">
        <v>19034.099999999999</v>
      </c>
      <c r="K11219">
        <v>55.2</v>
      </c>
      <c r="L11219">
        <v>20.2</v>
      </c>
      <c r="M11219">
        <v>72.17</v>
      </c>
      <c r="N11219">
        <v>260.464</v>
      </c>
      <c r="O11219">
        <v>3.2480000000000002</v>
      </c>
    </row>
    <row r="11220" spans="1:15" x14ac:dyDescent="0.3">
      <c r="A11220" t="s">
        <v>388</v>
      </c>
      <c r="B11220" t="s">
        <v>389</v>
      </c>
      <c r="C11220" t="s">
        <v>437</v>
      </c>
      <c r="D11220" t="s">
        <v>436</v>
      </c>
      <c r="E11220">
        <v>2010</v>
      </c>
      <c r="F11220">
        <v>15.206</v>
      </c>
      <c r="G11220">
        <v>7.77</v>
      </c>
      <c r="H11220">
        <v>6189.07</v>
      </c>
      <c r="I11220">
        <v>22157900000</v>
      </c>
      <c r="J11220">
        <v>16683.400000000001</v>
      </c>
      <c r="K11220">
        <v>48.5</v>
      </c>
      <c r="L11220">
        <v>20.8</v>
      </c>
      <c r="M11220">
        <v>71.945999999999998</v>
      </c>
      <c r="N11220">
        <v>258.89800000000002</v>
      </c>
      <c r="O11220">
        <v>3.7749999999999999</v>
      </c>
    </row>
    <row r="11221" spans="1:15" x14ac:dyDescent="0.3">
      <c r="A11221" t="s">
        <v>388</v>
      </c>
      <c r="B11221" t="s">
        <v>389</v>
      </c>
      <c r="C11221" t="s">
        <v>437</v>
      </c>
      <c r="D11221" t="s">
        <v>436</v>
      </c>
      <c r="E11221">
        <v>2009</v>
      </c>
      <c r="F11221">
        <v>15.291</v>
      </c>
      <c r="G11221">
        <v>7.7320000000000002</v>
      </c>
      <c r="H11221">
        <v>5717.18</v>
      </c>
      <c r="I11221">
        <v>19172200000</v>
      </c>
      <c r="J11221">
        <v>14514.1</v>
      </c>
      <c r="K11221">
        <v>44.3</v>
      </c>
      <c r="L11221">
        <v>21.4</v>
      </c>
      <c r="M11221">
        <v>71.709999999999994</v>
      </c>
      <c r="N11221">
        <v>257.49099999999999</v>
      </c>
      <c r="O11221">
        <v>3.6480000000000001</v>
      </c>
    </row>
    <row r="11222" spans="1:15" x14ac:dyDescent="0.3">
      <c r="A11222" t="s">
        <v>388</v>
      </c>
      <c r="B11222" t="s">
        <v>389</v>
      </c>
      <c r="C11222" t="s">
        <v>437</v>
      </c>
      <c r="D11222" t="s">
        <v>436</v>
      </c>
      <c r="E11222">
        <v>2008</v>
      </c>
      <c r="F11222">
        <v>15.32</v>
      </c>
      <c r="G11222">
        <v>7.7</v>
      </c>
      <c r="H11222">
        <v>5711.16</v>
      </c>
      <c r="I11222">
        <v>27871600000</v>
      </c>
      <c r="J11222">
        <v>21204.1</v>
      </c>
      <c r="K11222">
        <v>34.799999999999997</v>
      </c>
      <c r="L11222">
        <v>22.1</v>
      </c>
      <c r="M11222">
        <v>71.463999999999999</v>
      </c>
      <c r="N11222">
        <v>256.22699999999998</v>
      </c>
      <c r="O11222">
        <v>3.1070000000000002</v>
      </c>
    </row>
    <row r="11223" spans="1:15" x14ac:dyDescent="0.3">
      <c r="A11223" t="s">
        <v>388</v>
      </c>
      <c r="B11223" t="s">
        <v>389</v>
      </c>
      <c r="C11223" t="s">
        <v>437</v>
      </c>
      <c r="D11223" t="s">
        <v>436</v>
      </c>
      <c r="E11223">
        <v>2007</v>
      </c>
      <c r="F11223">
        <v>15.301</v>
      </c>
      <c r="G11223">
        <v>7.673</v>
      </c>
      <c r="H11223">
        <v>5672.36</v>
      </c>
      <c r="I11223">
        <v>21641600000</v>
      </c>
      <c r="J11223">
        <v>16539.900000000001</v>
      </c>
      <c r="K11223">
        <v>32.299999999999997</v>
      </c>
      <c r="L11223">
        <v>22.7</v>
      </c>
      <c r="M11223">
        <v>71.209999999999994</v>
      </c>
      <c r="N11223">
        <v>255.059</v>
      </c>
      <c r="O11223">
        <v>3.1150000000000002</v>
      </c>
    </row>
    <row r="11224" spans="1:15" x14ac:dyDescent="0.3">
      <c r="A11224" t="s">
        <v>388</v>
      </c>
      <c r="B11224" t="s">
        <v>389</v>
      </c>
      <c r="C11224" t="s">
        <v>437</v>
      </c>
      <c r="D11224" t="s">
        <v>436</v>
      </c>
      <c r="E11224">
        <v>2006</v>
      </c>
      <c r="F11224">
        <v>15.246</v>
      </c>
      <c r="G11224">
        <v>7.6520000000000001</v>
      </c>
      <c r="H11224">
        <v>5309.54</v>
      </c>
      <c r="I11224">
        <v>18369400000</v>
      </c>
      <c r="J11224">
        <v>14102.5</v>
      </c>
      <c r="K11224">
        <v>30.003699999999998</v>
      </c>
      <c r="L11224">
        <v>23.2</v>
      </c>
      <c r="M11224">
        <v>70.951999999999998</v>
      </c>
      <c r="N11224">
        <v>253.911</v>
      </c>
      <c r="O11224">
        <v>3.2839999999999998</v>
      </c>
    </row>
    <row r="11225" spans="1:15" x14ac:dyDescent="0.3">
      <c r="A11225" t="s">
        <v>388</v>
      </c>
      <c r="B11225" t="s">
        <v>389</v>
      </c>
      <c r="C11225" t="s">
        <v>437</v>
      </c>
      <c r="D11225" t="s">
        <v>436</v>
      </c>
      <c r="E11225">
        <v>2005</v>
      </c>
      <c r="F11225">
        <v>15.161</v>
      </c>
      <c r="G11225">
        <v>7.6349999999999998</v>
      </c>
      <c r="H11225">
        <v>5143.84</v>
      </c>
      <c r="I11225">
        <v>15982300000</v>
      </c>
      <c r="J11225">
        <v>12327.2</v>
      </c>
      <c r="K11225">
        <v>28.976700000000001</v>
      </c>
      <c r="L11225">
        <v>23.8</v>
      </c>
      <c r="M11225">
        <v>70.691000000000003</v>
      </c>
      <c r="N11225">
        <v>252.72900000000001</v>
      </c>
      <c r="O11225">
        <v>3.4689999999999999</v>
      </c>
    </row>
    <row r="11226" spans="1:15" x14ac:dyDescent="0.3">
      <c r="A11226" t="s">
        <v>388</v>
      </c>
      <c r="B11226" t="s">
        <v>389</v>
      </c>
      <c r="C11226" t="s">
        <v>437</v>
      </c>
      <c r="D11226" t="s">
        <v>436</v>
      </c>
      <c r="E11226">
        <v>2004</v>
      </c>
      <c r="F11226">
        <v>15.048999999999999</v>
      </c>
      <c r="G11226">
        <v>7.6219999999999999</v>
      </c>
      <c r="H11226">
        <v>4698.78</v>
      </c>
      <c r="I11226">
        <v>13280300000</v>
      </c>
      <c r="J11226">
        <v>10293.799999999999</v>
      </c>
      <c r="K11226">
        <v>27.0243</v>
      </c>
      <c r="L11226">
        <v>24.3</v>
      </c>
      <c r="M11226">
        <v>70.427999999999997</v>
      </c>
      <c r="N11226">
        <v>251.48599999999999</v>
      </c>
      <c r="O11226">
        <v>3.59</v>
      </c>
    </row>
    <row r="11227" spans="1:15" x14ac:dyDescent="0.3">
      <c r="A11227" t="s">
        <v>388</v>
      </c>
      <c r="B11227" t="s">
        <v>389</v>
      </c>
      <c r="C11227" t="s">
        <v>437</v>
      </c>
      <c r="D11227" t="s">
        <v>436</v>
      </c>
      <c r="E11227">
        <v>2003</v>
      </c>
      <c r="F11227">
        <v>14.927</v>
      </c>
      <c r="G11227">
        <v>7.6139999999999999</v>
      </c>
      <c r="H11227">
        <v>4771.8900000000003</v>
      </c>
      <c r="I11227">
        <v>11305500000</v>
      </c>
      <c r="J11227">
        <v>8807.9</v>
      </c>
      <c r="K11227">
        <v>25.971800000000002</v>
      </c>
      <c r="L11227">
        <v>24.7</v>
      </c>
      <c r="M11227">
        <v>70.164000000000001</v>
      </c>
      <c r="N11227">
        <v>250.20599999999999</v>
      </c>
      <c r="O11227">
        <v>3.6379999999999999</v>
      </c>
    </row>
    <row r="11228" spans="1:15" x14ac:dyDescent="0.3">
      <c r="A11228" t="s">
        <v>388</v>
      </c>
      <c r="B11228" t="s">
        <v>389</v>
      </c>
      <c r="C11228" t="s">
        <v>437</v>
      </c>
      <c r="D11228" t="s">
        <v>436</v>
      </c>
      <c r="E11228">
        <v>2002</v>
      </c>
      <c r="F11228">
        <v>14.815</v>
      </c>
      <c r="G11228">
        <v>7.6079999999999997</v>
      </c>
      <c r="H11228">
        <v>4083.89</v>
      </c>
      <c r="I11228">
        <v>9008270000</v>
      </c>
      <c r="J11228">
        <v>7053.07</v>
      </c>
      <c r="K11228">
        <v>21.998699999999999</v>
      </c>
      <c r="L11228">
        <v>25.1</v>
      </c>
      <c r="M11228">
        <v>69.903000000000006</v>
      </c>
      <c r="N11228">
        <v>248.96899999999999</v>
      </c>
      <c r="O11228">
        <v>3.617</v>
      </c>
    </row>
    <row r="11229" spans="1:15" x14ac:dyDescent="0.3">
      <c r="A11229" t="s">
        <v>388</v>
      </c>
      <c r="B11229" t="s">
        <v>389</v>
      </c>
      <c r="C11229" t="s">
        <v>437</v>
      </c>
      <c r="D11229" t="s">
        <v>436</v>
      </c>
      <c r="E11229">
        <v>2001</v>
      </c>
      <c r="F11229">
        <v>14.739000000000001</v>
      </c>
      <c r="G11229">
        <v>7.6040000000000001</v>
      </c>
      <c r="H11229">
        <v>4101.82</v>
      </c>
      <c r="I11229">
        <v>8824870000</v>
      </c>
      <c r="J11229">
        <v>6939.8</v>
      </c>
      <c r="K11229">
        <v>15.384600000000001</v>
      </c>
      <c r="L11229">
        <v>25.3</v>
      </c>
      <c r="M11229">
        <v>69.650000000000006</v>
      </c>
      <c r="N11229">
        <v>247.881</v>
      </c>
      <c r="O11229">
        <v>3.5670000000000002</v>
      </c>
    </row>
    <row r="11230" spans="1:15" x14ac:dyDescent="0.3">
      <c r="A11230" t="s">
        <v>388</v>
      </c>
      <c r="B11230" t="s">
        <v>389</v>
      </c>
      <c r="C11230" t="s">
        <v>437</v>
      </c>
      <c r="D11230" t="s">
        <v>436</v>
      </c>
      <c r="E11230">
        <v>2000</v>
      </c>
      <c r="F11230">
        <v>14.724</v>
      </c>
      <c r="G11230">
        <v>7.5979999999999999</v>
      </c>
      <c r="H11230">
        <v>3993.2</v>
      </c>
      <c r="I11230">
        <v>8154340000</v>
      </c>
      <c r="J11230">
        <v>6435.16</v>
      </c>
      <c r="K11230">
        <v>7.7214099999999997</v>
      </c>
      <c r="L11230">
        <v>25.4</v>
      </c>
      <c r="M11230">
        <v>69.412999999999997</v>
      </c>
      <c r="N11230">
        <v>247.00800000000001</v>
      </c>
      <c r="O11230">
        <v>3.6150000000000002</v>
      </c>
    </row>
    <row r="11231" spans="1:15" x14ac:dyDescent="0.3">
      <c r="A11231" t="s">
        <v>388</v>
      </c>
      <c r="B11231" t="s">
        <v>389</v>
      </c>
      <c r="C11231" t="s">
        <v>437</v>
      </c>
      <c r="D11231" t="s">
        <v>436</v>
      </c>
      <c r="E11231">
        <v>1999</v>
      </c>
      <c r="F11231">
        <v>14.792999999999999</v>
      </c>
      <c r="G11231">
        <v>7.5880000000000001</v>
      </c>
      <c r="H11231">
        <v>3812.7</v>
      </c>
      <c r="I11231">
        <v>6808980000</v>
      </c>
      <c r="J11231">
        <v>5387.14</v>
      </c>
      <c r="K11231">
        <v>5.8142500000000004</v>
      </c>
      <c r="L11231">
        <v>25.4</v>
      </c>
      <c r="M11231">
        <v>69.198999999999998</v>
      </c>
      <c r="N11231">
        <v>246.381</v>
      </c>
      <c r="O11231">
        <v>3.67</v>
      </c>
    </row>
    <row r="11232" spans="1:15" x14ac:dyDescent="0.3">
      <c r="A11232" t="s">
        <v>388</v>
      </c>
      <c r="B11232" t="s">
        <v>389</v>
      </c>
      <c r="C11232" t="s">
        <v>437</v>
      </c>
      <c r="D11232" t="s">
        <v>436</v>
      </c>
      <c r="E11232">
        <v>1998</v>
      </c>
      <c r="F11232">
        <v>14.96</v>
      </c>
      <c r="G11232">
        <v>7.5730000000000004</v>
      </c>
      <c r="H11232">
        <v>3765.57</v>
      </c>
      <c r="I11232">
        <v>6043690000</v>
      </c>
      <c r="J11232">
        <v>4790.1400000000003</v>
      </c>
      <c r="K11232">
        <v>2.7248299999999999</v>
      </c>
      <c r="L11232">
        <v>25.4</v>
      </c>
      <c r="M11232">
        <v>69.010999999999996</v>
      </c>
      <c r="N11232">
        <v>245.94399999999999</v>
      </c>
      <c r="O11232">
        <v>3.63</v>
      </c>
    </row>
    <row r="11233" spans="1:15" x14ac:dyDescent="0.3">
      <c r="A11233" t="s">
        <v>388</v>
      </c>
      <c r="B11233" t="s">
        <v>389</v>
      </c>
      <c r="C11233" t="s">
        <v>437</v>
      </c>
      <c r="D11233" t="s">
        <v>436</v>
      </c>
      <c r="E11233">
        <v>1997</v>
      </c>
      <c r="F11233">
        <v>15.236000000000001</v>
      </c>
      <c r="G11233">
        <v>7.5529999999999999</v>
      </c>
      <c r="H11233">
        <v>3640.92</v>
      </c>
      <c r="I11233">
        <v>5737750000</v>
      </c>
      <c r="J11233">
        <v>4554.32</v>
      </c>
      <c r="K11233">
        <v>1.17317</v>
      </c>
      <c r="L11233">
        <v>25.4</v>
      </c>
      <c r="M11233">
        <v>68.849999999999994</v>
      </c>
      <c r="N11233">
        <v>245.584</v>
      </c>
      <c r="O11233">
        <v>3.6840000000000002</v>
      </c>
    </row>
    <row r="11234" spans="1:15" x14ac:dyDescent="0.3">
      <c r="A11234" t="s">
        <v>388</v>
      </c>
      <c r="B11234" t="s">
        <v>389</v>
      </c>
      <c r="C11234" t="s">
        <v>437</v>
      </c>
      <c r="D11234" t="s">
        <v>436</v>
      </c>
      <c r="E11234">
        <v>1996</v>
      </c>
      <c r="F11234">
        <v>15.635</v>
      </c>
      <c r="G11234">
        <v>7.5289999999999999</v>
      </c>
      <c r="H11234">
        <v>3253.15</v>
      </c>
      <c r="I11234">
        <v>5759540000</v>
      </c>
      <c r="J11234">
        <v>4579.97</v>
      </c>
      <c r="K11234">
        <v>0.39308100000000001</v>
      </c>
      <c r="L11234">
        <v>25.5</v>
      </c>
      <c r="M11234">
        <v>68.712999999999994</v>
      </c>
      <c r="N11234">
        <v>245.136</v>
      </c>
      <c r="O11234">
        <v>3.7250000000000001</v>
      </c>
    </row>
    <row r="11235" spans="1:15" x14ac:dyDescent="0.3">
      <c r="A11235" t="s">
        <v>388</v>
      </c>
      <c r="B11235" t="s">
        <v>389</v>
      </c>
      <c r="C11235" t="s">
        <v>437</v>
      </c>
      <c r="D11235" t="s">
        <v>436</v>
      </c>
      <c r="E11235">
        <v>1995</v>
      </c>
      <c r="F11235">
        <v>16.170000000000002</v>
      </c>
      <c r="G11235">
        <v>7.5049999999999999</v>
      </c>
      <c r="H11235">
        <v>3103.17</v>
      </c>
      <c r="I11235">
        <v>5329210000</v>
      </c>
      <c r="J11235">
        <v>4249.09</v>
      </c>
      <c r="K11235">
        <v>0.15815000000000001</v>
      </c>
      <c r="L11235">
        <v>25.6</v>
      </c>
      <c r="M11235">
        <v>68.596999999999994</v>
      </c>
      <c r="N11235">
        <v>244.483</v>
      </c>
      <c r="O11235">
        <v>3.7719999999999998</v>
      </c>
    </row>
    <row r="11236" spans="1:15" x14ac:dyDescent="0.3">
      <c r="A11236" t="s">
        <v>388</v>
      </c>
      <c r="B11236" t="s">
        <v>389</v>
      </c>
      <c r="C11236" t="s">
        <v>437</v>
      </c>
      <c r="D11236" t="s">
        <v>436</v>
      </c>
      <c r="E11236">
        <v>1994</v>
      </c>
      <c r="F11236">
        <v>16.850999999999999</v>
      </c>
      <c r="G11236">
        <v>7.4820000000000002</v>
      </c>
      <c r="H11236">
        <v>2889.91</v>
      </c>
      <c r="I11236">
        <v>4947210000</v>
      </c>
      <c r="J11236">
        <v>3959.29</v>
      </c>
      <c r="L11236">
        <v>25.7</v>
      </c>
      <c r="M11236">
        <v>68.495999999999995</v>
      </c>
      <c r="N11236">
        <v>243.571</v>
      </c>
      <c r="O11236">
        <v>3.7850000000000001</v>
      </c>
    </row>
    <row r="11237" spans="1:15" x14ac:dyDescent="0.3">
      <c r="A11237" t="s">
        <v>388</v>
      </c>
      <c r="B11237" t="s">
        <v>389</v>
      </c>
      <c r="C11237" t="s">
        <v>437</v>
      </c>
      <c r="D11237" t="s">
        <v>436</v>
      </c>
      <c r="E11237">
        <v>1993</v>
      </c>
      <c r="F11237">
        <v>17.666</v>
      </c>
      <c r="G11237">
        <v>7.4669999999999996</v>
      </c>
      <c r="H11237">
        <v>2815.98</v>
      </c>
      <c r="I11237">
        <v>4669490000</v>
      </c>
      <c r="J11237">
        <v>3754.77</v>
      </c>
      <c r="L11237">
        <v>25.9</v>
      </c>
      <c r="M11237">
        <v>68.402000000000001</v>
      </c>
      <c r="N11237">
        <v>242.42</v>
      </c>
      <c r="O11237">
        <v>3.7730000000000001</v>
      </c>
    </row>
    <row r="11238" spans="1:15" x14ac:dyDescent="0.3">
      <c r="A11238" t="s">
        <v>388</v>
      </c>
      <c r="B11238" t="s">
        <v>389</v>
      </c>
      <c r="C11238" t="s">
        <v>437</v>
      </c>
      <c r="D11238" t="s">
        <v>436</v>
      </c>
      <c r="E11238">
        <v>1992</v>
      </c>
      <c r="F11238">
        <v>18.593</v>
      </c>
      <c r="G11238">
        <v>7.4610000000000003</v>
      </c>
      <c r="H11238">
        <v>2847.94</v>
      </c>
      <c r="I11238">
        <v>5439550000</v>
      </c>
      <c r="J11238">
        <v>4398.5</v>
      </c>
      <c r="L11238">
        <v>26.1</v>
      </c>
      <c r="M11238">
        <v>68.305000000000007</v>
      </c>
      <c r="N11238">
        <v>241.06899999999999</v>
      </c>
      <c r="O11238">
        <v>3.5720000000000001</v>
      </c>
    </row>
    <row r="11239" spans="1:15" x14ac:dyDescent="0.3">
      <c r="A11239" t="s">
        <v>388</v>
      </c>
      <c r="B11239" t="s">
        <v>389</v>
      </c>
      <c r="C11239" t="s">
        <v>437</v>
      </c>
      <c r="D11239" t="s">
        <v>436</v>
      </c>
      <c r="E11239">
        <v>1991</v>
      </c>
      <c r="F11239">
        <v>19.611999999999998</v>
      </c>
      <c r="G11239">
        <v>7.4660000000000002</v>
      </c>
      <c r="H11239">
        <v>2649.9</v>
      </c>
      <c r="I11239">
        <v>5307910000</v>
      </c>
      <c r="J11239">
        <v>4318.5200000000004</v>
      </c>
      <c r="L11239">
        <v>26.4</v>
      </c>
      <c r="M11239">
        <v>68.200999999999993</v>
      </c>
      <c r="N11239">
        <v>239.59100000000001</v>
      </c>
      <c r="O11239">
        <v>3.4390000000000001</v>
      </c>
    </row>
    <row r="11240" spans="1:15" x14ac:dyDescent="0.3">
      <c r="A11240" t="s">
        <v>388</v>
      </c>
      <c r="B11240" t="s">
        <v>389</v>
      </c>
      <c r="C11240" t="s">
        <v>437</v>
      </c>
      <c r="D11240" t="s">
        <v>436</v>
      </c>
      <c r="E11240">
        <v>1990</v>
      </c>
      <c r="F11240">
        <v>20.72</v>
      </c>
      <c r="G11240">
        <v>7.4829999999999997</v>
      </c>
      <c r="H11240">
        <v>2684.43</v>
      </c>
      <c r="I11240">
        <v>5068000000</v>
      </c>
      <c r="J11240">
        <v>4150.3</v>
      </c>
      <c r="K11240">
        <v>0</v>
      </c>
      <c r="L11240">
        <v>26.8</v>
      </c>
      <c r="M11240">
        <v>68.085999999999999</v>
      </c>
      <c r="N11240">
        <v>238.03399999999999</v>
      </c>
    </row>
    <row r="11241" spans="1:15" x14ac:dyDescent="0.3">
      <c r="A11241" t="s">
        <v>388</v>
      </c>
      <c r="B11241" t="s">
        <v>389</v>
      </c>
      <c r="C11241" t="s">
        <v>437</v>
      </c>
      <c r="D11241" t="s">
        <v>436</v>
      </c>
      <c r="E11241">
        <v>1989</v>
      </c>
      <c r="F11241">
        <v>21.917999999999999</v>
      </c>
      <c r="G11241">
        <v>7.5129999999999999</v>
      </c>
      <c r="H11241">
        <v>2519.67</v>
      </c>
      <c r="I11241">
        <v>4323060000</v>
      </c>
      <c r="J11241">
        <v>3564.36</v>
      </c>
      <c r="L11241">
        <v>27.3</v>
      </c>
      <c r="M11241">
        <v>67.956999999999994</v>
      </c>
      <c r="N11241">
        <v>236.42400000000001</v>
      </c>
    </row>
    <row r="11242" spans="1:15" x14ac:dyDescent="0.3">
      <c r="A11242" t="s">
        <v>388</v>
      </c>
      <c r="B11242" t="s">
        <v>389</v>
      </c>
      <c r="C11242" t="s">
        <v>437</v>
      </c>
      <c r="D11242" t="s">
        <v>436</v>
      </c>
      <c r="E11242">
        <v>1988</v>
      </c>
      <c r="F11242">
        <v>23.181000000000001</v>
      </c>
      <c r="G11242">
        <v>7.5519999999999996</v>
      </c>
      <c r="H11242">
        <v>2621.76</v>
      </c>
      <c r="I11242">
        <v>4496850000</v>
      </c>
      <c r="J11242">
        <v>3734.45</v>
      </c>
      <c r="L11242">
        <v>27.8</v>
      </c>
      <c r="M11242">
        <v>67.816000000000003</v>
      </c>
      <c r="N11242">
        <v>234.72800000000001</v>
      </c>
    </row>
    <row r="11243" spans="1:15" x14ac:dyDescent="0.3">
      <c r="A11243" t="s">
        <v>388</v>
      </c>
      <c r="B11243" t="s">
        <v>389</v>
      </c>
      <c r="C11243" t="s">
        <v>437</v>
      </c>
      <c r="D11243" t="s">
        <v>436</v>
      </c>
      <c r="E11243">
        <v>1987</v>
      </c>
      <c r="F11243">
        <v>24.463000000000001</v>
      </c>
      <c r="G11243">
        <v>7.5979999999999999</v>
      </c>
      <c r="H11243">
        <v>2914.09</v>
      </c>
      <c r="I11243">
        <v>4797780000</v>
      </c>
      <c r="J11243">
        <v>4016.42</v>
      </c>
      <c r="L11243">
        <v>28.4</v>
      </c>
      <c r="M11243">
        <v>67.665999999999997</v>
      </c>
      <c r="N11243">
        <v>232.85400000000001</v>
      </c>
    </row>
    <row r="11244" spans="1:15" x14ac:dyDescent="0.3">
      <c r="A11244" t="s">
        <v>388</v>
      </c>
      <c r="B11244" t="s">
        <v>389</v>
      </c>
      <c r="C11244" t="s">
        <v>437</v>
      </c>
      <c r="D11244" t="s">
        <v>436</v>
      </c>
      <c r="E11244">
        <v>1986</v>
      </c>
      <c r="F11244">
        <v>25.704999999999998</v>
      </c>
      <c r="G11244">
        <v>7.6449999999999996</v>
      </c>
      <c r="H11244">
        <v>2781.01</v>
      </c>
      <c r="I11244">
        <v>4794440000</v>
      </c>
      <c r="J11244">
        <v>4051.48</v>
      </c>
      <c r="L11244">
        <v>29</v>
      </c>
      <c r="M11244">
        <v>67.507000000000005</v>
      </c>
      <c r="N11244">
        <v>230.679</v>
      </c>
    </row>
    <row r="11245" spans="1:15" x14ac:dyDescent="0.3">
      <c r="A11245" t="s">
        <v>388</v>
      </c>
      <c r="B11245" t="s">
        <v>389</v>
      </c>
      <c r="C11245" t="s">
        <v>437</v>
      </c>
      <c r="D11245" t="s">
        <v>436</v>
      </c>
      <c r="E11245">
        <v>1985</v>
      </c>
      <c r="F11245">
        <v>26.82</v>
      </c>
      <c r="G11245">
        <v>7.69</v>
      </c>
      <c r="H11245">
        <v>2583.13</v>
      </c>
      <c r="I11245">
        <v>7375920000</v>
      </c>
      <c r="J11245">
        <v>6302.67</v>
      </c>
      <c r="L11245">
        <v>29.7</v>
      </c>
      <c r="M11245">
        <v>67.343999999999994</v>
      </c>
      <c r="N11245">
        <v>228.126</v>
      </c>
    </row>
    <row r="11246" spans="1:15" x14ac:dyDescent="0.3">
      <c r="A11246" t="s">
        <v>388</v>
      </c>
      <c r="B11246" t="s">
        <v>389</v>
      </c>
      <c r="C11246" t="s">
        <v>437</v>
      </c>
      <c r="D11246" t="s">
        <v>436</v>
      </c>
      <c r="E11246">
        <v>1984</v>
      </c>
      <c r="F11246">
        <v>27.716000000000001</v>
      </c>
      <c r="G11246">
        <v>7.726</v>
      </c>
      <c r="H11246">
        <v>2602.4299999999998</v>
      </c>
      <c r="I11246">
        <v>7757080000</v>
      </c>
      <c r="J11246">
        <v>6715.66</v>
      </c>
      <c r="L11246">
        <v>30.5</v>
      </c>
      <c r="M11246">
        <v>67.179000000000002</v>
      </c>
      <c r="N11246">
        <v>225.161</v>
      </c>
    </row>
    <row r="11247" spans="1:15" x14ac:dyDescent="0.3">
      <c r="A11247" t="s">
        <v>388</v>
      </c>
      <c r="B11247" t="s">
        <v>389</v>
      </c>
      <c r="C11247" t="s">
        <v>437</v>
      </c>
      <c r="D11247" t="s">
        <v>436</v>
      </c>
      <c r="E11247">
        <v>1983</v>
      </c>
      <c r="F11247">
        <v>28.349</v>
      </c>
      <c r="G11247">
        <v>7.75</v>
      </c>
      <c r="H11247">
        <v>2552.56</v>
      </c>
      <c r="I11247">
        <v>7763750000</v>
      </c>
      <c r="J11247">
        <v>6821.85</v>
      </c>
      <c r="L11247">
        <v>31.4</v>
      </c>
      <c r="M11247">
        <v>67.015000000000001</v>
      </c>
      <c r="N11247">
        <v>221.846</v>
      </c>
    </row>
    <row r="11248" spans="1:15" x14ac:dyDescent="0.3">
      <c r="A11248" t="s">
        <v>388</v>
      </c>
      <c r="B11248" t="s">
        <v>389</v>
      </c>
      <c r="C11248" t="s">
        <v>437</v>
      </c>
      <c r="D11248" t="s">
        <v>436</v>
      </c>
      <c r="E11248">
        <v>1982</v>
      </c>
      <c r="F11248">
        <v>28.704000000000001</v>
      </c>
      <c r="G11248">
        <v>7.7610000000000001</v>
      </c>
      <c r="H11248">
        <v>2407.1</v>
      </c>
      <c r="I11248">
        <v>8140420000</v>
      </c>
      <c r="J11248">
        <v>7268.1</v>
      </c>
      <c r="L11248">
        <v>32.299999999999997</v>
      </c>
      <c r="M11248">
        <v>66.853999999999999</v>
      </c>
      <c r="N11248">
        <v>218.327</v>
      </c>
    </row>
    <row r="11249" spans="1:14" x14ac:dyDescent="0.3">
      <c r="A11249" t="s">
        <v>388</v>
      </c>
      <c r="B11249" t="s">
        <v>389</v>
      </c>
      <c r="C11249" t="s">
        <v>437</v>
      </c>
      <c r="D11249" t="s">
        <v>436</v>
      </c>
      <c r="E11249">
        <v>1981</v>
      </c>
      <c r="F11249">
        <v>28.788</v>
      </c>
      <c r="G11249">
        <v>7.758</v>
      </c>
      <c r="H11249">
        <v>2074.44</v>
      </c>
      <c r="I11249">
        <v>6992080000</v>
      </c>
      <c r="J11249">
        <v>6345</v>
      </c>
      <c r="L11249">
        <v>33.200000000000003</v>
      </c>
      <c r="M11249">
        <v>66.694000000000003</v>
      </c>
      <c r="N11249">
        <v>214.81200000000001</v>
      </c>
    </row>
    <row r="11250" spans="1:14" x14ac:dyDescent="0.3">
      <c r="A11250" t="s">
        <v>388</v>
      </c>
      <c r="B11250" t="s">
        <v>389</v>
      </c>
      <c r="C11250" t="s">
        <v>437</v>
      </c>
      <c r="D11250" t="s">
        <v>436</v>
      </c>
      <c r="E11250">
        <v>1980</v>
      </c>
      <c r="F11250">
        <v>28.638999999999999</v>
      </c>
      <c r="G11250">
        <v>7.7439999999999998</v>
      </c>
      <c r="H11250">
        <v>1876.02</v>
      </c>
      <c r="I11250">
        <v>6235830000</v>
      </c>
      <c r="J11250">
        <v>5748.67</v>
      </c>
      <c r="L11250">
        <v>34.299999999999997</v>
      </c>
      <c r="M11250">
        <v>66.533000000000001</v>
      </c>
      <c r="N11250">
        <v>211.45099999999999</v>
      </c>
    </row>
    <row r="11251" spans="1:14" x14ac:dyDescent="0.3">
      <c r="A11251" t="s">
        <v>388</v>
      </c>
      <c r="B11251" t="s">
        <v>389</v>
      </c>
      <c r="C11251" t="s">
        <v>437</v>
      </c>
      <c r="D11251" t="s">
        <v>436</v>
      </c>
      <c r="E11251">
        <v>1979</v>
      </c>
      <c r="F11251">
        <v>28.32</v>
      </c>
      <c r="G11251">
        <v>7.7220000000000004</v>
      </c>
      <c r="H11251">
        <v>1735.85</v>
      </c>
      <c r="I11251">
        <v>4602420000</v>
      </c>
      <c r="J11251">
        <v>4306.8</v>
      </c>
      <c r="L11251">
        <v>35.299999999999997</v>
      </c>
      <c r="M11251">
        <v>66.364000000000004</v>
      </c>
      <c r="N11251">
        <v>208.31200000000001</v>
      </c>
    </row>
    <row r="11252" spans="1:14" x14ac:dyDescent="0.3">
      <c r="A11252" t="s">
        <v>388</v>
      </c>
      <c r="B11252" t="s">
        <v>389</v>
      </c>
      <c r="C11252" t="s">
        <v>437</v>
      </c>
      <c r="D11252" t="s">
        <v>436</v>
      </c>
      <c r="E11252">
        <v>1978</v>
      </c>
      <c r="F11252">
        <v>27.928000000000001</v>
      </c>
      <c r="G11252">
        <v>7.6970000000000001</v>
      </c>
      <c r="H11252">
        <v>1477.85</v>
      </c>
      <c r="I11252">
        <v>3562330000</v>
      </c>
      <c r="J11252">
        <v>3381.24</v>
      </c>
      <c r="L11252">
        <v>36.4</v>
      </c>
      <c r="M11252">
        <v>66.182000000000002</v>
      </c>
      <c r="N11252">
        <v>205.37200000000001</v>
      </c>
    </row>
    <row r="11253" spans="1:14" x14ac:dyDescent="0.3">
      <c r="A11253" t="s">
        <v>388</v>
      </c>
      <c r="B11253" t="s">
        <v>389</v>
      </c>
      <c r="C11253" t="s">
        <v>437</v>
      </c>
      <c r="D11253" t="s">
        <v>436</v>
      </c>
      <c r="E11253">
        <v>1977</v>
      </c>
      <c r="F11253">
        <v>27.548999999999999</v>
      </c>
      <c r="G11253">
        <v>7.673</v>
      </c>
      <c r="H11253">
        <v>1399.14</v>
      </c>
      <c r="I11253">
        <v>3138670000</v>
      </c>
      <c r="J11253">
        <v>3020.24</v>
      </c>
      <c r="L11253">
        <v>37.4</v>
      </c>
      <c r="M11253">
        <v>65.986999999999995</v>
      </c>
      <c r="N11253">
        <v>202.57499999999999</v>
      </c>
    </row>
    <row r="11254" spans="1:14" x14ac:dyDescent="0.3">
      <c r="A11254" t="s">
        <v>388</v>
      </c>
      <c r="B11254" t="s">
        <v>389</v>
      </c>
      <c r="C11254" t="s">
        <v>437</v>
      </c>
      <c r="D11254" t="s">
        <v>436</v>
      </c>
      <c r="E11254">
        <v>1976</v>
      </c>
      <c r="F11254">
        <v>27.234999999999999</v>
      </c>
      <c r="G11254">
        <v>7.6520000000000001</v>
      </c>
      <c r="H11254">
        <v>1264.26</v>
      </c>
      <c r="I11254">
        <v>2500410000</v>
      </c>
      <c r="J11254">
        <v>2439.17</v>
      </c>
      <c r="L11254">
        <v>38.5</v>
      </c>
      <c r="M11254">
        <v>65.781999999999996</v>
      </c>
      <c r="N11254">
        <v>199.82599999999999</v>
      </c>
    </row>
    <row r="11255" spans="1:14" x14ac:dyDescent="0.3">
      <c r="A11255" t="s">
        <v>388</v>
      </c>
      <c r="B11255" t="s">
        <v>389</v>
      </c>
      <c r="C11255" t="s">
        <v>437</v>
      </c>
      <c r="D11255" t="s">
        <v>436</v>
      </c>
      <c r="E11255">
        <v>1975</v>
      </c>
      <c r="F11255">
        <v>27.001999999999999</v>
      </c>
      <c r="G11255">
        <v>7.6310000000000002</v>
      </c>
      <c r="H11255">
        <v>1134.5899999999999</v>
      </c>
      <c r="I11255">
        <v>2442670000</v>
      </c>
      <c r="J11255">
        <v>2416.2399999999998</v>
      </c>
      <c r="L11255">
        <v>39.5</v>
      </c>
      <c r="M11255">
        <v>65.572000000000003</v>
      </c>
      <c r="N11255">
        <v>197.06399999999999</v>
      </c>
    </row>
    <row r="11256" spans="1:14" x14ac:dyDescent="0.3">
      <c r="A11256" t="s">
        <v>388</v>
      </c>
      <c r="B11256" t="s">
        <v>389</v>
      </c>
      <c r="C11256" t="s">
        <v>437</v>
      </c>
      <c r="D11256" t="s">
        <v>436</v>
      </c>
      <c r="E11256">
        <v>1974</v>
      </c>
      <c r="F11256">
        <v>26.835999999999999</v>
      </c>
      <c r="G11256">
        <v>7.6040000000000001</v>
      </c>
      <c r="H11256">
        <v>1156.05</v>
      </c>
      <c r="I11256">
        <v>2042030000</v>
      </c>
      <c r="J11256">
        <v>2049.2199999999998</v>
      </c>
      <c r="L11256">
        <v>40.4</v>
      </c>
      <c r="M11256">
        <v>65.367999999999995</v>
      </c>
      <c r="N11256">
        <v>194.24799999999999</v>
      </c>
    </row>
    <row r="11257" spans="1:14" x14ac:dyDescent="0.3">
      <c r="A11257" t="s">
        <v>388</v>
      </c>
      <c r="B11257" t="s">
        <v>389</v>
      </c>
      <c r="C11257" t="s">
        <v>437</v>
      </c>
      <c r="D11257" t="s">
        <v>436</v>
      </c>
      <c r="E11257">
        <v>1973</v>
      </c>
      <c r="F11257">
        <v>26.71</v>
      </c>
      <c r="G11257">
        <v>7.569</v>
      </c>
      <c r="H11257">
        <v>1125.24</v>
      </c>
      <c r="I11257">
        <v>1308800000</v>
      </c>
      <c r="J11257">
        <v>1332.78</v>
      </c>
      <c r="L11257">
        <v>41.3</v>
      </c>
      <c r="M11257">
        <v>65.177000000000007</v>
      </c>
      <c r="N11257">
        <v>191.42500000000001</v>
      </c>
    </row>
    <row r="11258" spans="1:14" x14ac:dyDescent="0.3">
      <c r="A11258" t="s">
        <v>388</v>
      </c>
      <c r="B11258" t="s">
        <v>389</v>
      </c>
      <c r="C11258" t="s">
        <v>437</v>
      </c>
      <c r="D11258" t="s">
        <v>436</v>
      </c>
      <c r="E11258">
        <v>1972</v>
      </c>
      <c r="F11258">
        <v>26.626000000000001</v>
      </c>
      <c r="G11258">
        <v>7.5279999999999996</v>
      </c>
      <c r="H11258">
        <v>1146.53</v>
      </c>
      <c r="I11258">
        <v>1083380000</v>
      </c>
      <c r="J11258">
        <v>1119.04</v>
      </c>
      <c r="L11258">
        <v>42.2</v>
      </c>
      <c r="M11258">
        <v>65.003</v>
      </c>
      <c r="N11258">
        <v>188.72</v>
      </c>
    </row>
    <row r="11259" spans="1:14" x14ac:dyDescent="0.3">
      <c r="A11259" t="s">
        <v>388</v>
      </c>
      <c r="B11259" t="s">
        <v>389</v>
      </c>
      <c r="C11259" t="s">
        <v>437</v>
      </c>
      <c r="D11259" t="s">
        <v>436</v>
      </c>
      <c r="E11259">
        <v>1971</v>
      </c>
      <c r="F11259">
        <v>26.623000000000001</v>
      </c>
      <c r="G11259">
        <v>7.4870000000000001</v>
      </c>
      <c r="H11259">
        <v>1036.8900000000001</v>
      </c>
      <c r="I11259">
        <v>896754000</v>
      </c>
      <c r="J11259">
        <v>938.28200000000004</v>
      </c>
      <c r="L11259">
        <v>43</v>
      </c>
      <c r="M11259">
        <v>64.843999999999994</v>
      </c>
      <c r="N11259">
        <v>186.304</v>
      </c>
    </row>
    <row r="11260" spans="1:14" x14ac:dyDescent="0.3">
      <c r="A11260" t="s">
        <v>388</v>
      </c>
      <c r="B11260" t="s">
        <v>389</v>
      </c>
      <c r="C11260" t="s">
        <v>437</v>
      </c>
      <c r="D11260" t="s">
        <v>436</v>
      </c>
      <c r="E11260">
        <v>1970</v>
      </c>
      <c r="F11260">
        <v>26.789000000000001</v>
      </c>
      <c r="G11260">
        <v>7.4619999999999997</v>
      </c>
      <c r="I11260">
        <v>821850000</v>
      </c>
      <c r="J11260">
        <v>869.351</v>
      </c>
      <c r="L11260">
        <v>43.8</v>
      </c>
      <c r="M11260">
        <v>64.7</v>
      </c>
      <c r="N11260">
        <v>184.28100000000001</v>
      </c>
    </row>
    <row r="11261" spans="1:14" x14ac:dyDescent="0.3">
      <c r="A11261" t="s">
        <v>388</v>
      </c>
      <c r="B11261" t="s">
        <v>389</v>
      </c>
      <c r="C11261" t="s">
        <v>437</v>
      </c>
      <c r="D11261" t="s">
        <v>436</v>
      </c>
      <c r="E11261">
        <v>1969</v>
      </c>
      <c r="F11261">
        <v>27.231000000000002</v>
      </c>
      <c r="G11261">
        <v>7.4669999999999996</v>
      </c>
      <c r="I11261">
        <v>779200000</v>
      </c>
      <c r="J11261">
        <v>831.42499999999995</v>
      </c>
      <c r="L11261">
        <v>44.6</v>
      </c>
      <c r="M11261">
        <v>64.564999999999998</v>
      </c>
      <c r="N11261">
        <v>182.68700000000001</v>
      </c>
    </row>
    <row r="11262" spans="1:14" x14ac:dyDescent="0.3">
      <c r="A11262" t="s">
        <v>388</v>
      </c>
      <c r="B11262" t="s">
        <v>389</v>
      </c>
      <c r="C11262" t="s">
        <v>437</v>
      </c>
      <c r="D11262" t="s">
        <v>436</v>
      </c>
      <c r="E11262">
        <v>1968</v>
      </c>
      <c r="F11262">
        <v>27.99</v>
      </c>
      <c r="G11262">
        <v>7.5140000000000002</v>
      </c>
      <c r="I11262">
        <v>758899950</v>
      </c>
      <c r="J11262">
        <v>815.32399999999996</v>
      </c>
      <c r="L11262">
        <v>45.4</v>
      </c>
      <c r="M11262">
        <v>64.430000000000007</v>
      </c>
      <c r="N11262">
        <v>181.44200000000001</v>
      </c>
    </row>
    <row r="11263" spans="1:14" x14ac:dyDescent="0.3">
      <c r="A11263" t="s">
        <v>388</v>
      </c>
      <c r="B11263" t="s">
        <v>389</v>
      </c>
      <c r="C11263" t="s">
        <v>437</v>
      </c>
      <c r="D11263" t="s">
        <v>436</v>
      </c>
      <c r="E11263">
        <v>1967</v>
      </c>
      <c r="F11263">
        <v>29.061</v>
      </c>
      <c r="G11263">
        <v>7.609</v>
      </c>
      <c r="I11263">
        <v>761981000</v>
      </c>
      <c r="J11263">
        <v>823.55499999999995</v>
      </c>
      <c r="L11263">
        <v>46.3</v>
      </c>
      <c r="M11263">
        <v>64.281999999999996</v>
      </c>
      <c r="N11263">
        <v>180.358</v>
      </c>
    </row>
    <row r="11264" spans="1:14" x14ac:dyDescent="0.3">
      <c r="A11264" t="s">
        <v>388</v>
      </c>
      <c r="B11264" t="s">
        <v>389</v>
      </c>
      <c r="C11264" t="s">
        <v>437</v>
      </c>
      <c r="D11264" t="s">
        <v>436</v>
      </c>
      <c r="E11264">
        <v>1966</v>
      </c>
      <c r="F11264">
        <v>30.393999999999998</v>
      </c>
      <c r="G11264">
        <v>7.7510000000000003</v>
      </c>
      <c r="I11264">
        <v>723736000</v>
      </c>
      <c r="J11264">
        <v>787.33900000000006</v>
      </c>
      <c r="L11264">
        <v>47.3</v>
      </c>
      <c r="M11264">
        <v>64.111999999999995</v>
      </c>
      <c r="N11264">
        <v>179.185</v>
      </c>
    </row>
    <row r="11265" spans="1:15" x14ac:dyDescent="0.3">
      <c r="A11265" t="s">
        <v>388</v>
      </c>
      <c r="B11265" t="s">
        <v>389</v>
      </c>
      <c r="C11265" t="s">
        <v>437</v>
      </c>
      <c r="D11265" t="s">
        <v>436</v>
      </c>
      <c r="E11265">
        <v>1965</v>
      </c>
      <c r="F11265">
        <v>31.882000000000001</v>
      </c>
      <c r="G11265">
        <v>7.9340000000000002</v>
      </c>
      <c r="I11265">
        <v>736569000</v>
      </c>
      <c r="J11265">
        <v>807.87400000000002</v>
      </c>
      <c r="L11265">
        <v>48.4</v>
      </c>
      <c r="M11265">
        <v>63.908000000000001</v>
      </c>
      <c r="N11265">
        <v>177.727</v>
      </c>
    </row>
    <row r="11266" spans="1:15" x14ac:dyDescent="0.3">
      <c r="A11266" t="s">
        <v>388</v>
      </c>
      <c r="B11266" t="s">
        <v>389</v>
      </c>
      <c r="C11266" t="s">
        <v>437</v>
      </c>
      <c r="D11266" t="s">
        <v>436</v>
      </c>
      <c r="E11266">
        <v>1964</v>
      </c>
      <c r="F11266">
        <v>33.381</v>
      </c>
      <c r="G11266">
        <v>8.1440000000000001</v>
      </c>
      <c r="I11266">
        <v>711893000</v>
      </c>
      <c r="J11266">
        <v>788.70299999999997</v>
      </c>
      <c r="L11266">
        <v>49.6</v>
      </c>
      <c r="M11266">
        <v>63.662999999999997</v>
      </c>
      <c r="N11266">
        <v>175.94800000000001</v>
      </c>
    </row>
    <row r="11267" spans="1:15" x14ac:dyDescent="0.3">
      <c r="A11267" t="s">
        <v>388</v>
      </c>
      <c r="B11267" t="s">
        <v>389</v>
      </c>
      <c r="C11267" t="s">
        <v>437</v>
      </c>
      <c r="D11267" t="s">
        <v>436</v>
      </c>
      <c r="E11267">
        <v>1963</v>
      </c>
      <c r="F11267">
        <v>34.752000000000002</v>
      </c>
      <c r="G11267">
        <v>8.3650000000000002</v>
      </c>
      <c r="I11267">
        <v>678235000</v>
      </c>
      <c r="J11267">
        <v>760.40099999999995</v>
      </c>
      <c r="L11267">
        <v>50.9</v>
      </c>
      <c r="M11267">
        <v>63.372999999999998</v>
      </c>
      <c r="N11267">
        <v>173.86799999999999</v>
      </c>
    </row>
    <row r="11268" spans="1:15" x14ac:dyDescent="0.3">
      <c r="A11268" t="s">
        <v>388</v>
      </c>
      <c r="B11268" t="s">
        <v>389</v>
      </c>
      <c r="C11268" t="s">
        <v>437</v>
      </c>
      <c r="D11268" t="s">
        <v>436</v>
      </c>
      <c r="E11268">
        <v>1962</v>
      </c>
      <c r="F11268">
        <v>35.890999999999998</v>
      </c>
      <c r="G11268">
        <v>8.5869999999999997</v>
      </c>
      <c r="I11268">
        <v>619319000</v>
      </c>
      <c r="J11268">
        <v>704.21900000000005</v>
      </c>
      <c r="L11268">
        <v>52.5</v>
      </c>
      <c r="M11268">
        <v>63.036000000000001</v>
      </c>
      <c r="N11268">
        <v>171.43100000000001</v>
      </c>
    </row>
    <row r="11269" spans="1:15" x14ac:dyDescent="0.3">
      <c r="A11269" t="s">
        <v>388</v>
      </c>
      <c r="B11269" t="s">
        <v>389</v>
      </c>
      <c r="C11269" t="s">
        <v>437</v>
      </c>
      <c r="D11269" t="s">
        <v>436</v>
      </c>
      <c r="E11269">
        <v>1961</v>
      </c>
      <c r="F11269">
        <v>36.753999999999998</v>
      </c>
      <c r="G11269">
        <v>8.8059999999999992</v>
      </c>
      <c r="I11269">
        <v>584961000</v>
      </c>
      <c r="J11269">
        <v>676.39800000000002</v>
      </c>
      <c r="L11269">
        <v>54.1</v>
      </c>
      <c r="M11269">
        <v>62.652000000000001</v>
      </c>
      <c r="N11269">
        <v>168.58099999999999</v>
      </c>
    </row>
    <row r="11270" spans="1:15" x14ac:dyDescent="0.3">
      <c r="A11270" t="s">
        <v>388</v>
      </c>
      <c r="B11270" t="s">
        <v>389</v>
      </c>
      <c r="C11270" t="s">
        <v>437</v>
      </c>
      <c r="D11270" t="s">
        <v>436</v>
      </c>
      <c r="E11270">
        <v>1960</v>
      </c>
      <c r="F11270">
        <v>37.353999999999999</v>
      </c>
      <c r="G11270">
        <v>9.0259999999999998</v>
      </c>
      <c r="I11270">
        <v>535670000</v>
      </c>
      <c r="J11270">
        <v>631.702</v>
      </c>
      <c r="L11270">
        <v>55.8</v>
      </c>
      <c r="M11270">
        <v>62.222000000000001</v>
      </c>
    </row>
    <row r="11271" spans="1:15" x14ac:dyDescent="0.3">
      <c r="A11271" t="s">
        <v>390</v>
      </c>
      <c r="B11271" t="s">
        <v>391</v>
      </c>
      <c r="C11271" t="s">
        <v>434</v>
      </c>
      <c r="D11271" t="s">
        <v>433</v>
      </c>
      <c r="E11271">
        <v>2018</v>
      </c>
      <c r="I11271">
        <v>39860700000</v>
      </c>
      <c r="J11271">
        <v>3446.61</v>
      </c>
      <c r="K11271">
        <v>64.190799999999996</v>
      </c>
      <c r="L11271">
        <v>14.6</v>
      </c>
      <c r="N11271">
        <v>74.441299999999998</v>
      </c>
      <c r="O11271">
        <v>15.478</v>
      </c>
    </row>
    <row r="11272" spans="1:15" x14ac:dyDescent="0.3">
      <c r="A11272" t="s">
        <v>390</v>
      </c>
      <c r="B11272" t="s">
        <v>391</v>
      </c>
      <c r="C11272" t="s">
        <v>434</v>
      </c>
      <c r="D11272" t="s">
        <v>433</v>
      </c>
      <c r="E11272">
        <v>2017</v>
      </c>
      <c r="F11272">
        <v>18.010000000000002</v>
      </c>
      <c r="G11272">
        <v>6.274</v>
      </c>
      <c r="I11272">
        <v>39952100000</v>
      </c>
      <c r="J11272">
        <v>3494.32</v>
      </c>
      <c r="K11272">
        <v>64.190799999999996</v>
      </c>
      <c r="L11272">
        <v>14.7</v>
      </c>
      <c r="M11272">
        <v>76.31</v>
      </c>
      <c r="N11272">
        <v>73.593199999999996</v>
      </c>
      <c r="O11272">
        <v>15.379</v>
      </c>
    </row>
    <row r="11273" spans="1:15" x14ac:dyDescent="0.3">
      <c r="A11273" t="s">
        <v>390</v>
      </c>
      <c r="B11273" t="s">
        <v>391</v>
      </c>
      <c r="C11273" t="s">
        <v>434</v>
      </c>
      <c r="D11273" t="s">
        <v>433</v>
      </c>
      <c r="E11273">
        <v>2016</v>
      </c>
      <c r="F11273">
        <v>18.405000000000001</v>
      </c>
      <c r="G11273">
        <v>6.2869999999999999</v>
      </c>
      <c r="I11273">
        <v>41808400000</v>
      </c>
      <c r="J11273">
        <v>3698.57</v>
      </c>
      <c r="K11273">
        <v>49.6</v>
      </c>
      <c r="L11273">
        <v>14.7</v>
      </c>
      <c r="M11273">
        <v>76.114999999999995</v>
      </c>
      <c r="N11273">
        <v>72.759699999999995</v>
      </c>
      <c r="O11273">
        <v>15.513999999999999</v>
      </c>
    </row>
    <row r="11274" spans="1:15" x14ac:dyDescent="0.3">
      <c r="A11274" t="s">
        <v>390</v>
      </c>
      <c r="B11274" t="s">
        <v>391</v>
      </c>
      <c r="C11274" t="s">
        <v>434</v>
      </c>
      <c r="D11274" t="s">
        <v>433</v>
      </c>
      <c r="E11274">
        <v>2015</v>
      </c>
      <c r="F11274">
        <v>18.707000000000001</v>
      </c>
      <c r="G11274">
        <v>6.298</v>
      </c>
      <c r="I11274">
        <v>43152500000</v>
      </c>
      <c r="J11274">
        <v>3859.81</v>
      </c>
      <c r="K11274">
        <v>46.5</v>
      </c>
      <c r="L11274">
        <v>14.8</v>
      </c>
      <c r="M11274">
        <v>75.921999999999997</v>
      </c>
      <c r="N11274">
        <v>71.961600000000004</v>
      </c>
      <c r="O11274">
        <v>15.218</v>
      </c>
    </row>
    <row r="11275" spans="1:15" x14ac:dyDescent="0.3">
      <c r="A11275" t="s">
        <v>390</v>
      </c>
      <c r="B11275" t="s">
        <v>391</v>
      </c>
      <c r="C11275" t="s">
        <v>434</v>
      </c>
      <c r="D11275" t="s">
        <v>433</v>
      </c>
      <c r="E11275">
        <v>2014</v>
      </c>
      <c r="F11275">
        <v>18.873999999999999</v>
      </c>
      <c r="G11275">
        <v>6.3010000000000002</v>
      </c>
      <c r="H11275">
        <v>1454.64</v>
      </c>
      <c r="I11275">
        <v>47632300000</v>
      </c>
      <c r="J11275">
        <v>4305.47</v>
      </c>
      <c r="K11275">
        <v>46.16</v>
      </c>
      <c r="L11275">
        <v>14.9</v>
      </c>
      <c r="M11275">
        <v>75.733999999999995</v>
      </c>
      <c r="N11275">
        <v>71.210099999999997</v>
      </c>
      <c r="O11275">
        <v>15.058</v>
      </c>
    </row>
    <row r="11276" spans="1:15" x14ac:dyDescent="0.3">
      <c r="A11276" t="s">
        <v>390</v>
      </c>
      <c r="B11276" t="s">
        <v>391</v>
      </c>
      <c r="C11276" t="s">
        <v>434</v>
      </c>
      <c r="D11276" t="s">
        <v>433</v>
      </c>
      <c r="E11276">
        <v>2013</v>
      </c>
      <c r="F11276">
        <v>18.891999999999999</v>
      </c>
      <c r="G11276">
        <v>6.2939999999999996</v>
      </c>
      <c r="H11276">
        <v>1425.92</v>
      </c>
      <c r="I11276">
        <v>46251100000</v>
      </c>
      <c r="J11276">
        <v>4222.7</v>
      </c>
      <c r="K11276">
        <v>43.8</v>
      </c>
      <c r="L11276">
        <v>15</v>
      </c>
      <c r="M11276">
        <v>75.552000000000007</v>
      </c>
      <c r="N11276">
        <v>70.500500000000002</v>
      </c>
      <c r="O11276">
        <v>15.933999999999999</v>
      </c>
    </row>
    <row r="11277" spans="1:15" x14ac:dyDescent="0.3">
      <c r="A11277" t="s">
        <v>390</v>
      </c>
      <c r="B11277" t="s">
        <v>391</v>
      </c>
      <c r="C11277" t="s">
        <v>434</v>
      </c>
      <c r="D11277" t="s">
        <v>433</v>
      </c>
      <c r="E11277">
        <v>2012</v>
      </c>
      <c r="F11277">
        <v>18.763000000000002</v>
      </c>
      <c r="G11277">
        <v>6.274</v>
      </c>
      <c r="H11277">
        <v>1408.87</v>
      </c>
      <c r="I11277">
        <v>45044100000</v>
      </c>
      <c r="J11277">
        <v>4152.68</v>
      </c>
      <c r="K11277">
        <v>41.441600000000001</v>
      </c>
      <c r="L11277">
        <v>15.2</v>
      </c>
      <c r="M11277">
        <v>75.376000000000005</v>
      </c>
      <c r="N11277">
        <v>69.8185</v>
      </c>
      <c r="O11277">
        <v>17.63</v>
      </c>
    </row>
    <row r="11278" spans="1:15" x14ac:dyDescent="0.3">
      <c r="A11278" t="s">
        <v>390</v>
      </c>
      <c r="B11278" t="s">
        <v>391</v>
      </c>
      <c r="C11278" t="s">
        <v>434</v>
      </c>
      <c r="D11278" t="s">
        <v>433</v>
      </c>
      <c r="E11278">
        <v>2011</v>
      </c>
      <c r="F11278">
        <v>18.506</v>
      </c>
      <c r="G11278">
        <v>6.2409999999999997</v>
      </c>
      <c r="H11278">
        <v>1323.05</v>
      </c>
      <c r="I11278">
        <v>45810600000</v>
      </c>
      <c r="J11278">
        <v>4264.67</v>
      </c>
      <c r="K11278">
        <v>39.1</v>
      </c>
      <c r="L11278">
        <v>15.5</v>
      </c>
      <c r="M11278">
        <v>75.206000000000003</v>
      </c>
      <c r="N11278">
        <v>69.141900000000007</v>
      </c>
      <c r="O11278">
        <v>18.334</v>
      </c>
    </row>
    <row r="11279" spans="1:15" x14ac:dyDescent="0.3">
      <c r="A11279" t="s">
        <v>390</v>
      </c>
      <c r="B11279" t="s">
        <v>391</v>
      </c>
      <c r="C11279" t="s">
        <v>434</v>
      </c>
      <c r="D11279" t="s">
        <v>433</v>
      </c>
      <c r="E11279">
        <v>2010</v>
      </c>
      <c r="F11279">
        <v>18.149000000000001</v>
      </c>
      <c r="G11279">
        <v>6.194</v>
      </c>
      <c r="H11279">
        <v>1364.99</v>
      </c>
      <c r="I11279">
        <v>44050900000</v>
      </c>
      <c r="J11279">
        <v>4141.9799999999996</v>
      </c>
      <c r="K11279">
        <v>36.799999999999997</v>
      </c>
      <c r="L11279">
        <v>15.8</v>
      </c>
      <c r="M11279">
        <v>75.040999999999997</v>
      </c>
      <c r="N11279">
        <v>68.455500000000001</v>
      </c>
      <c r="O11279">
        <v>13.048999999999999</v>
      </c>
    </row>
    <row r="11280" spans="1:15" x14ac:dyDescent="0.3">
      <c r="A11280" t="s">
        <v>390</v>
      </c>
      <c r="B11280" t="s">
        <v>391</v>
      </c>
      <c r="C11280" t="s">
        <v>434</v>
      </c>
      <c r="D11280" t="s">
        <v>433</v>
      </c>
      <c r="E11280">
        <v>2009</v>
      </c>
      <c r="F11280">
        <v>17.734000000000002</v>
      </c>
      <c r="G11280">
        <v>6.1349999999999998</v>
      </c>
      <c r="H11280">
        <v>1274.1199999999999</v>
      </c>
      <c r="I11280">
        <v>43454900000</v>
      </c>
      <c r="J11280">
        <v>4128.46</v>
      </c>
      <c r="K11280">
        <v>34.07</v>
      </c>
      <c r="L11280">
        <v>16.2</v>
      </c>
      <c r="M11280">
        <v>74.88</v>
      </c>
      <c r="N11280">
        <v>67.750299999999996</v>
      </c>
      <c r="O11280">
        <v>13.291</v>
      </c>
    </row>
    <row r="11281" spans="1:15" x14ac:dyDescent="0.3">
      <c r="A11281" t="s">
        <v>390</v>
      </c>
      <c r="B11281" t="s">
        <v>391</v>
      </c>
      <c r="C11281" t="s">
        <v>434</v>
      </c>
      <c r="D11281" t="s">
        <v>433</v>
      </c>
      <c r="E11281">
        <v>2008</v>
      </c>
      <c r="F11281">
        <v>17.315999999999999</v>
      </c>
      <c r="G11281">
        <v>6.0670000000000002</v>
      </c>
      <c r="H11281">
        <v>1188.93</v>
      </c>
      <c r="I11281">
        <v>44856600000</v>
      </c>
      <c r="J11281">
        <v>4307.16</v>
      </c>
      <c r="K11281">
        <v>27.53</v>
      </c>
      <c r="L11281">
        <v>16.600000000000001</v>
      </c>
      <c r="M11281">
        <v>74.72</v>
      </c>
      <c r="N11281">
        <v>67.034199999999998</v>
      </c>
      <c r="O11281">
        <v>12.444000000000001</v>
      </c>
    </row>
    <row r="11282" spans="1:15" x14ac:dyDescent="0.3">
      <c r="A11282" t="s">
        <v>390</v>
      </c>
      <c r="B11282" t="s">
        <v>391</v>
      </c>
      <c r="C11282" t="s">
        <v>434</v>
      </c>
      <c r="D11282" t="s">
        <v>433</v>
      </c>
      <c r="E11282">
        <v>2007</v>
      </c>
      <c r="F11282">
        <v>16.946999999999999</v>
      </c>
      <c r="G11282">
        <v>5.9950000000000001</v>
      </c>
      <c r="H11282">
        <v>1151.03</v>
      </c>
      <c r="I11282">
        <v>38908100000</v>
      </c>
      <c r="J11282">
        <v>3775.75</v>
      </c>
      <c r="K11282">
        <v>17.100000000000001</v>
      </c>
      <c r="L11282">
        <v>17.2</v>
      </c>
      <c r="M11282">
        <v>74.558000000000007</v>
      </c>
      <c r="N11282">
        <v>66.328100000000006</v>
      </c>
      <c r="O11282">
        <v>12.365</v>
      </c>
    </row>
    <row r="11283" spans="1:15" x14ac:dyDescent="0.3">
      <c r="A11283" t="s">
        <v>390</v>
      </c>
      <c r="B11283" t="s">
        <v>391</v>
      </c>
      <c r="C11283" t="s">
        <v>434</v>
      </c>
      <c r="D11283" t="s">
        <v>433</v>
      </c>
      <c r="E11283">
        <v>2006</v>
      </c>
      <c r="F11283">
        <v>16.664000000000001</v>
      </c>
      <c r="G11283">
        <v>5.9219999999999997</v>
      </c>
      <c r="H11283">
        <v>1107.6099999999999</v>
      </c>
      <c r="I11283">
        <v>34378400000</v>
      </c>
      <c r="J11283">
        <v>3370.03</v>
      </c>
      <c r="K11283">
        <v>12.9864</v>
      </c>
      <c r="L11283">
        <v>18</v>
      </c>
      <c r="M11283">
        <v>74.391000000000005</v>
      </c>
      <c r="N11283">
        <v>65.661799999999999</v>
      </c>
      <c r="O11283">
        <v>12.51</v>
      </c>
    </row>
    <row r="11284" spans="1:15" x14ac:dyDescent="0.3">
      <c r="A11284" t="s">
        <v>390</v>
      </c>
      <c r="B11284" t="s">
        <v>391</v>
      </c>
      <c r="C11284" t="s">
        <v>434</v>
      </c>
      <c r="D11284" t="s">
        <v>433</v>
      </c>
      <c r="E11284">
        <v>2005</v>
      </c>
      <c r="F11284">
        <v>16.494</v>
      </c>
      <c r="G11284">
        <v>5.8490000000000002</v>
      </c>
      <c r="H11284">
        <v>1083.53</v>
      </c>
      <c r="I11284">
        <v>32273000000</v>
      </c>
      <c r="J11284">
        <v>3193.21</v>
      </c>
      <c r="K11284">
        <v>9.6550899999999995</v>
      </c>
      <c r="L11284">
        <v>18.8</v>
      </c>
      <c r="M11284">
        <v>74.216999999999999</v>
      </c>
      <c r="N11284">
        <v>65.053899999999999</v>
      </c>
      <c r="O11284">
        <v>12.872</v>
      </c>
    </row>
    <row r="11285" spans="1:15" x14ac:dyDescent="0.3">
      <c r="A11285" t="s">
        <v>390</v>
      </c>
      <c r="B11285" t="s">
        <v>391</v>
      </c>
      <c r="C11285" t="s">
        <v>434</v>
      </c>
      <c r="D11285" t="s">
        <v>433</v>
      </c>
      <c r="E11285">
        <v>2004</v>
      </c>
      <c r="F11285">
        <v>16.448</v>
      </c>
      <c r="G11285">
        <v>5.7759999999999998</v>
      </c>
      <c r="H11285">
        <v>1034.5999999999999</v>
      </c>
      <c r="I11285">
        <v>31183100000</v>
      </c>
      <c r="J11285">
        <v>3111.38</v>
      </c>
      <c r="K11285">
        <v>8.5288199999999996</v>
      </c>
      <c r="L11285">
        <v>19.8</v>
      </c>
      <c r="M11285">
        <v>74.034000000000006</v>
      </c>
      <c r="N11285">
        <v>64.510000000000005</v>
      </c>
      <c r="O11285">
        <v>14.23</v>
      </c>
    </row>
    <row r="11286" spans="1:15" x14ac:dyDescent="0.3">
      <c r="A11286" t="s">
        <v>390</v>
      </c>
      <c r="B11286" t="s">
        <v>391</v>
      </c>
      <c r="C11286" t="s">
        <v>434</v>
      </c>
      <c r="D11286" t="s">
        <v>433</v>
      </c>
      <c r="E11286">
        <v>2003</v>
      </c>
      <c r="F11286">
        <v>16.510999999999999</v>
      </c>
      <c r="G11286">
        <v>5.7060000000000004</v>
      </c>
      <c r="H11286">
        <v>993.53700000000003</v>
      </c>
      <c r="I11286">
        <v>27453100000</v>
      </c>
      <c r="J11286">
        <v>2760.41</v>
      </c>
      <c r="K11286">
        <v>6.49085</v>
      </c>
      <c r="L11286">
        <v>20.9</v>
      </c>
      <c r="M11286">
        <v>73.841999999999999</v>
      </c>
      <c r="N11286">
        <v>64.014399999999995</v>
      </c>
      <c r="O11286">
        <v>14.51</v>
      </c>
    </row>
    <row r="11287" spans="1:15" x14ac:dyDescent="0.3">
      <c r="A11287" t="s">
        <v>390</v>
      </c>
      <c r="B11287" t="s">
        <v>391</v>
      </c>
      <c r="C11287" t="s">
        <v>434</v>
      </c>
      <c r="D11287" t="s">
        <v>433</v>
      </c>
      <c r="E11287">
        <v>2002</v>
      </c>
      <c r="F11287">
        <v>16.672000000000001</v>
      </c>
      <c r="G11287">
        <v>5.6390000000000002</v>
      </c>
      <c r="H11287">
        <v>1066.1300000000001</v>
      </c>
      <c r="I11287">
        <v>23142300000</v>
      </c>
      <c r="J11287">
        <v>2344.41</v>
      </c>
      <c r="K11287">
        <v>5.2528899999999998</v>
      </c>
      <c r="L11287">
        <v>22.1</v>
      </c>
      <c r="M11287">
        <v>73.638000000000005</v>
      </c>
      <c r="N11287">
        <v>63.5379</v>
      </c>
      <c r="O11287">
        <v>14.55</v>
      </c>
    </row>
    <row r="11288" spans="1:15" x14ac:dyDescent="0.3">
      <c r="A11288" t="s">
        <v>390</v>
      </c>
      <c r="B11288" t="s">
        <v>391</v>
      </c>
      <c r="C11288" t="s">
        <v>434</v>
      </c>
      <c r="D11288" t="s">
        <v>433</v>
      </c>
      <c r="E11288">
        <v>2001</v>
      </c>
      <c r="F11288">
        <v>16.934000000000001</v>
      </c>
      <c r="G11288">
        <v>5.5789999999999997</v>
      </c>
      <c r="H11288">
        <v>1035.3399999999999</v>
      </c>
      <c r="I11288">
        <v>22066100000</v>
      </c>
      <c r="J11288">
        <v>2253.04</v>
      </c>
      <c r="K11288">
        <v>4.2979700000000003</v>
      </c>
      <c r="L11288">
        <v>23.5</v>
      </c>
      <c r="M11288">
        <v>73.415000000000006</v>
      </c>
      <c r="N11288">
        <v>63.040100000000002</v>
      </c>
      <c r="O11288">
        <v>14.4</v>
      </c>
    </row>
    <row r="11289" spans="1:15" x14ac:dyDescent="0.3">
      <c r="A11289" t="s">
        <v>390</v>
      </c>
      <c r="B11289" t="s">
        <v>391</v>
      </c>
      <c r="C11289" t="s">
        <v>434</v>
      </c>
      <c r="D11289" t="s">
        <v>433</v>
      </c>
      <c r="E11289">
        <v>2000</v>
      </c>
      <c r="F11289">
        <v>17.297000000000001</v>
      </c>
      <c r="G11289">
        <v>5.53</v>
      </c>
      <c r="H11289">
        <v>976.47900000000004</v>
      </c>
      <c r="I11289">
        <v>21473200000</v>
      </c>
      <c r="J11289">
        <v>2211.83</v>
      </c>
      <c r="K11289">
        <v>2.75074</v>
      </c>
      <c r="L11289">
        <v>25</v>
      </c>
      <c r="M11289">
        <v>73.171999999999997</v>
      </c>
      <c r="N11289">
        <v>62.489400000000003</v>
      </c>
      <c r="O11289">
        <v>14.94</v>
      </c>
    </row>
    <row r="11290" spans="1:15" x14ac:dyDescent="0.3">
      <c r="A11290" t="s">
        <v>390</v>
      </c>
      <c r="B11290" t="s">
        <v>391</v>
      </c>
      <c r="C11290" t="s">
        <v>434</v>
      </c>
      <c r="D11290" t="s">
        <v>433</v>
      </c>
      <c r="E11290">
        <v>1999</v>
      </c>
      <c r="F11290">
        <v>17.759</v>
      </c>
      <c r="G11290">
        <v>5.4930000000000003</v>
      </c>
      <c r="H11290">
        <v>931.91</v>
      </c>
      <c r="I11290">
        <v>22943700000</v>
      </c>
      <c r="J11290">
        <v>2386.59</v>
      </c>
      <c r="K11290">
        <v>1.60249</v>
      </c>
      <c r="L11290">
        <v>26.7</v>
      </c>
      <c r="M11290">
        <v>72.903999999999996</v>
      </c>
      <c r="N11290">
        <v>61.879399999999997</v>
      </c>
      <c r="O11290">
        <v>15.21</v>
      </c>
    </row>
    <row r="11291" spans="1:15" x14ac:dyDescent="0.3">
      <c r="A11291" t="s">
        <v>390</v>
      </c>
      <c r="B11291" t="s">
        <v>391</v>
      </c>
      <c r="C11291" t="s">
        <v>434</v>
      </c>
      <c r="D11291" t="s">
        <v>433</v>
      </c>
      <c r="E11291">
        <v>1998</v>
      </c>
      <c r="F11291">
        <v>18.311</v>
      </c>
      <c r="G11291">
        <v>5.47</v>
      </c>
      <c r="H11291">
        <v>852.06299999999999</v>
      </c>
      <c r="I11291">
        <v>21803400000</v>
      </c>
      <c r="J11291">
        <v>2292.71</v>
      </c>
      <c r="K11291">
        <v>0.107941</v>
      </c>
      <c r="L11291">
        <v>28.6</v>
      </c>
      <c r="M11291">
        <v>72.608000000000004</v>
      </c>
      <c r="N11291">
        <v>61.2117</v>
      </c>
      <c r="O11291">
        <v>15.433</v>
      </c>
    </row>
    <row r="11292" spans="1:15" x14ac:dyDescent="0.3">
      <c r="A11292" t="s">
        <v>390</v>
      </c>
      <c r="B11292" t="s">
        <v>391</v>
      </c>
      <c r="C11292" t="s">
        <v>434</v>
      </c>
      <c r="D11292" t="s">
        <v>433</v>
      </c>
      <c r="E11292">
        <v>1997</v>
      </c>
      <c r="F11292">
        <v>18.949000000000002</v>
      </c>
      <c r="G11292">
        <v>5.4660000000000002</v>
      </c>
      <c r="H11292">
        <v>810.31399999999996</v>
      </c>
      <c r="I11292">
        <v>20746400000</v>
      </c>
      <c r="J11292">
        <v>2208.21</v>
      </c>
      <c r="K11292">
        <v>4.3657000000000001E-2</v>
      </c>
      <c r="L11292">
        <v>30.5</v>
      </c>
      <c r="M11292">
        <v>72.281999999999996</v>
      </c>
      <c r="N11292">
        <v>60.473199999999999</v>
      </c>
      <c r="O11292">
        <v>15.94</v>
      </c>
    </row>
    <row r="11293" spans="1:15" x14ac:dyDescent="0.3">
      <c r="A11293" t="s">
        <v>390</v>
      </c>
      <c r="B11293" t="s">
        <v>391</v>
      </c>
      <c r="C11293" t="s">
        <v>434</v>
      </c>
      <c r="D11293" t="s">
        <v>433</v>
      </c>
      <c r="E11293">
        <v>1996</v>
      </c>
      <c r="F11293">
        <v>19.667999999999999</v>
      </c>
      <c r="G11293">
        <v>5.484</v>
      </c>
      <c r="H11293">
        <v>770.87900000000002</v>
      </c>
      <c r="I11293">
        <v>19587300000</v>
      </c>
      <c r="J11293">
        <v>2113.59</v>
      </c>
      <c r="K11293">
        <v>2.7615399999999998E-2</v>
      </c>
      <c r="L11293">
        <v>32.5</v>
      </c>
      <c r="M11293">
        <v>71.921000000000006</v>
      </c>
      <c r="N11293">
        <v>59.650700000000001</v>
      </c>
      <c r="O11293">
        <v>16.02</v>
      </c>
    </row>
    <row r="11294" spans="1:15" x14ac:dyDescent="0.3">
      <c r="A11294" t="s">
        <v>390</v>
      </c>
      <c r="B11294" t="s">
        <v>391</v>
      </c>
      <c r="C11294" t="s">
        <v>434</v>
      </c>
      <c r="D11294" t="s">
        <v>433</v>
      </c>
      <c r="E11294">
        <v>1995</v>
      </c>
      <c r="F11294">
        <v>20.478999999999999</v>
      </c>
      <c r="G11294">
        <v>5.5309999999999997</v>
      </c>
      <c r="H11294">
        <v>760.62400000000002</v>
      </c>
      <c r="I11294">
        <v>18030900000</v>
      </c>
      <c r="J11294">
        <v>1975.9</v>
      </c>
      <c r="K11294">
        <v>1.1192000000000001E-2</v>
      </c>
      <c r="L11294">
        <v>34.5</v>
      </c>
      <c r="M11294">
        <v>71.516999999999996</v>
      </c>
      <c r="N11294">
        <v>58.737099999999998</v>
      </c>
      <c r="O11294">
        <v>15.88</v>
      </c>
    </row>
    <row r="11295" spans="1:15" x14ac:dyDescent="0.3">
      <c r="A11295" t="s">
        <v>390</v>
      </c>
      <c r="B11295" t="s">
        <v>391</v>
      </c>
      <c r="C11295" t="s">
        <v>434</v>
      </c>
      <c r="D11295" t="s">
        <v>433</v>
      </c>
      <c r="E11295">
        <v>1994</v>
      </c>
      <c r="F11295">
        <v>21.401</v>
      </c>
      <c r="G11295">
        <v>5.6150000000000002</v>
      </c>
      <c r="H11295">
        <v>751.23400000000004</v>
      </c>
      <c r="I11295">
        <v>15632500000</v>
      </c>
      <c r="J11295">
        <v>1743.15</v>
      </c>
      <c r="K11295">
        <v>7.3795400000000004E-3</v>
      </c>
      <c r="L11295">
        <v>36.4</v>
      </c>
      <c r="M11295">
        <v>71.061999999999998</v>
      </c>
      <c r="N11295">
        <v>57.723500000000001</v>
      </c>
      <c r="O11295">
        <v>15.818</v>
      </c>
    </row>
    <row r="11296" spans="1:15" x14ac:dyDescent="0.3">
      <c r="A11296" t="s">
        <v>390</v>
      </c>
      <c r="B11296" t="s">
        <v>391</v>
      </c>
      <c r="C11296" t="s">
        <v>434</v>
      </c>
      <c r="D11296" t="s">
        <v>433</v>
      </c>
      <c r="E11296">
        <v>1993</v>
      </c>
      <c r="F11296">
        <v>22.431999999999999</v>
      </c>
      <c r="G11296">
        <v>5.7350000000000003</v>
      </c>
      <c r="H11296">
        <v>699.07299999999998</v>
      </c>
      <c r="I11296">
        <v>14608900000</v>
      </c>
      <c r="J11296">
        <v>1660.88</v>
      </c>
      <c r="L11296">
        <v>38.200000000000003</v>
      </c>
      <c r="M11296">
        <v>70.555000000000007</v>
      </c>
      <c r="N11296">
        <v>56.616500000000002</v>
      </c>
      <c r="O11296">
        <v>15.48</v>
      </c>
    </row>
    <row r="11297" spans="1:15" x14ac:dyDescent="0.3">
      <c r="A11297" t="s">
        <v>390</v>
      </c>
      <c r="B11297" t="s">
        <v>391</v>
      </c>
      <c r="C11297" t="s">
        <v>434</v>
      </c>
      <c r="D11297" t="s">
        <v>433</v>
      </c>
      <c r="E11297">
        <v>1992</v>
      </c>
      <c r="F11297">
        <v>23.556999999999999</v>
      </c>
      <c r="G11297">
        <v>5.8890000000000002</v>
      </c>
      <c r="H11297">
        <v>677.51300000000003</v>
      </c>
      <c r="I11297">
        <v>15497300000</v>
      </c>
      <c r="J11297">
        <v>1799.11</v>
      </c>
      <c r="L11297">
        <v>39.9</v>
      </c>
      <c r="M11297">
        <v>70.001000000000005</v>
      </c>
      <c r="N11297">
        <v>55.444499999999998</v>
      </c>
      <c r="O11297">
        <v>15.151</v>
      </c>
    </row>
    <row r="11298" spans="1:15" x14ac:dyDescent="0.3">
      <c r="A11298" t="s">
        <v>390</v>
      </c>
      <c r="B11298" t="s">
        <v>391</v>
      </c>
      <c r="C11298" t="s">
        <v>434</v>
      </c>
      <c r="D11298" t="s">
        <v>433</v>
      </c>
      <c r="E11298">
        <v>1991</v>
      </c>
      <c r="F11298">
        <v>24.751000000000001</v>
      </c>
      <c r="G11298">
        <v>6.0730000000000004</v>
      </c>
      <c r="H11298">
        <v>643.22400000000005</v>
      </c>
      <c r="I11298">
        <v>13074800000</v>
      </c>
      <c r="J11298">
        <v>1551.38</v>
      </c>
      <c r="L11298">
        <v>41.6</v>
      </c>
      <c r="M11298">
        <v>69.406999999999996</v>
      </c>
      <c r="N11298">
        <v>54.247300000000003</v>
      </c>
      <c r="O11298">
        <v>15.074</v>
      </c>
    </row>
    <row r="11299" spans="1:15" x14ac:dyDescent="0.3">
      <c r="A11299" t="s">
        <v>390</v>
      </c>
      <c r="B11299" t="s">
        <v>391</v>
      </c>
      <c r="C11299" t="s">
        <v>434</v>
      </c>
      <c r="D11299" t="s">
        <v>433</v>
      </c>
      <c r="E11299">
        <v>1990</v>
      </c>
      <c r="F11299">
        <v>25.975000000000001</v>
      </c>
      <c r="G11299">
        <v>6.2750000000000004</v>
      </c>
      <c r="H11299">
        <v>631.60500000000002</v>
      </c>
      <c r="I11299">
        <v>12290600000</v>
      </c>
      <c r="J11299">
        <v>1491.12</v>
      </c>
      <c r="K11299">
        <v>0</v>
      </c>
      <c r="L11299">
        <v>43.3</v>
      </c>
      <c r="M11299">
        <v>68.792000000000002</v>
      </c>
      <c r="N11299">
        <v>53.054200000000002</v>
      </c>
    </row>
    <row r="11300" spans="1:15" x14ac:dyDescent="0.3">
      <c r="A11300" t="s">
        <v>390</v>
      </c>
      <c r="B11300" t="s">
        <v>391</v>
      </c>
      <c r="C11300" t="s">
        <v>434</v>
      </c>
      <c r="D11300" t="s">
        <v>433</v>
      </c>
      <c r="E11300">
        <v>1989</v>
      </c>
      <c r="F11300">
        <v>27.187000000000001</v>
      </c>
      <c r="G11300">
        <v>6.476</v>
      </c>
      <c r="H11300">
        <v>603.58199999999999</v>
      </c>
      <c r="I11300">
        <v>10102100000</v>
      </c>
      <c r="J11300">
        <v>1253.33</v>
      </c>
      <c r="L11300">
        <v>45</v>
      </c>
      <c r="M11300">
        <v>68.176000000000002</v>
      </c>
      <c r="N11300">
        <v>51.880899999999997</v>
      </c>
    </row>
    <row r="11301" spans="1:15" x14ac:dyDescent="0.3">
      <c r="A11301" t="s">
        <v>390</v>
      </c>
      <c r="B11301" t="s">
        <v>391</v>
      </c>
      <c r="C11301" t="s">
        <v>434</v>
      </c>
      <c r="D11301" t="s">
        <v>433</v>
      </c>
      <c r="E11301">
        <v>1988</v>
      </c>
      <c r="F11301">
        <v>28.35</v>
      </c>
      <c r="G11301">
        <v>6.6680000000000001</v>
      </c>
      <c r="H11301">
        <v>584.49300000000005</v>
      </c>
      <c r="I11301">
        <v>10096300000</v>
      </c>
      <c r="J11301">
        <v>1281.2</v>
      </c>
      <c r="L11301">
        <v>46.8</v>
      </c>
      <c r="M11301">
        <v>67.573999999999998</v>
      </c>
      <c r="N11301">
        <v>50.722999999999999</v>
      </c>
    </row>
    <row r="11302" spans="1:15" x14ac:dyDescent="0.3">
      <c r="A11302" t="s">
        <v>390</v>
      </c>
      <c r="B11302" t="s">
        <v>391</v>
      </c>
      <c r="C11302" t="s">
        <v>434</v>
      </c>
      <c r="D11302" t="s">
        <v>433</v>
      </c>
      <c r="E11302">
        <v>1987</v>
      </c>
      <c r="F11302">
        <v>29.436</v>
      </c>
      <c r="G11302">
        <v>6.8479999999999999</v>
      </c>
      <c r="H11302">
        <v>552.80399999999997</v>
      </c>
      <c r="I11302">
        <v>9696270000</v>
      </c>
      <c r="J11302">
        <v>1259.1400000000001</v>
      </c>
      <c r="L11302">
        <v>48.9</v>
      </c>
      <c r="M11302">
        <v>66.989000000000004</v>
      </c>
      <c r="N11302">
        <v>49.567</v>
      </c>
    </row>
    <row r="11303" spans="1:15" x14ac:dyDescent="0.3">
      <c r="A11303" t="s">
        <v>390</v>
      </c>
      <c r="B11303" t="s">
        <v>391</v>
      </c>
      <c r="C11303" t="s">
        <v>434</v>
      </c>
      <c r="D11303" t="s">
        <v>433</v>
      </c>
      <c r="E11303">
        <v>1986</v>
      </c>
      <c r="F11303">
        <v>30.428000000000001</v>
      </c>
      <c r="G11303">
        <v>7.0220000000000002</v>
      </c>
      <c r="H11303">
        <v>529.00699999999995</v>
      </c>
      <c r="I11303">
        <v>9018140000</v>
      </c>
      <c r="J11303">
        <v>1199.56</v>
      </c>
      <c r="L11303">
        <v>51.1</v>
      </c>
      <c r="M11303">
        <v>66.414000000000001</v>
      </c>
      <c r="N11303">
        <v>48.389899999999997</v>
      </c>
    </row>
    <row r="11304" spans="1:15" x14ac:dyDescent="0.3">
      <c r="A11304" t="s">
        <v>390</v>
      </c>
      <c r="B11304" t="s">
        <v>391</v>
      </c>
      <c r="C11304" t="s">
        <v>434</v>
      </c>
      <c r="D11304" t="s">
        <v>433</v>
      </c>
      <c r="E11304">
        <v>1985</v>
      </c>
      <c r="F11304">
        <v>31.321999999999999</v>
      </c>
      <c r="G11304">
        <v>7.2039999999999997</v>
      </c>
      <c r="H11304">
        <v>506.30399999999997</v>
      </c>
      <c r="I11304">
        <v>8410190000</v>
      </c>
      <c r="J11304">
        <v>1147.43</v>
      </c>
      <c r="L11304">
        <v>53.5</v>
      </c>
      <c r="M11304">
        <v>65.831000000000003</v>
      </c>
      <c r="N11304">
        <v>47.178100000000001</v>
      </c>
    </row>
    <row r="11305" spans="1:15" x14ac:dyDescent="0.3">
      <c r="A11305" t="s">
        <v>390</v>
      </c>
      <c r="B11305" t="s">
        <v>391</v>
      </c>
      <c r="C11305" t="s">
        <v>434</v>
      </c>
      <c r="D11305" t="s">
        <v>433</v>
      </c>
      <c r="E11305">
        <v>1984</v>
      </c>
      <c r="F11305">
        <v>32.130000000000003</v>
      </c>
      <c r="G11305">
        <v>7.4160000000000004</v>
      </c>
      <c r="H11305">
        <v>461.09</v>
      </c>
      <c r="I11305">
        <v>8254890000</v>
      </c>
      <c r="J11305">
        <v>1156.9100000000001</v>
      </c>
      <c r="L11305">
        <v>56.2</v>
      </c>
      <c r="M11305">
        <v>65.210999999999999</v>
      </c>
      <c r="N11305">
        <v>45.927300000000002</v>
      </c>
    </row>
    <row r="11306" spans="1:15" x14ac:dyDescent="0.3">
      <c r="A11306" t="s">
        <v>390</v>
      </c>
      <c r="B11306" t="s">
        <v>391</v>
      </c>
      <c r="C11306" t="s">
        <v>434</v>
      </c>
      <c r="D11306" t="s">
        <v>433</v>
      </c>
      <c r="E11306">
        <v>1983</v>
      </c>
      <c r="F11306">
        <v>32.881</v>
      </c>
      <c r="G11306">
        <v>7.6769999999999996</v>
      </c>
      <c r="H11306">
        <v>448.44299999999998</v>
      </c>
      <c r="I11306">
        <v>8350180000</v>
      </c>
      <c r="J11306">
        <v>1203.6600000000001</v>
      </c>
      <c r="L11306">
        <v>59.1</v>
      </c>
      <c r="M11306">
        <v>64.53</v>
      </c>
      <c r="N11306">
        <v>44.653300000000002</v>
      </c>
    </row>
    <row r="11307" spans="1:15" x14ac:dyDescent="0.3">
      <c r="A11307" t="s">
        <v>390</v>
      </c>
      <c r="B11307" t="s">
        <v>391</v>
      </c>
      <c r="C11307" t="s">
        <v>434</v>
      </c>
      <c r="D11307" t="s">
        <v>433</v>
      </c>
      <c r="E11307">
        <v>1982</v>
      </c>
      <c r="F11307">
        <v>33.598999999999997</v>
      </c>
      <c r="G11307">
        <v>8.0030000000000001</v>
      </c>
      <c r="H11307">
        <v>409.76</v>
      </c>
      <c r="I11307">
        <v>8133400000</v>
      </c>
      <c r="J11307">
        <v>1206.6400000000001</v>
      </c>
      <c r="L11307">
        <v>62.1</v>
      </c>
      <c r="M11307">
        <v>63.768999999999998</v>
      </c>
      <c r="N11307">
        <v>43.386499999999998</v>
      </c>
    </row>
    <row r="11308" spans="1:15" x14ac:dyDescent="0.3">
      <c r="A11308" t="s">
        <v>390</v>
      </c>
      <c r="B11308" t="s">
        <v>391</v>
      </c>
      <c r="C11308" t="s">
        <v>434</v>
      </c>
      <c r="D11308" t="s">
        <v>433</v>
      </c>
      <c r="E11308">
        <v>1981</v>
      </c>
      <c r="F11308">
        <v>34.293999999999997</v>
      </c>
      <c r="G11308">
        <v>8.3979999999999997</v>
      </c>
      <c r="H11308">
        <v>422.66899999999998</v>
      </c>
      <c r="I11308">
        <v>8428510000</v>
      </c>
      <c r="J11308">
        <v>1286.55</v>
      </c>
      <c r="L11308">
        <v>65.400000000000006</v>
      </c>
      <c r="M11308">
        <v>62.923999999999999</v>
      </c>
      <c r="N11308">
        <v>42.168100000000003</v>
      </c>
    </row>
    <row r="11309" spans="1:15" x14ac:dyDescent="0.3">
      <c r="A11309" t="s">
        <v>390</v>
      </c>
      <c r="B11309" t="s">
        <v>391</v>
      </c>
      <c r="C11309" t="s">
        <v>434</v>
      </c>
      <c r="D11309" t="s">
        <v>433</v>
      </c>
      <c r="E11309">
        <v>1980</v>
      </c>
      <c r="F11309">
        <v>34.962000000000003</v>
      </c>
      <c r="G11309">
        <v>8.8569999999999993</v>
      </c>
      <c r="H11309">
        <v>402.72699999999998</v>
      </c>
      <c r="I11309">
        <v>8744130000</v>
      </c>
      <c r="J11309">
        <v>1371.84</v>
      </c>
      <c r="L11309">
        <v>69.099999999999994</v>
      </c>
      <c r="M11309">
        <v>61.999000000000002</v>
      </c>
      <c r="N11309">
        <v>41.027500000000003</v>
      </c>
    </row>
    <row r="11310" spans="1:15" x14ac:dyDescent="0.3">
      <c r="A11310" t="s">
        <v>390</v>
      </c>
      <c r="B11310" t="s">
        <v>391</v>
      </c>
      <c r="C11310" t="s">
        <v>434</v>
      </c>
      <c r="D11310" t="s">
        <v>433</v>
      </c>
      <c r="E11310">
        <v>1979</v>
      </c>
      <c r="F11310">
        <v>35.594000000000001</v>
      </c>
      <c r="G11310">
        <v>9.3699999999999992</v>
      </c>
      <c r="H11310">
        <v>354.38499999999999</v>
      </c>
      <c r="I11310">
        <v>7188190000</v>
      </c>
      <c r="J11310">
        <v>1157.3800000000001</v>
      </c>
      <c r="L11310">
        <v>73.2</v>
      </c>
      <c r="M11310">
        <v>61.01</v>
      </c>
      <c r="N11310">
        <v>39.976500000000001</v>
      </c>
    </row>
    <row r="11311" spans="1:15" x14ac:dyDescent="0.3">
      <c r="A11311" t="s">
        <v>390</v>
      </c>
      <c r="B11311" t="s">
        <v>391</v>
      </c>
      <c r="C11311" t="s">
        <v>434</v>
      </c>
      <c r="D11311" t="s">
        <v>433</v>
      </c>
      <c r="E11311">
        <v>1978</v>
      </c>
      <c r="F11311">
        <v>36.183999999999997</v>
      </c>
      <c r="G11311">
        <v>9.9179999999999993</v>
      </c>
      <c r="H11311">
        <v>302.46800000000002</v>
      </c>
      <c r="I11311">
        <v>5968040000</v>
      </c>
      <c r="J11311">
        <v>984.80100000000004</v>
      </c>
      <c r="L11311">
        <v>77.8</v>
      </c>
      <c r="M11311">
        <v>59.978999999999999</v>
      </c>
      <c r="N11311">
        <v>39.007199999999997</v>
      </c>
    </row>
    <row r="11312" spans="1:15" x14ac:dyDescent="0.3">
      <c r="A11312" t="s">
        <v>390</v>
      </c>
      <c r="B11312" t="s">
        <v>391</v>
      </c>
      <c r="C11312" t="s">
        <v>434</v>
      </c>
      <c r="D11312" t="s">
        <v>433</v>
      </c>
      <c r="E11312">
        <v>1977</v>
      </c>
      <c r="F11312">
        <v>36.734999999999999</v>
      </c>
      <c r="G11312">
        <v>10.489000000000001</v>
      </c>
      <c r="H11312">
        <v>273.14400000000001</v>
      </c>
      <c r="I11312">
        <v>5109320000</v>
      </c>
      <c r="J11312">
        <v>863.06700000000001</v>
      </c>
      <c r="L11312">
        <v>82.8</v>
      </c>
      <c r="M11312">
        <v>58.927999999999997</v>
      </c>
      <c r="N11312">
        <v>38.104799999999997</v>
      </c>
    </row>
    <row r="11313" spans="1:14" x14ac:dyDescent="0.3">
      <c r="A11313" t="s">
        <v>390</v>
      </c>
      <c r="B11313" t="s">
        <v>391</v>
      </c>
      <c r="C11313" t="s">
        <v>434</v>
      </c>
      <c r="D11313" t="s">
        <v>433</v>
      </c>
      <c r="E11313">
        <v>1976</v>
      </c>
      <c r="F11313">
        <v>37.262999999999998</v>
      </c>
      <c r="G11313">
        <v>11.081</v>
      </c>
      <c r="H11313">
        <v>239.178</v>
      </c>
      <c r="I11313">
        <v>4507930000</v>
      </c>
      <c r="J11313">
        <v>779.04499999999996</v>
      </c>
      <c r="L11313">
        <v>88.1</v>
      </c>
      <c r="M11313">
        <v>57.866</v>
      </c>
      <c r="N11313">
        <v>37.245600000000003</v>
      </c>
    </row>
    <row r="11314" spans="1:14" x14ac:dyDescent="0.3">
      <c r="A11314" t="s">
        <v>390</v>
      </c>
      <c r="B11314" t="s">
        <v>391</v>
      </c>
      <c r="C11314" t="s">
        <v>434</v>
      </c>
      <c r="D11314" t="s">
        <v>433</v>
      </c>
      <c r="E11314">
        <v>1975</v>
      </c>
      <c r="F11314">
        <v>37.795000000000002</v>
      </c>
      <c r="G11314">
        <v>11.701000000000001</v>
      </c>
      <c r="H11314">
        <v>214.78100000000001</v>
      </c>
      <c r="I11314">
        <v>4328610000</v>
      </c>
      <c r="J11314">
        <v>765.18899999999996</v>
      </c>
      <c r="L11314">
        <v>93.6</v>
      </c>
      <c r="M11314">
        <v>56.793999999999997</v>
      </c>
      <c r="N11314">
        <v>36.411700000000003</v>
      </c>
    </row>
    <row r="11315" spans="1:14" x14ac:dyDescent="0.3">
      <c r="A11315" t="s">
        <v>390</v>
      </c>
      <c r="B11315" t="s">
        <v>391</v>
      </c>
      <c r="C11315" t="s">
        <v>434</v>
      </c>
      <c r="D11315" t="s">
        <v>433</v>
      </c>
      <c r="E11315">
        <v>1974</v>
      </c>
      <c r="F11315">
        <v>38.368000000000002</v>
      </c>
      <c r="G11315">
        <v>12.362</v>
      </c>
      <c r="H11315">
        <v>205.38900000000001</v>
      </c>
      <c r="I11315">
        <v>3545930000</v>
      </c>
      <c r="J11315">
        <v>641.10500000000002</v>
      </c>
      <c r="L11315">
        <v>99.2</v>
      </c>
      <c r="M11315">
        <v>55.704000000000001</v>
      </c>
      <c r="N11315">
        <v>35.600999999999999</v>
      </c>
    </row>
    <row r="11316" spans="1:14" x14ac:dyDescent="0.3">
      <c r="A11316" t="s">
        <v>390</v>
      </c>
      <c r="B11316" t="s">
        <v>391</v>
      </c>
      <c r="C11316" t="s">
        <v>434</v>
      </c>
      <c r="D11316" t="s">
        <v>433</v>
      </c>
      <c r="E11316">
        <v>1973</v>
      </c>
      <c r="F11316">
        <v>39.000999999999998</v>
      </c>
      <c r="G11316">
        <v>13.073</v>
      </c>
      <c r="H11316">
        <v>191.52</v>
      </c>
      <c r="I11316">
        <v>2730790000</v>
      </c>
      <c r="J11316">
        <v>504.82799999999997</v>
      </c>
      <c r="L11316">
        <v>104.7</v>
      </c>
      <c r="M11316">
        <v>54.59</v>
      </c>
      <c r="N11316">
        <v>34.818100000000001</v>
      </c>
    </row>
    <row r="11317" spans="1:14" x14ac:dyDescent="0.3">
      <c r="A11317" t="s">
        <v>390</v>
      </c>
      <c r="B11317" t="s">
        <v>391</v>
      </c>
      <c r="C11317" t="s">
        <v>434</v>
      </c>
      <c r="D11317" t="s">
        <v>433</v>
      </c>
      <c r="E11317">
        <v>1972</v>
      </c>
      <c r="F11317">
        <v>39.698999999999998</v>
      </c>
      <c r="G11317">
        <v>13.837999999999999</v>
      </c>
      <c r="H11317">
        <v>175.00299999999999</v>
      </c>
      <c r="I11317">
        <v>2237480000</v>
      </c>
      <c r="J11317">
        <v>422.85599999999999</v>
      </c>
      <c r="L11317">
        <v>110.2</v>
      </c>
      <c r="M11317">
        <v>53.451999999999998</v>
      </c>
      <c r="N11317">
        <v>34.058599999999998</v>
      </c>
    </row>
    <row r="11318" spans="1:14" x14ac:dyDescent="0.3">
      <c r="A11318" t="s">
        <v>390</v>
      </c>
      <c r="B11318" t="s">
        <v>391</v>
      </c>
      <c r="C11318" t="s">
        <v>434</v>
      </c>
      <c r="D11318" t="s">
        <v>433</v>
      </c>
      <c r="E11318">
        <v>1971</v>
      </c>
      <c r="F11318">
        <v>40.454000000000001</v>
      </c>
      <c r="G11318">
        <v>14.65</v>
      </c>
      <c r="H11318">
        <v>155.13</v>
      </c>
      <c r="I11318">
        <v>1685220000</v>
      </c>
      <c r="J11318">
        <v>325.56400000000002</v>
      </c>
      <c r="L11318">
        <v>115.8</v>
      </c>
      <c r="M11318">
        <v>52.298999999999999</v>
      </c>
      <c r="N11318">
        <v>33.318100000000001</v>
      </c>
    </row>
    <row r="11319" spans="1:14" x14ac:dyDescent="0.3">
      <c r="A11319" t="s">
        <v>390</v>
      </c>
      <c r="B11319" t="s">
        <v>391</v>
      </c>
      <c r="C11319" t="s">
        <v>434</v>
      </c>
      <c r="D11319" t="s">
        <v>433</v>
      </c>
      <c r="E11319">
        <v>1970</v>
      </c>
      <c r="F11319">
        <v>41.243000000000002</v>
      </c>
      <c r="G11319">
        <v>15.503</v>
      </c>
      <c r="I11319">
        <v>1439240000</v>
      </c>
      <c r="J11319">
        <v>284.22000000000003</v>
      </c>
      <c r="L11319">
        <v>121.6</v>
      </c>
      <c r="M11319">
        <v>51.145000000000003</v>
      </c>
      <c r="N11319">
        <v>32.594000000000001</v>
      </c>
    </row>
    <row r="11320" spans="1:14" x14ac:dyDescent="0.3">
      <c r="A11320" t="s">
        <v>390</v>
      </c>
      <c r="B11320" t="s">
        <v>391</v>
      </c>
      <c r="C11320" t="s">
        <v>434</v>
      </c>
      <c r="D11320" t="s">
        <v>433</v>
      </c>
      <c r="E11320">
        <v>1969</v>
      </c>
      <c r="F11320">
        <v>42.033999999999999</v>
      </c>
      <c r="G11320">
        <v>16.384</v>
      </c>
      <c r="I11320">
        <v>1289900000</v>
      </c>
      <c r="J11320">
        <v>260.40800000000002</v>
      </c>
      <c r="L11320">
        <v>128</v>
      </c>
      <c r="M11320">
        <v>50.000999999999998</v>
      </c>
      <c r="N11320">
        <v>31.883299999999998</v>
      </c>
    </row>
    <row r="11321" spans="1:14" x14ac:dyDescent="0.3">
      <c r="A11321" t="s">
        <v>390</v>
      </c>
      <c r="B11321" t="s">
        <v>391</v>
      </c>
      <c r="C11321" t="s">
        <v>434</v>
      </c>
      <c r="D11321" t="s">
        <v>433</v>
      </c>
      <c r="E11321">
        <v>1968</v>
      </c>
      <c r="F11321">
        <v>42.783999999999999</v>
      </c>
      <c r="G11321">
        <v>17.277000000000001</v>
      </c>
      <c r="I11321">
        <v>1214670000</v>
      </c>
      <c r="J11321">
        <v>250.69399999999999</v>
      </c>
      <c r="L11321">
        <v>134.69999999999999</v>
      </c>
      <c r="M11321">
        <v>48.881999999999998</v>
      </c>
      <c r="N11321">
        <v>31.187000000000001</v>
      </c>
    </row>
    <row r="11322" spans="1:14" x14ac:dyDescent="0.3">
      <c r="A11322" t="s">
        <v>390</v>
      </c>
      <c r="B11322" t="s">
        <v>391</v>
      </c>
      <c r="C11322" t="s">
        <v>434</v>
      </c>
      <c r="D11322" t="s">
        <v>433</v>
      </c>
      <c r="E11322">
        <v>1967</v>
      </c>
      <c r="F11322">
        <v>43.459000000000003</v>
      </c>
      <c r="G11322">
        <v>18.164000000000001</v>
      </c>
      <c r="I11322">
        <v>1085710000</v>
      </c>
      <c r="J11322">
        <v>229.029</v>
      </c>
      <c r="L11322">
        <v>141.80000000000001</v>
      </c>
      <c r="M11322">
        <v>47.804000000000002</v>
      </c>
      <c r="N11322">
        <v>30.513100000000001</v>
      </c>
    </row>
    <row r="11323" spans="1:14" x14ac:dyDescent="0.3">
      <c r="A11323" t="s">
        <v>390</v>
      </c>
      <c r="B11323" t="s">
        <v>391</v>
      </c>
      <c r="C11323" t="s">
        <v>434</v>
      </c>
      <c r="D11323" t="s">
        <v>433</v>
      </c>
      <c r="E11323">
        <v>1966</v>
      </c>
      <c r="F11323">
        <v>44.039000000000001</v>
      </c>
      <c r="G11323">
        <v>19.027999999999999</v>
      </c>
      <c r="I11323">
        <v>1040950000</v>
      </c>
      <c r="J11323">
        <v>224.29499999999999</v>
      </c>
      <c r="L11323">
        <v>149.1</v>
      </c>
      <c r="M11323">
        <v>46.78</v>
      </c>
      <c r="N11323">
        <v>29.872599999999998</v>
      </c>
    </row>
    <row r="11324" spans="1:14" x14ac:dyDescent="0.3">
      <c r="A11324" t="s">
        <v>390</v>
      </c>
      <c r="B11324" t="s">
        <v>391</v>
      </c>
      <c r="C11324" t="s">
        <v>434</v>
      </c>
      <c r="D11324" t="s">
        <v>433</v>
      </c>
      <c r="E11324">
        <v>1965</v>
      </c>
      <c r="F11324">
        <v>44.506999999999998</v>
      </c>
      <c r="G11324">
        <v>19.853999999999999</v>
      </c>
      <c r="I11324">
        <v>991048000</v>
      </c>
      <c r="J11324">
        <v>217.911</v>
      </c>
      <c r="L11324">
        <v>156.9</v>
      </c>
      <c r="M11324">
        <v>45.820999999999998</v>
      </c>
      <c r="N11324">
        <v>29.273599999999998</v>
      </c>
    </row>
    <row r="11325" spans="1:14" x14ac:dyDescent="0.3">
      <c r="A11325" t="s">
        <v>390</v>
      </c>
      <c r="B11325" t="s">
        <v>391</v>
      </c>
      <c r="C11325" t="s">
        <v>434</v>
      </c>
      <c r="D11325" t="s">
        <v>433</v>
      </c>
      <c r="E11325">
        <v>1964</v>
      </c>
      <c r="F11325">
        <v>44.860999999999997</v>
      </c>
      <c r="G11325">
        <v>20.632999999999999</v>
      </c>
      <c r="L11325">
        <v>165</v>
      </c>
      <c r="M11325">
        <v>44.932000000000002</v>
      </c>
      <c r="N11325">
        <v>28.714700000000001</v>
      </c>
    </row>
    <row r="11326" spans="1:14" x14ac:dyDescent="0.3">
      <c r="A11326" t="s">
        <v>390</v>
      </c>
      <c r="B11326" t="s">
        <v>391</v>
      </c>
      <c r="C11326" t="s">
        <v>434</v>
      </c>
      <c r="D11326" t="s">
        <v>433</v>
      </c>
      <c r="E11326">
        <v>1963</v>
      </c>
      <c r="F11326">
        <v>45.118000000000002</v>
      </c>
      <c r="G11326">
        <v>21.364000000000001</v>
      </c>
      <c r="L11326">
        <v>173.4</v>
      </c>
      <c r="M11326">
        <v>44.11</v>
      </c>
      <c r="N11326">
        <v>28.193000000000001</v>
      </c>
    </row>
    <row r="11327" spans="1:14" x14ac:dyDescent="0.3">
      <c r="A11327" t="s">
        <v>390</v>
      </c>
      <c r="B11327" t="s">
        <v>391</v>
      </c>
      <c r="C11327" t="s">
        <v>434</v>
      </c>
      <c r="D11327" t="s">
        <v>433</v>
      </c>
      <c r="E11327">
        <v>1962</v>
      </c>
      <c r="F11327">
        <v>45.3</v>
      </c>
      <c r="G11327">
        <v>22.047000000000001</v>
      </c>
      <c r="L11327">
        <v>182.1</v>
      </c>
      <c r="M11327">
        <v>43.350999999999999</v>
      </c>
      <c r="N11327">
        <v>27.712900000000001</v>
      </c>
    </row>
    <row r="11328" spans="1:14" x14ac:dyDescent="0.3">
      <c r="A11328" t="s">
        <v>390</v>
      </c>
      <c r="B11328" t="s">
        <v>391</v>
      </c>
      <c r="C11328" t="s">
        <v>434</v>
      </c>
      <c r="D11328" t="s">
        <v>433</v>
      </c>
      <c r="E11328">
        <v>1961</v>
      </c>
      <c r="F11328">
        <v>45.417999999999999</v>
      </c>
      <c r="G11328">
        <v>22.678999999999998</v>
      </c>
      <c r="M11328">
        <v>42.655999999999999</v>
      </c>
      <c r="N11328">
        <v>27.279499999999999</v>
      </c>
    </row>
    <row r="11329" spans="1:15" x14ac:dyDescent="0.3">
      <c r="A11329" t="s">
        <v>390</v>
      </c>
      <c r="B11329" t="s">
        <v>391</v>
      </c>
      <c r="C11329" t="s">
        <v>434</v>
      </c>
      <c r="D11329" t="s">
        <v>433</v>
      </c>
      <c r="E11329">
        <v>1960</v>
      </c>
      <c r="F11329">
        <v>45.485999999999997</v>
      </c>
      <c r="G11329">
        <v>23.263999999999999</v>
      </c>
      <c r="M11329">
        <v>42.021000000000001</v>
      </c>
    </row>
    <row r="11330" spans="1:15" x14ac:dyDescent="0.3">
      <c r="A11330" t="s">
        <v>392</v>
      </c>
      <c r="B11330" t="s">
        <v>393</v>
      </c>
      <c r="C11330" t="s">
        <v>438</v>
      </c>
      <c r="D11330" t="s">
        <v>433</v>
      </c>
      <c r="E11330">
        <v>2018</v>
      </c>
      <c r="I11330" s="1">
        <v>767000000000</v>
      </c>
      <c r="J11330">
        <v>9311.3700000000008</v>
      </c>
      <c r="K11330">
        <v>71.0428</v>
      </c>
      <c r="L11330">
        <v>9.1</v>
      </c>
      <c r="N11330">
        <v>106.96</v>
      </c>
      <c r="O11330">
        <v>10.895</v>
      </c>
    </row>
    <row r="11331" spans="1:15" x14ac:dyDescent="0.3">
      <c r="A11331" t="s">
        <v>392</v>
      </c>
      <c r="B11331" t="s">
        <v>393</v>
      </c>
      <c r="C11331" t="s">
        <v>438</v>
      </c>
      <c r="D11331" t="s">
        <v>433</v>
      </c>
      <c r="E11331">
        <v>2017</v>
      </c>
      <c r="F11331">
        <v>16.263999999999999</v>
      </c>
      <c r="G11331">
        <v>5.3940000000000001</v>
      </c>
      <c r="I11331" s="1">
        <v>852000000000</v>
      </c>
      <c r="J11331">
        <v>10499.7</v>
      </c>
      <c r="K11331">
        <v>64.684600000000003</v>
      </c>
      <c r="L11331">
        <v>9.6999999999999993</v>
      </c>
      <c r="M11331">
        <v>77.161000000000001</v>
      </c>
      <c r="N11331">
        <v>105.378</v>
      </c>
      <c r="O11331">
        <v>10.819000000000001</v>
      </c>
    </row>
    <row r="11332" spans="1:15" x14ac:dyDescent="0.3">
      <c r="A11332" t="s">
        <v>392</v>
      </c>
      <c r="B11332" t="s">
        <v>393</v>
      </c>
      <c r="C11332" t="s">
        <v>438</v>
      </c>
      <c r="D11332" t="s">
        <v>433</v>
      </c>
      <c r="E11332">
        <v>2016</v>
      </c>
      <c r="F11332">
        <v>16.494</v>
      </c>
      <c r="G11332">
        <v>5.39</v>
      </c>
      <c r="I11332" s="1">
        <v>864000000000</v>
      </c>
      <c r="J11332">
        <v>10820.6</v>
      </c>
      <c r="K11332">
        <v>58.347700000000003</v>
      </c>
      <c r="L11332">
        <v>10.3</v>
      </c>
      <c r="M11332">
        <v>76.86</v>
      </c>
      <c r="N11332">
        <v>103.714</v>
      </c>
      <c r="O11332">
        <v>10.839</v>
      </c>
    </row>
    <row r="11333" spans="1:15" x14ac:dyDescent="0.3">
      <c r="A11333" t="s">
        <v>392</v>
      </c>
      <c r="B11333" t="s">
        <v>393</v>
      </c>
      <c r="C11333" t="s">
        <v>438</v>
      </c>
      <c r="D11333" t="s">
        <v>433</v>
      </c>
      <c r="E11333">
        <v>2015</v>
      </c>
      <c r="F11333">
        <v>16.718</v>
      </c>
      <c r="G11333">
        <v>5.4039999999999999</v>
      </c>
      <c r="I11333" s="1">
        <v>860000000000</v>
      </c>
      <c r="J11333">
        <v>10948.7</v>
      </c>
      <c r="K11333">
        <v>53.744999999999997</v>
      </c>
      <c r="L11333">
        <v>10.9</v>
      </c>
      <c r="M11333">
        <v>76.531999999999996</v>
      </c>
      <c r="N11333">
        <v>102.035</v>
      </c>
      <c r="O11333">
        <v>10.236000000000001</v>
      </c>
    </row>
    <row r="11334" spans="1:15" x14ac:dyDescent="0.3">
      <c r="A11334" t="s">
        <v>392</v>
      </c>
      <c r="B11334" t="s">
        <v>393</v>
      </c>
      <c r="C11334" t="s">
        <v>438</v>
      </c>
      <c r="D11334" t="s">
        <v>433</v>
      </c>
      <c r="E11334">
        <v>2014</v>
      </c>
      <c r="F11334">
        <v>16.940000000000001</v>
      </c>
      <c r="G11334">
        <v>5.4359999999999999</v>
      </c>
      <c r="H11334">
        <v>2847.13</v>
      </c>
      <c r="I11334" s="1">
        <v>934000000000</v>
      </c>
      <c r="J11334">
        <v>12095.9</v>
      </c>
      <c r="K11334">
        <v>51.04</v>
      </c>
      <c r="L11334">
        <v>11.5</v>
      </c>
      <c r="M11334">
        <v>76.171999999999997</v>
      </c>
      <c r="N11334">
        <v>100.349</v>
      </c>
      <c r="O11334">
        <v>9.8800000000000008</v>
      </c>
    </row>
    <row r="11335" spans="1:15" x14ac:dyDescent="0.3">
      <c r="A11335" t="s">
        <v>392</v>
      </c>
      <c r="B11335" t="s">
        <v>393</v>
      </c>
      <c r="C11335" t="s">
        <v>438</v>
      </c>
      <c r="D11335" t="s">
        <v>433</v>
      </c>
      <c r="E11335">
        <v>2013</v>
      </c>
      <c r="F11335">
        <v>17.166</v>
      </c>
      <c r="G11335">
        <v>5.484</v>
      </c>
      <c r="H11335">
        <v>2755.51</v>
      </c>
      <c r="I11335" s="1">
        <v>951000000000</v>
      </c>
      <c r="J11335">
        <v>12519.4</v>
      </c>
      <c r="K11335">
        <v>46.25</v>
      </c>
      <c r="L11335">
        <v>12.3</v>
      </c>
      <c r="M11335">
        <v>75.784000000000006</v>
      </c>
      <c r="N11335">
        <v>98.655900000000003</v>
      </c>
      <c r="O11335">
        <v>8.7319999999999993</v>
      </c>
    </row>
    <row r="11336" spans="1:15" x14ac:dyDescent="0.3">
      <c r="A11336" t="s">
        <v>392</v>
      </c>
      <c r="B11336" t="s">
        <v>393</v>
      </c>
      <c r="C11336" t="s">
        <v>438</v>
      </c>
      <c r="D11336" t="s">
        <v>433</v>
      </c>
      <c r="E11336">
        <v>2012</v>
      </c>
      <c r="F11336">
        <v>17.402000000000001</v>
      </c>
      <c r="G11336">
        <v>5.5469999999999997</v>
      </c>
      <c r="H11336">
        <v>2768.97</v>
      </c>
      <c r="I11336" s="1">
        <v>874000000000</v>
      </c>
      <c r="J11336">
        <v>11707.3</v>
      </c>
      <c r="K11336">
        <v>45.13</v>
      </c>
      <c r="L11336">
        <v>13.1</v>
      </c>
      <c r="M11336">
        <v>75.373000000000005</v>
      </c>
      <c r="N11336">
        <v>96.998599999999996</v>
      </c>
      <c r="O11336">
        <v>8.1489999999999991</v>
      </c>
    </row>
    <row r="11337" spans="1:15" x14ac:dyDescent="0.3">
      <c r="A11337" t="s">
        <v>392</v>
      </c>
      <c r="B11337" t="s">
        <v>393</v>
      </c>
      <c r="C11337" t="s">
        <v>438</v>
      </c>
      <c r="D11337" t="s">
        <v>433</v>
      </c>
      <c r="E11337">
        <v>2011</v>
      </c>
      <c r="F11337">
        <v>17.651</v>
      </c>
      <c r="G11337">
        <v>5.6189999999999998</v>
      </c>
      <c r="H11337">
        <v>2695.05</v>
      </c>
      <c r="I11337" s="1">
        <v>833000000000</v>
      </c>
      <c r="J11337">
        <v>11335.5</v>
      </c>
      <c r="K11337">
        <v>43.0657</v>
      </c>
      <c r="L11337">
        <v>13.9</v>
      </c>
      <c r="M11337">
        <v>74.944000000000003</v>
      </c>
      <c r="N11337">
        <v>95.427499999999995</v>
      </c>
      <c r="O11337">
        <v>8.7959999999999994</v>
      </c>
    </row>
    <row r="11338" spans="1:15" x14ac:dyDescent="0.3">
      <c r="A11338" t="s">
        <v>392</v>
      </c>
      <c r="B11338" t="s">
        <v>393</v>
      </c>
      <c r="C11338" t="s">
        <v>438</v>
      </c>
      <c r="D11338" t="s">
        <v>433</v>
      </c>
      <c r="E11338">
        <v>2010</v>
      </c>
      <c r="F11338">
        <v>17.917999999999999</v>
      </c>
      <c r="G11338">
        <v>5.6970000000000001</v>
      </c>
      <c r="H11338">
        <v>2491.63</v>
      </c>
      <c r="I11338" s="1">
        <v>772000000000</v>
      </c>
      <c r="J11338">
        <v>10672.4</v>
      </c>
      <c r="K11338">
        <v>39.82</v>
      </c>
      <c r="L11338">
        <v>14.9</v>
      </c>
      <c r="M11338">
        <v>74.507000000000005</v>
      </c>
      <c r="N11338">
        <v>93.976299999999995</v>
      </c>
      <c r="O11338">
        <v>10.66</v>
      </c>
    </row>
    <row r="11339" spans="1:15" x14ac:dyDescent="0.3">
      <c r="A11339" t="s">
        <v>392</v>
      </c>
      <c r="B11339" t="s">
        <v>393</v>
      </c>
      <c r="C11339" t="s">
        <v>438</v>
      </c>
      <c r="D11339" t="s">
        <v>433</v>
      </c>
      <c r="E11339">
        <v>2009</v>
      </c>
      <c r="F11339">
        <v>18.202999999999999</v>
      </c>
      <c r="G11339">
        <v>5.7720000000000002</v>
      </c>
      <c r="H11339">
        <v>2314.69</v>
      </c>
      <c r="I11339" s="1">
        <v>645000000000</v>
      </c>
      <c r="J11339">
        <v>9038.52</v>
      </c>
      <c r="K11339">
        <v>36.4</v>
      </c>
      <c r="L11339">
        <v>15.9</v>
      </c>
      <c r="M11339">
        <v>74.073999999999998</v>
      </c>
      <c r="N11339">
        <v>92.669700000000006</v>
      </c>
      <c r="O11339">
        <v>12.552</v>
      </c>
    </row>
    <row r="11340" spans="1:15" x14ac:dyDescent="0.3">
      <c r="A11340" t="s">
        <v>392</v>
      </c>
      <c r="B11340" t="s">
        <v>393</v>
      </c>
      <c r="C11340" t="s">
        <v>438</v>
      </c>
      <c r="D11340" t="s">
        <v>433</v>
      </c>
      <c r="E11340">
        <v>2008</v>
      </c>
      <c r="F11340">
        <v>18.504999999999999</v>
      </c>
      <c r="G11340">
        <v>5.8410000000000002</v>
      </c>
      <c r="H11340">
        <v>2422.71</v>
      </c>
      <c r="I11340" s="1">
        <v>764000000000</v>
      </c>
      <c r="J11340">
        <v>10854.2</v>
      </c>
      <c r="K11340">
        <v>34.369999999999997</v>
      </c>
      <c r="L11340">
        <v>17.100000000000001</v>
      </c>
      <c r="M11340">
        <v>73.649000000000001</v>
      </c>
      <c r="N11340">
        <v>91.496700000000004</v>
      </c>
      <c r="O11340">
        <v>9.7100000000000009</v>
      </c>
    </row>
    <row r="11341" spans="1:15" x14ac:dyDescent="0.3">
      <c r="A11341" t="s">
        <v>392</v>
      </c>
      <c r="B11341" t="s">
        <v>393</v>
      </c>
      <c r="C11341" t="s">
        <v>438</v>
      </c>
      <c r="D11341" t="s">
        <v>433</v>
      </c>
      <c r="E11341">
        <v>2007</v>
      </c>
      <c r="F11341">
        <v>18.824000000000002</v>
      </c>
      <c r="G11341">
        <v>5.9029999999999996</v>
      </c>
      <c r="H11341">
        <v>2347.64</v>
      </c>
      <c r="I11341" s="1">
        <v>676000000000</v>
      </c>
      <c r="J11341">
        <v>9711.8700000000008</v>
      </c>
      <c r="K11341">
        <v>28.63</v>
      </c>
      <c r="L11341">
        <v>18.399999999999999</v>
      </c>
      <c r="M11341">
        <v>73.234999999999999</v>
      </c>
      <c r="N11341">
        <v>90.409499999999994</v>
      </c>
      <c r="O11341">
        <v>8.8680000000000003</v>
      </c>
    </row>
    <row r="11342" spans="1:15" x14ac:dyDescent="0.3">
      <c r="A11342" t="s">
        <v>392</v>
      </c>
      <c r="B11342" t="s">
        <v>393</v>
      </c>
      <c r="C11342" t="s">
        <v>438</v>
      </c>
      <c r="D11342" t="s">
        <v>433</v>
      </c>
      <c r="E11342">
        <v>2006</v>
      </c>
      <c r="F11342">
        <v>19.161000000000001</v>
      </c>
      <c r="G11342">
        <v>5.9589999999999996</v>
      </c>
      <c r="H11342">
        <v>2179.0700000000002</v>
      </c>
      <c r="I11342" s="1">
        <v>552000000000</v>
      </c>
      <c r="J11342">
        <v>8035.38</v>
      </c>
      <c r="K11342">
        <v>18.239999999999998</v>
      </c>
      <c r="L11342">
        <v>19.899999999999999</v>
      </c>
      <c r="M11342">
        <v>72.83</v>
      </c>
      <c r="N11342">
        <v>89.337500000000006</v>
      </c>
      <c r="O11342">
        <v>8.718</v>
      </c>
    </row>
    <row r="11343" spans="1:15" x14ac:dyDescent="0.3">
      <c r="A11343" t="s">
        <v>392</v>
      </c>
      <c r="B11343" t="s">
        <v>393</v>
      </c>
      <c r="C11343" t="s">
        <v>438</v>
      </c>
      <c r="D11343" t="s">
        <v>433</v>
      </c>
      <c r="E11343">
        <v>2005</v>
      </c>
      <c r="F11343">
        <v>19.521000000000001</v>
      </c>
      <c r="G11343">
        <v>6.0129999999999999</v>
      </c>
      <c r="H11343">
        <v>2013.89</v>
      </c>
      <c r="I11343" s="1">
        <v>501000000000</v>
      </c>
      <c r="J11343">
        <v>7384.25</v>
      </c>
      <c r="K11343">
        <v>15.46</v>
      </c>
      <c r="L11343">
        <v>21.4</v>
      </c>
      <c r="M11343">
        <v>72.424000000000007</v>
      </c>
      <c r="N11343">
        <v>88.228700000000003</v>
      </c>
      <c r="O11343">
        <v>10.635999999999999</v>
      </c>
    </row>
    <row r="11344" spans="1:15" x14ac:dyDescent="0.3">
      <c r="A11344" t="s">
        <v>392</v>
      </c>
      <c r="B11344" t="s">
        <v>393</v>
      </c>
      <c r="C11344" t="s">
        <v>438</v>
      </c>
      <c r="D11344" t="s">
        <v>433</v>
      </c>
      <c r="E11344">
        <v>2004</v>
      </c>
      <c r="F11344">
        <v>19.91</v>
      </c>
      <c r="G11344">
        <v>6.0720000000000001</v>
      </c>
      <c r="H11344">
        <v>1891.84</v>
      </c>
      <c r="I11344" s="1">
        <v>405000000000</v>
      </c>
      <c r="J11344">
        <v>6040.61</v>
      </c>
      <c r="K11344">
        <v>14.58</v>
      </c>
      <c r="L11344">
        <v>23.1</v>
      </c>
      <c r="M11344">
        <v>72.004000000000005</v>
      </c>
      <c r="N11344">
        <v>87.069000000000003</v>
      </c>
      <c r="O11344">
        <v>10.837999999999999</v>
      </c>
    </row>
    <row r="11345" spans="1:15" x14ac:dyDescent="0.3">
      <c r="A11345" t="s">
        <v>392</v>
      </c>
      <c r="B11345" t="s">
        <v>393</v>
      </c>
      <c r="C11345" t="s">
        <v>438</v>
      </c>
      <c r="D11345" t="s">
        <v>433</v>
      </c>
      <c r="E11345">
        <v>2003</v>
      </c>
      <c r="F11345">
        <v>20.324999999999999</v>
      </c>
      <c r="G11345">
        <v>6.1420000000000003</v>
      </c>
      <c r="H11345">
        <v>1771.83</v>
      </c>
      <c r="I11345" s="1">
        <v>312000000000</v>
      </c>
      <c r="J11345">
        <v>4718.2</v>
      </c>
      <c r="K11345">
        <v>12.33</v>
      </c>
      <c r="L11345">
        <v>24.8</v>
      </c>
      <c r="M11345">
        <v>71.558999999999997</v>
      </c>
      <c r="N11345">
        <v>85.871700000000004</v>
      </c>
      <c r="O11345">
        <v>10.542</v>
      </c>
    </row>
    <row r="11346" spans="1:15" x14ac:dyDescent="0.3">
      <c r="A11346" t="s">
        <v>392</v>
      </c>
      <c r="B11346" t="s">
        <v>393</v>
      </c>
      <c r="C11346" t="s">
        <v>438</v>
      </c>
      <c r="D11346" t="s">
        <v>433</v>
      </c>
      <c r="E11346">
        <v>2002</v>
      </c>
      <c r="F11346">
        <v>20.763999999999999</v>
      </c>
      <c r="G11346">
        <v>6.23</v>
      </c>
      <c r="H11346">
        <v>1667.36</v>
      </c>
      <c r="I11346" s="1">
        <v>238000000000</v>
      </c>
      <c r="J11346">
        <v>3659.94</v>
      </c>
      <c r="K11346">
        <v>11.38</v>
      </c>
      <c r="L11346">
        <v>26.7</v>
      </c>
      <c r="M11346">
        <v>71.078000000000003</v>
      </c>
      <c r="N11346">
        <v>84.644999999999996</v>
      </c>
      <c r="O11346">
        <v>10.358000000000001</v>
      </c>
    </row>
    <row r="11347" spans="1:15" x14ac:dyDescent="0.3">
      <c r="A11347" t="s">
        <v>392</v>
      </c>
      <c r="B11347" t="s">
        <v>393</v>
      </c>
      <c r="C11347" t="s">
        <v>438</v>
      </c>
      <c r="D11347" t="s">
        <v>433</v>
      </c>
      <c r="E11347">
        <v>2001</v>
      </c>
      <c r="F11347">
        <v>21.219000000000001</v>
      </c>
      <c r="G11347">
        <v>6.3380000000000001</v>
      </c>
      <c r="H11347">
        <v>1613</v>
      </c>
      <c r="I11347" s="1">
        <v>200000000000</v>
      </c>
      <c r="J11347">
        <v>3119.57</v>
      </c>
      <c r="K11347">
        <v>5.1894799999999996</v>
      </c>
      <c r="L11347">
        <v>28.8</v>
      </c>
      <c r="M11347">
        <v>70.56</v>
      </c>
      <c r="N11347">
        <v>83.406599999999997</v>
      </c>
      <c r="O11347">
        <v>8.3810000000000002</v>
      </c>
    </row>
    <row r="11348" spans="1:15" x14ac:dyDescent="0.3">
      <c r="A11348" t="s">
        <v>392</v>
      </c>
      <c r="B11348" t="s">
        <v>393</v>
      </c>
      <c r="C11348" t="s">
        <v>438</v>
      </c>
      <c r="D11348" t="s">
        <v>433</v>
      </c>
      <c r="E11348">
        <v>2000</v>
      </c>
      <c r="F11348">
        <v>21.672000000000001</v>
      </c>
      <c r="G11348">
        <v>6.4660000000000002</v>
      </c>
      <c r="H11348">
        <v>1652.75</v>
      </c>
      <c r="I11348" s="1">
        <v>273000000000</v>
      </c>
      <c r="J11348">
        <v>4316.55</v>
      </c>
      <c r="K11348">
        <v>3.7616900000000002</v>
      </c>
      <c r="L11348">
        <v>30.9</v>
      </c>
      <c r="M11348">
        <v>70.004999999999995</v>
      </c>
      <c r="N11348">
        <v>82.169600000000003</v>
      </c>
      <c r="O11348">
        <v>6.4950000000000001</v>
      </c>
    </row>
    <row r="11349" spans="1:15" x14ac:dyDescent="0.3">
      <c r="A11349" t="s">
        <v>392</v>
      </c>
      <c r="B11349" t="s">
        <v>393</v>
      </c>
      <c r="C11349" t="s">
        <v>438</v>
      </c>
      <c r="D11349" t="s">
        <v>433</v>
      </c>
      <c r="E11349">
        <v>1999</v>
      </c>
      <c r="F11349">
        <v>22.105</v>
      </c>
      <c r="G11349">
        <v>6.6130000000000004</v>
      </c>
      <c r="H11349">
        <v>1556.33</v>
      </c>
      <c r="I11349" s="1">
        <v>256000000000</v>
      </c>
      <c r="J11349">
        <v>4108.12</v>
      </c>
      <c r="K11349">
        <v>2.2921200000000002</v>
      </c>
      <c r="L11349">
        <v>33.1</v>
      </c>
      <c r="M11349">
        <v>69.417000000000002</v>
      </c>
      <c r="N11349">
        <v>80.931600000000003</v>
      </c>
      <c r="O11349">
        <v>7.6870000000000003</v>
      </c>
    </row>
    <row r="11350" spans="1:15" x14ac:dyDescent="0.3">
      <c r="A11350" t="s">
        <v>392</v>
      </c>
      <c r="B11350" t="s">
        <v>393</v>
      </c>
      <c r="C11350" t="s">
        <v>438</v>
      </c>
      <c r="D11350" t="s">
        <v>433</v>
      </c>
      <c r="E11350">
        <v>1998</v>
      </c>
      <c r="F11350">
        <v>22.506</v>
      </c>
      <c r="G11350">
        <v>6.7729999999999997</v>
      </c>
      <c r="H11350">
        <v>1520.1</v>
      </c>
      <c r="I11350" s="1">
        <v>276000000000</v>
      </c>
      <c r="J11350">
        <v>4496.5</v>
      </c>
      <c r="K11350">
        <v>0.69880500000000001</v>
      </c>
      <c r="L11350">
        <v>35.4</v>
      </c>
      <c r="M11350">
        <v>68.807000000000002</v>
      </c>
      <c r="N11350">
        <v>79.687200000000004</v>
      </c>
      <c r="O11350">
        <v>6.8879999999999999</v>
      </c>
    </row>
    <row r="11351" spans="1:15" x14ac:dyDescent="0.3">
      <c r="A11351" t="s">
        <v>392</v>
      </c>
      <c r="B11351" t="s">
        <v>393</v>
      </c>
      <c r="C11351" t="s">
        <v>438</v>
      </c>
      <c r="D11351" t="s">
        <v>433</v>
      </c>
      <c r="E11351">
        <v>1997</v>
      </c>
      <c r="F11351">
        <v>22.873999999999999</v>
      </c>
      <c r="G11351">
        <v>6.9429999999999996</v>
      </c>
      <c r="H11351">
        <v>1439.98</v>
      </c>
      <c r="I11351" s="1">
        <v>190000000000</v>
      </c>
      <c r="J11351">
        <v>3144.39</v>
      </c>
      <c r="K11351">
        <v>0.47369499999999998</v>
      </c>
      <c r="L11351">
        <v>37.700000000000003</v>
      </c>
      <c r="M11351">
        <v>68.188999999999993</v>
      </c>
      <c r="N11351">
        <v>78.443600000000004</v>
      </c>
      <c r="O11351">
        <v>6.8410000000000002</v>
      </c>
    </row>
    <row r="11352" spans="1:15" x14ac:dyDescent="0.3">
      <c r="A11352" t="s">
        <v>392</v>
      </c>
      <c r="B11352" t="s">
        <v>393</v>
      </c>
      <c r="C11352" t="s">
        <v>438</v>
      </c>
      <c r="D11352" t="s">
        <v>433</v>
      </c>
      <c r="E11352">
        <v>1996</v>
      </c>
      <c r="F11352">
        <v>23.219000000000001</v>
      </c>
      <c r="G11352">
        <v>7.12</v>
      </c>
      <c r="H11352">
        <v>1328.35</v>
      </c>
      <c r="I11352" s="1">
        <v>181000000000</v>
      </c>
      <c r="J11352">
        <v>3053.95</v>
      </c>
      <c r="K11352">
        <v>0.19272500000000001</v>
      </c>
      <c r="L11352">
        <v>40.1</v>
      </c>
      <c r="M11352">
        <v>67.569999999999993</v>
      </c>
      <c r="N11352">
        <v>77.2102</v>
      </c>
      <c r="O11352">
        <v>6.6289999999999996</v>
      </c>
    </row>
    <row r="11353" spans="1:15" x14ac:dyDescent="0.3">
      <c r="A11353" t="s">
        <v>392</v>
      </c>
      <c r="B11353" t="s">
        <v>393</v>
      </c>
      <c r="C11353" t="s">
        <v>438</v>
      </c>
      <c r="D11353" t="s">
        <v>433</v>
      </c>
      <c r="E11353">
        <v>1995</v>
      </c>
      <c r="F11353">
        <v>23.553000000000001</v>
      </c>
      <c r="G11353">
        <v>7.3010000000000002</v>
      </c>
      <c r="H11353">
        <v>1227.33</v>
      </c>
      <c r="I11353" s="1">
        <v>169000000000</v>
      </c>
      <c r="J11353">
        <v>2897.87</v>
      </c>
      <c r="K11353">
        <v>8.1691200000000005E-2</v>
      </c>
      <c r="L11353">
        <v>42.6</v>
      </c>
      <c r="M11353">
        <v>66.962999999999994</v>
      </c>
      <c r="N11353">
        <v>75.992999999999995</v>
      </c>
      <c r="O11353">
        <v>7.6440000000000001</v>
      </c>
    </row>
    <row r="11354" spans="1:15" x14ac:dyDescent="0.3">
      <c r="A11354" t="s">
        <v>392</v>
      </c>
      <c r="B11354" t="s">
        <v>393</v>
      </c>
      <c r="C11354" t="s">
        <v>438</v>
      </c>
      <c r="D11354" t="s">
        <v>433</v>
      </c>
      <c r="E11354">
        <v>1994</v>
      </c>
      <c r="F11354">
        <v>23.9</v>
      </c>
      <c r="G11354">
        <v>7.484</v>
      </c>
      <c r="H11354">
        <v>1145.5</v>
      </c>
      <c r="I11354" s="1">
        <v>131000000000</v>
      </c>
      <c r="J11354">
        <v>2270.34</v>
      </c>
      <c r="K11354">
        <v>4.9869200000000002E-2</v>
      </c>
      <c r="L11354">
        <v>45</v>
      </c>
      <c r="M11354">
        <v>66.376999999999995</v>
      </c>
      <c r="N11354">
        <v>74.794600000000003</v>
      </c>
      <c r="O11354">
        <v>8.577</v>
      </c>
    </row>
    <row r="11355" spans="1:15" x14ac:dyDescent="0.3">
      <c r="A11355" t="s">
        <v>392</v>
      </c>
      <c r="B11355" t="s">
        <v>393</v>
      </c>
      <c r="C11355" t="s">
        <v>438</v>
      </c>
      <c r="D11355" t="s">
        <v>433</v>
      </c>
      <c r="E11355">
        <v>1993</v>
      </c>
      <c r="F11355">
        <v>24.283000000000001</v>
      </c>
      <c r="G11355">
        <v>7.6680000000000001</v>
      </c>
      <c r="H11355">
        <v>1115.19</v>
      </c>
      <c r="I11355" s="1">
        <v>180000000000</v>
      </c>
      <c r="J11355">
        <v>3180.19</v>
      </c>
      <c r="K11355">
        <v>8.4577300000000001E-3</v>
      </c>
      <c r="L11355">
        <v>47.5</v>
      </c>
      <c r="M11355">
        <v>65.814999999999998</v>
      </c>
      <c r="N11355">
        <v>73.611699999999999</v>
      </c>
      <c r="O11355">
        <v>8.9619999999999997</v>
      </c>
    </row>
    <row r="11356" spans="1:15" x14ac:dyDescent="0.3">
      <c r="A11356" t="s">
        <v>392</v>
      </c>
      <c r="B11356" t="s">
        <v>393</v>
      </c>
      <c r="C11356" t="s">
        <v>438</v>
      </c>
      <c r="D11356" t="s">
        <v>433</v>
      </c>
      <c r="E11356">
        <v>1992</v>
      </c>
      <c r="F11356">
        <v>24.728000000000002</v>
      </c>
      <c r="G11356">
        <v>7.8550000000000004</v>
      </c>
      <c r="H11356">
        <v>1044.3599999999999</v>
      </c>
      <c r="I11356" s="1">
        <v>158000000000</v>
      </c>
      <c r="J11356">
        <v>2842.37</v>
      </c>
      <c r="L11356">
        <v>50.1</v>
      </c>
      <c r="M11356">
        <v>65.275000000000006</v>
      </c>
      <c r="N11356">
        <v>72.436000000000007</v>
      </c>
      <c r="O11356">
        <v>8.5090000000000003</v>
      </c>
    </row>
    <row r="11357" spans="1:15" x14ac:dyDescent="0.3">
      <c r="A11357" t="s">
        <v>392</v>
      </c>
      <c r="B11357" t="s">
        <v>393</v>
      </c>
      <c r="C11357" t="s">
        <v>438</v>
      </c>
      <c r="D11357" t="s">
        <v>433</v>
      </c>
      <c r="E11357">
        <v>1991</v>
      </c>
      <c r="F11357">
        <v>25.248999999999999</v>
      </c>
      <c r="G11357">
        <v>8.0459999999999994</v>
      </c>
      <c r="H11357">
        <v>965.30700000000002</v>
      </c>
      <c r="I11357" s="1">
        <v>150000000000</v>
      </c>
      <c r="J11357">
        <v>2735.71</v>
      </c>
      <c r="L11357">
        <v>52.7</v>
      </c>
      <c r="M11357">
        <v>64.757000000000005</v>
      </c>
      <c r="N11357">
        <v>71.255799999999994</v>
      </c>
      <c r="O11357">
        <v>8.2100000000000009</v>
      </c>
    </row>
    <row r="11358" spans="1:15" x14ac:dyDescent="0.3">
      <c r="A11358" t="s">
        <v>392</v>
      </c>
      <c r="B11358" t="s">
        <v>393</v>
      </c>
      <c r="C11358" t="s">
        <v>438</v>
      </c>
      <c r="D11358" t="s">
        <v>433</v>
      </c>
      <c r="E11358">
        <v>1990</v>
      </c>
      <c r="F11358">
        <v>25.864999999999998</v>
      </c>
      <c r="G11358">
        <v>8.2469999999999999</v>
      </c>
      <c r="H11358">
        <v>929.69899999999996</v>
      </c>
      <c r="I11358" s="1">
        <v>151000000000</v>
      </c>
      <c r="J11358">
        <v>2794.35</v>
      </c>
      <c r="K11358">
        <v>0</v>
      </c>
      <c r="L11358">
        <v>55.4</v>
      </c>
      <c r="M11358">
        <v>64.256</v>
      </c>
      <c r="N11358">
        <v>70.061899999999994</v>
      </c>
    </row>
    <row r="11359" spans="1:15" x14ac:dyDescent="0.3">
      <c r="A11359" t="s">
        <v>392</v>
      </c>
      <c r="B11359" t="s">
        <v>393</v>
      </c>
      <c r="C11359" t="s">
        <v>438</v>
      </c>
      <c r="D11359" t="s">
        <v>433</v>
      </c>
      <c r="E11359">
        <v>1989</v>
      </c>
      <c r="F11359">
        <v>26.594000000000001</v>
      </c>
      <c r="G11359">
        <v>8.4610000000000003</v>
      </c>
      <c r="H11359">
        <v>874.74699999999996</v>
      </c>
      <c r="I11359" s="1">
        <v>107000000000</v>
      </c>
      <c r="J11359">
        <v>2021.86</v>
      </c>
      <c r="L11359">
        <v>58.2</v>
      </c>
      <c r="M11359">
        <v>63.762999999999998</v>
      </c>
      <c r="N11359">
        <v>68.854500000000002</v>
      </c>
    </row>
    <row r="11360" spans="1:15" x14ac:dyDescent="0.3">
      <c r="A11360" t="s">
        <v>392</v>
      </c>
      <c r="B11360" t="s">
        <v>393</v>
      </c>
      <c r="C11360" t="s">
        <v>438</v>
      </c>
      <c r="D11360" t="s">
        <v>433</v>
      </c>
      <c r="E11360">
        <v>1988</v>
      </c>
      <c r="F11360">
        <v>27.423999999999999</v>
      </c>
      <c r="G11360">
        <v>8.6929999999999996</v>
      </c>
      <c r="H11360">
        <v>809.18299999999999</v>
      </c>
      <c r="I11360">
        <v>90852800000</v>
      </c>
      <c r="J11360">
        <v>1745.36</v>
      </c>
      <c r="L11360">
        <v>61.2</v>
      </c>
      <c r="M11360">
        <v>63.265999999999998</v>
      </c>
      <c r="N11360">
        <v>67.634799999999998</v>
      </c>
    </row>
    <row r="11361" spans="1:14" x14ac:dyDescent="0.3">
      <c r="A11361" t="s">
        <v>392</v>
      </c>
      <c r="B11361" t="s">
        <v>393</v>
      </c>
      <c r="C11361" t="s">
        <v>438</v>
      </c>
      <c r="D11361" t="s">
        <v>433</v>
      </c>
      <c r="E11361">
        <v>1987</v>
      </c>
      <c r="F11361">
        <v>28.335000000000001</v>
      </c>
      <c r="G11361">
        <v>8.9450000000000003</v>
      </c>
      <c r="H11361">
        <v>771.16</v>
      </c>
      <c r="I11361">
        <v>87172800000</v>
      </c>
      <c r="J11361">
        <v>1705.89</v>
      </c>
      <c r="L11361">
        <v>64.3</v>
      </c>
      <c r="M11361">
        <v>62.758000000000003</v>
      </c>
      <c r="N11361">
        <v>66.396699999999996</v>
      </c>
    </row>
    <row r="11362" spans="1:14" x14ac:dyDescent="0.3">
      <c r="A11362" t="s">
        <v>392</v>
      </c>
      <c r="B11362" t="s">
        <v>393</v>
      </c>
      <c r="C11362" t="s">
        <v>438</v>
      </c>
      <c r="D11362" t="s">
        <v>433</v>
      </c>
      <c r="E11362">
        <v>1986</v>
      </c>
      <c r="F11362">
        <v>29.303999999999998</v>
      </c>
      <c r="G11362">
        <v>9.218</v>
      </c>
      <c r="H11362">
        <v>698.70399999999995</v>
      </c>
      <c r="I11362">
        <v>75728000000</v>
      </c>
      <c r="J11362">
        <v>1510.68</v>
      </c>
      <c r="L11362">
        <v>67.599999999999994</v>
      </c>
      <c r="M11362">
        <v>62.231000000000002</v>
      </c>
      <c r="N11362">
        <v>65.133300000000006</v>
      </c>
    </row>
    <row r="11363" spans="1:14" x14ac:dyDescent="0.3">
      <c r="A11363" t="s">
        <v>392</v>
      </c>
      <c r="B11363" t="s">
        <v>393</v>
      </c>
      <c r="C11363" t="s">
        <v>438</v>
      </c>
      <c r="D11363" t="s">
        <v>433</v>
      </c>
      <c r="E11363">
        <v>1985</v>
      </c>
      <c r="F11363">
        <v>30.295000000000002</v>
      </c>
      <c r="G11363">
        <v>9.5120000000000005</v>
      </c>
      <c r="H11363">
        <v>659.74800000000005</v>
      </c>
      <c r="I11363">
        <v>67234900000</v>
      </c>
      <c r="J11363">
        <v>1368.4</v>
      </c>
      <c r="L11363">
        <v>71.099999999999994</v>
      </c>
      <c r="M11363">
        <v>61.682000000000002</v>
      </c>
      <c r="N11363">
        <v>63.841000000000001</v>
      </c>
    </row>
    <row r="11364" spans="1:14" x14ac:dyDescent="0.3">
      <c r="A11364" t="s">
        <v>392</v>
      </c>
      <c r="B11364" t="s">
        <v>393</v>
      </c>
      <c r="C11364" t="s">
        <v>438</v>
      </c>
      <c r="D11364" t="s">
        <v>433</v>
      </c>
      <c r="E11364">
        <v>1984</v>
      </c>
      <c r="F11364">
        <v>31.27</v>
      </c>
      <c r="G11364">
        <v>9.8249999999999993</v>
      </c>
      <c r="H11364">
        <v>613.66600000000005</v>
      </c>
      <c r="I11364">
        <v>59989900000</v>
      </c>
      <c r="J11364">
        <v>1246.82</v>
      </c>
      <c r="L11364">
        <v>74.7</v>
      </c>
      <c r="M11364">
        <v>61.110999999999997</v>
      </c>
      <c r="N11364">
        <v>62.515999999999998</v>
      </c>
    </row>
    <row r="11365" spans="1:14" x14ac:dyDescent="0.3">
      <c r="A11365" t="s">
        <v>392</v>
      </c>
      <c r="B11365" t="s">
        <v>393</v>
      </c>
      <c r="C11365" t="s">
        <v>438</v>
      </c>
      <c r="D11365" t="s">
        <v>433</v>
      </c>
      <c r="E11365">
        <v>1983</v>
      </c>
      <c r="F11365">
        <v>32.195</v>
      </c>
      <c r="G11365">
        <v>10.154</v>
      </c>
      <c r="H11365">
        <v>555.40800000000002</v>
      </c>
      <c r="I11365">
        <v>61678300000</v>
      </c>
      <c r="J11365">
        <v>1310.26</v>
      </c>
      <c r="L11365">
        <v>78.5</v>
      </c>
      <c r="M11365">
        <v>60.52</v>
      </c>
      <c r="N11365">
        <v>61.163800000000002</v>
      </c>
    </row>
    <row r="11366" spans="1:14" x14ac:dyDescent="0.3">
      <c r="A11366" t="s">
        <v>392</v>
      </c>
      <c r="B11366" t="s">
        <v>393</v>
      </c>
      <c r="C11366" t="s">
        <v>438</v>
      </c>
      <c r="D11366" t="s">
        <v>433</v>
      </c>
      <c r="E11366">
        <v>1982</v>
      </c>
      <c r="F11366">
        <v>33.049999999999997</v>
      </c>
      <c r="G11366">
        <v>10.494999999999999</v>
      </c>
      <c r="H11366">
        <v>543.35199999999998</v>
      </c>
      <c r="I11366">
        <v>64546300000</v>
      </c>
      <c r="J11366">
        <v>1402.41</v>
      </c>
      <c r="L11366">
        <v>82.3</v>
      </c>
      <c r="M11366">
        <v>59.914999999999999</v>
      </c>
      <c r="N11366">
        <v>59.802</v>
      </c>
    </row>
    <row r="11367" spans="1:14" x14ac:dyDescent="0.3">
      <c r="A11367" t="s">
        <v>392</v>
      </c>
      <c r="B11367" t="s">
        <v>393</v>
      </c>
      <c r="C11367" t="s">
        <v>438</v>
      </c>
      <c r="D11367" t="s">
        <v>433</v>
      </c>
      <c r="E11367">
        <v>1981</v>
      </c>
      <c r="F11367">
        <v>33.823</v>
      </c>
      <c r="G11367">
        <v>10.845000000000001</v>
      </c>
      <c r="H11367">
        <v>519.20000000000005</v>
      </c>
      <c r="I11367">
        <v>71040000000</v>
      </c>
      <c r="J11367">
        <v>1579.07</v>
      </c>
      <c r="L11367">
        <v>86.2</v>
      </c>
      <c r="M11367">
        <v>59.296999999999997</v>
      </c>
      <c r="N11367">
        <v>58.454599999999999</v>
      </c>
    </row>
    <row r="11368" spans="1:14" x14ac:dyDescent="0.3">
      <c r="A11368" t="s">
        <v>392</v>
      </c>
      <c r="B11368" t="s">
        <v>393</v>
      </c>
      <c r="C11368" t="s">
        <v>438</v>
      </c>
      <c r="D11368" t="s">
        <v>433</v>
      </c>
      <c r="E11368">
        <v>1980</v>
      </c>
      <c r="F11368">
        <v>34.521999999999998</v>
      </c>
      <c r="G11368">
        <v>11.204000000000001</v>
      </c>
      <c r="H11368">
        <v>495.54300000000001</v>
      </c>
      <c r="I11368">
        <v>68789300000</v>
      </c>
      <c r="J11368">
        <v>1564.25</v>
      </c>
      <c r="L11368">
        <v>90.1</v>
      </c>
      <c r="M11368">
        <v>58.667000000000002</v>
      </c>
      <c r="N11368">
        <v>57.139099999999999</v>
      </c>
    </row>
    <row r="11369" spans="1:14" x14ac:dyDescent="0.3">
      <c r="A11369" t="s">
        <v>392</v>
      </c>
      <c r="B11369" t="s">
        <v>393</v>
      </c>
      <c r="C11369" t="s">
        <v>438</v>
      </c>
      <c r="D11369" t="s">
        <v>433</v>
      </c>
      <c r="E11369">
        <v>1979</v>
      </c>
      <c r="F11369">
        <v>35.167999999999999</v>
      </c>
      <c r="G11369">
        <v>11.571</v>
      </c>
      <c r="H11369">
        <v>488.53300000000002</v>
      </c>
      <c r="I11369">
        <v>89394100000</v>
      </c>
      <c r="J11369">
        <v>2079.2199999999998</v>
      </c>
      <c r="L11369">
        <v>94</v>
      </c>
      <c r="M11369">
        <v>58.023000000000003</v>
      </c>
      <c r="N11369">
        <v>55.863300000000002</v>
      </c>
    </row>
    <row r="11370" spans="1:14" x14ac:dyDescent="0.3">
      <c r="A11370" t="s">
        <v>392</v>
      </c>
      <c r="B11370" t="s">
        <v>393</v>
      </c>
      <c r="C11370" t="s">
        <v>438</v>
      </c>
      <c r="D11370" t="s">
        <v>433</v>
      </c>
      <c r="E11370">
        <v>1978</v>
      </c>
      <c r="F11370">
        <v>35.795000000000002</v>
      </c>
      <c r="G11370">
        <v>11.946999999999999</v>
      </c>
      <c r="H11370">
        <v>479.52</v>
      </c>
      <c r="I11370">
        <v>65147000000</v>
      </c>
      <c r="J11370">
        <v>1549.64</v>
      </c>
      <c r="L11370">
        <v>97.9</v>
      </c>
      <c r="M11370">
        <v>57.37</v>
      </c>
      <c r="N11370">
        <v>54.623600000000003</v>
      </c>
    </row>
    <row r="11371" spans="1:14" x14ac:dyDescent="0.3">
      <c r="A11371" t="s">
        <v>392</v>
      </c>
      <c r="B11371" t="s">
        <v>393</v>
      </c>
      <c r="C11371" t="s">
        <v>438</v>
      </c>
      <c r="D11371" t="s">
        <v>433</v>
      </c>
      <c r="E11371">
        <v>1977</v>
      </c>
      <c r="F11371">
        <v>36.421999999999997</v>
      </c>
      <c r="G11371">
        <v>12.332000000000001</v>
      </c>
      <c r="H11371">
        <v>461.68299999999999</v>
      </c>
      <c r="I11371">
        <v>58676800000</v>
      </c>
      <c r="J11371">
        <v>1427.37</v>
      </c>
      <c r="L11371">
        <v>101.7</v>
      </c>
      <c r="M11371">
        <v>56.709000000000003</v>
      </c>
      <c r="N11371">
        <v>53.4131</v>
      </c>
    </row>
    <row r="11372" spans="1:14" x14ac:dyDescent="0.3">
      <c r="A11372" t="s">
        <v>392</v>
      </c>
      <c r="B11372" t="s">
        <v>393</v>
      </c>
      <c r="C11372" t="s">
        <v>438</v>
      </c>
      <c r="D11372" t="s">
        <v>433</v>
      </c>
      <c r="E11372">
        <v>1976</v>
      </c>
      <c r="F11372">
        <v>37.052</v>
      </c>
      <c r="G11372">
        <v>12.722</v>
      </c>
      <c r="H11372">
        <v>420.58199999999999</v>
      </c>
      <c r="I11372">
        <v>51280100000</v>
      </c>
      <c r="J11372">
        <v>1275.96</v>
      </c>
      <c r="L11372">
        <v>105.5</v>
      </c>
      <c r="M11372">
        <v>56.045999999999999</v>
      </c>
      <c r="N11372">
        <v>52.219299999999997</v>
      </c>
    </row>
    <row r="11373" spans="1:14" x14ac:dyDescent="0.3">
      <c r="A11373" t="s">
        <v>392</v>
      </c>
      <c r="B11373" t="s">
        <v>393</v>
      </c>
      <c r="C11373" t="s">
        <v>438</v>
      </c>
      <c r="D11373" t="s">
        <v>433</v>
      </c>
      <c r="E11373">
        <v>1975</v>
      </c>
      <c r="F11373">
        <v>37.67</v>
      </c>
      <c r="G11373">
        <v>13.112</v>
      </c>
      <c r="H11373">
        <v>358.57900000000001</v>
      </c>
      <c r="I11373">
        <v>44633700000</v>
      </c>
      <c r="J11373">
        <v>1136.3800000000001</v>
      </c>
      <c r="L11373">
        <v>109.3</v>
      </c>
      <c r="M11373">
        <v>55.387</v>
      </c>
      <c r="N11373">
        <v>51.033900000000003</v>
      </c>
    </row>
    <row r="11374" spans="1:14" x14ac:dyDescent="0.3">
      <c r="A11374" t="s">
        <v>392</v>
      </c>
      <c r="B11374" t="s">
        <v>393</v>
      </c>
      <c r="C11374" t="s">
        <v>438</v>
      </c>
      <c r="D11374" t="s">
        <v>433</v>
      </c>
      <c r="E11374">
        <v>1974</v>
      </c>
      <c r="F11374">
        <v>38.252000000000002</v>
      </c>
      <c r="G11374">
        <v>13.497</v>
      </c>
      <c r="H11374">
        <v>312.45499999999998</v>
      </c>
      <c r="I11374">
        <v>35599900000</v>
      </c>
      <c r="J11374">
        <v>927.79899999999998</v>
      </c>
      <c r="L11374">
        <v>113</v>
      </c>
      <c r="M11374">
        <v>54.741</v>
      </c>
      <c r="N11374">
        <v>49.855499999999999</v>
      </c>
    </row>
    <row r="11375" spans="1:14" x14ac:dyDescent="0.3">
      <c r="A11375" t="s">
        <v>392</v>
      </c>
      <c r="B11375" t="s">
        <v>393</v>
      </c>
      <c r="C11375" t="s">
        <v>438</v>
      </c>
      <c r="D11375" t="s">
        <v>433</v>
      </c>
      <c r="E11375">
        <v>1973</v>
      </c>
      <c r="F11375">
        <v>38.774999999999999</v>
      </c>
      <c r="G11375">
        <v>13.874000000000001</v>
      </c>
      <c r="H11375">
        <v>297.339</v>
      </c>
      <c r="I11375">
        <v>25724400000</v>
      </c>
      <c r="J11375">
        <v>686.49</v>
      </c>
      <c r="L11375">
        <v>116.6</v>
      </c>
      <c r="M11375">
        <v>54.109000000000002</v>
      </c>
      <c r="N11375">
        <v>48.688800000000001</v>
      </c>
    </row>
    <row r="11376" spans="1:14" x14ac:dyDescent="0.3">
      <c r="A11376" t="s">
        <v>392</v>
      </c>
      <c r="B11376" t="s">
        <v>393</v>
      </c>
      <c r="C11376" t="s">
        <v>438</v>
      </c>
      <c r="D11376" t="s">
        <v>433</v>
      </c>
      <c r="E11376">
        <v>1972</v>
      </c>
      <c r="F11376">
        <v>39.232999999999997</v>
      </c>
      <c r="G11376">
        <v>14.246</v>
      </c>
      <c r="H11376">
        <v>276.40800000000002</v>
      </c>
      <c r="I11376">
        <v>20431100000</v>
      </c>
      <c r="J11376">
        <v>558.42100000000005</v>
      </c>
      <c r="L11376">
        <v>120.1</v>
      </c>
      <c r="M11376">
        <v>53.491999999999997</v>
      </c>
      <c r="N11376">
        <v>47.538800000000002</v>
      </c>
    </row>
    <row r="11377" spans="1:15" x14ac:dyDescent="0.3">
      <c r="A11377" t="s">
        <v>392</v>
      </c>
      <c r="B11377" t="s">
        <v>393</v>
      </c>
      <c r="C11377" t="s">
        <v>438</v>
      </c>
      <c r="D11377" t="s">
        <v>433</v>
      </c>
      <c r="E11377">
        <v>1971</v>
      </c>
      <c r="F11377">
        <v>39.631999999999998</v>
      </c>
      <c r="G11377">
        <v>14.616</v>
      </c>
      <c r="H11377">
        <v>246.3</v>
      </c>
      <c r="I11377">
        <v>16256600000</v>
      </c>
      <c r="J11377">
        <v>455.10500000000002</v>
      </c>
      <c r="L11377">
        <v>123.6</v>
      </c>
      <c r="M11377">
        <v>52.887</v>
      </c>
      <c r="N11377">
        <v>46.412700000000001</v>
      </c>
    </row>
    <row r="11378" spans="1:15" x14ac:dyDescent="0.3">
      <c r="A11378" t="s">
        <v>392</v>
      </c>
      <c r="B11378" t="s">
        <v>393</v>
      </c>
      <c r="C11378" t="s">
        <v>438</v>
      </c>
      <c r="D11378" t="s">
        <v>433</v>
      </c>
      <c r="E11378">
        <v>1970</v>
      </c>
      <c r="F11378">
        <v>39.991999999999997</v>
      </c>
      <c r="G11378">
        <v>14.993</v>
      </c>
      <c r="H11378">
        <v>222.386</v>
      </c>
      <c r="I11378">
        <v>17087000000</v>
      </c>
      <c r="J11378">
        <v>489.93</v>
      </c>
      <c r="L11378">
        <v>127.1</v>
      </c>
      <c r="M11378">
        <v>52.286000000000001</v>
      </c>
      <c r="N11378">
        <v>45.3157</v>
      </c>
    </row>
    <row r="11379" spans="1:15" x14ac:dyDescent="0.3">
      <c r="A11379" t="s">
        <v>392</v>
      </c>
      <c r="B11379" t="s">
        <v>393</v>
      </c>
      <c r="C11379" t="s">
        <v>438</v>
      </c>
      <c r="D11379" t="s">
        <v>433</v>
      </c>
      <c r="E11379">
        <v>1969</v>
      </c>
      <c r="F11379">
        <v>40.341000000000001</v>
      </c>
      <c r="G11379">
        <v>15.385999999999999</v>
      </c>
      <c r="H11379">
        <v>205.547</v>
      </c>
      <c r="I11379">
        <v>19466700000</v>
      </c>
      <c r="J11379">
        <v>571.61800000000005</v>
      </c>
      <c r="L11379">
        <v>130.6</v>
      </c>
      <c r="M11379">
        <v>51.677999999999997</v>
      </c>
      <c r="N11379">
        <v>44.249000000000002</v>
      </c>
    </row>
    <row r="11380" spans="1:15" x14ac:dyDescent="0.3">
      <c r="A11380" t="s">
        <v>392</v>
      </c>
      <c r="B11380" t="s">
        <v>393</v>
      </c>
      <c r="C11380" t="s">
        <v>438</v>
      </c>
      <c r="D11380" t="s">
        <v>433</v>
      </c>
      <c r="E11380">
        <v>1968</v>
      </c>
      <c r="F11380">
        <v>40.71</v>
      </c>
      <c r="G11380">
        <v>15.805</v>
      </c>
      <c r="H11380">
        <v>184.596</v>
      </c>
      <c r="I11380">
        <v>17500000000</v>
      </c>
      <c r="J11380">
        <v>526.21299999999997</v>
      </c>
      <c r="L11380">
        <v>134.19999999999999</v>
      </c>
      <c r="M11380">
        <v>51.052999999999997</v>
      </c>
      <c r="N11380">
        <v>43.210999999999999</v>
      </c>
    </row>
    <row r="11381" spans="1:15" x14ac:dyDescent="0.3">
      <c r="A11381" t="s">
        <v>392</v>
      </c>
      <c r="B11381" t="s">
        <v>393</v>
      </c>
      <c r="C11381" t="s">
        <v>438</v>
      </c>
      <c r="D11381" t="s">
        <v>433</v>
      </c>
      <c r="E11381">
        <v>1967</v>
      </c>
      <c r="F11381">
        <v>41.125</v>
      </c>
      <c r="G11381">
        <v>16.257000000000001</v>
      </c>
      <c r="H11381">
        <v>170.26900000000001</v>
      </c>
      <c r="I11381">
        <v>15644400000</v>
      </c>
      <c r="J11381">
        <v>481.69400000000002</v>
      </c>
      <c r="L11381">
        <v>138.1</v>
      </c>
      <c r="M11381">
        <v>50.405999999999999</v>
      </c>
      <c r="N11381">
        <v>42.1995</v>
      </c>
    </row>
    <row r="11382" spans="1:15" x14ac:dyDescent="0.3">
      <c r="A11382" t="s">
        <v>392</v>
      </c>
      <c r="B11382" t="s">
        <v>393</v>
      </c>
      <c r="C11382" t="s">
        <v>438</v>
      </c>
      <c r="D11382" t="s">
        <v>433</v>
      </c>
      <c r="E11382">
        <v>1966</v>
      </c>
      <c r="F11382">
        <v>41.595999999999997</v>
      </c>
      <c r="G11382">
        <v>16.742999999999999</v>
      </c>
      <c r="H11382">
        <v>156.63300000000001</v>
      </c>
      <c r="I11382">
        <v>14100000000</v>
      </c>
      <c r="J11382">
        <v>444.54899999999998</v>
      </c>
      <c r="L11382">
        <v>142.1</v>
      </c>
      <c r="M11382">
        <v>49.732999999999997</v>
      </c>
      <c r="N11382">
        <v>41.211399999999998</v>
      </c>
    </row>
    <row r="11383" spans="1:15" x14ac:dyDescent="0.3">
      <c r="A11383" t="s">
        <v>392</v>
      </c>
      <c r="B11383" t="s">
        <v>393</v>
      </c>
      <c r="C11383" t="s">
        <v>438</v>
      </c>
      <c r="D11383" t="s">
        <v>433</v>
      </c>
      <c r="E11383">
        <v>1965</v>
      </c>
      <c r="F11383">
        <v>42.131999999999998</v>
      </c>
      <c r="G11383">
        <v>17.266999999999999</v>
      </c>
      <c r="H11383">
        <v>143.83500000000001</v>
      </c>
      <c r="I11383">
        <v>11966700000</v>
      </c>
      <c r="J11383">
        <v>386.358</v>
      </c>
      <c r="L11383">
        <v>146.4</v>
      </c>
      <c r="M11383">
        <v>49.034999999999997</v>
      </c>
      <c r="N11383">
        <v>40.244</v>
      </c>
    </row>
    <row r="11384" spans="1:15" x14ac:dyDescent="0.3">
      <c r="A11384" t="s">
        <v>392</v>
      </c>
      <c r="B11384" t="s">
        <v>393</v>
      </c>
      <c r="C11384" t="s">
        <v>438</v>
      </c>
      <c r="D11384" t="s">
        <v>433</v>
      </c>
      <c r="E11384">
        <v>1964</v>
      </c>
      <c r="F11384">
        <v>42.731999999999999</v>
      </c>
      <c r="G11384">
        <v>17.831</v>
      </c>
      <c r="H11384">
        <v>132.05799999999999</v>
      </c>
      <c r="I11384">
        <v>11177800000</v>
      </c>
      <c r="J11384">
        <v>369.58300000000003</v>
      </c>
      <c r="L11384">
        <v>151.1</v>
      </c>
      <c r="M11384">
        <v>48.311999999999998</v>
      </c>
      <c r="N11384">
        <v>39.2971</v>
      </c>
    </row>
    <row r="11385" spans="1:15" x14ac:dyDescent="0.3">
      <c r="A11385" t="s">
        <v>392</v>
      </c>
      <c r="B11385" t="s">
        <v>393</v>
      </c>
      <c r="C11385" t="s">
        <v>438</v>
      </c>
      <c r="D11385" t="s">
        <v>433</v>
      </c>
      <c r="E11385">
        <v>1963</v>
      </c>
      <c r="F11385">
        <v>43.375999999999998</v>
      </c>
      <c r="G11385">
        <v>18.423999999999999</v>
      </c>
      <c r="H11385">
        <v>120.584</v>
      </c>
      <c r="I11385">
        <v>10355600000</v>
      </c>
      <c r="J11385">
        <v>350.66300000000001</v>
      </c>
      <c r="L11385">
        <v>156.4</v>
      </c>
      <c r="M11385">
        <v>47.573</v>
      </c>
      <c r="N11385">
        <v>38.370899999999999</v>
      </c>
    </row>
    <row r="11386" spans="1:15" x14ac:dyDescent="0.3">
      <c r="A11386" t="s">
        <v>392</v>
      </c>
      <c r="B11386" t="s">
        <v>393</v>
      </c>
      <c r="C11386" t="s">
        <v>438</v>
      </c>
      <c r="D11386" t="s">
        <v>433</v>
      </c>
      <c r="E11386">
        <v>1962</v>
      </c>
      <c r="F11386">
        <v>44.043999999999997</v>
      </c>
      <c r="G11386">
        <v>19.036999999999999</v>
      </c>
      <c r="H11386">
        <v>112.06</v>
      </c>
      <c r="I11386">
        <v>8922220000</v>
      </c>
      <c r="J11386">
        <v>309.447</v>
      </c>
      <c r="L11386">
        <v>161.80000000000001</v>
      </c>
      <c r="M11386">
        <v>46.83</v>
      </c>
      <c r="N11386">
        <v>37.463200000000001</v>
      </c>
    </row>
    <row r="11387" spans="1:15" x14ac:dyDescent="0.3">
      <c r="A11387" t="s">
        <v>392</v>
      </c>
      <c r="B11387" t="s">
        <v>393</v>
      </c>
      <c r="C11387" t="s">
        <v>438</v>
      </c>
      <c r="D11387" t="s">
        <v>433</v>
      </c>
      <c r="E11387">
        <v>1961</v>
      </c>
      <c r="F11387">
        <v>44.720999999999997</v>
      </c>
      <c r="G11387">
        <v>19.66</v>
      </c>
      <c r="H11387">
        <v>96.920100000000005</v>
      </c>
      <c r="I11387">
        <v>7988890000</v>
      </c>
      <c r="J11387">
        <v>283.82799999999997</v>
      </c>
      <c r="L11387">
        <v>167.2</v>
      </c>
      <c r="M11387">
        <v>46.093000000000004</v>
      </c>
      <c r="N11387">
        <v>36.572000000000003</v>
      </c>
    </row>
    <row r="11388" spans="1:15" x14ac:dyDescent="0.3">
      <c r="A11388" t="s">
        <v>392</v>
      </c>
      <c r="B11388" t="s">
        <v>393</v>
      </c>
      <c r="C11388" t="s">
        <v>438</v>
      </c>
      <c r="D11388" t="s">
        <v>433</v>
      </c>
      <c r="E11388">
        <v>1960</v>
      </c>
      <c r="F11388">
        <v>45.393000000000001</v>
      </c>
      <c r="G11388">
        <v>20.280999999999999</v>
      </c>
      <c r="H11388">
        <v>92.311000000000007</v>
      </c>
      <c r="I11388">
        <v>13995100000</v>
      </c>
      <c r="J11388">
        <v>509.42399999999998</v>
      </c>
      <c r="L11388">
        <v>172.3</v>
      </c>
      <c r="M11388">
        <v>45.369</v>
      </c>
    </row>
    <row r="11389" spans="1:15" x14ac:dyDescent="0.3">
      <c r="A11389" t="s">
        <v>394</v>
      </c>
      <c r="B11389" t="s">
        <v>395</v>
      </c>
      <c r="C11389" t="s">
        <v>438</v>
      </c>
      <c r="D11389" t="s">
        <v>433</v>
      </c>
      <c r="E11389">
        <v>2018</v>
      </c>
      <c r="I11389">
        <v>40761100000</v>
      </c>
      <c r="J11389">
        <v>6966.64</v>
      </c>
      <c r="L11389">
        <v>39.299999999999997</v>
      </c>
      <c r="N11389">
        <v>12.4506</v>
      </c>
      <c r="O11389">
        <v>3.7829999999999999</v>
      </c>
    </row>
    <row r="11390" spans="1:15" x14ac:dyDescent="0.3">
      <c r="A11390" t="s">
        <v>394</v>
      </c>
      <c r="B11390" t="s">
        <v>395</v>
      </c>
      <c r="C11390" t="s">
        <v>438</v>
      </c>
      <c r="D11390" t="s">
        <v>433</v>
      </c>
      <c r="E11390">
        <v>2017</v>
      </c>
      <c r="F11390">
        <v>24.614999999999998</v>
      </c>
      <c r="G11390">
        <v>7.0570000000000004</v>
      </c>
      <c r="I11390">
        <v>37926300000</v>
      </c>
      <c r="J11390">
        <v>6587.09</v>
      </c>
      <c r="K11390">
        <v>21.251000000000001</v>
      </c>
      <c r="L11390">
        <v>40.6</v>
      </c>
      <c r="M11390">
        <v>67.956000000000003</v>
      </c>
      <c r="N11390">
        <v>12.2522</v>
      </c>
      <c r="O11390">
        <v>3.6949999999999998</v>
      </c>
    </row>
    <row r="11391" spans="1:15" x14ac:dyDescent="0.3">
      <c r="A11391" t="s">
        <v>394</v>
      </c>
      <c r="B11391" t="s">
        <v>395</v>
      </c>
      <c r="C11391" t="s">
        <v>438</v>
      </c>
      <c r="D11391" t="s">
        <v>433</v>
      </c>
      <c r="E11391">
        <v>2016</v>
      </c>
      <c r="F11391">
        <v>25.37</v>
      </c>
      <c r="G11391">
        <v>7.0759999999999996</v>
      </c>
      <c r="I11391">
        <v>36180000000</v>
      </c>
      <c r="J11391">
        <v>6389.55</v>
      </c>
      <c r="K11391">
        <v>17.990300000000001</v>
      </c>
      <c r="L11391">
        <v>41.8</v>
      </c>
      <c r="M11391">
        <v>67.834999999999994</v>
      </c>
      <c r="N11391">
        <v>12.0494</v>
      </c>
      <c r="O11391">
        <v>3.7989999999999999</v>
      </c>
    </row>
    <row r="11392" spans="1:15" x14ac:dyDescent="0.3">
      <c r="A11392" t="s">
        <v>394</v>
      </c>
      <c r="B11392" t="s">
        <v>395</v>
      </c>
      <c r="C11392" t="s">
        <v>438</v>
      </c>
      <c r="D11392" t="s">
        <v>433</v>
      </c>
      <c r="E11392">
        <v>2015</v>
      </c>
      <c r="F11392">
        <v>26.004999999999999</v>
      </c>
      <c r="G11392">
        <v>7.0979999999999999</v>
      </c>
      <c r="I11392">
        <v>35799700000</v>
      </c>
      <c r="J11392">
        <v>6432.68</v>
      </c>
      <c r="K11392">
        <v>14.9968</v>
      </c>
      <c r="L11392">
        <v>43.2</v>
      </c>
      <c r="M11392">
        <v>67.703999999999994</v>
      </c>
      <c r="N11392">
        <v>11.8428</v>
      </c>
      <c r="O11392">
        <v>3.84</v>
      </c>
    </row>
    <row r="11393" spans="1:15" x14ac:dyDescent="0.3">
      <c r="A11393" t="s">
        <v>394</v>
      </c>
      <c r="B11393" t="s">
        <v>395</v>
      </c>
      <c r="C11393" t="s">
        <v>438</v>
      </c>
      <c r="D11393" t="s">
        <v>433</v>
      </c>
      <c r="E11393">
        <v>2014</v>
      </c>
      <c r="F11393">
        <v>26.417999999999999</v>
      </c>
      <c r="G11393">
        <v>7.1219999999999999</v>
      </c>
      <c r="H11393">
        <v>2678.76</v>
      </c>
      <c r="I11393">
        <v>43524200000</v>
      </c>
      <c r="J11393">
        <v>7962.24</v>
      </c>
      <c r="K11393">
        <v>12.2</v>
      </c>
      <c r="L11393">
        <v>44.6</v>
      </c>
      <c r="M11393">
        <v>67.552000000000007</v>
      </c>
      <c r="N11393">
        <v>11.632199999999999</v>
      </c>
      <c r="O11393">
        <v>3.8959999999999999</v>
      </c>
    </row>
    <row r="11394" spans="1:15" x14ac:dyDescent="0.3">
      <c r="A11394" t="s">
        <v>394</v>
      </c>
      <c r="B11394" t="s">
        <v>395</v>
      </c>
      <c r="C11394" t="s">
        <v>438</v>
      </c>
      <c r="D11394" t="s">
        <v>433</v>
      </c>
      <c r="E11394">
        <v>2013</v>
      </c>
      <c r="F11394">
        <v>26.558</v>
      </c>
      <c r="G11394">
        <v>7.1449999999999996</v>
      </c>
      <c r="H11394">
        <v>2540.8200000000002</v>
      </c>
      <c r="I11394">
        <v>39197500000</v>
      </c>
      <c r="J11394">
        <v>7304.29</v>
      </c>
      <c r="K11394">
        <v>9.6</v>
      </c>
      <c r="L11394">
        <v>45.9</v>
      </c>
      <c r="M11394">
        <v>67.375</v>
      </c>
      <c r="N11394">
        <v>11.419499999999999</v>
      </c>
      <c r="O11394">
        <v>3.9780000000000002</v>
      </c>
    </row>
    <row r="11395" spans="1:15" x14ac:dyDescent="0.3">
      <c r="A11395" t="s">
        <v>394</v>
      </c>
      <c r="B11395" t="s">
        <v>395</v>
      </c>
      <c r="C11395" t="s">
        <v>438</v>
      </c>
      <c r="D11395" t="s">
        <v>433</v>
      </c>
      <c r="E11395">
        <v>2012</v>
      </c>
      <c r="F11395">
        <v>26.411999999999999</v>
      </c>
      <c r="G11395">
        <v>7.1669999999999998</v>
      </c>
      <c r="H11395">
        <v>2428.86</v>
      </c>
      <c r="I11395">
        <v>35164200000</v>
      </c>
      <c r="J11395">
        <v>6675.19</v>
      </c>
      <c r="K11395">
        <v>7.1958000000000002</v>
      </c>
      <c r="L11395">
        <v>47.3</v>
      </c>
      <c r="M11395">
        <v>67.167000000000002</v>
      </c>
      <c r="N11395">
        <v>11.21</v>
      </c>
      <c r="O11395">
        <v>3.9590000000000001</v>
      </c>
    </row>
    <row r="11396" spans="1:15" x14ac:dyDescent="0.3">
      <c r="A11396" t="s">
        <v>394</v>
      </c>
      <c r="B11396" t="s">
        <v>395</v>
      </c>
      <c r="C11396" t="s">
        <v>438</v>
      </c>
      <c r="D11396" t="s">
        <v>433</v>
      </c>
      <c r="E11396">
        <v>2011</v>
      </c>
      <c r="F11396">
        <v>26.004999999999999</v>
      </c>
      <c r="G11396">
        <v>7.1890000000000001</v>
      </c>
      <c r="H11396">
        <v>2412.02</v>
      </c>
      <c r="I11396">
        <v>29233300000</v>
      </c>
      <c r="J11396">
        <v>5649.95</v>
      </c>
      <c r="K11396">
        <v>5</v>
      </c>
      <c r="L11396">
        <v>48.8</v>
      </c>
      <c r="M11396">
        <v>66.927999999999997</v>
      </c>
      <c r="N11396">
        <v>11.010300000000001</v>
      </c>
      <c r="O11396">
        <v>3.976</v>
      </c>
    </row>
    <row r="11397" spans="1:15" x14ac:dyDescent="0.3">
      <c r="A11397" t="s">
        <v>394</v>
      </c>
      <c r="B11397" t="s">
        <v>395</v>
      </c>
      <c r="C11397" t="s">
        <v>438</v>
      </c>
      <c r="D11397" t="s">
        <v>433</v>
      </c>
      <c r="E11397">
        <v>2010</v>
      </c>
      <c r="F11397">
        <v>25.405000000000001</v>
      </c>
      <c r="G11397">
        <v>7.2140000000000004</v>
      </c>
      <c r="H11397">
        <v>2382.0500000000002</v>
      </c>
      <c r="I11397">
        <v>22583200000</v>
      </c>
      <c r="J11397">
        <v>4439.2</v>
      </c>
      <c r="K11397">
        <v>3</v>
      </c>
      <c r="L11397">
        <v>50.2</v>
      </c>
      <c r="M11397">
        <v>66.656999999999996</v>
      </c>
      <c r="N11397">
        <v>10.8255</v>
      </c>
      <c r="O11397">
        <v>4</v>
      </c>
    </row>
    <row r="11398" spans="1:15" x14ac:dyDescent="0.3">
      <c r="A11398" t="s">
        <v>394</v>
      </c>
      <c r="B11398" t="s">
        <v>395</v>
      </c>
      <c r="C11398" t="s">
        <v>438</v>
      </c>
      <c r="D11398" t="s">
        <v>433</v>
      </c>
      <c r="E11398">
        <v>2009</v>
      </c>
      <c r="F11398">
        <v>24.712</v>
      </c>
      <c r="G11398">
        <v>7.2450000000000001</v>
      </c>
      <c r="H11398">
        <v>2353.46</v>
      </c>
      <c r="I11398">
        <v>20214400000</v>
      </c>
      <c r="J11398">
        <v>4036.46</v>
      </c>
      <c r="K11398">
        <v>1.95</v>
      </c>
      <c r="L11398">
        <v>51.7</v>
      </c>
      <c r="M11398">
        <v>66.355000000000004</v>
      </c>
      <c r="N11398">
        <v>10.6568</v>
      </c>
      <c r="O11398">
        <v>4.3849999999999998</v>
      </c>
    </row>
    <row r="11399" spans="1:15" x14ac:dyDescent="0.3">
      <c r="A11399" t="s">
        <v>394</v>
      </c>
      <c r="B11399" t="s">
        <v>395</v>
      </c>
      <c r="C11399" t="s">
        <v>438</v>
      </c>
      <c r="D11399" t="s">
        <v>433</v>
      </c>
      <c r="E11399">
        <v>2008</v>
      </c>
      <c r="F11399">
        <v>24.047000000000001</v>
      </c>
      <c r="G11399">
        <v>7.2850000000000001</v>
      </c>
      <c r="H11399">
        <v>2316.56</v>
      </c>
      <c r="I11399">
        <v>19271500000</v>
      </c>
      <c r="J11399">
        <v>3904.46</v>
      </c>
      <c r="K11399">
        <v>1.75</v>
      </c>
      <c r="L11399">
        <v>53.2</v>
      </c>
      <c r="M11399">
        <v>66.031000000000006</v>
      </c>
      <c r="N11399">
        <v>10.5032</v>
      </c>
      <c r="O11399">
        <v>4.5069999999999997</v>
      </c>
    </row>
    <row r="11400" spans="1:15" x14ac:dyDescent="0.3">
      <c r="A11400" t="s">
        <v>394</v>
      </c>
      <c r="B11400" t="s">
        <v>395</v>
      </c>
      <c r="C11400" t="s">
        <v>438</v>
      </c>
      <c r="D11400" t="s">
        <v>433</v>
      </c>
      <c r="E11400">
        <v>2007</v>
      </c>
      <c r="F11400">
        <v>23.507000000000001</v>
      </c>
      <c r="G11400">
        <v>7.3369999999999997</v>
      </c>
      <c r="H11400">
        <v>2254.35</v>
      </c>
      <c r="I11400">
        <v>12664200000</v>
      </c>
      <c r="J11400">
        <v>2600.37</v>
      </c>
      <c r="K11400">
        <v>1.4063600000000001</v>
      </c>
      <c r="L11400">
        <v>54.8</v>
      </c>
      <c r="M11400">
        <v>65.694999999999993</v>
      </c>
      <c r="N11400">
        <v>10.3635</v>
      </c>
      <c r="O11400">
        <v>5.3840000000000003</v>
      </c>
    </row>
    <row r="11401" spans="1:15" x14ac:dyDescent="0.3">
      <c r="A11401" t="s">
        <v>394</v>
      </c>
      <c r="B11401" t="s">
        <v>395</v>
      </c>
      <c r="C11401" t="s">
        <v>438</v>
      </c>
      <c r="D11401" t="s">
        <v>433</v>
      </c>
      <c r="E11401">
        <v>2006</v>
      </c>
      <c r="F11401">
        <v>23.146000000000001</v>
      </c>
      <c r="G11401">
        <v>7.399</v>
      </c>
      <c r="H11401">
        <v>2115.54</v>
      </c>
      <c r="I11401">
        <v>10276700000</v>
      </c>
      <c r="J11401">
        <v>2136.4699999999998</v>
      </c>
      <c r="K11401">
        <v>1.3195699999999999</v>
      </c>
      <c r="L11401">
        <v>56.4</v>
      </c>
      <c r="M11401">
        <v>65.353999999999999</v>
      </c>
      <c r="N11401">
        <v>10.235799999999999</v>
      </c>
      <c r="O11401">
        <v>6.3529999999999998</v>
      </c>
    </row>
    <row r="11402" spans="1:15" x14ac:dyDescent="0.3">
      <c r="A11402" t="s">
        <v>394</v>
      </c>
      <c r="B11402" t="s">
        <v>395</v>
      </c>
      <c r="C11402" t="s">
        <v>438</v>
      </c>
      <c r="D11402" t="s">
        <v>433</v>
      </c>
      <c r="E11402">
        <v>2005</v>
      </c>
      <c r="F11402">
        <v>22.968</v>
      </c>
      <c r="G11402">
        <v>7.4669999999999996</v>
      </c>
      <c r="H11402">
        <v>2051.6799999999998</v>
      </c>
      <c r="I11402">
        <v>8103900000</v>
      </c>
      <c r="J11402">
        <v>1704.42</v>
      </c>
      <c r="K11402">
        <v>0.99725699999999995</v>
      </c>
      <c r="L11402">
        <v>57.8</v>
      </c>
      <c r="M11402">
        <v>65.016999999999996</v>
      </c>
      <c r="N11402">
        <v>10.117800000000001</v>
      </c>
      <c r="O11402">
        <v>7.3609999999999998</v>
      </c>
    </row>
    <row r="11403" spans="1:15" x14ac:dyDescent="0.3">
      <c r="A11403" t="s">
        <v>394</v>
      </c>
      <c r="B11403" t="s">
        <v>395</v>
      </c>
      <c r="C11403" t="s">
        <v>438</v>
      </c>
      <c r="D11403" t="s">
        <v>433</v>
      </c>
      <c r="E11403">
        <v>2004</v>
      </c>
      <c r="F11403">
        <v>22.939</v>
      </c>
      <c r="G11403">
        <v>7.5359999999999996</v>
      </c>
      <c r="H11403">
        <v>1913.72</v>
      </c>
      <c r="I11403">
        <v>6838350000</v>
      </c>
      <c r="J11403">
        <v>1453.92</v>
      </c>
      <c r="K11403">
        <v>0.754054</v>
      </c>
      <c r="L11403">
        <v>59.4</v>
      </c>
      <c r="M11403">
        <v>64.692999999999998</v>
      </c>
      <c r="N11403">
        <v>10.008699999999999</v>
      </c>
      <c r="O11403">
        <v>8.2149999999999999</v>
      </c>
    </row>
    <row r="11404" spans="1:15" x14ac:dyDescent="0.3">
      <c r="A11404" t="s">
        <v>394</v>
      </c>
      <c r="B11404" t="s">
        <v>395</v>
      </c>
      <c r="C11404" t="s">
        <v>438</v>
      </c>
      <c r="D11404" t="s">
        <v>433</v>
      </c>
      <c r="E11404">
        <v>2003</v>
      </c>
      <c r="F11404">
        <v>22.995999999999999</v>
      </c>
      <c r="G11404">
        <v>7.601</v>
      </c>
      <c r="H11404">
        <v>1746.23</v>
      </c>
      <c r="I11404">
        <v>5977560000</v>
      </c>
      <c r="J11404">
        <v>1283.9100000000001</v>
      </c>
      <c r="K11404">
        <v>0.42518299999999998</v>
      </c>
      <c r="L11404">
        <v>61</v>
      </c>
      <c r="M11404">
        <v>64.385999999999996</v>
      </c>
      <c r="N11404">
        <v>9.9073100000000007</v>
      </c>
      <c r="O11404">
        <v>9.1449999999999996</v>
      </c>
    </row>
    <row r="11405" spans="1:15" x14ac:dyDescent="0.3">
      <c r="A11405" t="s">
        <v>394</v>
      </c>
      <c r="B11405" t="s">
        <v>395</v>
      </c>
      <c r="C11405" t="s">
        <v>438</v>
      </c>
      <c r="D11405" t="s">
        <v>433</v>
      </c>
      <c r="E11405">
        <v>2002</v>
      </c>
      <c r="F11405">
        <v>23.106000000000002</v>
      </c>
      <c r="G11405">
        <v>7.66</v>
      </c>
      <c r="H11405">
        <v>1776.35</v>
      </c>
      <c r="I11405">
        <v>4461980000</v>
      </c>
      <c r="J11405">
        <v>967.89</v>
      </c>
      <c r="K11405">
        <v>0.30213200000000001</v>
      </c>
      <c r="L11405">
        <v>62.6</v>
      </c>
      <c r="M11405">
        <v>64.100999999999999</v>
      </c>
      <c r="N11405">
        <v>9.8099799999999995</v>
      </c>
      <c r="O11405">
        <v>9.9920000000000009</v>
      </c>
    </row>
    <row r="11406" spans="1:15" x14ac:dyDescent="0.3">
      <c r="A11406" t="s">
        <v>394</v>
      </c>
      <c r="B11406" t="s">
        <v>395</v>
      </c>
      <c r="C11406" t="s">
        <v>438</v>
      </c>
      <c r="D11406" t="s">
        <v>433</v>
      </c>
      <c r="E11406">
        <v>2001</v>
      </c>
      <c r="F11406">
        <v>23.286000000000001</v>
      </c>
      <c r="G11406">
        <v>7.7149999999999999</v>
      </c>
      <c r="H11406">
        <v>1782.83</v>
      </c>
      <c r="I11406">
        <v>3534800000</v>
      </c>
      <c r="J11406">
        <v>774.48299999999995</v>
      </c>
      <c r="K11406">
        <v>0.17521</v>
      </c>
      <c r="L11406">
        <v>64.2</v>
      </c>
      <c r="M11406">
        <v>63.841999999999999</v>
      </c>
      <c r="N11406">
        <v>9.7122600000000006</v>
      </c>
      <c r="O11406">
        <v>10.754</v>
      </c>
    </row>
    <row r="11407" spans="1:15" x14ac:dyDescent="0.3">
      <c r="A11407" t="s">
        <v>394</v>
      </c>
      <c r="B11407" t="s">
        <v>395</v>
      </c>
      <c r="C11407" t="s">
        <v>438</v>
      </c>
      <c r="D11407" t="s">
        <v>433</v>
      </c>
      <c r="E11407">
        <v>2000</v>
      </c>
      <c r="F11407">
        <v>23.600999999999999</v>
      </c>
      <c r="G11407">
        <v>7.7709999999999999</v>
      </c>
      <c r="H11407">
        <v>1692.16</v>
      </c>
      <c r="I11407">
        <v>2904660000</v>
      </c>
      <c r="J11407">
        <v>643.17499999999995</v>
      </c>
      <c r="K11407">
        <v>0.13328200000000001</v>
      </c>
      <c r="L11407">
        <v>65.7</v>
      </c>
      <c r="M11407">
        <v>63.613</v>
      </c>
      <c r="N11407">
        <v>9.61022</v>
      </c>
      <c r="O11407">
        <v>11.781000000000001</v>
      </c>
    </row>
    <row r="11408" spans="1:15" x14ac:dyDescent="0.3">
      <c r="A11408" t="s">
        <v>394</v>
      </c>
      <c r="B11408" t="s">
        <v>395</v>
      </c>
      <c r="C11408" t="s">
        <v>438</v>
      </c>
      <c r="D11408" t="s">
        <v>433</v>
      </c>
      <c r="E11408">
        <v>1999</v>
      </c>
      <c r="F11408">
        <v>24.137</v>
      </c>
      <c r="G11408">
        <v>7.8360000000000003</v>
      </c>
      <c r="H11408">
        <v>1411.51</v>
      </c>
      <c r="I11408">
        <v>2450560000</v>
      </c>
      <c r="J11408">
        <v>548.69899999999996</v>
      </c>
      <c r="K11408">
        <v>4.50208E-2</v>
      </c>
      <c r="L11408">
        <v>67.3</v>
      </c>
      <c r="M11408">
        <v>63.412999999999997</v>
      </c>
      <c r="N11408">
        <v>9.5038300000000007</v>
      </c>
      <c r="O11408">
        <v>12.7</v>
      </c>
    </row>
    <row r="11409" spans="1:15" x14ac:dyDescent="0.3">
      <c r="A11409" t="s">
        <v>394</v>
      </c>
      <c r="B11409" t="s">
        <v>395</v>
      </c>
      <c r="C11409" t="s">
        <v>438</v>
      </c>
      <c r="D11409" t="s">
        <v>433</v>
      </c>
      <c r="E11409">
        <v>1998</v>
      </c>
      <c r="F11409">
        <v>24.943000000000001</v>
      </c>
      <c r="G11409">
        <v>7.9169999999999998</v>
      </c>
      <c r="H11409">
        <v>1554.1</v>
      </c>
      <c r="I11409">
        <v>2605690000</v>
      </c>
      <c r="J11409">
        <v>590.39300000000003</v>
      </c>
      <c r="L11409">
        <v>68.5</v>
      </c>
      <c r="M11409">
        <v>63.237000000000002</v>
      </c>
      <c r="N11409">
        <v>9.3917800000000007</v>
      </c>
      <c r="O11409">
        <v>12.2</v>
      </c>
    </row>
    <row r="11410" spans="1:15" x14ac:dyDescent="0.3">
      <c r="A11410" t="s">
        <v>394</v>
      </c>
      <c r="B11410" t="s">
        <v>395</v>
      </c>
      <c r="C11410" t="s">
        <v>438</v>
      </c>
      <c r="D11410" t="s">
        <v>433</v>
      </c>
      <c r="E11410">
        <v>1997</v>
      </c>
      <c r="F11410">
        <v>26.026</v>
      </c>
      <c r="G11410">
        <v>8.016</v>
      </c>
      <c r="H11410">
        <v>1171.5</v>
      </c>
      <c r="I11410">
        <v>2450350000</v>
      </c>
      <c r="J11410">
        <v>562.63699999999994</v>
      </c>
      <c r="L11410">
        <v>69.2</v>
      </c>
      <c r="M11410">
        <v>63.084000000000003</v>
      </c>
      <c r="N11410">
        <v>9.2675800000000006</v>
      </c>
      <c r="O11410">
        <v>11</v>
      </c>
    </row>
    <row r="11411" spans="1:15" x14ac:dyDescent="0.3">
      <c r="A11411" t="s">
        <v>394</v>
      </c>
      <c r="B11411" t="s">
        <v>395</v>
      </c>
      <c r="C11411" t="s">
        <v>438</v>
      </c>
      <c r="D11411" t="s">
        <v>433</v>
      </c>
      <c r="E11411">
        <v>1996</v>
      </c>
      <c r="F11411">
        <v>27.347000000000001</v>
      </c>
      <c r="G11411">
        <v>8.1329999999999991</v>
      </c>
      <c r="H11411">
        <v>1438.89</v>
      </c>
      <c r="I11411">
        <v>2378760000</v>
      </c>
      <c r="J11411">
        <v>554.83299999999997</v>
      </c>
      <c r="L11411">
        <v>69.3</v>
      </c>
      <c r="M11411">
        <v>62.953000000000003</v>
      </c>
      <c r="N11411">
        <v>9.1233699999999995</v>
      </c>
      <c r="O11411">
        <v>10.3</v>
      </c>
    </row>
    <row r="11412" spans="1:15" x14ac:dyDescent="0.3">
      <c r="A11412" t="s">
        <v>394</v>
      </c>
      <c r="B11412" t="s">
        <v>395</v>
      </c>
      <c r="C11412" t="s">
        <v>438</v>
      </c>
      <c r="D11412" t="s">
        <v>433</v>
      </c>
      <c r="E11412">
        <v>1995</v>
      </c>
      <c r="F11412">
        <v>28.84</v>
      </c>
      <c r="G11412">
        <v>8.2620000000000005</v>
      </c>
      <c r="H11412">
        <v>1562.32</v>
      </c>
      <c r="I11412">
        <v>2482230000</v>
      </c>
      <c r="J11412">
        <v>589.90499999999997</v>
      </c>
      <c r="L11412">
        <v>69</v>
      </c>
      <c r="M11412">
        <v>62.850999999999999</v>
      </c>
      <c r="N11412">
        <v>8.9541900000000005</v>
      </c>
      <c r="O11412">
        <v>8.3000000000000007</v>
      </c>
    </row>
    <row r="11413" spans="1:15" x14ac:dyDescent="0.3">
      <c r="A11413" t="s">
        <v>394</v>
      </c>
      <c r="B11413" t="s">
        <v>395</v>
      </c>
      <c r="C11413" t="s">
        <v>438</v>
      </c>
      <c r="D11413" t="s">
        <v>433</v>
      </c>
      <c r="E11413">
        <v>1994</v>
      </c>
      <c r="F11413">
        <v>30.413</v>
      </c>
      <c r="G11413">
        <v>8.3930000000000007</v>
      </c>
      <c r="H11413">
        <v>1668.97</v>
      </c>
      <c r="I11413">
        <v>2561120000</v>
      </c>
      <c r="J11413">
        <v>622.37099999999998</v>
      </c>
      <c r="L11413">
        <v>68.5</v>
      </c>
      <c r="M11413">
        <v>62.786000000000001</v>
      </c>
      <c r="N11413">
        <v>8.7568400000000004</v>
      </c>
      <c r="O11413">
        <v>4.7</v>
      </c>
    </row>
    <row r="11414" spans="1:15" x14ac:dyDescent="0.3">
      <c r="A11414" t="s">
        <v>394</v>
      </c>
      <c r="B11414" t="s">
        <v>395</v>
      </c>
      <c r="C11414" t="s">
        <v>438</v>
      </c>
      <c r="D11414" t="s">
        <v>433</v>
      </c>
      <c r="E11414">
        <v>1993</v>
      </c>
      <c r="F11414">
        <v>31.95</v>
      </c>
      <c r="G11414">
        <v>8.5180000000000007</v>
      </c>
      <c r="H11414">
        <v>2062.94</v>
      </c>
      <c r="I11414">
        <v>3179230000</v>
      </c>
      <c r="J11414">
        <v>792.66800000000001</v>
      </c>
      <c r="L11414">
        <v>67.900000000000006</v>
      </c>
      <c r="M11414">
        <v>62.758000000000003</v>
      </c>
      <c r="N11414">
        <v>8.5348600000000001</v>
      </c>
      <c r="O11414">
        <v>1.5</v>
      </c>
    </row>
    <row r="11415" spans="1:15" x14ac:dyDescent="0.3">
      <c r="A11415" t="s">
        <v>394</v>
      </c>
      <c r="B11415" t="s">
        <v>395</v>
      </c>
      <c r="C11415" t="s">
        <v>438</v>
      </c>
      <c r="D11415" t="s">
        <v>433</v>
      </c>
      <c r="E11415">
        <v>1992</v>
      </c>
      <c r="F11415">
        <v>33.348999999999997</v>
      </c>
      <c r="G11415">
        <v>8.6300000000000008</v>
      </c>
      <c r="H11415">
        <v>1998.29</v>
      </c>
      <c r="I11415">
        <v>3200540000</v>
      </c>
      <c r="J11415">
        <v>820.68399999999997</v>
      </c>
      <c r="L11415">
        <v>67.599999999999994</v>
      </c>
      <c r="M11415">
        <v>62.761000000000003</v>
      </c>
      <c r="N11415">
        <v>8.2987699999999993</v>
      </c>
      <c r="O11415">
        <v>1.5</v>
      </c>
    </row>
    <row r="11416" spans="1:15" x14ac:dyDescent="0.3">
      <c r="A11416" t="s">
        <v>394</v>
      </c>
      <c r="B11416" t="s">
        <v>395</v>
      </c>
      <c r="C11416" t="s">
        <v>438</v>
      </c>
      <c r="D11416" t="s">
        <v>433</v>
      </c>
      <c r="E11416">
        <v>1991</v>
      </c>
      <c r="F11416">
        <v>34.542000000000002</v>
      </c>
      <c r="G11416">
        <v>8.7270000000000003</v>
      </c>
      <c r="H11416">
        <v>2198.36</v>
      </c>
      <c r="I11416">
        <v>3208100000</v>
      </c>
      <c r="J11416">
        <v>846.64599999999996</v>
      </c>
      <c r="L11416">
        <v>67.7</v>
      </c>
      <c r="M11416">
        <v>62.783999999999999</v>
      </c>
      <c r="N11416">
        <v>8.0632999999999999</v>
      </c>
      <c r="O11416">
        <v>1.4</v>
      </c>
    </row>
    <row r="11417" spans="1:15" x14ac:dyDescent="0.3">
      <c r="A11417" t="s">
        <v>394</v>
      </c>
      <c r="B11417" t="s">
        <v>395</v>
      </c>
      <c r="C11417" t="s">
        <v>438</v>
      </c>
      <c r="D11417" t="s">
        <v>433</v>
      </c>
      <c r="E11417">
        <v>1990</v>
      </c>
      <c r="F11417">
        <v>35.465000000000003</v>
      </c>
      <c r="G11417">
        <v>8.8109999999999999</v>
      </c>
      <c r="H11417">
        <v>2282.87</v>
      </c>
      <c r="I11417">
        <v>3189540000</v>
      </c>
      <c r="J11417">
        <v>865.78899999999999</v>
      </c>
      <c r="K11417">
        <v>0</v>
      </c>
      <c r="L11417">
        <v>68.3</v>
      </c>
      <c r="M11417">
        <v>62.81</v>
      </c>
      <c r="N11417">
        <v>7.8394000000000004</v>
      </c>
    </row>
    <row r="11418" spans="1:15" x14ac:dyDescent="0.3">
      <c r="A11418" t="s">
        <v>394</v>
      </c>
      <c r="B11418" t="s">
        <v>395</v>
      </c>
      <c r="C11418" t="s">
        <v>438</v>
      </c>
      <c r="D11418" t="s">
        <v>433</v>
      </c>
      <c r="E11418">
        <v>1989</v>
      </c>
      <c r="F11418">
        <v>36.087000000000003</v>
      </c>
      <c r="G11418">
        <v>8.8840000000000003</v>
      </c>
      <c r="I11418">
        <v>3006990000</v>
      </c>
      <c r="J11418">
        <v>838.56600000000003</v>
      </c>
      <c r="L11418">
        <v>69.7</v>
      </c>
      <c r="M11418">
        <v>62.82</v>
      </c>
      <c r="N11418">
        <v>7.6306399999999996</v>
      </c>
    </row>
    <row r="11419" spans="1:15" x14ac:dyDescent="0.3">
      <c r="A11419" t="s">
        <v>394</v>
      </c>
      <c r="B11419" t="s">
        <v>395</v>
      </c>
      <c r="C11419" t="s">
        <v>438</v>
      </c>
      <c r="D11419" t="s">
        <v>433</v>
      </c>
      <c r="E11419">
        <v>1988</v>
      </c>
      <c r="F11419">
        <v>36.450000000000003</v>
      </c>
      <c r="G11419">
        <v>8.9540000000000006</v>
      </c>
      <c r="I11419">
        <v>3010980000</v>
      </c>
      <c r="J11419">
        <v>861.78399999999999</v>
      </c>
      <c r="L11419">
        <v>71.5</v>
      </c>
      <c r="M11419">
        <v>62.795999999999999</v>
      </c>
      <c r="N11419">
        <v>7.4349299999999996</v>
      </c>
    </row>
    <row r="11420" spans="1:15" x14ac:dyDescent="0.3">
      <c r="A11420" t="s">
        <v>394</v>
      </c>
      <c r="B11420" t="s">
        <v>395</v>
      </c>
      <c r="C11420" t="s">
        <v>438</v>
      </c>
      <c r="D11420" t="s">
        <v>433</v>
      </c>
      <c r="E11420">
        <v>1987</v>
      </c>
      <c r="F11420">
        <v>36.61</v>
      </c>
      <c r="G11420">
        <v>9.0289999999999999</v>
      </c>
      <c r="I11420">
        <v>2331360000</v>
      </c>
      <c r="J11420">
        <v>684.22</v>
      </c>
      <c r="L11420">
        <v>73.900000000000006</v>
      </c>
      <c r="M11420">
        <v>62.726999999999997</v>
      </c>
      <c r="N11420">
        <v>7.2507000000000001</v>
      </c>
    </row>
    <row r="11421" spans="1:15" x14ac:dyDescent="0.3">
      <c r="A11421" t="s">
        <v>394</v>
      </c>
      <c r="B11421" t="s">
        <v>395</v>
      </c>
      <c r="C11421" t="s">
        <v>438</v>
      </c>
      <c r="D11421" t="s">
        <v>433</v>
      </c>
      <c r="E11421">
        <v>1986</v>
      </c>
      <c r="F11421">
        <v>36.604999999999997</v>
      </c>
      <c r="G11421">
        <v>9.1129999999999995</v>
      </c>
      <c r="L11421">
        <v>76.5</v>
      </c>
      <c r="M11421">
        <v>62.604999999999997</v>
      </c>
      <c r="N11421">
        <v>7.07437</v>
      </c>
    </row>
    <row r="11422" spans="1:15" x14ac:dyDescent="0.3">
      <c r="A11422" t="s">
        <v>394</v>
      </c>
      <c r="B11422" t="s">
        <v>395</v>
      </c>
      <c r="C11422" t="s">
        <v>438</v>
      </c>
      <c r="D11422" t="s">
        <v>433</v>
      </c>
      <c r="E11422">
        <v>1985</v>
      </c>
      <c r="F11422">
        <v>36.494999999999997</v>
      </c>
      <c r="G11422">
        <v>9.2129999999999992</v>
      </c>
      <c r="L11422">
        <v>79.3</v>
      </c>
      <c r="M11422">
        <v>62.426000000000002</v>
      </c>
      <c r="N11422">
        <v>6.9031900000000004</v>
      </c>
    </row>
    <row r="11423" spans="1:15" x14ac:dyDescent="0.3">
      <c r="A11423" t="s">
        <v>394</v>
      </c>
      <c r="B11423" t="s">
        <v>395</v>
      </c>
      <c r="C11423" t="s">
        <v>438</v>
      </c>
      <c r="D11423" t="s">
        <v>433</v>
      </c>
      <c r="E11423">
        <v>1984</v>
      </c>
      <c r="F11423">
        <v>36.348999999999997</v>
      </c>
      <c r="G11423">
        <v>9.3320000000000007</v>
      </c>
      <c r="L11423">
        <v>82.3</v>
      </c>
      <c r="M11423">
        <v>62.192999999999998</v>
      </c>
      <c r="N11423">
        <v>6.7376399999999999</v>
      </c>
    </row>
    <row r="11424" spans="1:15" x14ac:dyDescent="0.3">
      <c r="A11424" t="s">
        <v>394</v>
      </c>
      <c r="B11424" t="s">
        <v>395</v>
      </c>
      <c r="C11424" t="s">
        <v>438</v>
      </c>
      <c r="D11424" t="s">
        <v>433</v>
      </c>
      <c r="E11424">
        <v>1983</v>
      </c>
      <c r="F11424">
        <v>36.223999999999997</v>
      </c>
      <c r="G11424">
        <v>9.4719999999999995</v>
      </c>
      <c r="L11424">
        <v>85.4</v>
      </c>
      <c r="M11424">
        <v>61.92</v>
      </c>
      <c r="N11424">
        <v>6.5786699999999998</v>
      </c>
    </row>
    <row r="11425" spans="1:14" x14ac:dyDescent="0.3">
      <c r="A11425" t="s">
        <v>394</v>
      </c>
      <c r="B11425" t="s">
        <v>395</v>
      </c>
      <c r="C11425" t="s">
        <v>438</v>
      </c>
      <c r="D11425" t="s">
        <v>433</v>
      </c>
      <c r="E11425">
        <v>1982</v>
      </c>
      <c r="F11425">
        <v>36.164000000000001</v>
      </c>
      <c r="G11425">
        <v>9.6300000000000008</v>
      </c>
      <c r="L11425">
        <v>88.5</v>
      </c>
      <c r="M11425">
        <v>61.622</v>
      </c>
      <c r="N11425">
        <v>6.4245000000000001</v>
      </c>
    </row>
    <row r="11426" spans="1:14" x14ac:dyDescent="0.3">
      <c r="A11426" t="s">
        <v>394</v>
      </c>
      <c r="B11426" t="s">
        <v>395</v>
      </c>
      <c r="C11426" t="s">
        <v>438</v>
      </c>
      <c r="D11426" t="s">
        <v>433</v>
      </c>
      <c r="E11426">
        <v>1981</v>
      </c>
      <c r="F11426">
        <v>36.192999999999998</v>
      </c>
      <c r="G11426">
        <v>9.8030000000000008</v>
      </c>
      <c r="L11426">
        <v>91.7</v>
      </c>
      <c r="M11426">
        <v>61.311</v>
      </c>
      <c r="N11426">
        <v>6.2728000000000002</v>
      </c>
    </row>
    <row r="11427" spans="1:14" x14ac:dyDescent="0.3">
      <c r="A11427" t="s">
        <v>394</v>
      </c>
      <c r="B11427" t="s">
        <v>395</v>
      </c>
      <c r="C11427" t="s">
        <v>438</v>
      </c>
      <c r="D11427" t="s">
        <v>433</v>
      </c>
      <c r="E11427">
        <v>1980</v>
      </c>
      <c r="F11427">
        <v>36.301000000000002</v>
      </c>
      <c r="G11427">
        <v>9.9849999999999994</v>
      </c>
      <c r="L11427">
        <v>94.9</v>
      </c>
      <c r="M11427">
        <v>60.999000000000002</v>
      </c>
      <c r="N11427">
        <v>6.1217800000000002</v>
      </c>
    </row>
    <row r="11428" spans="1:14" x14ac:dyDescent="0.3">
      <c r="A11428" t="s">
        <v>394</v>
      </c>
      <c r="B11428" t="s">
        <v>395</v>
      </c>
      <c r="C11428" t="s">
        <v>438</v>
      </c>
      <c r="D11428" t="s">
        <v>433</v>
      </c>
      <c r="E11428">
        <v>1979</v>
      </c>
      <c r="F11428">
        <v>36.454000000000001</v>
      </c>
      <c r="G11428">
        <v>10.164999999999999</v>
      </c>
      <c r="L11428">
        <v>98.1</v>
      </c>
      <c r="M11428">
        <v>60.701000000000001</v>
      </c>
      <c r="N11428">
        <v>5.97072</v>
      </c>
    </row>
    <row r="11429" spans="1:14" x14ac:dyDescent="0.3">
      <c r="A11429" t="s">
        <v>394</v>
      </c>
      <c r="B11429" t="s">
        <v>395</v>
      </c>
      <c r="C11429" t="s">
        <v>438</v>
      </c>
      <c r="D11429" t="s">
        <v>433</v>
      </c>
      <c r="E11429">
        <v>1978</v>
      </c>
      <c r="F11429">
        <v>36.6</v>
      </c>
      <c r="G11429">
        <v>10.339</v>
      </c>
      <c r="L11429">
        <v>101.3</v>
      </c>
      <c r="M11429">
        <v>60.421999999999997</v>
      </c>
      <c r="N11429">
        <v>5.8197900000000002</v>
      </c>
    </row>
    <row r="11430" spans="1:14" x14ac:dyDescent="0.3">
      <c r="A11430" t="s">
        <v>394</v>
      </c>
      <c r="B11430" t="s">
        <v>395</v>
      </c>
      <c r="C11430" t="s">
        <v>438</v>
      </c>
      <c r="D11430" t="s">
        <v>433</v>
      </c>
      <c r="E11430">
        <v>1977</v>
      </c>
      <c r="F11430">
        <v>36.709000000000003</v>
      </c>
      <c r="G11430">
        <v>10.502000000000001</v>
      </c>
      <c r="L11430">
        <v>104.6</v>
      </c>
      <c r="M11430">
        <v>60.162999999999997</v>
      </c>
      <c r="N11430">
        <v>5.6694800000000001</v>
      </c>
    </row>
    <row r="11431" spans="1:14" x14ac:dyDescent="0.3">
      <c r="A11431" t="s">
        <v>394</v>
      </c>
      <c r="B11431" t="s">
        <v>395</v>
      </c>
      <c r="C11431" t="s">
        <v>438</v>
      </c>
      <c r="D11431" t="s">
        <v>433</v>
      </c>
      <c r="E11431">
        <v>1976</v>
      </c>
      <c r="F11431">
        <v>36.783999999999999</v>
      </c>
      <c r="G11431">
        <v>10.657</v>
      </c>
      <c r="M11431">
        <v>59.924999999999997</v>
      </c>
      <c r="N11431">
        <v>5.5206400000000002</v>
      </c>
    </row>
    <row r="11432" spans="1:14" x14ac:dyDescent="0.3">
      <c r="A11432" t="s">
        <v>394</v>
      </c>
      <c r="B11432" t="s">
        <v>395</v>
      </c>
      <c r="C11432" t="s">
        <v>438</v>
      </c>
      <c r="D11432" t="s">
        <v>433</v>
      </c>
      <c r="E11432">
        <v>1975</v>
      </c>
      <c r="F11432">
        <v>36.838000000000001</v>
      </c>
      <c r="G11432">
        <v>10.808</v>
      </c>
      <c r="M11432">
        <v>59.703000000000003</v>
      </c>
      <c r="N11432">
        <v>5.37392</v>
      </c>
    </row>
    <row r="11433" spans="1:14" x14ac:dyDescent="0.3">
      <c r="A11433" t="s">
        <v>394</v>
      </c>
      <c r="B11433" t="s">
        <v>395</v>
      </c>
      <c r="C11433" t="s">
        <v>438</v>
      </c>
      <c r="D11433" t="s">
        <v>433</v>
      </c>
      <c r="E11433">
        <v>1974</v>
      </c>
      <c r="F11433">
        <v>36.895000000000003</v>
      </c>
      <c r="G11433">
        <v>10.962999999999999</v>
      </c>
      <c r="M11433">
        <v>59.488</v>
      </c>
      <c r="N11433">
        <v>5.22926</v>
      </c>
    </row>
    <row r="11434" spans="1:14" x14ac:dyDescent="0.3">
      <c r="A11434" t="s">
        <v>394</v>
      </c>
      <c r="B11434" t="s">
        <v>395</v>
      </c>
      <c r="C11434" t="s">
        <v>438</v>
      </c>
      <c r="D11434" t="s">
        <v>433</v>
      </c>
      <c r="E11434">
        <v>1973</v>
      </c>
      <c r="F11434">
        <v>36.994999999999997</v>
      </c>
      <c r="G11434">
        <v>11.132999999999999</v>
      </c>
      <c r="M11434">
        <v>59.267000000000003</v>
      </c>
      <c r="N11434">
        <v>5.0863199999999997</v>
      </c>
    </row>
    <row r="11435" spans="1:14" x14ac:dyDescent="0.3">
      <c r="A11435" t="s">
        <v>394</v>
      </c>
      <c r="B11435" t="s">
        <v>395</v>
      </c>
      <c r="C11435" t="s">
        <v>438</v>
      </c>
      <c r="D11435" t="s">
        <v>433</v>
      </c>
      <c r="E11435">
        <v>1972</v>
      </c>
      <c r="F11435">
        <v>37.174999999999997</v>
      </c>
      <c r="G11435">
        <v>11.327999999999999</v>
      </c>
      <c r="M11435">
        <v>59.027999999999999</v>
      </c>
      <c r="N11435">
        <v>4.9454500000000001</v>
      </c>
    </row>
    <row r="11436" spans="1:14" x14ac:dyDescent="0.3">
      <c r="A11436" t="s">
        <v>394</v>
      </c>
      <c r="B11436" t="s">
        <v>395</v>
      </c>
      <c r="C11436" t="s">
        <v>438</v>
      </c>
      <c r="D11436" t="s">
        <v>433</v>
      </c>
      <c r="E11436">
        <v>1971</v>
      </c>
      <c r="F11436">
        <v>37.460999999999999</v>
      </c>
      <c r="G11436">
        <v>11.555</v>
      </c>
      <c r="M11436">
        <v>58.765000000000001</v>
      </c>
      <c r="N11436">
        <v>4.8070199999999996</v>
      </c>
    </row>
    <row r="11437" spans="1:14" x14ac:dyDescent="0.3">
      <c r="A11437" t="s">
        <v>394</v>
      </c>
      <c r="B11437" t="s">
        <v>395</v>
      </c>
      <c r="C11437" t="s">
        <v>438</v>
      </c>
      <c r="D11437" t="s">
        <v>433</v>
      </c>
      <c r="E11437">
        <v>1970</v>
      </c>
      <c r="F11437">
        <v>37.898000000000003</v>
      </c>
      <c r="G11437">
        <v>11.824</v>
      </c>
      <c r="M11437">
        <v>58.472000000000001</v>
      </c>
      <c r="N11437">
        <v>4.6712800000000003</v>
      </c>
    </row>
    <row r="11438" spans="1:14" x14ac:dyDescent="0.3">
      <c r="A11438" t="s">
        <v>394</v>
      </c>
      <c r="B11438" t="s">
        <v>395</v>
      </c>
      <c r="C11438" t="s">
        <v>438</v>
      </c>
      <c r="D11438" t="s">
        <v>433</v>
      </c>
      <c r="E11438">
        <v>1969</v>
      </c>
      <c r="F11438">
        <v>38.530999999999999</v>
      </c>
      <c r="G11438">
        <v>12.143000000000001</v>
      </c>
      <c r="M11438">
        <v>58.146999999999998</v>
      </c>
      <c r="N11438">
        <v>4.5385499999999999</v>
      </c>
    </row>
    <row r="11439" spans="1:14" x14ac:dyDescent="0.3">
      <c r="A11439" t="s">
        <v>394</v>
      </c>
      <c r="B11439" t="s">
        <v>395</v>
      </c>
      <c r="C11439" t="s">
        <v>438</v>
      </c>
      <c r="D11439" t="s">
        <v>433</v>
      </c>
      <c r="E11439">
        <v>1968</v>
      </c>
      <c r="F11439">
        <v>39.351999999999997</v>
      </c>
      <c r="G11439">
        <v>12.51</v>
      </c>
      <c r="M11439">
        <v>57.793999999999997</v>
      </c>
      <c r="N11439">
        <v>4.4087199999999998</v>
      </c>
    </row>
    <row r="11440" spans="1:14" x14ac:dyDescent="0.3">
      <c r="A11440" t="s">
        <v>394</v>
      </c>
      <c r="B11440" t="s">
        <v>395</v>
      </c>
      <c r="C11440" t="s">
        <v>438</v>
      </c>
      <c r="D11440" t="s">
        <v>433</v>
      </c>
      <c r="E11440">
        <v>1967</v>
      </c>
      <c r="F11440">
        <v>40.323999999999998</v>
      </c>
      <c r="G11440">
        <v>12.917</v>
      </c>
      <c r="M11440">
        <v>57.417000000000002</v>
      </c>
      <c r="N11440">
        <v>4.2809900000000001</v>
      </c>
    </row>
    <row r="11441" spans="1:14" x14ac:dyDescent="0.3">
      <c r="A11441" t="s">
        <v>394</v>
      </c>
      <c r="B11441" t="s">
        <v>395</v>
      </c>
      <c r="C11441" t="s">
        <v>438</v>
      </c>
      <c r="D11441" t="s">
        <v>433</v>
      </c>
      <c r="E11441">
        <v>1966</v>
      </c>
      <c r="F11441">
        <v>41.396000000000001</v>
      </c>
      <c r="G11441">
        <v>13.355</v>
      </c>
      <c r="M11441">
        <v>57.021000000000001</v>
      </c>
      <c r="N11441">
        <v>4.1541100000000002</v>
      </c>
    </row>
    <row r="11442" spans="1:14" x14ac:dyDescent="0.3">
      <c r="A11442" t="s">
        <v>394</v>
      </c>
      <c r="B11442" t="s">
        <v>395</v>
      </c>
      <c r="C11442" t="s">
        <v>438</v>
      </c>
      <c r="D11442" t="s">
        <v>433</v>
      </c>
      <c r="E11442">
        <v>1965</v>
      </c>
      <c r="F11442">
        <v>42.494999999999997</v>
      </c>
      <c r="G11442">
        <v>13.813000000000001</v>
      </c>
      <c r="M11442">
        <v>56.609000000000002</v>
      </c>
      <c r="N11442">
        <v>4.0274099999999997</v>
      </c>
    </row>
    <row r="11443" spans="1:14" x14ac:dyDescent="0.3">
      <c r="A11443" t="s">
        <v>394</v>
      </c>
      <c r="B11443" t="s">
        <v>395</v>
      </c>
      <c r="C11443" t="s">
        <v>438</v>
      </c>
      <c r="D11443" t="s">
        <v>433</v>
      </c>
      <c r="E11443">
        <v>1964</v>
      </c>
      <c r="F11443">
        <v>43.533999999999999</v>
      </c>
      <c r="G11443">
        <v>14.279</v>
      </c>
      <c r="M11443">
        <v>56.186</v>
      </c>
      <c r="N11443">
        <v>3.9007200000000002</v>
      </c>
    </row>
    <row r="11444" spans="1:14" x14ac:dyDescent="0.3">
      <c r="A11444" t="s">
        <v>394</v>
      </c>
      <c r="B11444" t="s">
        <v>395</v>
      </c>
      <c r="C11444" t="s">
        <v>438</v>
      </c>
      <c r="D11444" t="s">
        <v>433</v>
      </c>
      <c r="E11444">
        <v>1963</v>
      </c>
      <c r="F11444">
        <v>44.433</v>
      </c>
      <c r="G11444">
        <v>14.736000000000001</v>
      </c>
      <c r="M11444">
        <v>55.756999999999998</v>
      </c>
      <c r="N11444">
        <v>3.7747199999999999</v>
      </c>
    </row>
    <row r="11445" spans="1:14" x14ac:dyDescent="0.3">
      <c r="A11445" t="s">
        <v>394</v>
      </c>
      <c r="B11445" t="s">
        <v>395</v>
      </c>
      <c r="C11445" t="s">
        <v>438</v>
      </c>
      <c r="D11445" t="s">
        <v>433</v>
      </c>
      <c r="E11445">
        <v>1962</v>
      </c>
      <c r="F11445">
        <v>45.121000000000002</v>
      </c>
      <c r="G11445">
        <v>15.173</v>
      </c>
      <c r="M11445">
        <v>55.326000000000001</v>
      </c>
      <c r="N11445">
        <v>3.65035</v>
      </c>
    </row>
    <row r="11446" spans="1:14" x14ac:dyDescent="0.3">
      <c r="A11446" t="s">
        <v>394</v>
      </c>
      <c r="B11446" t="s">
        <v>395</v>
      </c>
      <c r="C11446" t="s">
        <v>438</v>
      </c>
      <c r="D11446" t="s">
        <v>433</v>
      </c>
      <c r="E11446">
        <v>1961</v>
      </c>
      <c r="F11446">
        <v>45.552</v>
      </c>
      <c r="G11446">
        <v>15.577999999999999</v>
      </c>
      <c r="M11446">
        <v>54.896999999999998</v>
      </c>
      <c r="N11446">
        <v>3.5289600000000001</v>
      </c>
    </row>
    <row r="11447" spans="1:14" x14ac:dyDescent="0.3">
      <c r="A11447" t="s">
        <v>394</v>
      </c>
      <c r="B11447" t="s">
        <v>395</v>
      </c>
      <c r="C11447" t="s">
        <v>438</v>
      </c>
      <c r="D11447" t="s">
        <v>433</v>
      </c>
      <c r="E11447">
        <v>1960</v>
      </c>
      <c r="F11447">
        <v>45.71</v>
      </c>
      <c r="G11447">
        <v>15.946</v>
      </c>
      <c r="M11447">
        <v>54.470999999999997</v>
      </c>
    </row>
    <row r="11448" spans="1:14" x14ac:dyDescent="0.3">
      <c r="A11448" t="s">
        <v>396</v>
      </c>
      <c r="B11448" t="s">
        <v>397</v>
      </c>
      <c r="C11448" t="s">
        <v>437</v>
      </c>
      <c r="D11448" t="s">
        <v>436</v>
      </c>
      <c r="E11448">
        <v>2018</v>
      </c>
      <c r="I11448">
        <v>1022312010</v>
      </c>
      <c r="J11448">
        <v>27142.2</v>
      </c>
      <c r="N11448">
        <v>39.647399999999998</v>
      </c>
    </row>
    <row r="11449" spans="1:14" x14ac:dyDescent="0.3">
      <c r="A11449" t="s">
        <v>396</v>
      </c>
      <c r="B11449" t="s">
        <v>397</v>
      </c>
      <c r="C11449" t="s">
        <v>437</v>
      </c>
      <c r="D11449" t="s">
        <v>436</v>
      </c>
      <c r="E11449">
        <v>2017</v>
      </c>
      <c r="I11449">
        <v>962525840</v>
      </c>
      <c r="J11449">
        <v>25933.599999999999</v>
      </c>
      <c r="N11449">
        <v>39.068399999999997</v>
      </c>
    </row>
    <row r="11450" spans="1:14" x14ac:dyDescent="0.3">
      <c r="A11450" t="s">
        <v>396</v>
      </c>
      <c r="B11450" t="s">
        <v>397</v>
      </c>
      <c r="C11450" t="s">
        <v>437</v>
      </c>
      <c r="D11450" t="s">
        <v>436</v>
      </c>
      <c r="E11450">
        <v>2016</v>
      </c>
      <c r="I11450">
        <v>950357510</v>
      </c>
      <c r="J11450">
        <v>25995.200000000001</v>
      </c>
      <c r="N11450">
        <v>38.483199999999997</v>
      </c>
    </row>
    <row r="11451" spans="1:14" x14ac:dyDescent="0.3">
      <c r="A11451" t="s">
        <v>396</v>
      </c>
      <c r="B11451" t="s">
        <v>397</v>
      </c>
      <c r="C11451" t="s">
        <v>437</v>
      </c>
      <c r="D11451" t="s">
        <v>436</v>
      </c>
      <c r="E11451">
        <v>2015</v>
      </c>
      <c r="I11451">
        <v>893501650</v>
      </c>
      <c r="J11451">
        <v>24832.6</v>
      </c>
      <c r="N11451">
        <v>37.874699999999997</v>
      </c>
    </row>
    <row r="11452" spans="1:14" x14ac:dyDescent="0.3">
      <c r="A11452" t="s">
        <v>396</v>
      </c>
      <c r="B11452" t="s">
        <v>397</v>
      </c>
      <c r="C11452" t="s">
        <v>437</v>
      </c>
      <c r="D11452" t="s">
        <v>436</v>
      </c>
      <c r="E11452">
        <v>2014</v>
      </c>
      <c r="I11452">
        <v>823968140</v>
      </c>
      <c r="J11452">
        <v>23296.3</v>
      </c>
      <c r="N11452">
        <v>37.230499999999999</v>
      </c>
    </row>
    <row r="11453" spans="1:14" x14ac:dyDescent="0.3">
      <c r="A11453" t="s">
        <v>396</v>
      </c>
      <c r="B11453" t="s">
        <v>397</v>
      </c>
      <c r="C11453" t="s">
        <v>437</v>
      </c>
      <c r="D11453" t="s">
        <v>436</v>
      </c>
      <c r="E11453">
        <v>2013</v>
      </c>
      <c r="I11453">
        <v>740776770</v>
      </c>
      <c r="J11453">
        <v>21329</v>
      </c>
      <c r="N11453">
        <v>36.558900000000001</v>
      </c>
    </row>
    <row r="11454" spans="1:14" x14ac:dyDescent="0.3">
      <c r="A11454" t="s">
        <v>396</v>
      </c>
      <c r="B11454" t="s">
        <v>397</v>
      </c>
      <c r="C11454" t="s">
        <v>437</v>
      </c>
      <c r="D11454" t="s">
        <v>436</v>
      </c>
      <c r="E11454">
        <v>2012</v>
      </c>
      <c r="I11454">
        <v>715722770</v>
      </c>
      <c r="J11454">
        <v>21009.9</v>
      </c>
      <c r="N11454">
        <v>35.858899999999998</v>
      </c>
    </row>
    <row r="11455" spans="1:14" x14ac:dyDescent="0.3">
      <c r="A11455" t="s">
        <v>396</v>
      </c>
      <c r="B11455" t="s">
        <v>397</v>
      </c>
      <c r="C11455" t="s">
        <v>437</v>
      </c>
      <c r="D11455" t="s">
        <v>436</v>
      </c>
      <c r="E11455">
        <v>2011</v>
      </c>
      <c r="I11455">
        <v>728789570</v>
      </c>
      <c r="J11455">
        <v>21835.1</v>
      </c>
      <c r="N11455">
        <v>35.133699999999997</v>
      </c>
    </row>
    <row r="11456" spans="1:14" x14ac:dyDescent="0.3">
      <c r="A11456" t="s">
        <v>396</v>
      </c>
      <c r="B11456" t="s">
        <v>397</v>
      </c>
      <c r="C11456" t="s">
        <v>437</v>
      </c>
      <c r="D11456" t="s">
        <v>436</v>
      </c>
      <c r="E11456">
        <v>2010</v>
      </c>
      <c r="I11456">
        <v>686787810</v>
      </c>
      <c r="J11456">
        <v>21028.400000000001</v>
      </c>
      <c r="N11456">
        <v>34.378900000000002</v>
      </c>
    </row>
    <row r="11457" spans="1:14" x14ac:dyDescent="0.3">
      <c r="A11457" t="s">
        <v>396</v>
      </c>
      <c r="B11457" t="s">
        <v>397</v>
      </c>
      <c r="C11457" t="s">
        <v>437</v>
      </c>
      <c r="D11457" t="s">
        <v>436</v>
      </c>
      <c r="E11457">
        <v>2009</v>
      </c>
      <c r="I11457">
        <v>703175750</v>
      </c>
      <c r="J11457">
        <v>22019.7</v>
      </c>
      <c r="N11457">
        <v>33.614699999999999</v>
      </c>
    </row>
    <row r="11458" spans="1:14" x14ac:dyDescent="0.3">
      <c r="A11458" t="s">
        <v>396</v>
      </c>
      <c r="B11458" t="s">
        <v>397</v>
      </c>
      <c r="C11458" t="s">
        <v>437</v>
      </c>
      <c r="D11458" t="s">
        <v>436</v>
      </c>
      <c r="E11458">
        <v>2008</v>
      </c>
      <c r="I11458">
        <v>862683630</v>
      </c>
      <c r="J11458">
        <v>27648.3</v>
      </c>
      <c r="N11458">
        <v>32.844200000000001</v>
      </c>
    </row>
    <row r="11459" spans="1:14" x14ac:dyDescent="0.3">
      <c r="A11459" t="s">
        <v>396</v>
      </c>
      <c r="B11459" t="s">
        <v>397</v>
      </c>
      <c r="C11459" t="s">
        <v>437</v>
      </c>
      <c r="D11459" t="s">
        <v>436</v>
      </c>
      <c r="E11459">
        <v>2007</v>
      </c>
      <c r="I11459">
        <v>773489740</v>
      </c>
      <c r="J11459">
        <v>25456.3</v>
      </c>
      <c r="N11459">
        <v>31.984200000000001</v>
      </c>
    </row>
    <row r="11460" spans="1:14" x14ac:dyDescent="0.3">
      <c r="A11460" t="s">
        <v>396</v>
      </c>
      <c r="B11460" t="s">
        <v>397</v>
      </c>
      <c r="C11460" t="s">
        <v>437</v>
      </c>
      <c r="D11460" t="s">
        <v>436</v>
      </c>
      <c r="E11460">
        <v>2006</v>
      </c>
      <c r="I11460">
        <v>721891470</v>
      </c>
      <c r="J11460">
        <v>24561.7</v>
      </c>
      <c r="N11460">
        <v>30.937899999999999</v>
      </c>
    </row>
    <row r="11461" spans="1:14" x14ac:dyDescent="0.3">
      <c r="A11461" t="s">
        <v>396</v>
      </c>
      <c r="B11461" t="s">
        <v>397</v>
      </c>
      <c r="C11461" t="s">
        <v>437</v>
      </c>
      <c r="D11461" t="s">
        <v>436</v>
      </c>
      <c r="E11461">
        <v>2005</v>
      </c>
      <c r="I11461">
        <v>578645760</v>
      </c>
      <c r="J11461">
        <v>20533.900000000001</v>
      </c>
      <c r="N11461">
        <v>29.6632</v>
      </c>
    </row>
    <row r="11462" spans="1:14" x14ac:dyDescent="0.3">
      <c r="A11462" t="s">
        <v>396</v>
      </c>
      <c r="B11462" t="s">
        <v>397</v>
      </c>
      <c r="C11462" t="s">
        <v>437</v>
      </c>
      <c r="D11462" t="s">
        <v>436</v>
      </c>
      <c r="E11462">
        <v>2004</v>
      </c>
      <c r="I11462">
        <v>485598810</v>
      </c>
      <c r="J11462">
        <v>18187.2</v>
      </c>
      <c r="N11462">
        <v>28.1053</v>
      </c>
    </row>
    <row r="11463" spans="1:14" x14ac:dyDescent="0.3">
      <c r="A11463" t="s">
        <v>396</v>
      </c>
      <c r="B11463" t="s">
        <v>397</v>
      </c>
      <c r="C11463" t="s">
        <v>437</v>
      </c>
      <c r="D11463" t="s">
        <v>436</v>
      </c>
      <c r="E11463">
        <v>2003</v>
      </c>
      <c r="I11463">
        <v>409753640</v>
      </c>
      <c r="J11463">
        <v>16382.9</v>
      </c>
      <c r="N11463">
        <v>26.327400000000001</v>
      </c>
    </row>
    <row r="11464" spans="1:14" x14ac:dyDescent="0.3">
      <c r="A11464" t="s">
        <v>396</v>
      </c>
      <c r="B11464" t="s">
        <v>397</v>
      </c>
      <c r="C11464" t="s">
        <v>437</v>
      </c>
      <c r="D11464" t="s">
        <v>436</v>
      </c>
      <c r="E11464">
        <v>2002</v>
      </c>
      <c r="I11464">
        <v>366707910</v>
      </c>
      <c r="J11464">
        <v>15784.6</v>
      </c>
      <c r="N11464">
        <v>24.454699999999999</v>
      </c>
    </row>
    <row r="11465" spans="1:14" x14ac:dyDescent="0.3">
      <c r="A11465" t="s">
        <v>396</v>
      </c>
      <c r="B11465" t="s">
        <v>397</v>
      </c>
      <c r="C11465" t="s">
        <v>437</v>
      </c>
      <c r="D11465" t="s">
        <v>436</v>
      </c>
      <c r="E11465">
        <v>2001</v>
      </c>
      <c r="I11465">
        <v>358744800</v>
      </c>
      <c r="J11465">
        <v>16629.3</v>
      </c>
      <c r="N11465">
        <v>22.708400000000001</v>
      </c>
    </row>
    <row r="11466" spans="1:14" x14ac:dyDescent="0.3">
      <c r="A11466" t="s">
        <v>396</v>
      </c>
      <c r="B11466" t="s">
        <v>397</v>
      </c>
      <c r="C11466" t="s">
        <v>437</v>
      </c>
      <c r="D11466" t="s">
        <v>436</v>
      </c>
      <c r="E11466">
        <v>2000</v>
      </c>
      <c r="N11466">
        <v>21.225300000000001</v>
      </c>
    </row>
    <row r="11467" spans="1:14" x14ac:dyDescent="0.3">
      <c r="A11467" t="s">
        <v>396</v>
      </c>
      <c r="B11467" t="s">
        <v>397</v>
      </c>
      <c r="C11467" t="s">
        <v>437</v>
      </c>
      <c r="D11467" t="s">
        <v>436</v>
      </c>
      <c r="E11467">
        <v>1999</v>
      </c>
      <c r="N11467">
        <v>20.0684</v>
      </c>
    </row>
    <row r="11468" spans="1:14" x14ac:dyDescent="0.3">
      <c r="A11468" t="s">
        <v>396</v>
      </c>
      <c r="B11468" t="s">
        <v>397</v>
      </c>
      <c r="C11468" t="s">
        <v>437</v>
      </c>
      <c r="D11468" t="s">
        <v>436</v>
      </c>
      <c r="E11468">
        <v>1998</v>
      </c>
      <c r="N11468">
        <v>19.191600000000001</v>
      </c>
    </row>
    <row r="11469" spans="1:14" x14ac:dyDescent="0.3">
      <c r="A11469" t="s">
        <v>396</v>
      </c>
      <c r="B11469" t="s">
        <v>397</v>
      </c>
      <c r="C11469" t="s">
        <v>437</v>
      </c>
      <c r="D11469" t="s">
        <v>436</v>
      </c>
      <c r="E11469">
        <v>1997</v>
      </c>
      <c r="N11469">
        <v>18.491599999999998</v>
      </c>
    </row>
    <row r="11470" spans="1:14" x14ac:dyDescent="0.3">
      <c r="A11470" t="s">
        <v>396</v>
      </c>
      <c r="B11470" t="s">
        <v>397</v>
      </c>
      <c r="C11470" t="s">
        <v>437</v>
      </c>
      <c r="D11470" t="s">
        <v>436</v>
      </c>
      <c r="E11470">
        <v>1996</v>
      </c>
      <c r="N11470">
        <v>17.816800000000001</v>
      </c>
    </row>
    <row r="11471" spans="1:14" x14ac:dyDescent="0.3">
      <c r="A11471" t="s">
        <v>396</v>
      </c>
      <c r="B11471" t="s">
        <v>397</v>
      </c>
      <c r="C11471" t="s">
        <v>437</v>
      </c>
      <c r="D11471" t="s">
        <v>436</v>
      </c>
      <c r="E11471">
        <v>1995</v>
      </c>
      <c r="N11471">
        <v>17.069500000000001</v>
      </c>
    </row>
    <row r="11472" spans="1:14" x14ac:dyDescent="0.3">
      <c r="A11472" t="s">
        <v>396</v>
      </c>
      <c r="B11472" t="s">
        <v>397</v>
      </c>
      <c r="C11472" t="s">
        <v>437</v>
      </c>
      <c r="D11472" t="s">
        <v>436</v>
      </c>
      <c r="E11472">
        <v>1994</v>
      </c>
      <c r="N11472">
        <v>16.2179</v>
      </c>
    </row>
    <row r="11473" spans="1:14" x14ac:dyDescent="0.3">
      <c r="A11473" t="s">
        <v>396</v>
      </c>
      <c r="B11473" t="s">
        <v>397</v>
      </c>
      <c r="C11473" t="s">
        <v>437</v>
      </c>
      <c r="D11473" t="s">
        <v>436</v>
      </c>
      <c r="E11473">
        <v>1993</v>
      </c>
      <c r="N11473">
        <v>15.2905</v>
      </c>
    </row>
    <row r="11474" spans="1:14" x14ac:dyDescent="0.3">
      <c r="A11474" t="s">
        <v>396</v>
      </c>
      <c r="B11474" t="s">
        <v>397</v>
      </c>
      <c r="C11474" t="s">
        <v>437</v>
      </c>
      <c r="D11474" t="s">
        <v>436</v>
      </c>
      <c r="E11474">
        <v>1992</v>
      </c>
      <c r="N11474">
        <v>14.349500000000001</v>
      </c>
    </row>
    <row r="11475" spans="1:14" x14ac:dyDescent="0.3">
      <c r="A11475" t="s">
        <v>396</v>
      </c>
      <c r="B11475" t="s">
        <v>397</v>
      </c>
      <c r="C11475" t="s">
        <v>437</v>
      </c>
      <c r="D11475" t="s">
        <v>436</v>
      </c>
      <c r="E11475">
        <v>1991</v>
      </c>
      <c r="N11475">
        <v>13.485300000000001</v>
      </c>
    </row>
    <row r="11476" spans="1:14" x14ac:dyDescent="0.3">
      <c r="A11476" t="s">
        <v>396</v>
      </c>
      <c r="B11476" t="s">
        <v>397</v>
      </c>
      <c r="C11476" t="s">
        <v>437</v>
      </c>
      <c r="D11476" t="s">
        <v>436</v>
      </c>
      <c r="E11476">
        <v>1990</v>
      </c>
      <c r="K11476">
        <v>0</v>
      </c>
      <c r="N11476">
        <v>12.7484</v>
      </c>
    </row>
    <row r="11477" spans="1:14" x14ac:dyDescent="0.3">
      <c r="A11477" t="s">
        <v>396</v>
      </c>
      <c r="B11477" t="s">
        <v>397</v>
      </c>
      <c r="C11477" t="s">
        <v>437</v>
      </c>
      <c r="D11477" t="s">
        <v>436</v>
      </c>
      <c r="E11477">
        <v>1989</v>
      </c>
      <c r="N11477">
        <v>12.155799999999999</v>
      </c>
    </row>
    <row r="11478" spans="1:14" x14ac:dyDescent="0.3">
      <c r="A11478" t="s">
        <v>396</v>
      </c>
      <c r="B11478" t="s">
        <v>397</v>
      </c>
      <c r="C11478" t="s">
        <v>437</v>
      </c>
      <c r="D11478" t="s">
        <v>436</v>
      </c>
      <c r="E11478">
        <v>1988</v>
      </c>
      <c r="N11478">
        <v>11.6768</v>
      </c>
    </row>
    <row r="11479" spans="1:14" x14ac:dyDescent="0.3">
      <c r="A11479" t="s">
        <v>396</v>
      </c>
      <c r="B11479" t="s">
        <v>397</v>
      </c>
      <c r="C11479" t="s">
        <v>437</v>
      </c>
      <c r="D11479" t="s">
        <v>436</v>
      </c>
      <c r="E11479">
        <v>1987</v>
      </c>
      <c r="N11479">
        <v>11.288399999999999</v>
      </c>
    </row>
    <row r="11480" spans="1:14" x14ac:dyDescent="0.3">
      <c r="A11480" t="s">
        <v>396</v>
      </c>
      <c r="B11480" t="s">
        <v>397</v>
      </c>
      <c r="C11480" t="s">
        <v>437</v>
      </c>
      <c r="D11480" t="s">
        <v>436</v>
      </c>
      <c r="E11480">
        <v>1986</v>
      </c>
      <c r="N11480">
        <v>10.902100000000001</v>
      </c>
    </row>
    <row r="11481" spans="1:14" x14ac:dyDescent="0.3">
      <c r="A11481" t="s">
        <v>396</v>
      </c>
      <c r="B11481" t="s">
        <v>397</v>
      </c>
      <c r="C11481" t="s">
        <v>437</v>
      </c>
      <c r="D11481" t="s">
        <v>436</v>
      </c>
      <c r="E11481">
        <v>1985</v>
      </c>
      <c r="N11481">
        <v>10.4947</v>
      </c>
    </row>
    <row r="11482" spans="1:14" x14ac:dyDescent="0.3">
      <c r="A11482" t="s">
        <v>396</v>
      </c>
      <c r="B11482" t="s">
        <v>397</v>
      </c>
      <c r="C11482" t="s">
        <v>437</v>
      </c>
      <c r="D11482" t="s">
        <v>436</v>
      </c>
      <c r="E11482">
        <v>1984</v>
      </c>
      <c r="N11482">
        <v>10.0589</v>
      </c>
    </row>
    <row r="11483" spans="1:14" x14ac:dyDescent="0.3">
      <c r="A11483" t="s">
        <v>396</v>
      </c>
      <c r="B11483" t="s">
        <v>397</v>
      </c>
      <c r="C11483" t="s">
        <v>437</v>
      </c>
      <c r="D11483" t="s">
        <v>436</v>
      </c>
      <c r="E11483">
        <v>1983</v>
      </c>
      <c r="N11483">
        <v>9.5831599999999995</v>
      </c>
    </row>
    <row r="11484" spans="1:14" x14ac:dyDescent="0.3">
      <c r="A11484" t="s">
        <v>396</v>
      </c>
      <c r="B11484" t="s">
        <v>397</v>
      </c>
      <c r="C11484" t="s">
        <v>437</v>
      </c>
      <c r="D11484" t="s">
        <v>436</v>
      </c>
      <c r="E11484">
        <v>1982</v>
      </c>
      <c r="N11484">
        <v>9.10947</v>
      </c>
    </row>
    <row r="11485" spans="1:14" x14ac:dyDescent="0.3">
      <c r="A11485" t="s">
        <v>396</v>
      </c>
      <c r="B11485" t="s">
        <v>397</v>
      </c>
      <c r="C11485" t="s">
        <v>437</v>
      </c>
      <c r="D11485" t="s">
        <v>436</v>
      </c>
      <c r="E11485">
        <v>1981</v>
      </c>
      <c r="N11485">
        <v>8.6684199999999993</v>
      </c>
    </row>
    <row r="11486" spans="1:14" x14ac:dyDescent="0.3">
      <c r="A11486" t="s">
        <v>396</v>
      </c>
      <c r="B11486" t="s">
        <v>397</v>
      </c>
      <c r="C11486" t="s">
        <v>437</v>
      </c>
      <c r="D11486" t="s">
        <v>436</v>
      </c>
      <c r="E11486">
        <v>1980</v>
      </c>
      <c r="N11486">
        <v>8.3031600000000001</v>
      </c>
    </row>
    <row r="11487" spans="1:14" x14ac:dyDescent="0.3">
      <c r="A11487" t="s">
        <v>396</v>
      </c>
      <c r="B11487" t="s">
        <v>397</v>
      </c>
      <c r="C11487" t="s">
        <v>437</v>
      </c>
      <c r="D11487" t="s">
        <v>436</v>
      </c>
      <c r="E11487">
        <v>1979</v>
      </c>
      <c r="N11487">
        <v>8.0136800000000008</v>
      </c>
    </row>
    <row r="11488" spans="1:14" x14ac:dyDescent="0.3">
      <c r="A11488" t="s">
        <v>396</v>
      </c>
      <c r="B11488" t="s">
        <v>397</v>
      </c>
      <c r="C11488" t="s">
        <v>437</v>
      </c>
      <c r="D11488" t="s">
        <v>436</v>
      </c>
      <c r="E11488">
        <v>1978</v>
      </c>
      <c r="N11488">
        <v>7.7736799999999997</v>
      </c>
    </row>
    <row r="11489" spans="1:14" x14ac:dyDescent="0.3">
      <c r="A11489" t="s">
        <v>396</v>
      </c>
      <c r="B11489" t="s">
        <v>397</v>
      </c>
      <c r="C11489" t="s">
        <v>437</v>
      </c>
      <c r="D11489" t="s">
        <v>436</v>
      </c>
      <c r="E11489">
        <v>1977</v>
      </c>
      <c r="N11489">
        <v>7.5768399999999998</v>
      </c>
    </row>
    <row r="11490" spans="1:14" x14ac:dyDescent="0.3">
      <c r="A11490" t="s">
        <v>396</v>
      </c>
      <c r="B11490" t="s">
        <v>397</v>
      </c>
      <c r="C11490" t="s">
        <v>437</v>
      </c>
      <c r="D11490" t="s">
        <v>436</v>
      </c>
      <c r="E11490">
        <v>1976</v>
      </c>
      <c r="N11490">
        <v>7.3842100000000004</v>
      </c>
    </row>
    <row r="11491" spans="1:14" x14ac:dyDescent="0.3">
      <c r="A11491" t="s">
        <v>396</v>
      </c>
      <c r="B11491" t="s">
        <v>397</v>
      </c>
      <c r="C11491" t="s">
        <v>437</v>
      </c>
      <c r="D11491" t="s">
        <v>436</v>
      </c>
      <c r="E11491">
        <v>1975</v>
      </c>
      <c r="N11491">
        <v>7.1863200000000003</v>
      </c>
    </row>
    <row r="11492" spans="1:14" x14ac:dyDescent="0.3">
      <c r="A11492" t="s">
        <v>396</v>
      </c>
      <c r="B11492" t="s">
        <v>397</v>
      </c>
      <c r="C11492" t="s">
        <v>437</v>
      </c>
      <c r="D11492" t="s">
        <v>436</v>
      </c>
      <c r="E11492">
        <v>1974</v>
      </c>
      <c r="N11492">
        <v>6.9536800000000003</v>
      </c>
    </row>
    <row r="11493" spans="1:14" x14ac:dyDescent="0.3">
      <c r="A11493" t="s">
        <v>396</v>
      </c>
      <c r="B11493" t="s">
        <v>397</v>
      </c>
      <c r="C11493" t="s">
        <v>437</v>
      </c>
      <c r="D11493" t="s">
        <v>436</v>
      </c>
      <c r="E11493">
        <v>1973</v>
      </c>
      <c r="N11493">
        <v>6.7168400000000004</v>
      </c>
    </row>
    <row r="11494" spans="1:14" x14ac:dyDescent="0.3">
      <c r="A11494" t="s">
        <v>396</v>
      </c>
      <c r="B11494" t="s">
        <v>397</v>
      </c>
      <c r="C11494" t="s">
        <v>437</v>
      </c>
      <c r="D11494" t="s">
        <v>436</v>
      </c>
      <c r="E11494">
        <v>1972</v>
      </c>
      <c r="N11494">
        <v>6.4810499999999998</v>
      </c>
    </row>
    <row r="11495" spans="1:14" x14ac:dyDescent="0.3">
      <c r="A11495" t="s">
        <v>396</v>
      </c>
      <c r="B11495" t="s">
        <v>397</v>
      </c>
      <c r="C11495" t="s">
        <v>437</v>
      </c>
      <c r="D11495" t="s">
        <v>436</v>
      </c>
      <c r="E11495">
        <v>1971</v>
      </c>
      <c r="N11495">
        <v>6.2852600000000001</v>
      </c>
    </row>
    <row r="11496" spans="1:14" x14ac:dyDescent="0.3">
      <c r="A11496" t="s">
        <v>396</v>
      </c>
      <c r="B11496" t="s">
        <v>397</v>
      </c>
      <c r="C11496" t="s">
        <v>437</v>
      </c>
      <c r="D11496" t="s">
        <v>436</v>
      </c>
      <c r="E11496">
        <v>1970</v>
      </c>
      <c r="N11496">
        <v>6.1484199999999998</v>
      </c>
    </row>
    <row r="11497" spans="1:14" x14ac:dyDescent="0.3">
      <c r="A11497" t="s">
        <v>396</v>
      </c>
      <c r="B11497" t="s">
        <v>397</v>
      </c>
      <c r="C11497" t="s">
        <v>437</v>
      </c>
      <c r="D11497" t="s">
        <v>436</v>
      </c>
      <c r="E11497">
        <v>1969</v>
      </c>
      <c r="N11497">
        <v>6.0768399999999998</v>
      </c>
    </row>
    <row r="11498" spans="1:14" x14ac:dyDescent="0.3">
      <c r="A11498" t="s">
        <v>396</v>
      </c>
      <c r="B11498" t="s">
        <v>397</v>
      </c>
      <c r="C11498" t="s">
        <v>437</v>
      </c>
      <c r="D11498" t="s">
        <v>436</v>
      </c>
      <c r="E11498">
        <v>1968</v>
      </c>
      <c r="N11498">
        <v>6.0463199999999997</v>
      </c>
    </row>
    <row r="11499" spans="1:14" x14ac:dyDescent="0.3">
      <c r="A11499" t="s">
        <v>396</v>
      </c>
      <c r="B11499" t="s">
        <v>397</v>
      </c>
      <c r="C11499" t="s">
        <v>437</v>
      </c>
      <c r="D11499" t="s">
        <v>436</v>
      </c>
      <c r="E11499">
        <v>1967</v>
      </c>
      <c r="N11499">
        <v>6.0673700000000004</v>
      </c>
    </row>
    <row r="11500" spans="1:14" x14ac:dyDescent="0.3">
      <c r="A11500" t="s">
        <v>396</v>
      </c>
      <c r="B11500" t="s">
        <v>397</v>
      </c>
      <c r="C11500" t="s">
        <v>437</v>
      </c>
      <c r="D11500" t="s">
        <v>436</v>
      </c>
      <c r="E11500">
        <v>1966</v>
      </c>
      <c r="N11500">
        <v>6.09579</v>
      </c>
    </row>
    <row r="11501" spans="1:14" x14ac:dyDescent="0.3">
      <c r="A11501" t="s">
        <v>396</v>
      </c>
      <c r="B11501" t="s">
        <v>397</v>
      </c>
      <c r="C11501" t="s">
        <v>437</v>
      </c>
      <c r="D11501" t="s">
        <v>436</v>
      </c>
      <c r="E11501">
        <v>1965</v>
      </c>
      <c r="N11501">
        <v>6.1294700000000004</v>
      </c>
    </row>
    <row r="11502" spans="1:14" x14ac:dyDescent="0.3">
      <c r="A11502" t="s">
        <v>396</v>
      </c>
      <c r="B11502" t="s">
        <v>397</v>
      </c>
      <c r="C11502" t="s">
        <v>437</v>
      </c>
      <c r="D11502" t="s">
        <v>436</v>
      </c>
      <c r="E11502">
        <v>1964</v>
      </c>
      <c r="N11502">
        <v>6.1557899999999997</v>
      </c>
    </row>
    <row r="11503" spans="1:14" x14ac:dyDescent="0.3">
      <c r="A11503" t="s">
        <v>396</v>
      </c>
      <c r="B11503" t="s">
        <v>397</v>
      </c>
      <c r="C11503" t="s">
        <v>437</v>
      </c>
      <c r="D11503" t="s">
        <v>436</v>
      </c>
      <c r="E11503">
        <v>1963</v>
      </c>
      <c r="N11503">
        <v>6.1789500000000004</v>
      </c>
    </row>
    <row r="11504" spans="1:14" x14ac:dyDescent="0.3">
      <c r="A11504" t="s">
        <v>396</v>
      </c>
      <c r="B11504" t="s">
        <v>397</v>
      </c>
      <c r="C11504" t="s">
        <v>437</v>
      </c>
      <c r="D11504" t="s">
        <v>436</v>
      </c>
      <c r="E11504">
        <v>1962</v>
      </c>
      <c r="N11504">
        <v>6.1936799999999996</v>
      </c>
    </row>
    <row r="11505" spans="1:14" x14ac:dyDescent="0.3">
      <c r="A11505" t="s">
        <v>396</v>
      </c>
      <c r="B11505" t="s">
        <v>397</v>
      </c>
      <c r="C11505" t="s">
        <v>437</v>
      </c>
      <c r="D11505" t="s">
        <v>436</v>
      </c>
      <c r="E11505">
        <v>1961</v>
      </c>
      <c r="N11505">
        <v>6.18316</v>
      </c>
    </row>
    <row r="11506" spans="1:14" x14ac:dyDescent="0.3">
      <c r="A11506" t="s">
        <v>396</v>
      </c>
      <c r="B11506" t="s">
        <v>397</v>
      </c>
      <c r="C11506" t="s">
        <v>437</v>
      </c>
      <c r="D11506" t="s">
        <v>436</v>
      </c>
      <c r="E11506">
        <v>1960</v>
      </c>
    </row>
    <row r="11507" spans="1:14" x14ac:dyDescent="0.3">
      <c r="A11507" t="s">
        <v>398</v>
      </c>
      <c r="B11507" t="s">
        <v>399</v>
      </c>
      <c r="C11507" t="s">
        <v>435</v>
      </c>
      <c r="D11507" t="s">
        <v>433</v>
      </c>
      <c r="E11507">
        <v>2018</v>
      </c>
      <c r="I11507">
        <v>42587800</v>
      </c>
      <c r="J11507">
        <v>3700.71</v>
      </c>
      <c r="L11507">
        <v>20.6</v>
      </c>
      <c r="N11507">
        <v>383.6</v>
      </c>
    </row>
    <row r="11508" spans="1:14" x14ac:dyDescent="0.3">
      <c r="A11508" t="s">
        <v>398</v>
      </c>
      <c r="B11508" t="s">
        <v>399</v>
      </c>
      <c r="C11508" t="s">
        <v>435</v>
      </c>
      <c r="D11508" t="s">
        <v>433</v>
      </c>
      <c r="E11508">
        <v>2017</v>
      </c>
      <c r="I11508">
        <v>40620600</v>
      </c>
      <c r="J11508">
        <v>3572.61</v>
      </c>
      <c r="K11508">
        <v>49.318300000000001</v>
      </c>
      <c r="L11508">
        <v>21.2</v>
      </c>
      <c r="N11508">
        <v>379</v>
      </c>
    </row>
    <row r="11509" spans="1:14" x14ac:dyDescent="0.3">
      <c r="A11509" t="s">
        <v>398</v>
      </c>
      <c r="B11509" t="s">
        <v>399</v>
      </c>
      <c r="C11509" t="s">
        <v>435</v>
      </c>
      <c r="D11509" t="s">
        <v>433</v>
      </c>
      <c r="E11509">
        <v>2016</v>
      </c>
      <c r="I11509">
        <v>36547400</v>
      </c>
      <c r="J11509">
        <v>3255.89</v>
      </c>
      <c r="K11509">
        <v>46.0092</v>
      </c>
      <c r="L11509">
        <v>21.9</v>
      </c>
      <c r="N11509">
        <v>374.16699999999997</v>
      </c>
    </row>
    <row r="11510" spans="1:14" x14ac:dyDescent="0.3">
      <c r="A11510" t="s">
        <v>398</v>
      </c>
      <c r="B11510" t="s">
        <v>399</v>
      </c>
      <c r="C11510" t="s">
        <v>435</v>
      </c>
      <c r="D11510" t="s">
        <v>433</v>
      </c>
      <c r="E11510">
        <v>2015</v>
      </c>
      <c r="I11510">
        <v>35492300</v>
      </c>
      <c r="J11510">
        <v>3197.8</v>
      </c>
      <c r="K11510">
        <v>42.7</v>
      </c>
      <c r="L11510">
        <v>22.5</v>
      </c>
      <c r="N11510">
        <v>369.96699999999998</v>
      </c>
    </row>
    <row r="11511" spans="1:14" x14ac:dyDescent="0.3">
      <c r="A11511" t="s">
        <v>398</v>
      </c>
      <c r="B11511" t="s">
        <v>399</v>
      </c>
      <c r="C11511" t="s">
        <v>435</v>
      </c>
      <c r="D11511" t="s">
        <v>433</v>
      </c>
      <c r="E11511">
        <v>2014</v>
      </c>
      <c r="I11511">
        <v>37291800</v>
      </c>
      <c r="J11511">
        <v>3398.82</v>
      </c>
      <c r="K11511">
        <v>39.200000000000003</v>
      </c>
      <c r="L11511">
        <v>23.2</v>
      </c>
      <c r="N11511">
        <v>365.733</v>
      </c>
    </row>
    <row r="11512" spans="1:14" x14ac:dyDescent="0.3">
      <c r="A11512" t="s">
        <v>398</v>
      </c>
      <c r="B11512" t="s">
        <v>399</v>
      </c>
      <c r="C11512" t="s">
        <v>435</v>
      </c>
      <c r="D11512" t="s">
        <v>433</v>
      </c>
      <c r="E11512">
        <v>2013</v>
      </c>
      <c r="I11512">
        <v>37507500</v>
      </c>
      <c r="J11512">
        <v>3454.68</v>
      </c>
      <c r="K11512">
        <v>37</v>
      </c>
      <c r="L11512">
        <v>23.9</v>
      </c>
      <c r="N11512">
        <v>361.9</v>
      </c>
    </row>
    <row r="11513" spans="1:14" x14ac:dyDescent="0.3">
      <c r="A11513" t="s">
        <v>398</v>
      </c>
      <c r="B11513" t="s">
        <v>399</v>
      </c>
      <c r="C11513" t="s">
        <v>435</v>
      </c>
      <c r="D11513" t="s">
        <v>433</v>
      </c>
      <c r="E11513">
        <v>2012</v>
      </c>
      <c r="I11513">
        <v>37671700</v>
      </c>
      <c r="J11513">
        <v>3507.94</v>
      </c>
      <c r="K11513">
        <v>35</v>
      </c>
      <c r="L11513">
        <v>24.7</v>
      </c>
      <c r="N11513">
        <v>357.96699999999998</v>
      </c>
    </row>
    <row r="11514" spans="1:14" x14ac:dyDescent="0.3">
      <c r="A11514" t="s">
        <v>398</v>
      </c>
      <c r="B11514" t="s">
        <v>399</v>
      </c>
      <c r="C11514" t="s">
        <v>435</v>
      </c>
      <c r="D11514" t="s">
        <v>433</v>
      </c>
      <c r="E11514">
        <v>2011</v>
      </c>
      <c r="I11514">
        <v>38713300</v>
      </c>
      <c r="J11514">
        <v>3640.86</v>
      </c>
      <c r="K11514">
        <v>30</v>
      </c>
      <c r="L11514">
        <v>25.4</v>
      </c>
      <c r="N11514">
        <v>354.43299999999999</v>
      </c>
    </row>
    <row r="11515" spans="1:14" x14ac:dyDescent="0.3">
      <c r="A11515" t="s">
        <v>398</v>
      </c>
      <c r="B11515" t="s">
        <v>399</v>
      </c>
      <c r="C11515" t="s">
        <v>435</v>
      </c>
      <c r="D11515" t="s">
        <v>433</v>
      </c>
      <c r="E11515">
        <v>2010</v>
      </c>
      <c r="I11515">
        <v>31824700</v>
      </c>
      <c r="J11515">
        <v>3022.29</v>
      </c>
      <c r="K11515">
        <v>25</v>
      </c>
      <c r="L11515">
        <v>26.2</v>
      </c>
      <c r="N11515">
        <v>351</v>
      </c>
    </row>
    <row r="11516" spans="1:14" x14ac:dyDescent="0.3">
      <c r="A11516" t="s">
        <v>398</v>
      </c>
      <c r="B11516" t="s">
        <v>399</v>
      </c>
      <c r="C11516" t="s">
        <v>435</v>
      </c>
      <c r="D11516" t="s">
        <v>433</v>
      </c>
      <c r="E11516">
        <v>2009</v>
      </c>
      <c r="I11516">
        <v>27101300</v>
      </c>
      <c r="J11516">
        <v>2599.9</v>
      </c>
      <c r="K11516">
        <v>20</v>
      </c>
      <c r="L11516">
        <v>26.9</v>
      </c>
      <c r="N11516">
        <v>347.46699999999998</v>
      </c>
    </row>
    <row r="11517" spans="1:14" x14ac:dyDescent="0.3">
      <c r="A11517" t="s">
        <v>398</v>
      </c>
      <c r="B11517" t="s">
        <v>399</v>
      </c>
      <c r="C11517" t="s">
        <v>435</v>
      </c>
      <c r="D11517" t="s">
        <v>433</v>
      </c>
      <c r="E11517">
        <v>2008</v>
      </c>
      <c r="I11517">
        <v>30290800</v>
      </c>
      <c r="J11517">
        <v>2936.86</v>
      </c>
      <c r="K11517">
        <v>15</v>
      </c>
      <c r="L11517">
        <v>27.6</v>
      </c>
      <c r="N11517">
        <v>343.8</v>
      </c>
    </row>
    <row r="11518" spans="1:14" x14ac:dyDescent="0.3">
      <c r="A11518" t="s">
        <v>398</v>
      </c>
      <c r="B11518" t="s">
        <v>399</v>
      </c>
      <c r="C11518" t="s">
        <v>435</v>
      </c>
      <c r="D11518" t="s">
        <v>433</v>
      </c>
      <c r="E11518">
        <v>2007</v>
      </c>
      <c r="I11518">
        <v>27031000</v>
      </c>
      <c r="J11518">
        <v>2644.65</v>
      </c>
      <c r="K11518">
        <v>10</v>
      </c>
      <c r="L11518">
        <v>28.3</v>
      </c>
      <c r="N11518">
        <v>340.7</v>
      </c>
    </row>
    <row r="11519" spans="1:14" x14ac:dyDescent="0.3">
      <c r="A11519" t="s">
        <v>398</v>
      </c>
      <c r="B11519" t="s">
        <v>399</v>
      </c>
      <c r="C11519" t="s">
        <v>435</v>
      </c>
      <c r="D11519" t="s">
        <v>433</v>
      </c>
      <c r="E11519">
        <v>2006</v>
      </c>
      <c r="I11519">
        <v>22902900</v>
      </c>
      <c r="J11519">
        <v>2263.13</v>
      </c>
      <c r="L11519">
        <v>29</v>
      </c>
      <c r="N11519">
        <v>337.33300000000003</v>
      </c>
    </row>
    <row r="11520" spans="1:14" x14ac:dyDescent="0.3">
      <c r="A11520" t="s">
        <v>398</v>
      </c>
      <c r="B11520" t="s">
        <v>399</v>
      </c>
      <c r="C11520" t="s">
        <v>435</v>
      </c>
      <c r="D11520" t="s">
        <v>433</v>
      </c>
      <c r="E11520">
        <v>2005</v>
      </c>
      <c r="I11520">
        <v>21839100</v>
      </c>
      <c r="J11520">
        <v>2183.91</v>
      </c>
      <c r="L11520">
        <v>29.6</v>
      </c>
      <c r="N11520">
        <v>333.33300000000003</v>
      </c>
    </row>
    <row r="11521" spans="1:14" x14ac:dyDescent="0.3">
      <c r="A11521" t="s">
        <v>398</v>
      </c>
      <c r="B11521" t="s">
        <v>399</v>
      </c>
      <c r="C11521" t="s">
        <v>435</v>
      </c>
      <c r="D11521" t="s">
        <v>433</v>
      </c>
      <c r="E11521">
        <v>2004</v>
      </c>
      <c r="I11521">
        <v>21534900</v>
      </c>
      <c r="J11521">
        <v>2182.08</v>
      </c>
      <c r="L11521">
        <v>30.2</v>
      </c>
      <c r="N11521">
        <v>328.96699999999998</v>
      </c>
    </row>
    <row r="11522" spans="1:14" x14ac:dyDescent="0.3">
      <c r="A11522" t="s">
        <v>398</v>
      </c>
      <c r="B11522" t="s">
        <v>399</v>
      </c>
      <c r="C11522" t="s">
        <v>435</v>
      </c>
      <c r="D11522" t="s">
        <v>433</v>
      </c>
      <c r="E11522">
        <v>2003</v>
      </c>
      <c r="I11522">
        <v>18231100</v>
      </c>
      <c r="J11522">
        <v>1874.47</v>
      </c>
      <c r="L11522">
        <v>30.9</v>
      </c>
      <c r="N11522">
        <v>324.2</v>
      </c>
    </row>
    <row r="11523" spans="1:14" x14ac:dyDescent="0.3">
      <c r="A11523" t="s">
        <v>398</v>
      </c>
      <c r="B11523" t="s">
        <v>399</v>
      </c>
      <c r="C11523" t="s">
        <v>435</v>
      </c>
      <c r="D11523" t="s">
        <v>433</v>
      </c>
      <c r="E11523">
        <v>2002</v>
      </c>
      <c r="I11523">
        <v>15451000</v>
      </c>
      <c r="J11523">
        <v>1610.15</v>
      </c>
      <c r="L11523">
        <v>31.6</v>
      </c>
      <c r="N11523">
        <v>319.86700000000002</v>
      </c>
    </row>
    <row r="11524" spans="1:14" x14ac:dyDescent="0.3">
      <c r="A11524" t="s">
        <v>398</v>
      </c>
      <c r="B11524" t="s">
        <v>399</v>
      </c>
      <c r="C11524" t="s">
        <v>435</v>
      </c>
      <c r="D11524" t="s">
        <v>433</v>
      </c>
      <c r="E11524">
        <v>2001</v>
      </c>
      <c r="I11524">
        <v>13196500</v>
      </c>
      <c r="J11524">
        <v>1391.45</v>
      </c>
      <c r="L11524">
        <v>32.4</v>
      </c>
      <c r="N11524">
        <v>316.13299999999998</v>
      </c>
    </row>
    <row r="11525" spans="1:14" x14ac:dyDescent="0.3">
      <c r="A11525" t="s">
        <v>398</v>
      </c>
      <c r="B11525" t="s">
        <v>399</v>
      </c>
      <c r="C11525" t="s">
        <v>435</v>
      </c>
      <c r="D11525" t="s">
        <v>433</v>
      </c>
      <c r="E11525">
        <v>2000</v>
      </c>
      <c r="I11525">
        <v>13742100</v>
      </c>
      <c r="J11525">
        <v>1462.85</v>
      </c>
      <c r="K11525">
        <v>5.2416400000000003</v>
      </c>
      <c r="L11525">
        <v>33.299999999999997</v>
      </c>
      <c r="N11525">
        <v>313.13299999999998</v>
      </c>
    </row>
    <row r="11526" spans="1:14" x14ac:dyDescent="0.3">
      <c r="A11526" t="s">
        <v>398</v>
      </c>
      <c r="B11526" t="s">
        <v>399</v>
      </c>
      <c r="C11526" t="s">
        <v>435</v>
      </c>
      <c r="D11526" t="s">
        <v>433</v>
      </c>
      <c r="E11526">
        <v>1999</v>
      </c>
      <c r="I11526">
        <v>13687100</v>
      </c>
      <c r="J11526">
        <v>1464.49</v>
      </c>
      <c r="L11526">
        <v>34.299999999999997</v>
      </c>
      <c r="N11526">
        <v>311.53300000000002</v>
      </c>
    </row>
    <row r="11527" spans="1:14" x14ac:dyDescent="0.3">
      <c r="A11527" t="s">
        <v>398</v>
      </c>
      <c r="B11527" t="s">
        <v>399</v>
      </c>
      <c r="C11527" t="s">
        <v>435</v>
      </c>
      <c r="D11527" t="s">
        <v>433</v>
      </c>
      <c r="E11527">
        <v>1998</v>
      </c>
      <c r="I11527">
        <v>12757600</v>
      </c>
      <c r="J11527">
        <v>1367.08</v>
      </c>
      <c r="L11527">
        <v>35.299999999999997</v>
      </c>
      <c r="N11527">
        <v>311.06700000000001</v>
      </c>
    </row>
    <row r="11528" spans="1:14" x14ac:dyDescent="0.3">
      <c r="A11528" t="s">
        <v>398</v>
      </c>
      <c r="B11528" t="s">
        <v>399</v>
      </c>
      <c r="C11528" t="s">
        <v>435</v>
      </c>
      <c r="D11528" t="s">
        <v>433</v>
      </c>
      <c r="E11528">
        <v>1997</v>
      </c>
      <c r="I11528">
        <v>12700900</v>
      </c>
      <c r="J11528">
        <v>1362.32</v>
      </c>
      <c r="L11528">
        <v>36.299999999999997</v>
      </c>
      <c r="N11528">
        <v>310.767</v>
      </c>
    </row>
    <row r="11529" spans="1:14" x14ac:dyDescent="0.3">
      <c r="A11529" t="s">
        <v>398</v>
      </c>
      <c r="B11529" t="s">
        <v>399</v>
      </c>
      <c r="C11529" t="s">
        <v>435</v>
      </c>
      <c r="D11529" t="s">
        <v>433</v>
      </c>
      <c r="E11529">
        <v>1996</v>
      </c>
      <c r="I11529">
        <v>12334800</v>
      </c>
      <c r="J11529">
        <v>1323.06</v>
      </c>
      <c r="L11529">
        <v>37.4</v>
      </c>
      <c r="N11529">
        <v>310.767</v>
      </c>
    </row>
    <row r="11530" spans="1:14" x14ac:dyDescent="0.3">
      <c r="A11530" t="s">
        <v>398</v>
      </c>
      <c r="B11530" t="s">
        <v>399</v>
      </c>
      <c r="C11530" t="s">
        <v>435</v>
      </c>
      <c r="D11530" t="s">
        <v>433</v>
      </c>
      <c r="E11530">
        <v>1995</v>
      </c>
      <c r="I11530">
        <v>11025900</v>
      </c>
      <c r="J11530">
        <v>1185.8399999999999</v>
      </c>
      <c r="L11530">
        <v>38.299999999999997</v>
      </c>
      <c r="N11530">
        <v>309.93299999999999</v>
      </c>
    </row>
    <row r="11531" spans="1:14" x14ac:dyDescent="0.3">
      <c r="A11531" t="s">
        <v>398</v>
      </c>
      <c r="B11531" t="s">
        <v>399</v>
      </c>
      <c r="C11531" t="s">
        <v>435</v>
      </c>
      <c r="D11531" t="s">
        <v>433</v>
      </c>
      <c r="E11531">
        <v>1994</v>
      </c>
      <c r="I11531">
        <v>10886800</v>
      </c>
      <c r="J11531">
        <v>1176.7</v>
      </c>
      <c r="L11531">
        <v>39.200000000000003</v>
      </c>
      <c r="N11531">
        <v>308.39999999999998</v>
      </c>
    </row>
    <row r="11532" spans="1:14" x14ac:dyDescent="0.3">
      <c r="A11532" t="s">
        <v>398</v>
      </c>
      <c r="B11532" t="s">
        <v>399</v>
      </c>
      <c r="C11532" t="s">
        <v>435</v>
      </c>
      <c r="D11532" t="s">
        <v>433</v>
      </c>
      <c r="E11532">
        <v>1993</v>
      </c>
      <c r="I11532">
        <v>9630760</v>
      </c>
      <c r="J11532">
        <v>1047.51</v>
      </c>
      <c r="L11532">
        <v>40</v>
      </c>
      <c r="N11532">
        <v>306.46699999999998</v>
      </c>
    </row>
    <row r="11533" spans="1:14" x14ac:dyDescent="0.3">
      <c r="A11533" t="s">
        <v>398</v>
      </c>
      <c r="B11533" t="s">
        <v>399</v>
      </c>
      <c r="C11533" t="s">
        <v>435</v>
      </c>
      <c r="D11533" t="s">
        <v>433</v>
      </c>
      <c r="E11533">
        <v>1992</v>
      </c>
      <c r="I11533">
        <v>9742950</v>
      </c>
      <c r="J11533">
        <v>1069.24</v>
      </c>
      <c r="L11533">
        <v>40.700000000000003</v>
      </c>
      <c r="N11533">
        <v>303.733</v>
      </c>
    </row>
    <row r="11534" spans="1:14" x14ac:dyDescent="0.3">
      <c r="A11534" t="s">
        <v>398</v>
      </c>
      <c r="B11534" t="s">
        <v>399</v>
      </c>
      <c r="C11534" t="s">
        <v>435</v>
      </c>
      <c r="D11534" t="s">
        <v>433</v>
      </c>
      <c r="E11534">
        <v>1991</v>
      </c>
      <c r="I11534">
        <v>9365170</v>
      </c>
      <c r="J11534">
        <v>1037.58</v>
      </c>
      <c r="L11534">
        <v>41.3</v>
      </c>
      <c r="N11534">
        <v>300.86700000000002</v>
      </c>
    </row>
    <row r="11535" spans="1:14" x14ac:dyDescent="0.3">
      <c r="A11535" t="s">
        <v>398</v>
      </c>
      <c r="B11535" t="s">
        <v>399</v>
      </c>
      <c r="C11535" t="s">
        <v>435</v>
      </c>
      <c r="D11535" t="s">
        <v>433</v>
      </c>
      <c r="E11535">
        <v>1990</v>
      </c>
      <c r="I11535">
        <v>8824450</v>
      </c>
      <c r="J11535">
        <v>990.06500000000005</v>
      </c>
      <c r="K11535">
        <v>0</v>
      </c>
      <c r="L11535">
        <v>41.9</v>
      </c>
      <c r="N11535">
        <v>297.10000000000002</v>
      </c>
    </row>
    <row r="11536" spans="1:14" x14ac:dyDescent="0.3">
      <c r="A11536" t="s">
        <v>398</v>
      </c>
      <c r="B11536" t="s">
        <v>399</v>
      </c>
      <c r="C11536" t="s">
        <v>435</v>
      </c>
      <c r="D11536" t="s">
        <v>433</v>
      </c>
      <c r="E11536">
        <v>1989</v>
      </c>
      <c r="L11536">
        <v>42.4</v>
      </c>
      <c r="N11536">
        <v>292.63299999999998</v>
      </c>
    </row>
    <row r="11537" spans="1:14" x14ac:dyDescent="0.3">
      <c r="A11537" t="s">
        <v>398</v>
      </c>
      <c r="B11537" t="s">
        <v>399</v>
      </c>
      <c r="C11537" t="s">
        <v>435</v>
      </c>
      <c r="D11537" t="s">
        <v>433</v>
      </c>
      <c r="E11537">
        <v>1988</v>
      </c>
      <c r="L11537">
        <v>42.9</v>
      </c>
      <c r="N11537">
        <v>287.89999999999998</v>
      </c>
    </row>
    <row r="11538" spans="1:14" x14ac:dyDescent="0.3">
      <c r="A11538" t="s">
        <v>398</v>
      </c>
      <c r="B11538" t="s">
        <v>399</v>
      </c>
      <c r="C11538" t="s">
        <v>435</v>
      </c>
      <c r="D11538" t="s">
        <v>433</v>
      </c>
      <c r="E11538">
        <v>1987</v>
      </c>
      <c r="L11538">
        <v>43.3</v>
      </c>
      <c r="N11538">
        <v>282.83300000000003</v>
      </c>
    </row>
    <row r="11539" spans="1:14" x14ac:dyDescent="0.3">
      <c r="A11539" t="s">
        <v>398</v>
      </c>
      <c r="B11539" t="s">
        <v>399</v>
      </c>
      <c r="C11539" t="s">
        <v>435</v>
      </c>
      <c r="D11539" t="s">
        <v>433</v>
      </c>
      <c r="E11539">
        <v>1986</v>
      </c>
      <c r="L11539">
        <v>43.8</v>
      </c>
      <c r="N11539">
        <v>277.86700000000002</v>
      </c>
    </row>
    <row r="11540" spans="1:14" x14ac:dyDescent="0.3">
      <c r="A11540" t="s">
        <v>398</v>
      </c>
      <c r="B11540" t="s">
        <v>399</v>
      </c>
      <c r="C11540" t="s">
        <v>435</v>
      </c>
      <c r="D11540" t="s">
        <v>433</v>
      </c>
      <c r="E11540">
        <v>1985</v>
      </c>
      <c r="L11540">
        <v>44.4</v>
      </c>
      <c r="N11540">
        <v>273.96699999999998</v>
      </c>
    </row>
    <row r="11541" spans="1:14" x14ac:dyDescent="0.3">
      <c r="A11541" t="s">
        <v>398</v>
      </c>
      <c r="B11541" t="s">
        <v>399</v>
      </c>
      <c r="C11541" t="s">
        <v>435</v>
      </c>
      <c r="D11541" t="s">
        <v>433</v>
      </c>
      <c r="E11541">
        <v>1984</v>
      </c>
      <c r="L11541">
        <v>45.1</v>
      </c>
      <c r="N11541">
        <v>270.5</v>
      </c>
    </row>
    <row r="11542" spans="1:14" x14ac:dyDescent="0.3">
      <c r="A11542" t="s">
        <v>398</v>
      </c>
      <c r="B11542" t="s">
        <v>399</v>
      </c>
      <c r="C11542" t="s">
        <v>435</v>
      </c>
      <c r="D11542" t="s">
        <v>433</v>
      </c>
      <c r="E11542">
        <v>1983</v>
      </c>
      <c r="L11542">
        <v>46.1</v>
      </c>
      <c r="N11542">
        <v>268.03300000000002</v>
      </c>
    </row>
    <row r="11543" spans="1:14" x14ac:dyDescent="0.3">
      <c r="A11543" t="s">
        <v>398</v>
      </c>
      <c r="B11543" t="s">
        <v>399</v>
      </c>
      <c r="C11543" t="s">
        <v>435</v>
      </c>
      <c r="D11543" t="s">
        <v>433</v>
      </c>
      <c r="E11543">
        <v>1982</v>
      </c>
      <c r="L11543">
        <v>47.2</v>
      </c>
      <c r="N11543">
        <v>265.2</v>
      </c>
    </row>
    <row r="11544" spans="1:14" x14ac:dyDescent="0.3">
      <c r="A11544" t="s">
        <v>398</v>
      </c>
      <c r="B11544" t="s">
        <v>399</v>
      </c>
      <c r="C11544" t="s">
        <v>435</v>
      </c>
      <c r="D11544" t="s">
        <v>433</v>
      </c>
      <c r="E11544">
        <v>1981</v>
      </c>
      <c r="L11544">
        <v>48.5</v>
      </c>
      <c r="N11544">
        <v>260.89999999999998</v>
      </c>
    </row>
    <row r="11545" spans="1:14" x14ac:dyDescent="0.3">
      <c r="A11545" t="s">
        <v>398</v>
      </c>
      <c r="B11545" t="s">
        <v>399</v>
      </c>
      <c r="C11545" t="s">
        <v>435</v>
      </c>
      <c r="D11545" t="s">
        <v>433</v>
      </c>
      <c r="E11545">
        <v>1980</v>
      </c>
      <c r="L11545">
        <v>49.9</v>
      </c>
      <c r="N11545">
        <v>254.56700000000001</v>
      </c>
    </row>
    <row r="11546" spans="1:14" x14ac:dyDescent="0.3">
      <c r="A11546" t="s">
        <v>398</v>
      </c>
      <c r="B11546" t="s">
        <v>399</v>
      </c>
      <c r="C11546" t="s">
        <v>435</v>
      </c>
      <c r="D11546" t="s">
        <v>433</v>
      </c>
      <c r="E11546">
        <v>1979</v>
      </c>
      <c r="L11546">
        <v>51.5</v>
      </c>
      <c r="N11546">
        <v>245.267</v>
      </c>
    </row>
    <row r="11547" spans="1:14" x14ac:dyDescent="0.3">
      <c r="A11547" t="s">
        <v>398</v>
      </c>
      <c r="B11547" t="s">
        <v>399</v>
      </c>
      <c r="C11547" t="s">
        <v>435</v>
      </c>
      <c r="D11547" t="s">
        <v>433</v>
      </c>
      <c r="E11547">
        <v>1978</v>
      </c>
      <c r="L11547">
        <v>53.3</v>
      </c>
      <c r="N11547">
        <v>233.8</v>
      </c>
    </row>
    <row r="11548" spans="1:14" x14ac:dyDescent="0.3">
      <c r="A11548" t="s">
        <v>398</v>
      </c>
      <c r="B11548" t="s">
        <v>399</v>
      </c>
      <c r="C11548" t="s">
        <v>435</v>
      </c>
      <c r="D11548" t="s">
        <v>433</v>
      </c>
      <c r="E11548">
        <v>1977</v>
      </c>
      <c r="L11548">
        <v>55.1</v>
      </c>
      <c r="N11548">
        <v>221.667</v>
      </c>
    </row>
    <row r="11549" spans="1:14" x14ac:dyDescent="0.3">
      <c r="A11549" t="s">
        <v>398</v>
      </c>
      <c r="B11549" t="s">
        <v>399</v>
      </c>
      <c r="C11549" t="s">
        <v>435</v>
      </c>
      <c r="D11549" t="s">
        <v>433</v>
      </c>
      <c r="E11549">
        <v>1976</v>
      </c>
      <c r="L11549">
        <v>57.2</v>
      </c>
      <c r="N11549">
        <v>210.767</v>
      </c>
    </row>
    <row r="11550" spans="1:14" x14ac:dyDescent="0.3">
      <c r="A11550" t="s">
        <v>398</v>
      </c>
      <c r="B11550" t="s">
        <v>399</v>
      </c>
      <c r="C11550" t="s">
        <v>435</v>
      </c>
      <c r="D11550" t="s">
        <v>433</v>
      </c>
      <c r="E11550">
        <v>1975</v>
      </c>
      <c r="L11550">
        <v>59.4</v>
      </c>
      <c r="N11550">
        <v>202</v>
      </c>
    </row>
    <row r="11551" spans="1:14" x14ac:dyDescent="0.3">
      <c r="A11551" t="s">
        <v>398</v>
      </c>
      <c r="B11551" t="s">
        <v>399</v>
      </c>
      <c r="C11551" t="s">
        <v>435</v>
      </c>
      <c r="D11551" t="s">
        <v>433</v>
      </c>
      <c r="E11551">
        <v>1974</v>
      </c>
      <c r="N11551">
        <v>196.833</v>
      </c>
    </row>
    <row r="11552" spans="1:14" x14ac:dyDescent="0.3">
      <c r="A11552" t="s">
        <v>398</v>
      </c>
      <c r="B11552" t="s">
        <v>399</v>
      </c>
      <c r="C11552" t="s">
        <v>435</v>
      </c>
      <c r="D11552" t="s">
        <v>433</v>
      </c>
      <c r="E11552">
        <v>1973</v>
      </c>
      <c r="N11552">
        <v>194.06700000000001</v>
      </c>
    </row>
    <row r="11553" spans="1:15" x14ac:dyDescent="0.3">
      <c r="A11553" t="s">
        <v>398</v>
      </c>
      <c r="B11553" t="s">
        <v>399</v>
      </c>
      <c r="C11553" t="s">
        <v>435</v>
      </c>
      <c r="D11553" t="s">
        <v>433</v>
      </c>
      <c r="E11553">
        <v>1972</v>
      </c>
      <c r="N11553">
        <v>193</v>
      </c>
    </row>
    <row r="11554" spans="1:15" x14ac:dyDescent="0.3">
      <c r="A11554" t="s">
        <v>398</v>
      </c>
      <c r="B11554" t="s">
        <v>399</v>
      </c>
      <c r="C11554" t="s">
        <v>435</v>
      </c>
      <c r="D11554" t="s">
        <v>433</v>
      </c>
      <c r="E11554">
        <v>1971</v>
      </c>
      <c r="N11554">
        <v>192.2</v>
      </c>
    </row>
    <row r="11555" spans="1:15" x14ac:dyDescent="0.3">
      <c r="A11555" t="s">
        <v>398</v>
      </c>
      <c r="B11555" t="s">
        <v>399</v>
      </c>
      <c r="C11555" t="s">
        <v>435</v>
      </c>
      <c r="D11555" t="s">
        <v>433</v>
      </c>
      <c r="E11555">
        <v>1970</v>
      </c>
      <c r="N11555">
        <v>191.167</v>
      </c>
    </row>
    <row r="11556" spans="1:15" x14ac:dyDescent="0.3">
      <c r="A11556" t="s">
        <v>398</v>
      </c>
      <c r="B11556" t="s">
        <v>399</v>
      </c>
      <c r="C11556" t="s">
        <v>435</v>
      </c>
      <c r="D11556" t="s">
        <v>433</v>
      </c>
      <c r="E11556">
        <v>1969</v>
      </c>
      <c r="N11556">
        <v>189</v>
      </c>
    </row>
    <row r="11557" spans="1:15" x14ac:dyDescent="0.3">
      <c r="A11557" t="s">
        <v>398</v>
      </c>
      <c r="B11557" t="s">
        <v>399</v>
      </c>
      <c r="C11557" t="s">
        <v>435</v>
      </c>
      <c r="D11557" t="s">
        <v>433</v>
      </c>
      <c r="E11557">
        <v>1968</v>
      </c>
      <c r="N11557">
        <v>186.56700000000001</v>
      </c>
    </row>
    <row r="11558" spans="1:15" x14ac:dyDescent="0.3">
      <c r="A11558" t="s">
        <v>398</v>
      </c>
      <c r="B11558" t="s">
        <v>399</v>
      </c>
      <c r="C11558" t="s">
        <v>435</v>
      </c>
      <c r="D11558" t="s">
        <v>433</v>
      </c>
      <c r="E11558">
        <v>1967</v>
      </c>
      <c r="N11558">
        <v>183.7</v>
      </c>
    </row>
    <row r="11559" spans="1:15" x14ac:dyDescent="0.3">
      <c r="A11559" t="s">
        <v>398</v>
      </c>
      <c r="B11559" t="s">
        <v>399</v>
      </c>
      <c r="C11559" t="s">
        <v>435</v>
      </c>
      <c r="D11559" t="s">
        <v>433</v>
      </c>
      <c r="E11559">
        <v>1966</v>
      </c>
      <c r="N11559">
        <v>181.267</v>
      </c>
    </row>
    <row r="11560" spans="1:15" x14ac:dyDescent="0.3">
      <c r="A11560" t="s">
        <v>398</v>
      </c>
      <c r="B11560" t="s">
        <v>399</v>
      </c>
      <c r="C11560" t="s">
        <v>435</v>
      </c>
      <c r="D11560" t="s">
        <v>433</v>
      </c>
      <c r="E11560">
        <v>1965</v>
      </c>
      <c r="N11560">
        <v>179.53299999999999</v>
      </c>
    </row>
    <row r="11561" spans="1:15" x14ac:dyDescent="0.3">
      <c r="A11561" t="s">
        <v>398</v>
      </c>
      <c r="B11561" t="s">
        <v>399</v>
      </c>
      <c r="C11561" t="s">
        <v>435</v>
      </c>
      <c r="D11561" t="s">
        <v>433</v>
      </c>
      <c r="E11561">
        <v>1964</v>
      </c>
      <c r="N11561">
        <v>178.53299999999999</v>
      </c>
    </row>
    <row r="11562" spans="1:15" x14ac:dyDescent="0.3">
      <c r="A11562" t="s">
        <v>398</v>
      </c>
      <c r="B11562" t="s">
        <v>399</v>
      </c>
      <c r="C11562" t="s">
        <v>435</v>
      </c>
      <c r="D11562" t="s">
        <v>433</v>
      </c>
      <c r="E11562">
        <v>1963</v>
      </c>
      <c r="N11562">
        <v>178.1</v>
      </c>
    </row>
    <row r="11563" spans="1:15" x14ac:dyDescent="0.3">
      <c r="A11563" t="s">
        <v>398</v>
      </c>
      <c r="B11563" t="s">
        <v>399</v>
      </c>
      <c r="C11563" t="s">
        <v>435</v>
      </c>
      <c r="D11563" t="s">
        <v>433</v>
      </c>
      <c r="E11563">
        <v>1962</v>
      </c>
      <c r="N11563">
        <v>178</v>
      </c>
    </row>
    <row r="11564" spans="1:15" x14ac:dyDescent="0.3">
      <c r="A11564" t="s">
        <v>398</v>
      </c>
      <c r="B11564" t="s">
        <v>399</v>
      </c>
      <c r="C11564" t="s">
        <v>435</v>
      </c>
      <c r="D11564" t="s">
        <v>433</v>
      </c>
      <c r="E11564">
        <v>1961</v>
      </c>
      <c r="N11564">
        <v>177.833</v>
      </c>
    </row>
    <row r="11565" spans="1:15" x14ac:dyDescent="0.3">
      <c r="A11565" t="s">
        <v>398</v>
      </c>
      <c r="B11565" t="s">
        <v>399</v>
      </c>
      <c r="C11565" t="s">
        <v>435</v>
      </c>
      <c r="D11565" t="s">
        <v>433</v>
      </c>
      <c r="E11565">
        <v>1960</v>
      </c>
    </row>
    <row r="11566" spans="1:15" x14ac:dyDescent="0.3">
      <c r="A11566" t="s">
        <v>400</v>
      </c>
      <c r="B11566" t="s">
        <v>401</v>
      </c>
      <c r="C11566" t="s">
        <v>431</v>
      </c>
      <c r="D11566" t="s">
        <v>430</v>
      </c>
      <c r="E11566">
        <v>2018</v>
      </c>
      <c r="I11566">
        <v>27476900000</v>
      </c>
      <c r="J11566">
        <v>643.14</v>
      </c>
      <c r="L11566">
        <v>33.799999999999997</v>
      </c>
      <c r="N11566">
        <v>213.06200000000001</v>
      </c>
      <c r="O11566">
        <v>1.742</v>
      </c>
    </row>
    <row r="11567" spans="1:15" x14ac:dyDescent="0.3">
      <c r="A11567" t="s">
        <v>400</v>
      </c>
      <c r="B11567" t="s">
        <v>401</v>
      </c>
      <c r="C11567" t="s">
        <v>431</v>
      </c>
      <c r="D11567" t="s">
        <v>430</v>
      </c>
      <c r="E11567">
        <v>2017</v>
      </c>
      <c r="F11567">
        <v>38.947000000000003</v>
      </c>
      <c r="G11567">
        <v>6.7690000000000001</v>
      </c>
      <c r="I11567">
        <v>25995000000</v>
      </c>
      <c r="J11567">
        <v>631.52300000000002</v>
      </c>
      <c r="K11567">
        <v>23.706499999999998</v>
      </c>
      <c r="L11567">
        <v>35.200000000000003</v>
      </c>
      <c r="M11567">
        <v>62.515999999999998</v>
      </c>
      <c r="N11567">
        <v>205.279</v>
      </c>
      <c r="O11567">
        <v>1.698</v>
      </c>
    </row>
    <row r="11568" spans="1:15" x14ac:dyDescent="0.3">
      <c r="A11568" t="s">
        <v>400</v>
      </c>
      <c r="B11568" t="s">
        <v>401</v>
      </c>
      <c r="C11568" t="s">
        <v>431</v>
      </c>
      <c r="D11568" t="s">
        <v>430</v>
      </c>
      <c r="E11568">
        <v>2016</v>
      </c>
      <c r="F11568">
        <v>39.799999999999997</v>
      </c>
      <c r="G11568">
        <v>7.0309999999999997</v>
      </c>
      <c r="I11568">
        <v>24133700000</v>
      </c>
      <c r="J11568">
        <v>608.70600000000002</v>
      </c>
      <c r="K11568">
        <v>21.876200000000001</v>
      </c>
      <c r="L11568">
        <v>36.799999999999997</v>
      </c>
      <c r="M11568">
        <v>61.985999999999997</v>
      </c>
      <c r="N11568">
        <v>197.72300000000001</v>
      </c>
      <c r="O11568">
        <v>1.792</v>
      </c>
    </row>
    <row r="11569" spans="1:15" x14ac:dyDescent="0.3">
      <c r="A11569" t="s">
        <v>400</v>
      </c>
      <c r="B11569" t="s">
        <v>401</v>
      </c>
      <c r="C11569" t="s">
        <v>431</v>
      </c>
      <c r="D11569" t="s">
        <v>430</v>
      </c>
      <c r="E11569">
        <v>2015</v>
      </c>
      <c r="F11569">
        <v>40.68</v>
      </c>
      <c r="G11569">
        <v>7.3449999999999998</v>
      </c>
      <c r="I11569">
        <v>27102700000</v>
      </c>
      <c r="J11569">
        <v>709.02099999999996</v>
      </c>
      <c r="K11569">
        <v>17.834900000000001</v>
      </c>
      <c r="L11569">
        <v>38.6</v>
      </c>
      <c r="M11569">
        <v>61.372999999999998</v>
      </c>
      <c r="N11569">
        <v>190.63200000000001</v>
      </c>
      <c r="O11569">
        <v>1.87</v>
      </c>
    </row>
    <row r="11570" spans="1:15" x14ac:dyDescent="0.3">
      <c r="A11570" t="s">
        <v>400</v>
      </c>
      <c r="B11570" t="s">
        <v>401</v>
      </c>
      <c r="C11570" t="s">
        <v>431</v>
      </c>
      <c r="D11570" t="s">
        <v>430</v>
      </c>
      <c r="E11570">
        <v>2014</v>
      </c>
      <c r="F11570">
        <v>41.564</v>
      </c>
      <c r="G11570">
        <v>7.7160000000000002</v>
      </c>
      <c r="I11570">
        <v>27291900000</v>
      </c>
      <c r="J11570">
        <v>739.37400000000002</v>
      </c>
      <c r="K11570">
        <v>16.899999999999999</v>
      </c>
      <c r="L11570">
        <v>40.4</v>
      </c>
      <c r="M11570">
        <v>60.668999999999997</v>
      </c>
      <c r="N11570">
        <v>184.08199999999999</v>
      </c>
      <c r="O11570">
        <v>1.8879999999999999</v>
      </c>
    </row>
    <row r="11571" spans="1:15" x14ac:dyDescent="0.3">
      <c r="A11571" t="s">
        <v>400</v>
      </c>
      <c r="B11571" t="s">
        <v>401</v>
      </c>
      <c r="C11571" t="s">
        <v>431</v>
      </c>
      <c r="D11571" t="s">
        <v>430</v>
      </c>
      <c r="E11571">
        <v>2013</v>
      </c>
      <c r="F11571">
        <v>42.427999999999997</v>
      </c>
      <c r="G11571">
        <v>8.1379999999999999</v>
      </c>
      <c r="I11571">
        <v>24599600000</v>
      </c>
      <c r="J11571">
        <v>689.15499999999997</v>
      </c>
      <c r="K11571">
        <v>15.5</v>
      </c>
      <c r="L11571">
        <v>42.7</v>
      </c>
      <c r="M11571">
        <v>59.881</v>
      </c>
      <c r="N11571">
        <v>178.01300000000001</v>
      </c>
      <c r="O11571">
        <v>1.91</v>
      </c>
    </row>
    <row r="11572" spans="1:15" x14ac:dyDescent="0.3">
      <c r="A11572" t="s">
        <v>400</v>
      </c>
      <c r="B11572" t="s">
        <v>401</v>
      </c>
      <c r="C11572" t="s">
        <v>431</v>
      </c>
      <c r="D11572" t="s">
        <v>430</v>
      </c>
      <c r="E11572">
        <v>2012</v>
      </c>
      <c r="F11572">
        <v>43.247999999999998</v>
      </c>
      <c r="G11572">
        <v>8.6050000000000004</v>
      </c>
      <c r="I11572">
        <v>23114300000</v>
      </c>
      <c r="J11572">
        <v>668.83199999999999</v>
      </c>
      <c r="K11572">
        <v>14.1</v>
      </c>
      <c r="L11572">
        <v>44.6</v>
      </c>
      <c r="M11572">
        <v>59.017000000000003</v>
      </c>
      <c r="N11572">
        <v>172.34800000000001</v>
      </c>
      <c r="O11572">
        <v>3.5510000000000002</v>
      </c>
    </row>
    <row r="11573" spans="1:15" x14ac:dyDescent="0.3">
      <c r="A11573" t="s">
        <v>400</v>
      </c>
      <c r="B11573" t="s">
        <v>401</v>
      </c>
      <c r="C11573" t="s">
        <v>431</v>
      </c>
      <c r="D11573" t="s">
        <v>430</v>
      </c>
      <c r="E11573">
        <v>2011</v>
      </c>
      <c r="F11573">
        <v>44.006999999999998</v>
      </c>
      <c r="G11573">
        <v>9.1140000000000008</v>
      </c>
      <c r="I11573">
        <v>20176000000</v>
      </c>
      <c r="J11573">
        <v>602.68499999999995</v>
      </c>
      <c r="K11573">
        <v>13.013500000000001</v>
      </c>
      <c r="L11573">
        <v>47.7</v>
      </c>
      <c r="M11573">
        <v>58.087000000000003</v>
      </c>
      <c r="N11573">
        <v>166.95099999999999</v>
      </c>
      <c r="O11573">
        <v>3.5950000000000002</v>
      </c>
    </row>
    <row r="11574" spans="1:15" x14ac:dyDescent="0.3">
      <c r="A11574" t="s">
        <v>400</v>
      </c>
      <c r="B11574" t="s">
        <v>401</v>
      </c>
      <c r="C11574" t="s">
        <v>431</v>
      </c>
      <c r="D11574" t="s">
        <v>430</v>
      </c>
      <c r="E11574">
        <v>2010</v>
      </c>
      <c r="F11574">
        <v>44.692999999999998</v>
      </c>
      <c r="G11574">
        <v>9.6590000000000007</v>
      </c>
      <c r="I11574">
        <v>20186500000</v>
      </c>
      <c r="J11574">
        <v>622.49900000000002</v>
      </c>
      <c r="K11574">
        <v>12.5</v>
      </c>
      <c r="L11574">
        <v>50.2</v>
      </c>
      <c r="M11574">
        <v>57.098999999999997</v>
      </c>
      <c r="N11574">
        <v>161.72</v>
      </c>
      <c r="O11574">
        <v>3.68</v>
      </c>
    </row>
    <row r="11575" spans="1:15" x14ac:dyDescent="0.3">
      <c r="A11575" t="s">
        <v>400</v>
      </c>
      <c r="B11575" t="s">
        <v>401</v>
      </c>
      <c r="C11575" t="s">
        <v>431</v>
      </c>
      <c r="D11575" t="s">
        <v>430</v>
      </c>
      <c r="E11575">
        <v>2009</v>
      </c>
      <c r="F11575">
        <v>45.298999999999999</v>
      </c>
      <c r="G11575">
        <v>10.234999999999999</v>
      </c>
      <c r="I11575">
        <v>18168900000</v>
      </c>
      <c r="J11575">
        <v>578.423</v>
      </c>
      <c r="K11575">
        <v>9.7799999999999994</v>
      </c>
      <c r="L11575">
        <v>53</v>
      </c>
      <c r="M11575">
        <v>56.06</v>
      </c>
      <c r="N11575">
        <v>157.20500000000001</v>
      </c>
      <c r="O11575">
        <v>3.6</v>
      </c>
    </row>
    <row r="11576" spans="1:15" x14ac:dyDescent="0.3">
      <c r="A11576" t="s">
        <v>400</v>
      </c>
      <c r="B11576" t="s">
        <v>401</v>
      </c>
      <c r="C11576" t="s">
        <v>431</v>
      </c>
      <c r="D11576" t="s">
        <v>430</v>
      </c>
      <c r="E11576">
        <v>2008</v>
      </c>
      <c r="F11576">
        <v>45.834000000000003</v>
      </c>
      <c r="G11576">
        <v>10.836</v>
      </c>
      <c r="I11576">
        <v>14239000000</v>
      </c>
      <c r="J11576">
        <v>467.90100000000001</v>
      </c>
      <c r="K11576">
        <v>7.9</v>
      </c>
      <c r="L11576">
        <v>55.8</v>
      </c>
      <c r="M11576">
        <v>54.984000000000002</v>
      </c>
      <c r="N11576">
        <v>152.303</v>
      </c>
      <c r="O11576">
        <v>2.6619999999999999</v>
      </c>
    </row>
    <row r="11577" spans="1:15" x14ac:dyDescent="0.3">
      <c r="A11577" t="s">
        <v>400</v>
      </c>
      <c r="B11577" t="s">
        <v>401</v>
      </c>
      <c r="C11577" t="s">
        <v>431</v>
      </c>
      <c r="D11577" t="s">
        <v>430</v>
      </c>
      <c r="E11577">
        <v>2007</v>
      </c>
      <c r="F11577">
        <v>46.308</v>
      </c>
      <c r="G11577">
        <v>11.456</v>
      </c>
      <c r="I11577">
        <v>12292800000</v>
      </c>
      <c r="J11577">
        <v>416.899</v>
      </c>
      <c r="K11577">
        <v>3.67197</v>
      </c>
      <c r="L11577">
        <v>59.3</v>
      </c>
      <c r="M11577">
        <v>53.887</v>
      </c>
      <c r="N11577">
        <v>147.572</v>
      </c>
      <c r="O11577">
        <v>2.2559999999999998</v>
      </c>
    </row>
    <row r="11578" spans="1:15" x14ac:dyDescent="0.3">
      <c r="A11578" t="s">
        <v>400</v>
      </c>
      <c r="B11578" t="s">
        <v>401</v>
      </c>
      <c r="C11578" t="s">
        <v>431</v>
      </c>
      <c r="D11578" t="s">
        <v>430</v>
      </c>
      <c r="E11578">
        <v>2006</v>
      </c>
      <c r="F11578">
        <v>46.728000000000002</v>
      </c>
      <c r="G11578">
        <v>12.092000000000001</v>
      </c>
      <c r="I11578">
        <v>9942600000</v>
      </c>
      <c r="J11578">
        <v>347.99</v>
      </c>
      <c r="K11578">
        <v>2.5293600000000001</v>
      </c>
      <c r="L11578">
        <v>63.1</v>
      </c>
      <c r="M11578">
        <v>52.783999999999999</v>
      </c>
      <c r="N11578">
        <v>142.99299999999999</v>
      </c>
      <c r="O11578">
        <v>2.1230000000000002</v>
      </c>
    </row>
    <row r="11579" spans="1:15" x14ac:dyDescent="0.3">
      <c r="A11579" t="s">
        <v>400</v>
      </c>
      <c r="B11579" t="s">
        <v>401</v>
      </c>
      <c r="C11579" t="s">
        <v>431</v>
      </c>
      <c r="D11579" t="s">
        <v>430</v>
      </c>
      <c r="E11579">
        <v>2005</v>
      </c>
      <c r="F11579">
        <v>47.100999999999999</v>
      </c>
      <c r="G11579">
        <v>12.753</v>
      </c>
      <c r="I11579">
        <v>9013830000</v>
      </c>
      <c r="J11579">
        <v>325.58999999999997</v>
      </c>
      <c r="K11579">
        <v>1.74221</v>
      </c>
      <c r="L11579">
        <v>67.099999999999994</v>
      </c>
      <c r="M11579">
        <v>51.676000000000002</v>
      </c>
      <c r="N11579">
        <v>138.55500000000001</v>
      </c>
      <c r="O11579">
        <v>1.9</v>
      </c>
    </row>
    <row r="11580" spans="1:15" x14ac:dyDescent="0.3">
      <c r="A11580" t="s">
        <v>400</v>
      </c>
      <c r="B11580" t="s">
        <v>401</v>
      </c>
      <c r="C11580" t="s">
        <v>431</v>
      </c>
      <c r="D11580" t="s">
        <v>430</v>
      </c>
      <c r="E11580">
        <v>2004</v>
      </c>
      <c r="F11580">
        <v>47.438000000000002</v>
      </c>
      <c r="G11580">
        <v>13.455</v>
      </c>
      <c r="I11580">
        <v>7940360000</v>
      </c>
      <c r="J11580">
        <v>296.04700000000003</v>
      </c>
      <c r="K11580">
        <v>0.71997100000000003</v>
      </c>
      <c r="L11580">
        <v>71.5</v>
      </c>
      <c r="M11580">
        <v>50.554000000000002</v>
      </c>
      <c r="N11580">
        <v>134.23400000000001</v>
      </c>
      <c r="O11580">
        <v>2.645</v>
      </c>
    </row>
    <row r="11581" spans="1:15" x14ac:dyDescent="0.3">
      <c r="A11581" t="s">
        <v>400</v>
      </c>
      <c r="B11581" t="s">
        <v>401</v>
      </c>
      <c r="C11581" t="s">
        <v>431</v>
      </c>
      <c r="D11581" t="s">
        <v>430</v>
      </c>
      <c r="E11581">
        <v>2003</v>
      </c>
      <c r="F11581">
        <v>47.747999999999998</v>
      </c>
      <c r="G11581">
        <v>14.2</v>
      </c>
      <c r="I11581">
        <v>6336700000</v>
      </c>
      <c r="J11581">
        <v>243.90199999999999</v>
      </c>
      <c r="K11581">
        <v>0.46484999999999999</v>
      </c>
      <c r="L11581">
        <v>76.099999999999994</v>
      </c>
      <c r="M11581">
        <v>49.420999999999999</v>
      </c>
      <c r="N11581">
        <v>130.02600000000001</v>
      </c>
      <c r="O11581">
        <v>3.6</v>
      </c>
    </row>
    <row r="11582" spans="1:15" x14ac:dyDescent="0.3">
      <c r="A11582" t="s">
        <v>400</v>
      </c>
      <c r="B11582" t="s">
        <v>401</v>
      </c>
      <c r="C11582" t="s">
        <v>431</v>
      </c>
      <c r="D11582" t="s">
        <v>430</v>
      </c>
      <c r="E11582">
        <v>2002</v>
      </c>
      <c r="F11582">
        <v>48.04</v>
      </c>
      <c r="G11582">
        <v>14.974</v>
      </c>
      <c r="I11582">
        <v>6178560000</v>
      </c>
      <c r="J11582">
        <v>245.5</v>
      </c>
      <c r="K11582">
        <v>0.38409399999999999</v>
      </c>
      <c r="L11582">
        <v>80.599999999999994</v>
      </c>
      <c r="M11582">
        <v>48.298999999999999</v>
      </c>
      <c r="N11582">
        <v>125.956</v>
      </c>
      <c r="O11582">
        <v>3.5</v>
      </c>
    </row>
    <row r="11583" spans="1:15" x14ac:dyDescent="0.3">
      <c r="A11583" t="s">
        <v>400</v>
      </c>
      <c r="B11583" t="s">
        <v>401</v>
      </c>
      <c r="C11583" t="s">
        <v>431</v>
      </c>
      <c r="D11583" t="s">
        <v>430</v>
      </c>
      <c r="E11583">
        <v>2001</v>
      </c>
      <c r="F11583">
        <v>48.317999999999998</v>
      </c>
      <c r="G11583">
        <v>15.757</v>
      </c>
      <c r="I11583">
        <v>5840500000</v>
      </c>
      <c r="J11583">
        <v>239.47300000000001</v>
      </c>
      <c r="K11583">
        <v>0.23794499999999999</v>
      </c>
      <c r="L11583">
        <v>84.7</v>
      </c>
      <c r="M11583">
        <v>47.22</v>
      </c>
      <c r="N11583">
        <v>122.06100000000001</v>
      </c>
      <c r="O11583">
        <v>3.1560000000000001</v>
      </c>
    </row>
    <row r="11584" spans="1:15" x14ac:dyDescent="0.3">
      <c r="A11584" t="s">
        <v>400</v>
      </c>
      <c r="B11584" t="s">
        <v>401</v>
      </c>
      <c r="C11584" t="s">
        <v>431</v>
      </c>
      <c r="D11584" t="s">
        <v>430</v>
      </c>
      <c r="E11584">
        <v>2000</v>
      </c>
      <c r="F11584">
        <v>48.584000000000003</v>
      </c>
      <c r="G11584">
        <v>16.510999999999999</v>
      </c>
      <c r="I11584">
        <v>6193250000</v>
      </c>
      <c r="J11584">
        <v>261.86900000000003</v>
      </c>
      <c r="K11584">
        <v>0.163714</v>
      </c>
      <c r="L11584">
        <v>88.4</v>
      </c>
      <c r="M11584">
        <v>46.228999999999999</v>
      </c>
      <c r="N11584">
        <v>118.363</v>
      </c>
      <c r="O11584">
        <v>2.8330000000000002</v>
      </c>
    </row>
    <row r="11585" spans="1:15" x14ac:dyDescent="0.3">
      <c r="A11585" t="s">
        <v>400</v>
      </c>
      <c r="B11585" t="s">
        <v>401</v>
      </c>
      <c r="C11585" t="s">
        <v>431</v>
      </c>
      <c r="D11585" t="s">
        <v>430</v>
      </c>
      <c r="E11585">
        <v>1999</v>
      </c>
      <c r="F11585">
        <v>48.837000000000003</v>
      </c>
      <c r="G11585">
        <v>17.199000000000002</v>
      </c>
      <c r="I11585">
        <v>5998560000</v>
      </c>
      <c r="J11585">
        <v>261.34800000000001</v>
      </c>
      <c r="K11585">
        <v>0.105544</v>
      </c>
      <c r="L11585">
        <v>91.7</v>
      </c>
      <c r="M11585">
        <v>45.372999999999998</v>
      </c>
      <c r="N11585">
        <v>114.871</v>
      </c>
      <c r="O11585">
        <v>2.7069999999999999</v>
      </c>
    </row>
    <row r="11586" spans="1:15" x14ac:dyDescent="0.3">
      <c r="A11586" t="s">
        <v>400</v>
      </c>
      <c r="B11586" t="s">
        <v>401</v>
      </c>
      <c r="C11586" t="s">
        <v>431</v>
      </c>
      <c r="D11586" t="s">
        <v>430</v>
      </c>
      <c r="E11586">
        <v>1998</v>
      </c>
      <c r="F11586">
        <v>49.07</v>
      </c>
      <c r="G11586">
        <v>17.788</v>
      </c>
      <c r="I11586">
        <v>6584820000</v>
      </c>
      <c r="J11586">
        <v>295.40499999999997</v>
      </c>
      <c r="K11586">
        <v>6.52895E-2</v>
      </c>
      <c r="L11586">
        <v>94.2</v>
      </c>
      <c r="M11586">
        <v>44.685000000000002</v>
      </c>
      <c r="N11586">
        <v>111.56</v>
      </c>
      <c r="O11586">
        <v>2.3540000000000001</v>
      </c>
    </row>
    <row r="11587" spans="1:15" x14ac:dyDescent="0.3">
      <c r="A11587" t="s">
        <v>400</v>
      </c>
      <c r="B11587" t="s">
        <v>401</v>
      </c>
      <c r="C11587" t="s">
        <v>431</v>
      </c>
      <c r="D11587" t="s">
        <v>430</v>
      </c>
      <c r="E11587">
        <v>1997</v>
      </c>
      <c r="F11587">
        <v>49.276000000000003</v>
      </c>
      <c r="G11587">
        <v>18.251999999999999</v>
      </c>
      <c r="I11587">
        <v>6269330000</v>
      </c>
      <c r="J11587">
        <v>289.50400000000002</v>
      </c>
      <c r="K11587">
        <v>1.03193E-2</v>
      </c>
      <c r="L11587">
        <v>96.2</v>
      </c>
      <c r="M11587">
        <v>44.19</v>
      </c>
      <c r="N11587">
        <v>108.38</v>
      </c>
      <c r="O11587">
        <v>2.0990000000000002</v>
      </c>
    </row>
    <row r="11588" spans="1:15" x14ac:dyDescent="0.3">
      <c r="A11588" t="s">
        <v>400</v>
      </c>
      <c r="B11588" t="s">
        <v>401</v>
      </c>
      <c r="C11588" t="s">
        <v>431</v>
      </c>
      <c r="D11588" t="s">
        <v>430</v>
      </c>
      <c r="E11588">
        <v>1996</v>
      </c>
      <c r="F11588">
        <v>49.454999999999998</v>
      </c>
      <c r="G11588">
        <v>18.577000000000002</v>
      </c>
      <c r="I11588">
        <v>6044590000</v>
      </c>
      <c r="J11588">
        <v>287.38799999999998</v>
      </c>
      <c r="K11588">
        <v>4.6259500000000002E-3</v>
      </c>
      <c r="L11588">
        <v>97.6</v>
      </c>
      <c r="M11588">
        <v>43.899000000000001</v>
      </c>
      <c r="N11588">
        <v>105.264</v>
      </c>
      <c r="O11588">
        <v>1.8280000000000001</v>
      </c>
    </row>
    <row r="11589" spans="1:15" x14ac:dyDescent="0.3">
      <c r="A11589" t="s">
        <v>400</v>
      </c>
      <c r="B11589" t="s">
        <v>401</v>
      </c>
      <c r="C11589" t="s">
        <v>431</v>
      </c>
      <c r="D11589" t="s">
        <v>430</v>
      </c>
      <c r="E11589">
        <v>1995</v>
      </c>
      <c r="F11589">
        <v>49.603000000000002</v>
      </c>
      <c r="G11589">
        <v>18.753</v>
      </c>
      <c r="I11589">
        <v>5755820000</v>
      </c>
      <c r="J11589">
        <v>281.96600000000001</v>
      </c>
      <c r="K11589">
        <v>2.8634699999999999E-3</v>
      </c>
      <c r="L11589">
        <v>98.8</v>
      </c>
      <c r="M11589">
        <v>43.823999999999998</v>
      </c>
      <c r="N11589">
        <v>102.163</v>
      </c>
      <c r="O11589">
        <v>1.6359999999999999</v>
      </c>
    </row>
    <row r="11590" spans="1:15" x14ac:dyDescent="0.3">
      <c r="A11590" t="s">
        <v>400</v>
      </c>
      <c r="B11590" t="s">
        <v>401</v>
      </c>
      <c r="C11590" t="s">
        <v>431</v>
      </c>
      <c r="D11590" t="s">
        <v>430</v>
      </c>
      <c r="E11590">
        <v>1994</v>
      </c>
      <c r="F11590">
        <v>49.716000000000001</v>
      </c>
      <c r="G11590">
        <v>18.783000000000001</v>
      </c>
      <c r="I11590">
        <v>3990430000</v>
      </c>
      <c r="J11590">
        <v>201.60300000000001</v>
      </c>
      <c r="L11590">
        <v>100.1</v>
      </c>
      <c r="M11590">
        <v>43.960999999999999</v>
      </c>
      <c r="N11590">
        <v>99.061800000000005</v>
      </c>
      <c r="O11590">
        <v>1.4239999999999999</v>
      </c>
    </row>
    <row r="11591" spans="1:15" x14ac:dyDescent="0.3">
      <c r="A11591" t="s">
        <v>400</v>
      </c>
      <c r="B11591" t="s">
        <v>401</v>
      </c>
      <c r="C11591" t="s">
        <v>431</v>
      </c>
      <c r="D11591" t="s">
        <v>430</v>
      </c>
      <c r="E11591">
        <v>1993</v>
      </c>
      <c r="F11591">
        <v>49.795999999999999</v>
      </c>
      <c r="G11591">
        <v>18.696000000000002</v>
      </c>
      <c r="I11591">
        <v>3220440000</v>
      </c>
      <c r="J11591">
        <v>167.941</v>
      </c>
      <c r="L11591">
        <v>101.8</v>
      </c>
      <c r="M11591">
        <v>44.271999999999998</v>
      </c>
      <c r="N11591">
        <v>95.971100000000007</v>
      </c>
      <c r="O11591">
        <v>1.169</v>
      </c>
    </row>
    <row r="11592" spans="1:15" x14ac:dyDescent="0.3">
      <c r="A11592" t="s">
        <v>400</v>
      </c>
      <c r="B11592" t="s">
        <v>401</v>
      </c>
      <c r="C11592" t="s">
        <v>431</v>
      </c>
      <c r="D11592" t="s">
        <v>430</v>
      </c>
      <c r="E11592">
        <v>1992</v>
      </c>
      <c r="F11592">
        <v>49.844000000000001</v>
      </c>
      <c r="G11592">
        <v>18.524000000000001</v>
      </c>
      <c r="I11592">
        <v>2857460000</v>
      </c>
      <c r="J11592">
        <v>153.94399999999999</v>
      </c>
      <c r="L11592">
        <v>103.9</v>
      </c>
      <c r="M11592">
        <v>44.715000000000003</v>
      </c>
      <c r="N11592">
        <v>92.896600000000007</v>
      </c>
      <c r="O11592">
        <v>0.92</v>
      </c>
    </row>
    <row r="11593" spans="1:15" x14ac:dyDescent="0.3">
      <c r="A11593" t="s">
        <v>400</v>
      </c>
      <c r="B11593" t="s">
        <v>401</v>
      </c>
      <c r="C11593" t="s">
        <v>431</v>
      </c>
      <c r="D11593" t="s">
        <v>430</v>
      </c>
      <c r="E11593">
        <v>1991</v>
      </c>
      <c r="F11593">
        <v>49.862000000000002</v>
      </c>
      <c r="G11593">
        <v>18.288</v>
      </c>
      <c r="I11593">
        <v>3321730000</v>
      </c>
      <c r="J11593">
        <v>185.018</v>
      </c>
      <c r="L11593">
        <v>106.3</v>
      </c>
      <c r="M11593">
        <v>45.252000000000002</v>
      </c>
      <c r="N11593">
        <v>89.852999999999994</v>
      </c>
      <c r="O11593">
        <v>0.94</v>
      </c>
    </row>
    <row r="11594" spans="1:15" x14ac:dyDescent="0.3">
      <c r="A11594" t="s">
        <v>400</v>
      </c>
      <c r="B11594" t="s">
        <v>401</v>
      </c>
      <c r="C11594" t="s">
        <v>431</v>
      </c>
      <c r="D11594" t="s">
        <v>430</v>
      </c>
      <c r="E11594">
        <v>1990</v>
      </c>
      <c r="F11594">
        <v>49.854999999999997</v>
      </c>
      <c r="G11594">
        <v>18.012</v>
      </c>
      <c r="I11594">
        <v>4304400000</v>
      </c>
      <c r="J11594">
        <v>248.029</v>
      </c>
      <c r="K11594">
        <v>0</v>
      </c>
      <c r="L11594">
        <v>108.6</v>
      </c>
      <c r="M11594">
        <v>45.853000000000002</v>
      </c>
      <c r="N11594">
        <v>86.854500000000002</v>
      </c>
    </row>
    <row r="11595" spans="1:15" x14ac:dyDescent="0.3">
      <c r="A11595" t="s">
        <v>400</v>
      </c>
      <c r="B11595" t="s">
        <v>401</v>
      </c>
      <c r="C11595" t="s">
        <v>431</v>
      </c>
      <c r="D11595" t="s">
        <v>430</v>
      </c>
      <c r="E11595">
        <v>1989</v>
      </c>
      <c r="F11595">
        <v>49.823999999999998</v>
      </c>
      <c r="G11595">
        <v>17.712</v>
      </c>
      <c r="I11595">
        <v>5276480000</v>
      </c>
      <c r="J11595">
        <v>314.76900000000001</v>
      </c>
      <c r="L11595">
        <v>110.6</v>
      </c>
      <c r="M11595">
        <v>46.491999999999997</v>
      </c>
      <c r="N11595">
        <v>83.894900000000007</v>
      </c>
    </row>
    <row r="11596" spans="1:15" x14ac:dyDescent="0.3">
      <c r="A11596" t="s">
        <v>400</v>
      </c>
      <c r="B11596" t="s">
        <v>401</v>
      </c>
      <c r="C11596" t="s">
        <v>431</v>
      </c>
      <c r="D11596" t="s">
        <v>430</v>
      </c>
      <c r="E11596">
        <v>1988</v>
      </c>
      <c r="F11596">
        <v>49.776000000000003</v>
      </c>
      <c r="G11596">
        <v>17.402000000000001</v>
      </c>
      <c r="I11596">
        <v>6508930000</v>
      </c>
      <c r="J11596">
        <v>402.279</v>
      </c>
      <c r="L11596">
        <v>112.4</v>
      </c>
      <c r="M11596">
        <v>47.145000000000003</v>
      </c>
      <c r="N11596">
        <v>80.977500000000006</v>
      </c>
    </row>
    <row r="11597" spans="1:15" x14ac:dyDescent="0.3">
      <c r="A11597" t="s">
        <v>400</v>
      </c>
      <c r="B11597" t="s">
        <v>401</v>
      </c>
      <c r="C11597" t="s">
        <v>431</v>
      </c>
      <c r="D11597" t="s">
        <v>430</v>
      </c>
      <c r="E11597">
        <v>1987</v>
      </c>
      <c r="F11597">
        <v>49.713999999999999</v>
      </c>
      <c r="G11597">
        <v>17.100000000000001</v>
      </c>
      <c r="I11597">
        <v>6269510000</v>
      </c>
      <c r="J11597">
        <v>401.56299999999999</v>
      </c>
      <c r="L11597">
        <v>113.9</v>
      </c>
      <c r="M11597">
        <v>47.783999999999999</v>
      </c>
      <c r="N11597">
        <v>78.138000000000005</v>
      </c>
    </row>
    <row r="11598" spans="1:15" x14ac:dyDescent="0.3">
      <c r="A11598" t="s">
        <v>400</v>
      </c>
      <c r="B11598" t="s">
        <v>401</v>
      </c>
      <c r="C11598" t="s">
        <v>431</v>
      </c>
      <c r="D11598" t="s">
        <v>430</v>
      </c>
      <c r="E11598">
        <v>1986</v>
      </c>
      <c r="F11598">
        <v>49.642000000000003</v>
      </c>
      <c r="G11598">
        <v>16.823</v>
      </c>
      <c r="I11598">
        <v>3923230000</v>
      </c>
      <c r="J11598">
        <v>260.32900000000001</v>
      </c>
      <c r="L11598">
        <v>115.4</v>
      </c>
      <c r="M11598">
        <v>48.378</v>
      </c>
      <c r="N11598">
        <v>75.423199999999994</v>
      </c>
    </row>
    <row r="11599" spans="1:15" x14ac:dyDescent="0.3">
      <c r="A11599" t="s">
        <v>400</v>
      </c>
      <c r="B11599" t="s">
        <v>401</v>
      </c>
      <c r="C11599" t="s">
        <v>431</v>
      </c>
      <c r="D11599" t="s">
        <v>430</v>
      </c>
      <c r="E11599">
        <v>1985</v>
      </c>
      <c r="F11599">
        <v>49.561999999999998</v>
      </c>
      <c r="G11599">
        <v>16.588000000000001</v>
      </c>
      <c r="I11599">
        <v>3519670000</v>
      </c>
      <c r="J11599">
        <v>241.74600000000001</v>
      </c>
      <c r="L11599">
        <v>117.3</v>
      </c>
      <c r="M11599">
        <v>48.892000000000003</v>
      </c>
      <c r="N11599">
        <v>72.866</v>
      </c>
    </row>
    <row r="11600" spans="1:15" x14ac:dyDescent="0.3">
      <c r="A11600" t="s">
        <v>400</v>
      </c>
      <c r="B11600" t="s">
        <v>401</v>
      </c>
      <c r="C11600" t="s">
        <v>431</v>
      </c>
      <c r="D11600" t="s">
        <v>430</v>
      </c>
      <c r="E11600">
        <v>1984</v>
      </c>
      <c r="F11600">
        <v>49.473999999999997</v>
      </c>
      <c r="G11600">
        <v>16.404</v>
      </c>
      <c r="I11600">
        <v>3615650000</v>
      </c>
      <c r="J11600">
        <v>256.74099999999999</v>
      </c>
      <c r="L11600">
        <v>119.4</v>
      </c>
      <c r="M11600">
        <v>49.304000000000002</v>
      </c>
      <c r="N11600">
        <v>70.481300000000005</v>
      </c>
    </row>
    <row r="11601" spans="1:14" x14ac:dyDescent="0.3">
      <c r="A11601" t="s">
        <v>400</v>
      </c>
      <c r="B11601" t="s">
        <v>401</v>
      </c>
      <c r="C11601" t="s">
        <v>431</v>
      </c>
      <c r="D11601" t="s">
        <v>430</v>
      </c>
      <c r="E11601">
        <v>1983</v>
      </c>
      <c r="F11601">
        <v>49.377000000000002</v>
      </c>
      <c r="G11601">
        <v>16.27</v>
      </c>
      <c r="I11601">
        <v>2240330000</v>
      </c>
      <c r="J11601">
        <v>164.26300000000001</v>
      </c>
      <c r="L11601">
        <v>122.1</v>
      </c>
      <c r="M11601">
        <v>49.615000000000002</v>
      </c>
      <c r="N11601">
        <v>68.258499999999998</v>
      </c>
    </row>
    <row r="11602" spans="1:14" x14ac:dyDescent="0.3">
      <c r="A11602" t="s">
        <v>400</v>
      </c>
      <c r="B11602" t="s">
        <v>401</v>
      </c>
      <c r="C11602" t="s">
        <v>431</v>
      </c>
      <c r="D11602" t="s">
        <v>430</v>
      </c>
      <c r="E11602">
        <v>1982</v>
      </c>
      <c r="F11602">
        <v>49.271000000000001</v>
      </c>
      <c r="G11602">
        <v>16.178999999999998</v>
      </c>
      <c r="I11602">
        <v>2177500000</v>
      </c>
      <c r="J11602">
        <v>164.68799999999999</v>
      </c>
      <c r="L11602">
        <v>124.8</v>
      </c>
      <c r="M11602">
        <v>49.831000000000003</v>
      </c>
      <c r="N11602">
        <v>66.172799999999995</v>
      </c>
    </row>
    <row r="11603" spans="1:14" x14ac:dyDescent="0.3">
      <c r="A11603" t="s">
        <v>400</v>
      </c>
      <c r="B11603" t="s">
        <v>401</v>
      </c>
      <c r="C11603" t="s">
        <v>431</v>
      </c>
      <c r="D11603" t="s">
        <v>430</v>
      </c>
      <c r="E11603">
        <v>1981</v>
      </c>
      <c r="F11603">
        <v>49.158999999999999</v>
      </c>
      <c r="G11603">
        <v>16.13</v>
      </c>
      <c r="I11603">
        <v>1337300000</v>
      </c>
      <c r="J11603">
        <v>104.27200000000001</v>
      </c>
      <c r="L11603">
        <v>126.8</v>
      </c>
      <c r="M11603">
        <v>49.954999999999998</v>
      </c>
      <c r="N11603">
        <v>64.186400000000006</v>
      </c>
    </row>
    <row r="11604" spans="1:14" x14ac:dyDescent="0.3">
      <c r="A11604" t="s">
        <v>400</v>
      </c>
      <c r="B11604" t="s">
        <v>401</v>
      </c>
      <c r="C11604" t="s">
        <v>431</v>
      </c>
      <c r="D11604" t="s">
        <v>430</v>
      </c>
      <c r="E11604">
        <v>1980</v>
      </c>
      <c r="F11604">
        <v>49.045000000000002</v>
      </c>
      <c r="G11604">
        <v>16.117000000000001</v>
      </c>
      <c r="I11604">
        <v>1244609999</v>
      </c>
      <c r="J11604">
        <v>100.03</v>
      </c>
      <c r="L11604">
        <v>127.5</v>
      </c>
      <c r="M11604">
        <v>50</v>
      </c>
      <c r="N11604">
        <v>62.270800000000001</v>
      </c>
    </row>
    <row r="11605" spans="1:14" x14ac:dyDescent="0.3">
      <c r="A11605" t="s">
        <v>400</v>
      </c>
      <c r="B11605" t="s">
        <v>401</v>
      </c>
      <c r="C11605" t="s">
        <v>431</v>
      </c>
      <c r="D11605" t="s">
        <v>430</v>
      </c>
      <c r="E11605">
        <v>1979</v>
      </c>
      <c r="F11605">
        <v>48.93</v>
      </c>
      <c r="G11605">
        <v>16.132999999999999</v>
      </c>
      <c r="I11605">
        <v>2139025000</v>
      </c>
      <c r="J11605">
        <v>177.20099999999999</v>
      </c>
      <c r="L11605">
        <v>126.7</v>
      </c>
      <c r="M11605">
        <v>49.988</v>
      </c>
      <c r="N11605">
        <v>60.4131</v>
      </c>
    </row>
    <row r="11606" spans="1:14" x14ac:dyDescent="0.3">
      <c r="A11606" t="s">
        <v>400</v>
      </c>
      <c r="B11606" t="s">
        <v>401</v>
      </c>
      <c r="C11606" t="s">
        <v>431</v>
      </c>
      <c r="D11606" t="s">
        <v>430</v>
      </c>
      <c r="E11606">
        <v>1978</v>
      </c>
      <c r="F11606">
        <v>48.816000000000003</v>
      </c>
      <c r="G11606">
        <v>16.167000000000002</v>
      </c>
      <c r="I11606">
        <v>2420260000</v>
      </c>
      <c r="J11606">
        <v>206.63900000000001</v>
      </c>
      <c r="L11606">
        <v>125.4</v>
      </c>
      <c r="M11606">
        <v>49.942999999999998</v>
      </c>
      <c r="N11606">
        <v>58.618299999999998</v>
      </c>
    </row>
    <row r="11607" spans="1:14" x14ac:dyDescent="0.3">
      <c r="A11607" t="s">
        <v>400</v>
      </c>
      <c r="B11607" t="s">
        <v>401</v>
      </c>
      <c r="C11607" t="s">
        <v>431</v>
      </c>
      <c r="D11607" t="s">
        <v>430</v>
      </c>
      <c r="E11607">
        <v>1977</v>
      </c>
      <c r="F11607">
        <v>48.707000000000001</v>
      </c>
      <c r="G11607">
        <v>16.21</v>
      </c>
      <c r="I11607">
        <v>2936470000</v>
      </c>
      <c r="J11607">
        <v>258.29599999999999</v>
      </c>
      <c r="L11607">
        <v>123.4</v>
      </c>
      <c r="M11607">
        <v>49.886000000000003</v>
      </c>
      <c r="N11607">
        <v>56.897100000000002</v>
      </c>
    </row>
    <row r="11608" spans="1:14" x14ac:dyDescent="0.3">
      <c r="A11608" t="s">
        <v>400</v>
      </c>
      <c r="B11608" t="s">
        <v>401</v>
      </c>
      <c r="C11608" t="s">
        <v>431</v>
      </c>
      <c r="D11608" t="s">
        <v>430</v>
      </c>
      <c r="E11608">
        <v>1976</v>
      </c>
      <c r="F11608">
        <v>48.609000000000002</v>
      </c>
      <c r="G11608">
        <v>16.257000000000001</v>
      </c>
      <c r="I11608">
        <v>2447300000</v>
      </c>
      <c r="J11608">
        <v>221.61600000000001</v>
      </c>
      <c r="L11608">
        <v>121.1</v>
      </c>
      <c r="M11608">
        <v>49.826000000000001</v>
      </c>
      <c r="N11608">
        <v>55.267400000000002</v>
      </c>
    </row>
    <row r="11609" spans="1:14" x14ac:dyDescent="0.3">
      <c r="A11609" t="s">
        <v>400</v>
      </c>
      <c r="B11609" t="s">
        <v>401</v>
      </c>
      <c r="C11609" t="s">
        <v>431</v>
      </c>
      <c r="D11609" t="s">
        <v>430</v>
      </c>
      <c r="E11609">
        <v>1975</v>
      </c>
      <c r="F11609">
        <v>48.527000000000001</v>
      </c>
      <c r="G11609">
        <v>16.303999999999998</v>
      </c>
      <c r="I11609">
        <v>2359560000</v>
      </c>
      <c r="J11609">
        <v>219.751</v>
      </c>
      <c r="L11609">
        <v>118.8</v>
      </c>
      <c r="M11609">
        <v>49.768999999999998</v>
      </c>
      <c r="N11609">
        <v>53.738100000000003</v>
      </c>
    </row>
    <row r="11610" spans="1:14" x14ac:dyDescent="0.3">
      <c r="A11610" t="s">
        <v>400</v>
      </c>
      <c r="B11610" t="s">
        <v>401</v>
      </c>
      <c r="C11610" t="s">
        <v>431</v>
      </c>
      <c r="D11610" t="s">
        <v>430</v>
      </c>
      <c r="E11610">
        <v>1974</v>
      </c>
      <c r="F11610">
        <v>48.466999999999999</v>
      </c>
      <c r="G11610">
        <v>16.347999999999999</v>
      </c>
      <c r="I11610">
        <v>2100140000</v>
      </c>
      <c r="J11610">
        <v>200.91200000000001</v>
      </c>
      <c r="L11610">
        <v>116.8</v>
      </c>
      <c r="M11610">
        <v>49.715000000000003</v>
      </c>
      <c r="N11610">
        <v>52.314900000000002</v>
      </c>
    </row>
    <row r="11611" spans="1:14" x14ac:dyDescent="0.3">
      <c r="A11611" t="s">
        <v>400</v>
      </c>
      <c r="B11611" t="s">
        <v>401</v>
      </c>
      <c r="C11611" t="s">
        <v>431</v>
      </c>
      <c r="D11611" t="s">
        <v>430</v>
      </c>
      <c r="E11611">
        <v>1973</v>
      </c>
      <c r="F11611">
        <v>48.43</v>
      </c>
      <c r="G11611">
        <v>16.395</v>
      </c>
      <c r="I11611">
        <v>1702520000</v>
      </c>
      <c r="J11611">
        <v>167.136</v>
      </c>
      <c r="L11611">
        <v>115.3</v>
      </c>
      <c r="M11611">
        <v>49.65</v>
      </c>
      <c r="N11611">
        <v>50.980699999999999</v>
      </c>
    </row>
    <row r="11612" spans="1:14" x14ac:dyDescent="0.3">
      <c r="A11612" t="s">
        <v>400</v>
      </c>
      <c r="B11612" t="s">
        <v>401</v>
      </c>
      <c r="C11612" t="s">
        <v>431</v>
      </c>
      <c r="D11612" t="s">
        <v>430</v>
      </c>
      <c r="E11612">
        <v>1972</v>
      </c>
      <c r="F11612">
        <v>48.415999999999997</v>
      </c>
      <c r="G11612">
        <v>16.454000000000001</v>
      </c>
      <c r="I11612">
        <v>1491600000</v>
      </c>
      <c r="J11612">
        <v>150.21700000000001</v>
      </c>
      <c r="L11612">
        <v>114.3</v>
      </c>
      <c r="M11612">
        <v>49.558</v>
      </c>
      <c r="N11612">
        <v>49.695399999999999</v>
      </c>
    </row>
    <row r="11613" spans="1:14" x14ac:dyDescent="0.3">
      <c r="A11613" t="s">
        <v>400</v>
      </c>
      <c r="B11613" t="s">
        <v>401</v>
      </c>
      <c r="C11613" t="s">
        <v>431</v>
      </c>
      <c r="D11613" t="s">
        <v>430</v>
      </c>
      <c r="E11613">
        <v>1971</v>
      </c>
      <c r="F11613">
        <v>48.423999999999999</v>
      </c>
      <c r="G11613">
        <v>16.530999999999999</v>
      </c>
      <c r="I11613">
        <v>1417790000</v>
      </c>
      <c r="J11613">
        <v>146.589</v>
      </c>
      <c r="L11613">
        <v>113.9</v>
      </c>
      <c r="M11613">
        <v>49.43</v>
      </c>
      <c r="N11613">
        <v>48.405299999999997</v>
      </c>
    </row>
    <row r="11614" spans="1:14" x14ac:dyDescent="0.3">
      <c r="A11614" t="s">
        <v>400</v>
      </c>
      <c r="B11614" t="s">
        <v>401</v>
      </c>
      <c r="C11614" t="s">
        <v>431</v>
      </c>
      <c r="D11614" t="s">
        <v>430</v>
      </c>
      <c r="E11614">
        <v>1970</v>
      </c>
      <c r="F11614">
        <v>48.45</v>
      </c>
      <c r="G11614">
        <v>16.64</v>
      </c>
      <c r="I11614">
        <v>1260080000</v>
      </c>
      <c r="J11614">
        <v>133.97200000000001</v>
      </c>
      <c r="L11614">
        <v>114.1</v>
      </c>
      <c r="M11614">
        <v>49.250999999999998</v>
      </c>
      <c r="N11614">
        <v>47.072699999999998</v>
      </c>
    </row>
    <row r="11615" spans="1:14" x14ac:dyDescent="0.3">
      <c r="A11615" t="s">
        <v>400</v>
      </c>
      <c r="B11615" t="s">
        <v>401</v>
      </c>
      <c r="C11615" t="s">
        <v>431</v>
      </c>
      <c r="D11615" t="s">
        <v>430</v>
      </c>
      <c r="E11615">
        <v>1969</v>
      </c>
      <c r="F11615">
        <v>48.487000000000002</v>
      </c>
      <c r="G11615">
        <v>16.795000000000002</v>
      </c>
      <c r="I11615">
        <v>1169050000</v>
      </c>
      <c r="J11615">
        <v>128.07499999999999</v>
      </c>
      <c r="L11615">
        <v>114.8</v>
      </c>
      <c r="M11615">
        <v>49.005000000000003</v>
      </c>
      <c r="N11615">
        <v>45.682699999999997</v>
      </c>
    </row>
    <row r="11616" spans="1:14" x14ac:dyDescent="0.3">
      <c r="A11616" t="s">
        <v>400</v>
      </c>
      <c r="B11616" t="s">
        <v>401</v>
      </c>
      <c r="C11616" t="s">
        <v>431</v>
      </c>
      <c r="D11616" t="s">
        <v>430</v>
      </c>
      <c r="E11616">
        <v>1968</v>
      </c>
      <c r="F11616">
        <v>48.529000000000003</v>
      </c>
      <c r="G11616">
        <v>17.001999999999999</v>
      </c>
      <c r="I11616">
        <v>1037820000</v>
      </c>
      <c r="J11616">
        <v>117.38500000000001</v>
      </c>
      <c r="L11616">
        <v>116.1</v>
      </c>
      <c r="M11616">
        <v>48.686999999999998</v>
      </c>
      <c r="N11616">
        <v>44.247799999999998</v>
      </c>
    </row>
    <row r="11617" spans="1:15" x14ac:dyDescent="0.3">
      <c r="A11617" t="s">
        <v>400</v>
      </c>
      <c r="B11617" t="s">
        <v>401</v>
      </c>
      <c r="C11617" t="s">
        <v>431</v>
      </c>
      <c r="D11617" t="s">
        <v>430</v>
      </c>
      <c r="E11617">
        <v>1967</v>
      </c>
      <c r="F11617">
        <v>48.572000000000003</v>
      </c>
      <c r="G11617">
        <v>17.266999999999999</v>
      </c>
      <c r="I11617">
        <v>967647000</v>
      </c>
      <c r="J11617">
        <v>113.169</v>
      </c>
      <c r="L11617">
        <v>117.7</v>
      </c>
      <c r="M11617">
        <v>48.296999999999997</v>
      </c>
      <c r="N11617">
        <v>42.792900000000003</v>
      </c>
    </row>
    <row r="11618" spans="1:15" x14ac:dyDescent="0.3">
      <c r="A11618" t="s">
        <v>400</v>
      </c>
      <c r="B11618" t="s">
        <v>401</v>
      </c>
      <c r="C11618" t="s">
        <v>431</v>
      </c>
      <c r="D11618" t="s">
        <v>430</v>
      </c>
      <c r="E11618">
        <v>1966</v>
      </c>
      <c r="F11618">
        <v>48.616</v>
      </c>
      <c r="G11618">
        <v>17.591000000000001</v>
      </c>
      <c r="I11618">
        <v>925770000</v>
      </c>
      <c r="J11618">
        <v>112.032</v>
      </c>
      <c r="L11618">
        <v>119.4</v>
      </c>
      <c r="M11618">
        <v>47.838999999999999</v>
      </c>
      <c r="N11618">
        <v>41.356499999999997</v>
      </c>
    </row>
    <row r="11619" spans="1:15" x14ac:dyDescent="0.3">
      <c r="A11619" t="s">
        <v>400</v>
      </c>
      <c r="B11619" t="s">
        <v>401</v>
      </c>
      <c r="C11619" t="s">
        <v>431</v>
      </c>
      <c r="D11619" t="s">
        <v>430</v>
      </c>
      <c r="E11619">
        <v>1965</v>
      </c>
      <c r="F11619">
        <v>48.661000000000001</v>
      </c>
      <c r="G11619">
        <v>17.971</v>
      </c>
      <c r="I11619">
        <v>884874000</v>
      </c>
      <c r="J11619">
        <v>110.80200000000001</v>
      </c>
      <c r="L11619">
        <v>121.3</v>
      </c>
      <c r="M11619">
        <v>47.32</v>
      </c>
      <c r="N11619">
        <v>39.968299999999999</v>
      </c>
    </row>
    <row r="11620" spans="1:15" x14ac:dyDescent="0.3">
      <c r="A11620" t="s">
        <v>400</v>
      </c>
      <c r="B11620" t="s">
        <v>401</v>
      </c>
      <c r="C11620" t="s">
        <v>431</v>
      </c>
      <c r="D11620" t="s">
        <v>430</v>
      </c>
      <c r="E11620">
        <v>1964</v>
      </c>
      <c r="F11620">
        <v>48.71</v>
      </c>
      <c r="G11620">
        <v>18.402000000000001</v>
      </c>
      <c r="I11620">
        <v>589057000</v>
      </c>
      <c r="J11620">
        <v>76.311499999999995</v>
      </c>
      <c r="L11620">
        <v>123.2</v>
      </c>
      <c r="M11620">
        <v>46.755000000000003</v>
      </c>
      <c r="N11620">
        <v>38.632199999999997</v>
      </c>
    </row>
    <row r="11621" spans="1:15" x14ac:dyDescent="0.3">
      <c r="A11621" t="s">
        <v>400</v>
      </c>
      <c r="B11621" t="s">
        <v>401</v>
      </c>
      <c r="C11621" t="s">
        <v>431</v>
      </c>
      <c r="D11621" t="s">
        <v>430</v>
      </c>
      <c r="E11621">
        <v>1963</v>
      </c>
      <c r="F11621">
        <v>48.768999999999998</v>
      </c>
      <c r="G11621">
        <v>18.87</v>
      </c>
      <c r="I11621">
        <v>516148000</v>
      </c>
      <c r="J11621">
        <v>69.173599999999993</v>
      </c>
      <c r="L11621">
        <v>125.2</v>
      </c>
      <c r="M11621">
        <v>46.161999999999999</v>
      </c>
      <c r="N11621">
        <v>37.343600000000002</v>
      </c>
    </row>
    <row r="11622" spans="1:15" x14ac:dyDescent="0.3">
      <c r="A11622" t="s">
        <v>400</v>
      </c>
      <c r="B11622" t="s">
        <v>401</v>
      </c>
      <c r="C11622" t="s">
        <v>431</v>
      </c>
      <c r="D11622" t="s">
        <v>430</v>
      </c>
      <c r="E11622">
        <v>1962</v>
      </c>
      <c r="F11622">
        <v>48.844999999999999</v>
      </c>
      <c r="G11622">
        <v>19.361999999999998</v>
      </c>
      <c r="I11622">
        <v>449013000</v>
      </c>
      <c r="J11622">
        <v>62.226300000000002</v>
      </c>
      <c r="L11622">
        <v>127.2</v>
      </c>
      <c r="M11622">
        <v>45.558</v>
      </c>
      <c r="N11622">
        <v>36.113300000000002</v>
      </c>
    </row>
    <row r="11623" spans="1:15" x14ac:dyDescent="0.3">
      <c r="A11623" t="s">
        <v>400</v>
      </c>
      <c r="B11623" t="s">
        <v>401</v>
      </c>
      <c r="C11623" t="s">
        <v>431</v>
      </c>
      <c r="D11623" t="s">
        <v>430</v>
      </c>
      <c r="E11623">
        <v>1961</v>
      </c>
      <c r="F11623">
        <v>48.939</v>
      </c>
      <c r="G11623">
        <v>19.87</v>
      </c>
      <c r="I11623">
        <v>441524000</v>
      </c>
      <c r="J11623">
        <v>63.220999999999997</v>
      </c>
      <c r="L11623">
        <v>129.30000000000001</v>
      </c>
      <c r="M11623">
        <v>44.954999999999998</v>
      </c>
      <c r="N11623">
        <v>34.952300000000001</v>
      </c>
    </row>
    <row r="11624" spans="1:15" x14ac:dyDescent="0.3">
      <c r="A11624" t="s">
        <v>400</v>
      </c>
      <c r="B11624" t="s">
        <v>401</v>
      </c>
      <c r="C11624" t="s">
        <v>431</v>
      </c>
      <c r="D11624" t="s">
        <v>430</v>
      </c>
      <c r="E11624">
        <v>1960</v>
      </c>
      <c r="F11624">
        <v>49.055</v>
      </c>
      <c r="G11624">
        <v>20.385000000000002</v>
      </c>
      <c r="I11624">
        <v>423008000</v>
      </c>
      <c r="J11624">
        <v>62.509599999999999</v>
      </c>
      <c r="L11624">
        <v>131.69999999999999</v>
      </c>
      <c r="M11624">
        <v>44.359000000000002</v>
      </c>
    </row>
    <row r="11625" spans="1:15" x14ac:dyDescent="0.3">
      <c r="A11625" t="s">
        <v>402</v>
      </c>
      <c r="B11625" t="s">
        <v>403</v>
      </c>
      <c r="C11625" t="s">
        <v>438</v>
      </c>
      <c r="D11625" t="s">
        <v>432</v>
      </c>
      <c r="E11625">
        <v>2018</v>
      </c>
      <c r="I11625" s="1">
        <v>131000000000</v>
      </c>
      <c r="J11625">
        <v>3095.17</v>
      </c>
      <c r="L11625">
        <v>7.5</v>
      </c>
      <c r="N11625">
        <v>77.029700000000005</v>
      </c>
      <c r="O11625">
        <v>9.3810000000000002</v>
      </c>
    </row>
    <row r="11626" spans="1:15" x14ac:dyDescent="0.3">
      <c r="A11626" t="s">
        <v>402</v>
      </c>
      <c r="B11626" t="s">
        <v>403</v>
      </c>
      <c r="C11626" t="s">
        <v>438</v>
      </c>
      <c r="D11626" t="s">
        <v>432</v>
      </c>
      <c r="E11626">
        <v>2017</v>
      </c>
      <c r="F11626">
        <v>9.4</v>
      </c>
      <c r="G11626">
        <v>14.5</v>
      </c>
      <c r="I11626" s="1">
        <v>112000000000</v>
      </c>
      <c r="J11626">
        <v>2640.68</v>
      </c>
      <c r="K11626">
        <v>58.889499999999998</v>
      </c>
      <c r="L11626">
        <v>7.7</v>
      </c>
      <c r="M11626">
        <v>71.781000000000006</v>
      </c>
      <c r="N11626">
        <v>77.389799999999994</v>
      </c>
      <c r="O11626">
        <v>9.51</v>
      </c>
    </row>
    <row r="11627" spans="1:15" x14ac:dyDescent="0.3">
      <c r="A11627" t="s">
        <v>402</v>
      </c>
      <c r="B11627" t="s">
        <v>403</v>
      </c>
      <c r="C11627" t="s">
        <v>438</v>
      </c>
      <c r="D11627" t="s">
        <v>432</v>
      </c>
      <c r="E11627">
        <v>2016</v>
      </c>
      <c r="F11627">
        <v>10.3</v>
      </c>
      <c r="G11627">
        <v>14.7</v>
      </c>
      <c r="I11627">
        <v>93356000000</v>
      </c>
      <c r="J11627">
        <v>2187.73</v>
      </c>
      <c r="K11627">
        <v>53</v>
      </c>
      <c r="L11627">
        <v>7.9</v>
      </c>
      <c r="M11627">
        <v>71.476299999999995</v>
      </c>
      <c r="N11627">
        <v>77.689300000000003</v>
      </c>
      <c r="O11627">
        <v>9.35</v>
      </c>
    </row>
    <row r="11628" spans="1:15" x14ac:dyDescent="0.3">
      <c r="A11628" t="s">
        <v>402</v>
      </c>
      <c r="B11628" t="s">
        <v>403</v>
      </c>
      <c r="C11628" t="s">
        <v>438</v>
      </c>
      <c r="D11628" t="s">
        <v>432</v>
      </c>
      <c r="E11628">
        <v>2015</v>
      </c>
      <c r="F11628">
        <v>10.7</v>
      </c>
      <c r="G11628">
        <v>14.9</v>
      </c>
      <c r="I11628">
        <v>91031000000</v>
      </c>
      <c r="J11628">
        <v>2124.66</v>
      </c>
      <c r="K11628">
        <v>48.884599999999999</v>
      </c>
      <c r="L11628">
        <v>8.1</v>
      </c>
      <c r="M11628">
        <v>71.189499999999995</v>
      </c>
      <c r="N11628">
        <v>77.947199999999995</v>
      </c>
      <c r="O11628">
        <v>9.14</v>
      </c>
    </row>
    <row r="11629" spans="1:15" x14ac:dyDescent="0.3">
      <c r="A11629" t="s">
        <v>402</v>
      </c>
      <c r="B11629" t="s">
        <v>403</v>
      </c>
      <c r="C11629" t="s">
        <v>438</v>
      </c>
      <c r="D11629" t="s">
        <v>432</v>
      </c>
      <c r="E11629">
        <v>2014</v>
      </c>
      <c r="F11629">
        <v>10.8</v>
      </c>
      <c r="G11629">
        <v>14.7</v>
      </c>
      <c r="H11629">
        <v>3418.59</v>
      </c>
      <c r="I11629" s="1">
        <v>134000000000</v>
      </c>
      <c r="J11629">
        <v>3104.66</v>
      </c>
      <c r="K11629">
        <v>46.235999999999997</v>
      </c>
      <c r="L11629">
        <v>8.4</v>
      </c>
      <c r="M11629">
        <v>71.186599999999999</v>
      </c>
      <c r="N11629">
        <v>78.150700000000001</v>
      </c>
      <c r="O11629">
        <v>9.27</v>
      </c>
    </row>
    <row r="11630" spans="1:15" x14ac:dyDescent="0.3">
      <c r="A11630" t="s">
        <v>402</v>
      </c>
      <c r="B11630" t="s">
        <v>403</v>
      </c>
      <c r="C11630" t="s">
        <v>438</v>
      </c>
      <c r="D11630" t="s">
        <v>432</v>
      </c>
      <c r="E11630">
        <v>2013</v>
      </c>
      <c r="F11630">
        <v>11.1</v>
      </c>
      <c r="G11630">
        <v>14.6</v>
      </c>
      <c r="H11630">
        <v>3600.23</v>
      </c>
      <c r="I11630" s="1">
        <v>183000000000</v>
      </c>
      <c r="J11630">
        <v>4029.72</v>
      </c>
      <c r="K11630">
        <v>40.954099999999997</v>
      </c>
      <c r="L11630">
        <v>8.6999999999999993</v>
      </c>
      <c r="M11630">
        <v>71.159499999999994</v>
      </c>
      <c r="N11630">
        <v>78.522400000000005</v>
      </c>
      <c r="O11630">
        <v>7.17</v>
      </c>
    </row>
    <row r="11631" spans="1:15" x14ac:dyDescent="0.3">
      <c r="A11631" t="s">
        <v>402</v>
      </c>
      <c r="B11631" t="s">
        <v>403</v>
      </c>
      <c r="C11631" t="s">
        <v>438</v>
      </c>
      <c r="D11631" t="s">
        <v>432</v>
      </c>
      <c r="E11631">
        <v>2012</v>
      </c>
      <c r="F11631">
        <v>11.4</v>
      </c>
      <c r="G11631">
        <v>14.5</v>
      </c>
      <c r="H11631">
        <v>3640.56</v>
      </c>
      <c r="I11631" s="1">
        <v>176000000000</v>
      </c>
      <c r="J11631">
        <v>3855.42</v>
      </c>
      <c r="K11631">
        <v>35.270000000000003</v>
      </c>
      <c r="L11631">
        <v>9.1</v>
      </c>
      <c r="M11631">
        <v>70.944100000000006</v>
      </c>
      <c r="N11631">
        <v>78.701400000000007</v>
      </c>
      <c r="O11631">
        <v>7.53</v>
      </c>
    </row>
    <row r="11632" spans="1:15" x14ac:dyDescent="0.3">
      <c r="A11632" t="s">
        <v>402</v>
      </c>
      <c r="B11632" t="s">
        <v>403</v>
      </c>
      <c r="C11632" t="s">
        <v>438</v>
      </c>
      <c r="D11632" t="s">
        <v>432</v>
      </c>
      <c r="E11632">
        <v>2011</v>
      </c>
      <c r="F11632">
        <v>11</v>
      </c>
      <c r="G11632">
        <v>14.5</v>
      </c>
      <c r="H11632">
        <v>3662.44</v>
      </c>
      <c r="I11632" s="1">
        <v>163000000000</v>
      </c>
      <c r="J11632">
        <v>3569.76</v>
      </c>
      <c r="K11632">
        <v>28.708300000000001</v>
      </c>
      <c r="L11632">
        <v>9.6</v>
      </c>
      <c r="M11632">
        <v>70.809299999999993</v>
      </c>
      <c r="N11632">
        <v>78.896100000000004</v>
      </c>
      <c r="O11632">
        <v>7.86</v>
      </c>
    </row>
    <row r="11633" spans="1:15" x14ac:dyDescent="0.3">
      <c r="A11633" t="s">
        <v>402</v>
      </c>
      <c r="B11633" t="s">
        <v>403</v>
      </c>
      <c r="C11633" t="s">
        <v>438</v>
      </c>
      <c r="D11633" t="s">
        <v>432</v>
      </c>
      <c r="E11633">
        <v>2010</v>
      </c>
      <c r="F11633">
        <v>10.8</v>
      </c>
      <c r="G11633">
        <v>15.2</v>
      </c>
      <c r="H11633">
        <v>3549.85</v>
      </c>
      <c r="I11633" s="1">
        <v>136000000000</v>
      </c>
      <c r="J11633">
        <v>2965.14</v>
      </c>
      <c r="K11633">
        <v>23.3</v>
      </c>
      <c r="L11633">
        <v>10.1</v>
      </c>
      <c r="M11633">
        <v>70.2654</v>
      </c>
      <c r="N11633">
        <v>79.180199999999999</v>
      </c>
      <c r="O11633">
        <v>8.1</v>
      </c>
    </row>
    <row r="11634" spans="1:15" x14ac:dyDescent="0.3">
      <c r="A11634" t="s">
        <v>402</v>
      </c>
      <c r="B11634" t="s">
        <v>403</v>
      </c>
      <c r="C11634" t="s">
        <v>438</v>
      </c>
      <c r="D11634" t="s">
        <v>432</v>
      </c>
      <c r="E11634">
        <v>2009</v>
      </c>
      <c r="F11634">
        <v>11.1</v>
      </c>
      <c r="G11634">
        <v>15.3</v>
      </c>
      <c r="H11634">
        <v>3227.96</v>
      </c>
      <c r="I11634" s="1">
        <v>117000000000</v>
      </c>
      <c r="J11634">
        <v>2543</v>
      </c>
      <c r="K11634">
        <v>17.899999999999999</v>
      </c>
      <c r="L11634">
        <v>10.6</v>
      </c>
      <c r="M11634">
        <v>69.19</v>
      </c>
      <c r="N11634">
        <v>79.495400000000004</v>
      </c>
      <c r="O11634">
        <v>8.84</v>
      </c>
    </row>
    <row r="11635" spans="1:15" x14ac:dyDescent="0.3">
      <c r="A11635" t="s">
        <v>402</v>
      </c>
      <c r="B11635" t="s">
        <v>403</v>
      </c>
      <c r="C11635" t="s">
        <v>438</v>
      </c>
      <c r="D11635" t="s">
        <v>432</v>
      </c>
      <c r="E11635">
        <v>2008</v>
      </c>
      <c r="F11635">
        <v>11</v>
      </c>
      <c r="G11635">
        <v>16.3</v>
      </c>
      <c r="H11635">
        <v>3534.36</v>
      </c>
      <c r="I11635" s="1">
        <v>180000000000</v>
      </c>
      <c r="J11635">
        <v>3887.24</v>
      </c>
      <c r="K11635">
        <v>11</v>
      </c>
      <c r="L11635">
        <v>11.1</v>
      </c>
      <c r="M11635">
        <v>68.251499999999993</v>
      </c>
      <c r="N11635">
        <v>79.849100000000007</v>
      </c>
      <c r="O11635">
        <v>6.36</v>
      </c>
    </row>
    <row r="11636" spans="1:15" x14ac:dyDescent="0.3">
      <c r="A11636" t="s">
        <v>402</v>
      </c>
      <c r="B11636" t="s">
        <v>403</v>
      </c>
      <c r="C11636" t="s">
        <v>438</v>
      </c>
      <c r="D11636" t="s">
        <v>432</v>
      </c>
      <c r="E11636">
        <v>2007</v>
      </c>
      <c r="F11636">
        <v>10.199999999999999</v>
      </c>
      <c r="G11636">
        <v>16.399999999999999</v>
      </c>
      <c r="H11636">
        <v>3528.92</v>
      </c>
      <c r="I11636" s="1">
        <v>143000000000</v>
      </c>
      <c r="J11636">
        <v>3065.61</v>
      </c>
      <c r="K11636">
        <v>6.55</v>
      </c>
      <c r="L11636">
        <v>11.5</v>
      </c>
      <c r="M11636">
        <v>68.222200000000001</v>
      </c>
      <c r="N11636">
        <v>80.281300000000002</v>
      </c>
      <c r="O11636">
        <v>6.35</v>
      </c>
    </row>
    <row r="11637" spans="1:15" x14ac:dyDescent="0.3">
      <c r="A11637" t="s">
        <v>402</v>
      </c>
      <c r="B11637" t="s">
        <v>403</v>
      </c>
      <c r="C11637" t="s">
        <v>438</v>
      </c>
      <c r="D11637" t="s">
        <v>432</v>
      </c>
      <c r="E11637">
        <v>2006</v>
      </c>
      <c r="F11637">
        <v>9.8000000000000007</v>
      </c>
      <c r="G11637">
        <v>16.2</v>
      </c>
      <c r="H11637">
        <v>3399.52</v>
      </c>
      <c r="I11637" s="1">
        <v>108000000000</v>
      </c>
      <c r="J11637">
        <v>2300.77</v>
      </c>
      <c r="K11637">
        <v>4.5061200000000001</v>
      </c>
      <c r="L11637">
        <v>12</v>
      </c>
      <c r="M11637">
        <v>68.077600000000004</v>
      </c>
      <c r="N11637">
        <v>80.757599999999996</v>
      </c>
      <c r="O11637">
        <v>6.81</v>
      </c>
    </row>
    <row r="11638" spans="1:15" x14ac:dyDescent="0.3">
      <c r="A11638" t="s">
        <v>402</v>
      </c>
      <c r="B11638" t="s">
        <v>403</v>
      </c>
      <c r="C11638" t="s">
        <v>438</v>
      </c>
      <c r="D11638" t="s">
        <v>432</v>
      </c>
      <c r="E11638">
        <v>2005</v>
      </c>
      <c r="F11638">
        <v>9</v>
      </c>
      <c r="G11638">
        <v>16.600000000000001</v>
      </c>
      <c r="H11638">
        <v>3246.04</v>
      </c>
      <c r="I11638">
        <v>86057900000</v>
      </c>
      <c r="J11638">
        <v>1826.93</v>
      </c>
      <c r="K11638">
        <v>3.7497600000000002</v>
      </c>
      <c r="L11638">
        <v>12.5</v>
      </c>
      <c r="M11638">
        <v>67.956800000000001</v>
      </c>
      <c r="N11638">
        <v>81.302700000000002</v>
      </c>
      <c r="O11638">
        <v>7.18</v>
      </c>
    </row>
    <row r="11639" spans="1:15" x14ac:dyDescent="0.3">
      <c r="A11639" t="s">
        <v>402</v>
      </c>
      <c r="B11639" t="s">
        <v>403</v>
      </c>
      <c r="C11639" t="s">
        <v>438</v>
      </c>
      <c r="D11639" t="s">
        <v>432</v>
      </c>
      <c r="E11639">
        <v>2004</v>
      </c>
      <c r="F11639">
        <v>9</v>
      </c>
      <c r="G11639">
        <v>16</v>
      </c>
      <c r="H11639">
        <v>3151.15</v>
      </c>
      <c r="I11639">
        <v>64819700000</v>
      </c>
      <c r="J11639">
        <v>1366.02</v>
      </c>
      <c r="K11639">
        <v>3.4894799999999999</v>
      </c>
      <c r="L11639">
        <v>13</v>
      </c>
      <c r="M11639">
        <v>68.185400000000001</v>
      </c>
      <c r="N11639">
        <v>81.906300000000002</v>
      </c>
      <c r="O11639">
        <v>8.59</v>
      </c>
    </row>
    <row r="11640" spans="1:15" x14ac:dyDescent="0.3">
      <c r="A11640" t="s">
        <v>402</v>
      </c>
      <c r="B11640" t="s">
        <v>403</v>
      </c>
      <c r="C11640" t="s">
        <v>438</v>
      </c>
      <c r="D11640" t="s">
        <v>432</v>
      </c>
      <c r="E11640">
        <v>2003</v>
      </c>
      <c r="F11640">
        <v>8.5</v>
      </c>
      <c r="G11640">
        <v>16</v>
      </c>
      <c r="H11640">
        <v>2997.97</v>
      </c>
      <c r="I11640">
        <v>50084200000</v>
      </c>
      <c r="J11640">
        <v>1047.5</v>
      </c>
      <c r="K11640">
        <v>3.1481300000000001</v>
      </c>
      <c r="L11640">
        <v>13.6</v>
      </c>
      <c r="M11640">
        <v>68.210700000000003</v>
      </c>
      <c r="N11640">
        <v>82.53</v>
      </c>
      <c r="O11640">
        <v>9.0570000000000004</v>
      </c>
    </row>
    <row r="11641" spans="1:15" x14ac:dyDescent="0.3">
      <c r="A11641" t="s">
        <v>402</v>
      </c>
      <c r="B11641" t="s">
        <v>403</v>
      </c>
      <c r="C11641" t="s">
        <v>438</v>
      </c>
      <c r="D11641" t="s">
        <v>432</v>
      </c>
      <c r="E11641">
        <v>2002</v>
      </c>
      <c r="F11641">
        <v>8.1</v>
      </c>
      <c r="G11641">
        <v>15.7</v>
      </c>
      <c r="H11641">
        <v>2844.81</v>
      </c>
      <c r="I11641">
        <v>42351600000</v>
      </c>
      <c r="J11641">
        <v>878.61800000000005</v>
      </c>
      <c r="K11641">
        <v>1.8738900000000001</v>
      </c>
      <c r="L11641">
        <v>14.4</v>
      </c>
      <c r="M11641">
        <v>68.275599999999997</v>
      </c>
      <c r="N11641">
        <v>83.202399999999997</v>
      </c>
      <c r="O11641">
        <v>10.135999999999999</v>
      </c>
    </row>
    <row r="11642" spans="1:15" x14ac:dyDescent="0.3">
      <c r="A11642" t="s">
        <v>402</v>
      </c>
      <c r="B11642" t="s">
        <v>403</v>
      </c>
      <c r="C11642" t="s">
        <v>438</v>
      </c>
      <c r="D11642" t="s">
        <v>432</v>
      </c>
      <c r="E11642">
        <v>2001</v>
      </c>
      <c r="F11642">
        <v>7.7</v>
      </c>
      <c r="G11642">
        <v>15.3</v>
      </c>
      <c r="H11642">
        <v>2790.53</v>
      </c>
      <c r="I11642">
        <v>37972300000</v>
      </c>
      <c r="J11642">
        <v>779.97699999999998</v>
      </c>
      <c r="K11642">
        <v>1.2387600000000001</v>
      </c>
      <c r="L11642">
        <v>15.1</v>
      </c>
      <c r="M11642">
        <v>67.837100000000007</v>
      </c>
      <c r="N11642">
        <v>84.031899999999993</v>
      </c>
      <c r="O11642">
        <v>11.061</v>
      </c>
    </row>
    <row r="11643" spans="1:15" x14ac:dyDescent="0.3">
      <c r="A11643" t="s">
        <v>402</v>
      </c>
      <c r="B11643" t="s">
        <v>403</v>
      </c>
      <c r="C11643" t="s">
        <v>438</v>
      </c>
      <c r="D11643" t="s">
        <v>432</v>
      </c>
      <c r="E11643">
        <v>2000</v>
      </c>
      <c r="F11643">
        <v>7.8</v>
      </c>
      <c r="G11643">
        <v>15.4</v>
      </c>
      <c r="H11643">
        <v>2778.44</v>
      </c>
      <c r="I11643">
        <v>31261500000</v>
      </c>
      <c r="J11643">
        <v>635.70899999999995</v>
      </c>
      <c r="K11643">
        <v>0.71618400000000004</v>
      </c>
      <c r="L11643">
        <v>15.8</v>
      </c>
      <c r="M11643">
        <v>67.675600000000003</v>
      </c>
      <c r="N11643">
        <v>84.881100000000004</v>
      </c>
      <c r="O11643">
        <v>11.707000000000001</v>
      </c>
    </row>
    <row r="11644" spans="1:15" x14ac:dyDescent="0.3">
      <c r="A11644" t="s">
        <v>402</v>
      </c>
      <c r="B11644" t="s">
        <v>403</v>
      </c>
      <c r="C11644" t="s">
        <v>438</v>
      </c>
      <c r="D11644" t="s">
        <v>432</v>
      </c>
      <c r="E11644">
        <v>1999</v>
      </c>
      <c r="F11644">
        <v>7.8</v>
      </c>
      <c r="G11644">
        <v>14.9</v>
      </c>
      <c r="H11644">
        <v>2792.14</v>
      </c>
      <c r="I11644">
        <v>31580600000</v>
      </c>
      <c r="J11644">
        <v>635.76599999999996</v>
      </c>
      <c r="K11644">
        <v>0.405385</v>
      </c>
      <c r="L11644">
        <v>16.399999999999999</v>
      </c>
      <c r="M11644">
        <v>67.980999999999995</v>
      </c>
      <c r="N11644">
        <v>85.739800000000002</v>
      </c>
      <c r="O11644">
        <v>11.864000000000001</v>
      </c>
    </row>
    <row r="11645" spans="1:15" x14ac:dyDescent="0.3">
      <c r="A11645" t="s">
        <v>402</v>
      </c>
      <c r="B11645" t="s">
        <v>403</v>
      </c>
      <c r="C11645" t="s">
        <v>438</v>
      </c>
      <c r="D11645" t="s">
        <v>432</v>
      </c>
      <c r="E11645">
        <v>1998</v>
      </c>
      <c r="F11645">
        <v>8.4</v>
      </c>
      <c r="G11645">
        <v>14.4</v>
      </c>
      <c r="H11645">
        <v>2839.49</v>
      </c>
      <c r="I11645">
        <v>41883200000</v>
      </c>
      <c r="J11645">
        <v>835.26</v>
      </c>
      <c r="K11645">
        <v>0.30107600000000001</v>
      </c>
      <c r="L11645">
        <v>16.899999999999999</v>
      </c>
      <c r="M11645">
        <v>68.374899999999997</v>
      </c>
      <c r="N11645">
        <v>86.552099999999996</v>
      </c>
      <c r="O11645">
        <v>11.32</v>
      </c>
    </row>
    <row r="11646" spans="1:15" x14ac:dyDescent="0.3">
      <c r="A11646" t="s">
        <v>402</v>
      </c>
      <c r="B11646" t="s">
        <v>403</v>
      </c>
      <c r="C11646" t="s">
        <v>438</v>
      </c>
      <c r="D11646" t="s">
        <v>432</v>
      </c>
      <c r="E11646">
        <v>1997</v>
      </c>
      <c r="F11646">
        <v>8.6999999999999993</v>
      </c>
      <c r="G11646">
        <v>14.9</v>
      </c>
      <c r="H11646">
        <v>2958.59</v>
      </c>
      <c r="I11646">
        <v>50150400000</v>
      </c>
      <c r="J11646">
        <v>991.23</v>
      </c>
      <c r="K11646">
        <v>0.198822</v>
      </c>
      <c r="L11646">
        <v>17.3</v>
      </c>
      <c r="M11646">
        <v>67.576300000000003</v>
      </c>
      <c r="N11646">
        <v>87.329099999999997</v>
      </c>
      <c r="O11646">
        <v>8.93</v>
      </c>
    </row>
    <row r="11647" spans="1:15" x14ac:dyDescent="0.3">
      <c r="A11647" t="s">
        <v>402</v>
      </c>
      <c r="B11647" t="s">
        <v>403</v>
      </c>
      <c r="C11647" t="s">
        <v>438</v>
      </c>
      <c r="D11647" t="s">
        <v>432</v>
      </c>
      <c r="E11647">
        <v>1996</v>
      </c>
      <c r="F11647">
        <v>9.1999999999999993</v>
      </c>
      <c r="G11647">
        <v>15.2</v>
      </c>
      <c r="H11647">
        <v>3060.37</v>
      </c>
      <c r="I11647">
        <v>44558100000</v>
      </c>
      <c r="J11647">
        <v>872.70899999999995</v>
      </c>
      <c r="K11647">
        <v>9.8580399999999999E-2</v>
      </c>
      <c r="L11647">
        <v>17.399999999999999</v>
      </c>
      <c r="M11647">
        <v>67.022400000000005</v>
      </c>
      <c r="N11647">
        <v>88.128399999999999</v>
      </c>
      <c r="O11647">
        <v>7.65</v>
      </c>
    </row>
    <row r="11648" spans="1:15" x14ac:dyDescent="0.3">
      <c r="A11648" t="s">
        <v>402</v>
      </c>
      <c r="B11648" t="s">
        <v>403</v>
      </c>
      <c r="C11648" t="s">
        <v>438</v>
      </c>
      <c r="D11648" t="s">
        <v>432</v>
      </c>
      <c r="E11648">
        <v>1995</v>
      </c>
      <c r="F11648">
        <v>9.6</v>
      </c>
      <c r="G11648">
        <v>15.4</v>
      </c>
      <c r="H11648">
        <v>3348.93</v>
      </c>
      <c r="I11648">
        <v>48213900000</v>
      </c>
      <c r="J11648">
        <v>935.96799999999996</v>
      </c>
      <c r="K11648">
        <v>4.3083999999999997E-2</v>
      </c>
      <c r="L11648">
        <v>17.399999999999999</v>
      </c>
      <c r="M11648">
        <v>66.742000000000004</v>
      </c>
      <c r="N11648">
        <v>88.914000000000001</v>
      </c>
      <c r="O11648">
        <v>5.62</v>
      </c>
    </row>
    <row r="11649" spans="1:15" x14ac:dyDescent="0.3">
      <c r="A11649" t="s">
        <v>402</v>
      </c>
      <c r="B11649" t="s">
        <v>403</v>
      </c>
      <c r="C11649" t="s">
        <v>438</v>
      </c>
      <c r="D11649" t="s">
        <v>432</v>
      </c>
      <c r="E11649">
        <v>1994</v>
      </c>
      <c r="F11649">
        <v>10</v>
      </c>
      <c r="G11649">
        <v>14.7</v>
      </c>
      <c r="H11649">
        <v>3475.16</v>
      </c>
      <c r="I11649">
        <v>52549600000</v>
      </c>
      <c r="J11649">
        <v>1012.11</v>
      </c>
      <c r="K11649">
        <v>1.3641199999999999E-2</v>
      </c>
      <c r="L11649">
        <v>17.2</v>
      </c>
      <c r="M11649">
        <v>67.541200000000003</v>
      </c>
      <c r="N11649">
        <v>89.619500000000002</v>
      </c>
      <c r="O11649">
        <v>2</v>
      </c>
    </row>
    <row r="11650" spans="1:15" x14ac:dyDescent="0.3">
      <c r="A11650" t="s">
        <v>402</v>
      </c>
      <c r="B11650" t="s">
        <v>403</v>
      </c>
      <c r="C11650" t="s">
        <v>438</v>
      </c>
      <c r="D11650" t="s">
        <v>432</v>
      </c>
      <c r="E11650">
        <v>1993</v>
      </c>
      <c r="F11650">
        <v>10.7</v>
      </c>
      <c r="G11650">
        <v>14.2</v>
      </c>
      <c r="H11650">
        <v>3953.28</v>
      </c>
      <c r="I11650">
        <v>65648600000</v>
      </c>
      <c r="J11650">
        <v>1258.1400000000001</v>
      </c>
      <c r="K11650">
        <v>7.7696999999999998E-4</v>
      </c>
      <c r="L11650">
        <v>16.899999999999999</v>
      </c>
      <c r="M11650">
        <v>68.130700000000004</v>
      </c>
      <c r="N11650">
        <v>90.065100000000001</v>
      </c>
      <c r="O11650">
        <v>2</v>
      </c>
    </row>
    <row r="11651" spans="1:15" x14ac:dyDescent="0.3">
      <c r="A11651" t="s">
        <v>402</v>
      </c>
      <c r="B11651" t="s">
        <v>403</v>
      </c>
      <c r="C11651" t="s">
        <v>438</v>
      </c>
      <c r="D11651" t="s">
        <v>432</v>
      </c>
      <c r="E11651">
        <v>1992</v>
      </c>
      <c r="F11651">
        <v>11.4</v>
      </c>
      <c r="G11651">
        <v>13.4</v>
      </c>
      <c r="H11651">
        <v>4313.54</v>
      </c>
      <c r="I11651">
        <v>73942200000</v>
      </c>
      <c r="J11651">
        <v>1417.87</v>
      </c>
      <c r="L11651">
        <v>16.7</v>
      </c>
      <c r="M11651">
        <v>68.771000000000001</v>
      </c>
      <c r="N11651">
        <v>90.015100000000004</v>
      </c>
      <c r="O11651">
        <v>1.9</v>
      </c>
    </row>
    <row r="11652" spans="1:15" x14ac:dyDescent="0.3">
      <c r="A11652" t="s">
        <v>402</v>
      </c>
      <c r="B11652" t="s">
        <v>403</v>
      </c>
      <c r="C11652" t="s">
        <v>438</v>
      </c>
      <c r="D11652" t="s">
        <v>432</v>
      </c>
      <c r="E11652">
        <v>1991</v>
      </c>
      <c r="F11652">
        <v>12.1</v>
      </c>
      <c r="G11652">
        <v>12.9</v>
      </c>
      <c r="H11652">
        <v>4643.2700000000004</v>
      </c>
      <c r="I11652">
        <v>77464600000</v>
      </c>
      <c r="J11652">
        <v>1489.69</v>
      </c>
      <c r="L11652">
        <v>16.600000000000001</v>
      </c>
      <c r="M11652">
        <v>69.298000000000002</v>
      </c>
      <c r="N11652">
        <v>89.756600000000006</v>
      </c>
      <c r="O11652">
        <v>1.9</v>
      </c>
    </row>
    <row r="11653" spans="1:15" x14ac:dyDescent="0.3">
      <c r="A11653" t="s">
        <v>402</v>
      </c>
      <c r="B11653" t="s">
        <v>403</v>
      </c>
      <c r="C11653" t="s">
        <v>438</v>
      </c>
      <c r="D11653" t="s">
        <v>432</v>
      </c>
      <c r="E11653">
        <v>1990</v>
      </c>
      <c r="F11653">
        <v>12.6</v>
      </c>
      <c r="G11653">
        <v>12.1</v>
      </c>
      <c r="H11653">
        <v>4787.4799999999996</v>
      </c>
      <c r="I11653">
        <v>81456900000</v>
      </c>
      <c r="J11653">
        <v>1569.74</v>
      </c>
      <c r="K11653">
        <v>0</v>
      </c>
      <c r="L11653">
        <v>16.600000000000001</v>
      </c>
      <c r="M11653">
        <v>70.0976</v>
      </c>
      <c r="N11653">
        <v>89.569299999999998</v>
      </c>
    </row>
    <row r="11654" spans="1:15" x14ac:dyDescent="0.3">
      <c r="A11654" t="s">
        <v>402</v>
      </c>
      <c r="B11654" t="s">
        <v>403</v>
      </c>
      <c r="C11654" t="s">
        <v>438</v>
      </c>
      <c r="D11654" t="s">
        <v>432</v>
      </c>
      <c r="E11654">
        <v>1989</v>
      </c>
      <c r="F11654">
        <v>13.3</v>
      </c>
      <c r="G11654">
        <v>11.6</v>
      </c>
      <c r="I11654">
        <v>82709200000</v>
      </c>
      <c r="J11654">
        <v>1597.53</v>
      </c>
      <c r="L11654">
        <v>16.8</v>
      </c>
      <c r="M11654">
        <v>70.539000000000001</v>
      </c>
      <c r="N11654">
        <v>89.363900000000001</v>
      </c>
    </row>
    <row r="11655" spans="1:15" x14ac:dyDescent="0.3">
      <c r="A11655" t="s">
        <v>402</v>
      </c>
      <c r="B11655" t="s">
        <v>403</v>
      </c>
      <c r="C11655" t="s">
        <v>438</v>
      </c>
      <c r="D11655" t="s">
        <v>432</v>
      </c>
      <c r="E11655">
        <v>1988</v>
      </c>
      <c r="F11655">
        <v>14.4</v>
      </c>
      <c r="G11655">
        <v>11.6</v>
      </c>
      <c r="I11655">
        <v>74703500000</v>
      </c>
      <c r="J11655">
        <v>1449.96</v>
      </c>
      <c r="L11655">
        <v>17.2</v>
      </c>
      <c r="M11655">
        <v>70.497600000000006</v>
      </c>
      <c r="N11655">
        <v>88.929000000000002</v>
      </c>
    </row>
    <row r="11656" spans="1:15" x14ac:dyDescent="0.3">
      <c r="A11656" t="s">
        <v>402</v>
      </c>
      <c r="B11656" t="s">
        <v>403</v>
      </c>
      <c r="C11656" t="s">
        <v>438</v>
      </c>
      <c r="D11656" t="s">
        <v>432</v>
      </c>
      <c r="E11656">
        <v>1987</v>
      </c>
      <c r="F11656">
        <v>14.8</v>
      </c>
      <c r="G11656">
        <v>11.4</v>
      </c>
      <c r="I11656">
        <v>64087700000</v>
      </c>
      <c r="J11656">
        <v>1249.44</v>
      </c>
      <c r="L11656">
        <v>17.7</v>
      </c>
      <c r="M11656">
        <v>70.495099999999994</v>
      </c>
      <c r="N11656">
        <v>88.535399999999996</v>
      </c>
    </row>
    <row r="11657" spans="1:15" x14ac:dyDescent="0.3">
      <c r="A11657" t="s">
        <v>402</v>
      </c>
      <c r="B11657" t="s">
        <v>403</v>
      </c>
      <c r="C11657" t="s">
        <v>438</v>
      </c>
      <c r="D11657" t="s">
        <v>432</v>
      </c>
      <c r="E11657">
        <v>1986</v>
      </c>
      <c r="F11657">
        <v>15.5</v>
      </c>
      <c r="G11657">
        <v>11.1</v>
      </c>
      <c r="L11657">
        <v>18.3</v>
      </c>
      <c r="M11657">
        <v>69.791200000000003</v>
      </c>
      <c r="N11657">
        <v>88.197100000000006</v>
      </c>
    </row>
    <row r="11658" spans="1:15" x14ac:dyDescent="0.3">
      <c r="A11658" t="s">
        <v>402</v>
      </c>
      <c r="B11658" t="s">
        <v>403</v>
      </c>
      <c r="C11658" t="s">
        <v>438</v>
      </c>
      <c r="D11658" t="s">
        <v>432</v>
      </c>
      <c r="E11658">
        <v>1985</v>
      </c>
      <c r="F11658">
        <v>14.587</v>
      </c>
      <c r="G11658">
        <v>11.77</v>
      </c>
      <c r="L11658">
        <v>19.100000000000001</v>
      </c>
      <c r="M11658">
        <v>69.574799999999996</v>
      </c>
      <c r="N11658">
        <v>87.886399999999995</v>
      </c>
    </row>
    <row r="11659" spans="1:15" x14ac:dyDescent="0.3">
      <c r="A11659" t="s">
        <v>402</v>
      </c>
      <c r="B11659" t="s">
        <v>403</v>
      </c>
      <c r="C11659" t="s">
        <v>438</v>
      </c>
      <c r="D11659" t="s">
        <v>432</v>
      </c>
      <c r="E11659">
        <v>1984</v>
      </c>
      <c r="F11659">
        <v>15.6</v>
      </c>
      <c r="G11659">
        <v>12</v>
      </c>
      <c r="L11659">
        <v>19.8</v>
      </c>
      <c r="M11659">
        <v>69.317300000000003</v>
      </c>
      <c r="N11659">
        <v>87.605099999999993</v>
      </c>
    </row>
    <row r="11660" spans="1:15" x14ac:dyDescent="0.3">
      <c r="A11660" t="s">
        <v>402</v>
      </c>
      <c r="B11660" t="s">
        <v>403</v>
      </c>
      <c r="C11660" t="s">
        <v>438</v>
      </c>
      <c r="D11660" t="s">
        <v>432</v>
      </c>
      <c r="E11660">
        <v>1983</v>
      </c>
      <c r="F11660">
        <v>16</v>
      </c>
      <c r="G11660">
        <v>11.5</v>
      </c>
      <c r="L11660">
        <v>20.6</v>
      </c>
      <c r="M11660">
        <v>69.077500000000001</v>
      </c>
      <c r="N11660">
        <v>87.277100000000004</v>
      </c>
    </row>
    <row r="11661" spans="1:15" x14ac:dyDescent="0.3">
      <c r="A11661" t="s">
        <v>402</v>
      </c>
      <c r="B11661" t="s">
        <v>403</v>
      </c>
      <c r="C11661" t="s">
        <v>438</v>
      </c>
      <c r="D11661" t="s">
        <v>432</v>
      </c>
      <c r="E11661">
        <v>1982</v>
      </c>
      <c r="F11661">
        <v>14.8</v>
      </c>
      <c r="G11661">
        <v>11.3</v>
      </c>
      <c r="L11661">
        <v>21.4</v>
      </c>
      <c r="M11661">
        <v>68.901200000000003</v>
      </c>
      <c r="N11661">
        <v>86.966399999999993</v>
      </c>
    </row>
    <row r="11662" spans="1:15" x14ac:dyDescent="0.3">
      <c r="A11662" t="s">
        <v>402</v>
      </c>
      <c r="B11662" t="s">
        <v>403</v>
      </c>
      <c r="C11662" t="s">
        <v>438</v>
      </c>
      <c r="D11662" t="s">
        <v>432</v>
      </c>
      <c r="E11662">
        <v>1981</v>
      </c>
      <c r="F11662">
        <v>14.6</v>
      </c>
      <c r="G11662">
        <v>11.3</v>
      </c>
      <c r="L11662">
        <v>22.1</v>
      </c>
      <c r="M11662">
        <v>68.8108</v>
      </c>
      <c r="N11662">
        <v>86.685100000000006</v>
      </c>
    </row>
    <row r="11663" spans="1:15" x14ac:dyDescent="0.3">
      <c r="A11663" t="s">
        <v>402</v>
      </c>
      <c r="B11663" t="s">
        <v>403</v>
      </c>
      <c r="C11663" t="s">
        <v>438</v>
      </c>
      <c r="D11663" t="s">
        <v>432</v>
      </c>
      <c r="E11663">
        <v>1980</v>
      </c>
      <c r="F11663">
        <v>15.147</v>
      </c>
      <c r="G11663">
        <v>11.432</v>
      </c>
      <c r="L11663">
        <v>22.7</v>
      </c>
      <c r="M11663">
        <v>68.817800000000005</v>
      </c>
      <c r="N11663">
        <v>86.244699999999995</v>
      </c>
    </row>
    <row r="11664" spans="1:15" x14ac:dyDescent="0.3">
      <c r="A11664" t="s">
        <v>402</v>
      </c>
      <c r="B11664" t="s">
        <v>403</v>
      </c>
      <c r="C11664" t="s">
        <v>438</v>
      </c>
      <c r="D11664" t="s">
        <v>432</v>
      </c>
      <c r="E11664">
        <v>1979</v>
      </c>
      <c r="F11664">
        <v>15.173999999999999</v>
      </c>
      <c r="G11664">
        <v>11.164</v>
      </c>
      <c r="L11664">
        <v>23.2</v>
      </c>
      <c r="M11664">
        <v>68.915099999999995</v>
      </c>
      <c r="N11664">
        <v>85.868600000000001</v>
      </c>
    </row>
    <row r="11665" spans="1:14" x14ac:dyDescent="0.3">
      <c r="A11665" t="s">
        <v>402</v>
      </c>
      <c r="B11665" t="s">
        <v>403</v>
      </c>
      <c r="C11665" t="s">
        <v>438</v>
      </c>
      <c r="D11665" t="s">
        <v>432</v>
      </c>
      <c r="E11665">
        <v>1978</v>
      </c>
      <c r="F11665">
        <v>15.202</v>
      </c>
      <c r="G11665">
        <v>10.864000000000001</v>
      </c>
      <c r="L11665">
        <v>23.7</v>
      </c>
      <c r="M11665">
        <v>69.070899999999995</v>
      </c>
      <c r="N11665">
        <v>85.480800000000002</v>
      </c>
    </row>
    <row r="11666" spans="1:14" x14ac:dyDescent="0.3">
      <c r="A11666" t="s">
        <v>402</v>
      </c>
      <c r="B11666" t="s">
        <v>403</v>
      </c>
      <c r="C11666" t="s">
        <v>438</v>
      </c>
      <c r="D11666" t="s">
        <v>432</v>
      </c>
      <c r="E11666">
        <v>1977</v>
      </c>
      <c r="F11666">
        <v>15.238</v>
      </c>
      <c r="G11666">
        <v>10.561</v>
      </c>
      <c r="L11666">
        <v>24.2</v>
      </c>
      <c r="M11666">
        <v>69.253399999999999</v>
      </c>
      <c r="N11666">
        <v>85.073099999999997</v>
      </c>
    </row>
    <row r="11667" spans="1:14" x14ac:dyDescent="0.3">
      <c r="A11667" t="s">
        <v>402</v>
      </c>
      <c r="B11667" t="s">
        <v>403</v>
      </c>
      <c r="C11667" t="s">
        <v>438</v>
      </c>
      <c r="D11667" t="s">
        <v>432</v>
      </c>
      <c r="E11667">
        <v>1976</v>
      </c>
      <c r="F11667">
        <v>15.285</v>
      </c>
      <c r="G11667">
        <v>10.266</v>
      </c>
      <c r="L11667">
        <v>24.6</v>
      </c>
      <c r="M11667">
        <v>69.446200000000005</v>
      </c>
      <c r="N11667">
        <v>84.634</v>
      </c>
    </row>
    <row r="11668" spans="1:14" x14ac:dyDescent="0.3">
      <c r="A11668" t="s">
        <v>402</v>
      </c>
      <c r="B11668" t="s">
        <v>403</v>
      </c>
      <c r="C11668" t="s">
        <v>438</v>
      </c>
      <c r="D11668" t="s">
        <v>432</v>
      </c>
      <c r="E11668">
        <v>1975</v>
      </c>
      <c r="F11668">
        <v>15.327999999999999</v>
      </c>
      <c r="G11668">
        <v>9.9879999999999995</v>
      </c>
      <c r="L11668">
        <v>25.2</v>
      </c>
      <c r="M11668">
        <v>69.634600000000006</v>
      </c>
      <c r="N11668">
        <v>84.155799999999999</v>
      </c>
    </row>
    <row r="11669" spans="1:14" x14ac:dyDescent="0.3">
      <c r="A11669" t="s">
        <v>402</v>
      </c>
      <c r="B11669" t="s">
        <v>403</v>
      </c>
      <c r="C11669" t="s">
        <v>438</v>
      </c>
      <c r="D11669" t="s">
        <v>432</v>
      </c>
      <c r="E11669">
        <v>1974</v>
      </c>
      <c r="F11669">
        <v>15.347</v>
      </c>
      <c r="G11669">
        <v>9.7289999999999992</v>
      </c>
      <c r="L11669">
        <v>25.8</v>
      </c>
      <c r="M11669">
        <v>69.808899999999994</v>
      </c>
      <c r="N11669">
        <v>83.6327</v>
      </c>
    </row>
    <row r="11670" spans="1:14" x14ac:dyDescent="0.3">
      <c r="A11670" t="s">
        <v>402</v>
      </c>
      <c r="B11670" t="s">
        <v>403</v>
      </c>
      <c r="C11670" t="s">
        <v>438</v>
      </c>
      <c r="D11670" t="s">
        <v>432</v>
      </c>
      <c r="E11670">
        <v>1973</v>
      </c>
      <c r="F11670">
        <v>15.327999999999999</v>
      </c>
      <c r="G11670">
        <v>9.484</v>
      </c>
      <c r="L11670">
        <v>26.5</v>
      </c>
      <c r="M11670">
        <v>69.962900000000005</v>
      </c>
      <c r="N11670">
        <v>83.068700000000007</v>
      </c>
    </row>
    <row r="11671" spans="1:14" x14ac:dyDescent="0.3">
      <c r="A11671" t="s">
        <v>402</v>
      </c>
      <c r="B11671" t="s">
        <v>403</v>
      </c>
      <c r="C11671" t="s">
        <v>438</v>
      </c>
      <c r="D11671" t="s">
        <v>432</v>
      </c>
      <c r="E11671">
        <v>1972</v>
      </c>
      <c r="F11671">
        <v>15.273</v>
      </c>
      <c r="G11671">
        <v>9.2509999999999994</v>
      </c>
      <c r="L11671">
        <v>27.3</v>
      </c>
      <c r="M11671">
        <v>70.090900000000005</v>
      </c>
      <c r="N11671">
        <v>82.476900000000001</v>
      </c>
    </row>
    <row r="11672" spans="1:14" x14ac:dyDescent="0.3">
      <c r="A11672" t="s">
        <v>402</v>
      </c>
      <c r="B11672" t="s">
        <v>403</v>
      </c>
      <c r="C11672" t="s">
        <v>438</v>
      </c>
      <c r="D11672" t="s">
        <v>432</v>
      </c>
      <c r="E11672">
        <v>1971</v>
      </c>
      <c r="F11672">
        <v>15.201000000000001</v>
      </c>
      <c r="G11672">
        <v>9.0340000000000007</v>
      </c>
      <c r="L11672">
        <v>28.2</v>
      </c>
      <c r="M11672">
        <v>70.182599999999994</v>
      </c>
      <c r="N11672">
        <v>81.876300000000001</v>
      </c>
    </row>
    <row r="11673" spans="1:14" x14ac:dyDescent="0.3">
      <c r="A11673" t="s">
        <v>402</v>
      </c>
      <c r="B11673" t="s">
        <v>403</v>
      </c>
      <c r="C11673" t="s">
        <v>438</v>
      </c>
      <c r="D11673" t="s">
        <v>432</v>
      </c>
      <c r="E11673">
        <v>1970</v>
      </c>
      <c r="F11673">
        <v>15.135</v>
      </c>
      <c r="G11673">
        <v>8.8320000000000007</v>
      </c>
      <c r="M11673">
        <v>70.235200000000006</v>
      </c>
      <c r="N11673">
        <v>81.278800000000004</v>
      </c>
    </row>
    <row r="11674" spans="1:14" x14ac:dyDescent="0.3">
      <c r="A11674" t="s">
        <v>402</v>
      </c>
      <c r="B11674" t="s">
        <v>403</v>
      </c>
      <c r="C11674" t="s">
        <v>438</v>
      </c>
      <c r="D11674" t="s">
        <v>432</v>
      </c>
      <c r="E11674">
        <v>1969</v>
      </c>
      <c r="F11674">
        <v>15.108000000000001</v>
      </c>
      <c r="G11674">
        <v>8.6430000000000007</v>
      </c>
      <c r="M11674">
        <v>70.247600000000006</v>
      </c>
      <c r="N11674">
        <v>80.692599999999999</v>
      </c>
    </row>
    <row r="11675" spans="1:14" x14ac:dyDescent="0.3">
      <c r="A11675" t="s">
        <v>402</v>
      </c>
      <c r="B11675" t="s">
        <v>403</v>
      </c>
      <c r="C11675" t="s">
        <v>438</v>
      </c>
      <c r="D11675" t="s">
        <v>432</v>
      </c>
      <c r="E11675">
        <v>1968</v>
      </c>
      <c r="F11675">
        <v>15.154</v>
      </c>
      <c r="G11675">
        <v>8.4670000000000005</v>
      </c>
      <c r="M11675">
        <v>70.223100000000002</v>
      </c>
      <c r="N11675">
        <v>80.110100000000003</v>
      </c>
    </row>
    <row r="11676" spans="1:14" x14ac:dyDescent="0.3">
      <c r="A11676" t="s">
        <v>402</v>
      </c>
      <c r="B11676" t="s">
        <v>403</v>
      </c>
      <c r="C11676" t="s">
        <v>438</v>
      </c>
      <c r="D11676" t="s">
        <v>432</v>
      </c>
      <c r="E11676">
        <v>1967</v>
      </c>
      <c r="F11676">
        <v>15.308999999999999</v>
      </c>
      <c r="G11676">
        <v>8.31</v>
      </c>
      <c r="M11676">
        <v>70.161100000000005</v>
      </c>
      <c r="N11676">
        <v>79.508499999999998</v>
      </c>
    </row>
    <row r="11677" spans="1:14" x14ac:dyDescent="0.3">
      <c r="A11677" t="s">
        <v>402</v>
      </c>
      <c r="B11677" t="s">
        <v>403</v>
      </c>
      <c r="C11677" t="s">
        <v>438</v>
      </c>
      <c r="D11677" t="s">
        <v>432</v>
      </c>
      <c r="E11677">
        <v>1966</v>
      </c>
      <c r="F11677">
        <v>15.596</v>
      </c>
      <c r="G11677">
        <v>8.1820000000000004</v>
      </c>
      <c r="M11677">
        <v>70.0565</v>
      </c>
      <c r="N11677">
        <v>78.855599999999995</v>
      </c>
    </row>
    <row r="11678" spans="1:14" x14ac:dyDescent="0.3">
      <c r="A11678" t="s">
        <v>402</v>
      </c>
      <c r="B11678" t="s">
        <v>403</v>
      </c>
      <c r="C11678" t="s">
        <v>438</v>
      </c>
      <c r="D11678" t="s">
        <v>432</v>
      </c>
      <c r="E11678">
        <v>1965</v>
      </c>
      <c r="F11678">
        <v>16.059000000000001</v>
      </c>
      <c r="G11678">
        <v>8.0969999999999995</v>
      </c>
      <c r="M11678">
        <v>69.905600000000007</v>
      </c>
      <c r="N11678">
        <v>78.129900000000006</v>
      </c>
    </row>
    <row r="11679" spans="1:14" x14ac:dyDescent="0.3">
      <c r="A11679" t="s">
        <v>402</v>
      </c>
      <c r="B11679" t="s">
        <v>403</v>
      </c>
      <c r="C11679" t="s">
        <v>438</v>
      </c>
      <c r="D11679" t="s">
        <v>432</v>
      </c>
      <c r="E11679">
        <v>1964</v>
      </c>
      <c r="F11679">
        <v>16.734999999999999</v>
      </c>
      <c r="G11679">
        <v>8.0719999999999992</v>
      </c>
      <c r="M11679">
        <v>69.708200000000005</v>
      </c>
      <c r="N11679">
        <v>77.322800000000001</v>
      </c>
    </row>
    <row r="11680" spans="1:14" x14ac:dyDescent="0.3">
      <c r="A11680" t="s">
        <v>402</v>
      </c>
      <c r="B11680" t="s">
        <v>403</v>
      </c>
      <c r="C11680" t="s">
        <v>438</v>
      </c>
      <c r="D11680" t="s">
        <v>432</v>
      </c>
      <c r="E11680">
        <v>1963</v>
      </c>
      <c r="F11680">
        <v>17.611999999999998</v>
      </c>
      <c r="G11680">
        <v>8.1150000000000002</v>
      </c>
      <c r="M11680">
        <v>69.457700000000003</v>
      </c>
      <c r="N11680">
        <v>76.445300000000003</v>
      </c>
    </row>
    <row r="11681" spans="1:15" x14ac:dyDescent="0.3">
      <c r="A11681" t="s">
        <v>402</v>
      </c>
      <c r="B11681" t="s">
        <v>403</v>
      </c>
      <c r="C11681" t="s">
        <v>438</v>
      </c>
      <c r="D11681" t="s">
        <v>432</v>
      </c>
      <c r="E11681">
        <v>1962</v>
      </c>
      <c r="F11681">
        <v>18.651</v>
      </c>
      <c r="G11681">
        <v>8.2309999999999999</v>
      </c>
      <c r="M11681">
        <v>69.146100000000004</v>
      </c>
      <c r="N11681">
        <v>75.519499999999994</v>
      </c>
    </row>
    <row r="11682" spans="1:15" x14ac:dyDescent="0.3">
      <c r="A11682" t="s">
        <v>402</v>
      </c>
      <c r="B11682" t="s">
        <v>403</v>
      </c>
      <c r="C11682" t="s">
        <v>438</v>
      </c>
      <c r="D11682" t="s">
        <v>432</v>
      </c>
      <c r="E11682">
        <v>1961</v>
      </c>
      <c r="F11682">
        <v>19.805</v>
      </c>
      <c r="G11682">
        <v>8.42</v>
      </c>
      <c r="M11682">
        <v>68.763900000000007</v>
      </c>
      <c r="N11682">
        <v>74.577299999999994</v>
      </c>
    </row>
    <row r="11683" spans="1:15" x14ac:dyDescent="0.3">
      <c r="A11683" t="s">
        <v>402</v>
      </c>
      <c r="B11683" t="s">
        <v>403</v>
      </c>
      <c r="C11683" t="s">
        <v>438</v>
      </c>
      <c r="D11683" t="s">
        <v>432</v>
      </c>
      <c r="E11683">
        <v>1960</v>
      </c>
      <c r="F11683">
        <v>21.007999999999999</v>
      </c>
      <c r="G11683">
        <v>8.6750000000000007</v>
      </c>
      <c r="M11683">
        <v>68.299499999999995</v>
      </c>
    </row>
    <row r="11684" spans="1:15" x14ac:dyDescent="0.3">
      <c r="A11684" t="s">
        <v>404</v>
      </c>
      <c r="B11684" t="s">
        <v>405</v>
      </c>
      <c r="C11684" t="s">
        <v>434</v>
      </c>
      <c r="D11684" t="s">
        <v>436</v>
      </c>
      <c r="E11684">
        <v>2018</v>
      </c>
      <c r="I11684" s="1">
        <v>414000000000</v>
      </c>
      <c r="J11684">
        <v>43004.9</v>
      </c>
      <c r="K11684">
        <v>98.45</v>
      </c>
      <c r="L11684">
        <v>6.5</v>
      </c>
      <c r="N11684">
        <v>135.60900000000001</v>
      </c>
      <c r="O11684">
        <v>2.5750000000000002</v>
      </c>
    </row>
    <row r="11685" spans="1:15" x14ac:dyDescent="0.3">
      <c r="A11685" t="s">
        <v>404</v>
      </c>
      <c r="B11685" t="s">
        <v>405</v>
      </c>
      <c r="C11685" t="s">
        <v>434</v>
      </c>
      <c r="D11685" t="s">
        <v>436</v>
      </c>
      <c r="E11685">
        <v>2017</v>
      </c>
      <c r="F11685">
        <v>10.456</v>
      </c>
      <c r="G11685">
        <v>1.429</v>
      </c>
      <c r="I11685" s="1">
        <v>383000000000</v>
      </c>
      <c r="J11685">
        <v>40325.4</v>
      </c>
      <c r="K11685">
        <v>94.819900000000004</v>
      </c>
      <c r="L11685">
        <v>6.6</v>
      </c>
      <c r="M11685">
        <v>77.647000000000006</v>
      </c>
      <c r="N11685">
        <v>133.58500000000001</v>
      </c>
      <c r="O11685">
        <v>2.4630000000000001</v>
      </c>
    </row>
    <row r="11686" spans="1:15" x14ac:dyDescent="0.3">
      <c r="A11686" t="s">
        <v>404</v>
      </c>
      <c r="B11686" t="s">
        <v>405</v>
      </c>
      <c r="C11686" t="s">
        <v>434</v>
      </c>
      <c r="D11686" t="s">
        <v>436</v>
      </c>
      <c r="E11686">
        <v>2016</v>
      </c>
      <c r="F11686">
        <v>10.603</v>
      </c>
      <c r="G11686">
        <v>1.3979999999999999</v>
      </c>
      <c r="I11686" s="1">
        <v>357000000000</v>
      </c>
      <c r="J11686">
        <v>38141.800000000003</v>
      </c>
      <c r="K11686">
        <v>90.6</v>
      </c>
      <c r="L11686">
        <v>6.6</v>
      </c>
      <c r="M11686">
        <v>77.47</v>
      </c>
      <c r="N11686">
        <v>131.80799999999999</v>
      </c>
      <c r="O11686">
        <v>1.6359999999999999</v>
      </c>
    </row>
    <row r="11687" spans="1:15" x14ac:dyDescent="0.3">
      <c r="A11687" t="s">
        <v>404</v>
      </c>
      <c r="B11687" t="s">
        <v>405</v>
      </c>
      <c r="C11687" t="s">
        <v>434</v>
      </c>
      <c r="D11687" t="s">
        <v>436</v>
      </c>
      <c r="E11687">
        <v>2015</v>
      </c>
      <c r="F11687">
        <v>10.772</v>
      </c>
      <c r="G11687">
        <v>1.377</v>
      </c>
      <c r="I11687" s="1">
        <v>358000000000</v>
      </c>
      <c r="J11687">
        <v>38663.4</v>
      </c>
      <c r="K11687">
        <v>90.5</v>
      </c>
      <c r="L11687">
        <v>6.7</v>
      </c>
      <c r="M11687">
        <v>77.284999999999997</v>
      </c>
      <c r="N11687">
        <v>130.42699999999999</v>
      </c>
      <c r="O11687">
        <v>1.8360000000000001</v>
      </c>
    </row>
    <row r="11688" spans="1:15" x14ac:dyDescent="0.3">
      <c r="A11688" t="s">
        <v>404</v>
      </c>
      <c r="B11688" t="s">
        <v>405</v>
      </c>
      <c r="C11688" t="s">
        <v>434</v>
      </c>
      <c r="D11688" t="s">
        <v>436</v>
      </c>
      <c r="E11688">
        <v>2014</v>
      </c>
      <c r="F11688">
        <v>10.958</v>
      </c>
      <c r="G11688">
        <v>1.3660000000000001</v>
      </c>
      <c r="H11688">
        <v>11088.4</v>
      </c>
      <c r="I11688" s="1">
        <v>403000000000</v>
      </c>
      <c r="J11688">
        <v>43751.8</v>
      </c>
      <c r="K11688">
        <v>90.4</v>
      </c>
      <c r="L11688">
        <v>6.8</v>
      </c>
      <c r="M11688">
        <v>77.094999999999999</v>
      </c>
      <c r="N11688">
        <v>129.74100000000001</v>
      </c>
      <c r="O11688">
        <v>2.0609999999999999</v>
      </c>
    </row>
    <row r="11689" spans="1:15" x14ac:dyDescent="0.3">
      <c r="A11689" t="s">
        <v>404</v>
      </c>
      <c r="B11689" t="s">
        <v>405</v>
      </c>
      <c r="C11689" t="s">
        <v>434</v>
      </c>
      <c r="D11689" t="s">
        <v>436</v>
      </c>
      <c r="E11689">
        <v>2013</v>
      </c>
      <c r="F11689">
        <v>11.159000000000001</v>
      </c>
      <c r="G11689">
        <v>1.363</v>
      </c>
      <c r="H11689">
        <v>10724.5</v>
      </c>
      <c r="I11689" s="1">
        <v>390000000000</v>
      </c>
      <c r="J11689">
        <v>42412.6</v>
      </c>
      <c r="K11689">
        <v>88</v>
      </c>
      <c r="L11689">
        <v>6.8</v>
      </c>
      <c r="M11689">
        <v>76.903000000000006</v>
      </c>
      <c r="N11689">
        <v>129.512</v>
      </c>
      <c r="O11689">
        <v>2.2919999999999998</v>
      </c>
    </row>
    <row r="11690" spans="1:15" x14ac:dyDescent="0.3">
      <c r="A11690" t="s">
        <v>404</v>
      </c>
      <c r="B11690" t="s">
        <v>405</v>
      </c>
      <c r="C11690" t="s">
        <v>434</v>
      </c>
      <c r="D11690" t="s">
        <v>436</v>
      </c>
      <c r="E11690">
        <v>2012</v>
      </c>
      <c r="F11690">
        <v>11.377000000000001</v>
      </c>
      <c r="G11690">
        <v>1.369</v>
      </c>
      <c r="H11690">
        <v>10416</v>
      </c>
      <c r="I11690" s="1">
        <v>375000000000</v>
      </c>
      <c r="J11690">
        <v>40976.5</v>
      </c>
      <c r="K11690">
        <v>85</v>
      </c>
      <c r="L11690">
        <v>7</v>
      </c>
      <c r="M11690">
        <v>76.710999999999999</v>
      </c>
      <c r="N11690">
        <v>128.71899999999999</v>
      </c>
      <c r="O11690">
        <v>2.4089999999999998</v>
      </c>
    </row>
    <row r="11691" spans="1:15" x14ac:dyDescent="0.3">
      <c r="A11691" t="s">
        <v>404</v>
      </c>
      <c r="B11691" t="s">
        <v>405</v>
      </c>
      <c r="C11691" t="s">
        <v>434</v>
      </c>
      <c r="D11691" t="s">
        <v>436</v>
      </c>
      <c r="E11691">
        <v>2011</v>
      </c>
      <c r="F11691">
        <v>11.616</v>
      </c>
      <c r="G11691">
        <v>1.3819999999999999</v>
      </c>
      <c r="H11691">
        <v>10287.1</v>
      </c>
      <c r="I11691" s="1">
        <v>351000000000</v>
      </c>
      <c r="J11691">
        <v>39194.699999999997</v>
      </c>
      <c r="K11691">
        <v>78</v>
      </c>
      <c r="L11691">
        <v>7.1</v>
      </c>
      <c r="M11691">
        <v>76.521000000000001</v>
      </c>
      <c r="N11691">
        <v>125.97499999999999</v>
      </c>
      <c r="O11691">
        <v>2.4940000000000002</v>
      </c>
    </row>
    <row r="11692" spans="1:15" x14ac:dyDescent="0.3">
      <c r="A11692" t="s">
        <v>404</v>
      </c>
      <c r="B11692" t="s">
        <v>405</v>
      </c>
      <c r="C11692" t="s">
        <v>434</v>
      </c>
      <c r="D11692" t="s">
        <v>436</v>
      </c>
      <c r="E11692">
        <v>2010</v>
      </c>
      <c r="F11692">
        <v>11.888</v>
      </c>
      <c r="G11692">
        <v>1.403</v>
      </c>
      <c r="H11692">
        <v>10610</v>
      </c>
      <c r="I11692" s="1">
        <v>290000000000</v>
      </c>
      <c r="J11692">
        <v>33893.300000000003</v>
      </c>
      <c r="K11692">
        <v>68</v>
      </c>
      <c r="L11692">
        <v>7.3</v>
      </c>
      <c r="M11692">
        <v>76.331999999999994</v>
      </c>
      <c r="N11692">
        <v>120.38800000000001</v>
      </c>
      <c r="O11692">
        <v>2.6629999999999998</v>
      </c>
    </row>
    <row r="11693" spans="1:15" x14ac:dyDescent="0.3">
      <c r="A11693" t="s">
        <v>404</v>
      </c>
      <c r="B11693" t="s">
        <v>405</v>
      </c>
      <c r="C11693" t="s">
        <v>434</v>
      </c>
      <c r="D11693" t="s">
        <v>436</v>
      </c>
      <c r="E11693">
        <v>2009</v>
      </c>
      <c r="F11693">
        <v>12.208</v>
      </c>
      <c r="G11693">
        <v>1.431</v>
      </c>
      <c r="H11693">
        <v>10618.8</v>
      </c>
      <c r="I11693" s="1">
        <v>254000000000</v>
      </c>
      <c r="J11693">
        <v>32024.2</v>
      </c>
      <c r="K11693">
        <v>64</v>
      </c>
      <c r="L11693">
        <v>7.4</v>
      </c>
      <c r="M11693">
        <v>76.144999999999996</v>
      </c>
      <c r="N11693">
        <v>111.48099999999999</v>
      </c>
      <c r="O11693">
        <v>2.6989999999999998</v>
      </c>
    </row>
    <row r="11694" spans="1:15" x14ac:dyDescent="0.3">
      <c r="A11694" t="s">
        <v>404</v>
      </c>
      <c r="B11694" t="s">
        <v>405</v>
      </c>
      <c r="C11694" t="s">
        <v>434</v>
      </c>
      <c r="D11694" t="s">
        <v>436</v>
      </c>
      <c r="E11694">
        <v>2008</v>
      </c>
      <c r="F11694">
        <v>12.581</v>
      </c>
      <c r="G11694">
        <v>1.4670000000000001</v>
      </c>
      <c r="H11694">
        <v>11294.2</v>
      </c>
      <c r="I11694" s="1">
        <v>315000000000</v>
      </c>
      <c r="J11694">
        <v>44498.9</v>
      </c>
      <c r="K11694">
        <v>63</v>
      </c>
      <c r="L11694">
        <v>7.6</v>
      </c>
      <c r="M11694">
        <v>75.956999999999994</v>
      </c>
      <c r="N11694">
        <v>99.823800000000006</v>
      </c>
      <c r="O11694">
        <v>2.3330000000000002</v>
      </c>
    </row>
    <row r="11695" spans="1:15" x14ac:dyDescent="0.3">
      <c r="A11695" t="s">
        <v>404</v>
      </c>
      <c r="B11695" t="s">
        <v>405</v>
      </c>
      <c r="C11695" t="s">
        <v>434</v>
      </c>
      <c r="D11695" t="s">
        <v>436</v>
      </c>
      <c r="E11695">
        <v>2007</v>
      </c>
      <c r="F11695">
        <v>13.01</v>
      </c>
      <c r="G11695">
        <v>1.508</v>
      </c>
      <c r="H11695">
        <v>11451.9</v>
      </c>
      <c r="I11695" s="1">
        <v>258000000000</v>
      </c>
      <c r="J11695">
        <v>41809.5</v>
      </c>
      <c r="K11695">
        <v>61</v>
      </c>
      <c r="L11695">
        <v>7.9</v>
      </c>
      <c r="M11695">
        <v>75.766999999999996</v>
      </c>
      <c r="N11695">
        <v>86.860600000000005</v>
      </c>
      <c r="O11695">
        <v>2.4670000000000001</v>
      </c>
    </row>
    <row r="11696" spans="1:15" x14ac:dyDescent="0.3">
      <c r="A11696" t="s">
        <v>404</v>
      </c>
      <c r="B11696" t="s">
        <v>405</v>
      </c>
      <c r="C11696" t="s">
        <v>434</v>
      </c>
      <c r="D11696" t="s">
        <v>436</v>
      </c>
      <c r="E11696">
        <v>2006</v>
      </c>
      <c r="F11696">
        <v>13.49</v>
      </c>
      <c r="G11696">
        <v>1.5549999999999999</v>
      </c>
      <c r="H11696">
        <v>11693.4</v>
      </c>
      <c r="I11696" s="1">
        <v>222000000000</v>
      </c>
      <c r="J11696">
        <v>41907.4</v>
      </c>
      <c r="K11696">
        <v>52</v>
      </c>
      <c r="L11696">
        <v>8.1</v>
      </c>
      <c r="M11696">
        <v>75.572999999999993</v>
      </c>
      <c r="N11696">
        <v>74.629300000000001</v>
      </c>
      <c r="O11696">
        <v>2.7730000000000001</v>
      </c>
    </row>
    <row r="11697" spans="1:15" x14ac:dyDescent="0.3">
      <c r="A11697" t="s">
        <v>404</v>
      </c>
      <c r="B11697" t="s">
        <v>405</v>
      </c>
      <c r="C11697" t="s">
        <v>434</v>
      </c>
      <c r="D11697" t="s">
        <v>436</v>
      </c>
      <c r="E11697">
        <v>2005</v>
      </c>
      <c r="F11697">
        <v>14.000999999999999</v>
      </c>
      <c r="G11697">
        <v>1.605</v>
      </c>
      <c r="H11697">
        <v>12279.9</v>
      </c>
      <c r="I11697" s="1">
        <v>181000000000</v>
      </c>
      <c r="J11697">
        <v>39365.300000000003</v>
      </c>
      <c r="K11697">
        <v>40</v>
      </c>
      <c r="L11697">
        <v>8.3000000000000007</v>
      </c>
      <c r="M11697">
        <v>75.376000000000005</v>
      </c>
      <c r="N11697">
        <v>64.604699999999994</v>
      </c>
      <c r="O11697">
        <v>3.12</v>
      </c>
    </row>
    <row r="11698" spans="1:15" x14ac:dyDescent="0.3">
      <c r="A11698" t="s">
        <v>404</v>
      </c>
      <c r="B11698" t="s">
        <v>405</v>
      </c>
      <c r="C11698" t="s">
        <v>434</v>
      </c>
      <c r="D11698" t="s">
        <v>436</v>
      </c>
      <c r="E11698">
        <v>2004</v>
      </c>
      <c r="F11698">
        <v>14.518000000000001</v>
      </c>
      <c r="G11698">
        <v>1.6579999999999999</v>
      </c>
      <c r="H11698">
        <v>11959</v>
      </c>
      <c r="I11698" s="1">
        <v>148000000000</v>
      </c>
      <c r="J11698">
        <v>36333.199999999997</v>
      </c>
      <c r="K11698">
        <v>30.1313</v>
      </c>
      <c r="L11698">
        <v>8.6</v>
      </c>
      <c r="M11698">
        <v>75.174000000000007</v>
      </c>
      <c r="N11698">
        <v>57.287700000000001</v>
      </c>
      <c r="O11698">
        <v>3.0339999999999998</v>
      </c>
    </row>
    <row r="11699" spans="1:15" x14ac:dyDescent="0.3">
      <c r="A11699" t="s">
        <v>404</v>
      </c>
      <c r="B11699" t="s">
        <v>405</v>
      </c>
      <c r="C11699" t="s">
        <v>434</v>
      </c>
      <c r="D11699" t="s">
        <v>436</v>
      </c>
      <c r="E11699">
        <v>2003</v>
      </c>
      <c r="F11699">
        <v>15.023999999999999</v>
      </c>
      <c r="G11699">
        <v>1.71</v>
      </c>
      <c r="H11699">
        <v>12366.1</v>
      </c>
      <c r="I11699" s="1">
        <v>124000000000</v>
      </c>
      <c r="J11699">
        <v>33499.1</v>
      </c>
      <c r="K11699">
        <v>29.478000000000002</v>
      </c>
      <c r="L11699">
        <v>8.9</v>
      </c>
      <c r="M11699">
        <v>74.968000000000004</v>
      </c>
      <c r="N11699">
        <v>52.265999999999998</v>
      </c>
      <c r="O11699">
        <v>2.867</v>
      </c>
    </row>
    <row r="11700" spans="1:15" x14ac:dyDescent="0.3">
      <c r="A11700" t="s">
        <v>404</v>
      </c>
      <c r="B11700" t="s">
        <v>405</v>
      </c>
      <c r="C11700" t="s">
        <v>434</v>
      </c>
      <c r="D11700" t="s">
        <v>436</v>
      </c>
      <c r="E11700">
        <v>2002</v>
      </c>
      <c r="F11700">
        <v>15.513999999999999</v>
      </c>
      <c r="G11700">
        <v>1.7629999999999999</v>
      </c>
      <c r="H11700">
        <v>12502.7</v>
      </c>
      <c r="I11700" s="1">
        <v>110000000000</v>
      </c>
      <c r="J11700">
        <v>31567.5</v>
      </c>
      <c r="K11700">
        <v>28.316500000000001</v>
      </c>
      <c r="L11700">
        <v>9.1</v>
      </c>
      <c r="M11700">
        <v>74.757999999999996</v>
      </c>
      <c r="N11700">
        <v>48.9831</v>
      </c>
      <c r="O11700">
        <v>2.64</v>
      </c>
    </row>
    <row r="11701" spans="1:15" x14ac:dyDescent="0.3">
      <c r="A11701" t="s">
        <v>404</v>
      </c>
      <c r="B11701" t="s">
        <v>405</v>
      </c>
      <c r="C11701" t="s">
        <v>434</v>
      </c>
      <c r="D11701" t="s">
        <v>436</v>
      </c>
      <c r="E11701">
        <v>2001</v>
      </c>
      <c r="F11701">
        <v>15.996</v>
      </c>
      <c r="G11701">
        <v>1.8160000000000001</v>
      </c>
      <c r="H11701">
        <v>12133.6</v>
      </c>
      <c r="I11701" s="1">
        <v>103000000000</v>
      </c>
      <c r="J11701">
        <v>31280.799999999999</v>
      </c>
      <c r="K11701">
        <v>26.271799999999999</v>
      </c>
      <c r="L11701">
        <v>9.4</v>
      </c>
      <c r="M11701">
        <v>74.543999999999997</v>
      </c>
      <c r="N11701">
        <v>46.504100000000001</v>
      </c>
      <c r="O11701">
        <v>2.403</v>
      </c>
    </row>
    <row r="11702" spans="1:15" x14ac:dyDescent="0.3">
      <c r="A11702" t="s">
        <v>404</v>
      </c>
      <c r="B11702" t="s">
        <v>405</v>
      </c>
      <c r="C11702" t="s">
        <v>434</v>
      </c>
      <c r="D11702" t="s">
        <v>436</v>
      </c>
      <c r="E11702">
        <v>2000</v>
      </c>
      <c r="F11702">
        <v>16.494</v>
      </c>
      <c r="G11702">
        <v>1.869</v>
      </c>
      <c r="H11702">
        <v>12314.1</v>
      </c>
      <c r="I11702" s="1">
        <v>104000000000</v>
      </c>
      <c r="J11702">
        <v>33291.4</v>
      </c>
      <c r="K11702">
        <v>23.625299999999999</v>
      </c>
      <c r="L11702">
        <v>9.6</v>
      </c>
      <c r="M11702">
        <v>74.326999999999998</v>
      </c>
      <c r="N11702">
        <v>44.129300000000001</v>
      </c>
      <c r="O11702">
        <v>2.25</v>
      </c>
    </row>
    <row r="11703" spans="1:15" x14ac:dyDescent="0.3">
      <c r="A11703" t="s">
        <v>404</v>
      </c>
      <c r="B11703" t="s">
        <v>405</v>
      </c>
      <c r="C11703" t="s">
        <v>434</v>
      </c>
      <c r="D11703" t="s">
        <v>436</v>
      </c>
      <c r="E11703">
        <v>1999</v>
      </c>
      <c r="F11703">
        <v>17.042999999999999</v>
      </c>
      <c r="G11703">
        <v>1.9239999999999999</v>
      </c>
      <c r="H11703">
        <v>12219</v>
      </c>
      <c r="I11703">
        <v>84445500000</v>
      </c>
      <c r="J11703">
        <v>28470.799999999999</v>
      </c>
      <c r="K11703">
        <v>14.9427</v>
      </c>
      <c r="L11703">
        <v>9.9</v>
      </c>
      <c r="M11703">
        <v>74.105999999999995</v>
      </c>
      <c r="N11703">
        <v>41.763399999999997</v>
      </c>
      <c r="O11703">
        <v>2.1749999999999998</v>
      </c>
    </row>
    <row r="11704" spans="1:15" x14ac:dyDescent="0.3">
      <c r="A11704" t="s">
        <v>404</v>
      </c>
      <c r="B11704" t="s">
        <v>405</v>
      </c>
      <c r="C11704" t="s">
        <v>434</v>
      </c>
      <c r="D11704" t="s">
        <v>436</v>
      </c>
      <c r="E11704">
        <v>1998</v>
      </c>
      <c r="F11704">
        <v>17.675000000000001</v>
      </c>
      <c r="G11704">
        <v>1.98</v>
      </c>
      <c r="H11704">
        <v>11232.3</v>
      </c>
      <c r="I11704">
        <v>75674300000</v>
      </c>
      <c r="J11704">
        <v>26899.599999999999</v>
      </c>
      <c r="K11704">
        <v>6.9082999999999997</v>
      </c>
      <c r="L11704">
        <v>10.199999999999999</v>
      </c>
      <c r="M11704">
        <v>73.882999999999996</v>
      </c>
      <c r="N11704">
        <v>39.611600000000003</v>
      </c>
      <c r="O11704">
        <v>2.0390000000000001</v>
      </c>
    </row>
    <row r="11705" spans="1:15" x14ac:dyDescent="0.3">
      <c r="A11705" t="s">
        <v>404</v>
      </c>
      <c r="B11705" t="s">
        <v>405</v>
      </c>
      <c r="C11705" t="s">
        <v>434</v>
      </c>
      <c r="D11705" t="s">
        <v>436</v>
      </c>
      <c r="E11705">
        <v>1997</v>
      </c>
      <c r="F11705">
        <v>18.41</v>
      </c>
      <c r="G11705">
        <v>2.0409999999999999</v>
      </c>
      <c r="H11705">
        <v>9925.65</v>
      </c>
      <c r="I11705">
        <v>78839000000</v>
      </c>
      <c r="J11705">
        <v>29512.7</v>
      </c>
      <c r="K11705">
        <v>3.2955899999999998</v>
      </c>
      <c r="L11705">
        <v>10.6</v>
      </c>
      <c r="M11705">
        <v>73.656999999999996</v>
      </c>
      <c r="N11705">
        <v>37.614199999999997</v>
      </c>
      <c r="O11705">
        <v>1.964</v>
      </c>
    </row>
    <row r="11706" spans="1:15" x14ac:dyDescent="0.3">
      <c r="A11706" t="s">
        <v>404</v>
      </c>
      <c r="B11706" t="s">
        <v>405</v>
      </c>
      <c r="C11706" t="s">
        <v>434</v>
      </c>
      <c r="D11706" t="s">
        <v>436</v>
      </c>
      <c r="E11706">
        <v>1996</v>
      </c>
      <c r="F11706">
        <v>19.253</v>
      </c>
      <c r="G11706">
        <v>2.1059999999999999</v>
      </c>
      <c r="H11706">
        <v>9512.7199999999993</v>
      </c>
      <c r="I11706">
        <v>73571200000</v>
      </c>
      <c r="J11706">
        <v>28975</v>
      </c>
      <c r="K11706">
        <v>0.37539400000000001</v>
      </c>
      <c r="L11706">
        <v>10.9</v>
      </c>
      <c r="M11706">
        <v>73.427999999999997</v>
      </c>
      <c r="N11706">
        <v>35.752299999999998</v>
      </c>
      <c r="O11706">
        <v>1.881</v>
      </c>
    </row>
    <row r="11707" spans="1:15" x14ac:dyDescent="0.3">
      <c r="A11707" t="s">
        <v>404</v>
      </c>
      <c r="B11707" t="s">
        <v>405</v>
      </c>
      <c r="C11707" t="s">
        <v>434</v>
      </c>
      <c r="D11707" t="s">
        <v>436</v>
      </c>
      <c r="E11707">
        <v>1995</v>
      </c>
      <c r="F11707">
        <v>20.21</v>
      </c>
      <c r="G11707">
        <v>2.1749999999999998</v>
      </c>
      <c r="H11707">
        <v>9402.9599999999991</v>
      </c>
      <c r="I11707">
        <v>65743700000</v>
      </c>
      <c r="J11707">
        <v>27222</v>
      </c>
      <c r="K11707">
        <v>0.102939</v>
      </c>
      <c r="L11707">
        <v>11.3</v>
      </c>
      <c r="M11707">
        <v>73.194000000000003</v>
      </c>
      <c r="N11707">
        <v>34.005800000000001</v>
      </c>
      <c r="O11707">
        <v>1.8</v>
      </c>
    </row>
    <row r="11708" spans="1:15" x14ac:dyDescent="0.3">
      <c r="A11708" t="s">
        <v>404</v>
      </c>
      <c r="B11708" t="s">
        <v>405</v>
      </c>
      <c r="C11708" t="s">
        <v>434</v>
      </c>
      <c r="D11708" t="s">
        <v>436</v>
      </c>
      <c r="E11708">
        <v>1994</v>
      </c>
      <c r="F11708">
        <v>21.282</v>
      </c>
      <c r="G11708">
        <v>2.2469999999999999</v>
      </c>
      <c r="H11708">
        <v>9414.2900000000009</v>
      </c>
      <c r="I11708">
        <v>59305100000</v>
      </c>
      <c r="J11708">
        <v>25847.9</v>
      </c>
      <c r="L11708">
        <v>11.8</v>
      </c>
      <c r="M11708">
        <v>72.956999999999994</v>
      </c>
      <c r="N11708">
        <v>32.306199999999997</v>
      </c>
      <c r="O11708">
        <v>1.8069999999999999</v>
      </c>
    </row>
    <row r="11709" spans="1:15" x14ac:dyDescent="0.3">
      <c r="A11709" t="s">
        <v>404</v>
      </c>
      <c r="B11709" t="s">
        <v>405</v>
      </c>
      <c r="C11709" t="s">
        <v>434</v>
      </c>
      <c r="D11709" t="s">
        <v>436</v>
      </c>
      <c r="E11709">
        <v>1993</v>
      </c>
      <c r="F11709">
        <v>22.437000000000001</v>
      </c>
      <c r="G11709">
        <v>2.323</v>
      </c>
      <c r="H11709">
        <v>9099.2800000000007</v>
      </c>
      <c r="I11709">
        <v>55625200000</v>
      </c>
      <c r="J11709">
        <v>25596.7</v>
      </c>
      <c r="L11709">
        <v>12.3</v>
      </c>
      <c r="M11709">
        <v>72.715000000000003</v>
      </c>
      <c r="N11709">
        <v>30.599</v>
      </c>
      <c r="O11709">
        <v>1.8009999999999999</v>
      </c>
    </row>
    <row r="11710" spans="1:15" x14ac:dyDescent="0.3">
      <c r="A11710" t="s">
        <v>404</v>
      </c>
      <c r="B11710" t="s">
        <v>405</v>
      </c>
      <c r="C11710" t="s">
        <v>434</v>
      </c>
      <c r="D11710" t="s">
        <v>436</v>
      </c>
      <c r="E11710">
        <v>1992</v>
      </c>
      <c r="F11710">
        <v>23.631</v>
      </c>
      <c r="G11710">
        <v>2.4009999999999998</v>
      </c>
      <c r="H11710">
        <v>8284.41</v>
      </c>
      <c r="I11710">
        <v>54239200000</v>
      </c>
      <c r="J11710">
        <v>26420.9</v>
      </c>
      <c r="L11710">
        <v>12.9</v>
      </c>
      <c r="M11710">
        <v>72.465999999999994</v>
      </c>
      <c r="N11710">
        <v>28.905799999999999</v>
      </c>
      <c r="O11710">
        <v>1.6990000000000001</v>
      </c>
    </row>
    <row r="11711" spans="1:15" x14ac:dyDescent="0.3">
      <c r="A11711" t="s">
        <v>404</v>
      </c>
      <c r="B11711" t="s">
        <v>405</v>
      </c>
      <c r="C11711" t="s">
        <v>434</v>
      </c>
      <c r="D11711" t="s">
        <v>436</v>
      </c>
      <c r="E11711">
        <v>1991</v>
      </c>
      <c r="F11711">
        <v>24.827999999999999</v>
      </c>
      <c r="G11711">
        <v>2.4809999999999999</v>
      </c>
      <c r="H11711">
        <v>8151.14</v>
      </c>
      <c r="I11711">
        <v>51552200000</v>
      </c>
      <c r="J11711">
        <v>26612.3</v>
      </c>
      <c r="L11711">
        <v>13.5</v>
      </c>
      <c r="M11711">
        <v>72.207999999999998</v>
      </c>
      <c r="N11711">
        <v>27.276199999999999</v>
      </c>
      <c r="O11711">
        <v>1.6319999999999999</v>
      </c>
    </row>
    <row r="11712" spans="1:15" x14ac:dyDescent="0.3">
      <c r="A11712" t="s">
        <v>404</v>
      </c>
      <c r="B11712" t="s">
        <v>405</v>
      </c>
      <c r="C11712" t="s">
        <v>434</v>
      </c>
      <c r="D11712" t="s">
        <v>436</v>
      </c>
      <c r="E11712">
        <v>1990</v>
      </c>
      <c r="F11712">
        <v>25.984000000000002</v>
      </c>
      <c r="G11712">
        <v>2.5619999999999998</v>
      </c>
      <c r="H11712">
        <v>8500.73</v>
      </c>
      <c r="I11712">
        <v>50701400000</v>
      </c>
      <c r="J11712">
        <v>27729.5</v>
      </c>
      <c r="K11712">
        <v>0</v>
      </c>
      <c r="L11712">
        <v>14.3</v>
      </c>
      <c r="M11712">
        <v>71.938999999999993</v>
      </c>
      <c r="N11712">
        <v>25.7453</v>
      </c>
    </row>
    <row r="11713" spans="1:14" x14ac:dyDescent="0.3">
      <c r="A11713" t="s">
        <v>404</v>
      </c>
      <c r="B11713" t="s">
        <v>405</v>
      </c>
      <c r="C11713" t="s">
        <v>434</v>
      </c>
      <c r="D11713" t="s">
        <v>436</v>
      </c>
      <c r="E11713">
        <v>1989</v>
      </c>
      <c r="F11713">
        <v>27.059000000000001</v>
      </c>
      <c r="G11713">
        <v>2.6440000000000001</v>
      </c>
      <c r="H11713">
        <v>8232.69</v>
      </c>
      <c r="I11713">
        <v>41465000000</v>
      </c>
      <c r="J11713">
        <v>24028.2</v>
      </c>
      <c r="L11713">
        <v>15.1</v>
      </c>
      <c r="M11713">
        <v>71.656999999999996</v>
      </c>
      <c r="N11713">
        <v>24.298500000000001</v>
      </c>
    </row>
    <row r="11714" spans="1:14" x14ac:dyDescent="0.3">
      <c r="A11714" t="s">
        <v>404</v>
      </c>
      <c r="B11714" t="s">
        <v>405</v>
      </c>
      <c r="C11714" t="s">
        <v>434</v>
      </c>
      <c r="D11714" t="s">
        <v>436</v>
      </c>
      <c r="E11714">
        <v>1988</v>
      </c>
      <c r="F11714">
        <v>28.026</v>
      </c>
      <c r="G11714">
        <v>2.7250000000000001</v>
      </c>
      <c r="H11714">
        <v>8482.14</v>
      </c>
      <c r="I11714">
        <v>36275700000</v>
      </c>
      <c r="J11714">
        <v>22295.1</v>
      </c>
      <c r="L11714">
        <v>16</v>
      </c>
      <c r="M11714">
        <v>71.361000000000004</v>
      </c>
      <c r="N11714">
        <v>22.91</v>
      </c>
    </row>
    <row r="11715" spans="1:14" x14ac:dyDescent="0.3">
      <c r="A11715" t="s">
        <v>404</v>
      </c>
      <c r="B11715" t="s">
        <v>405</v>
      </c>
      <c r="C11715" t="s">
        <v>434</v>
      </c>
      <c r="D11715" t="s">
        <v>436</v>
      </c>
      <c r="E11715">
        <v>1987</v>
      </c>
      <c r="F11715">
        <v>28.859000000000002</v>
      </c>
      <c r="G11715">
        <v>2.8079999999999998</v>
      </c>
      <c r="H11715">
        <v>8282.17</v>
      </c>
      <c r="I11715">
        <v>36384900000</v>
      </c>
      <c r="J11715">
        <v>23726.2</v>
      </c>
      <c r="L11715">
        <v>17</v>
      </c>
      <c r="M11715">
        <v>71.049000000000007</v>
      </c>
      <c r="N11715">
        <v>21.593</v>
      </c>
    </row>
    <row r="11716" spans="1:14" x14ac:dyDescent="0.3">
      <c r="A11716" t="s">
        <v>404</v>
      </c>
      <c r="B11716" t="s">
        <v>405</v>
      </c>
      <c r="C11716" t="s">
        <v>434</v>
      </c>
      <c r="D11716" t="s">
        <v>436</v>
      </c>
      <c r="E11716">
        <v>1986</v>
      </c>
      <c r="F11716">
        <v>29.536999999999999</v>
      </c>
      <c r="G11716">
        <v>2.895</v>
      </c>
      <c r="H11716">
        <v>8239.19</v>
      </c>
      <c r="I11716">
        <v>33943600000</v>
      </c>
      <c r="J11716">
        <v>23468</v>
      </c>
      <c r="L11716">
        <v>18.100000000000001</v>
      </c>
      <c r="M11716">
        <v>70.716999999999999</v>
      </c>
      <c r="N11716">
        <v>20.3658</v>
      </c>
    </row>
    <row r="11717" spans="1:14" x14ac:dyDescent="0.3">
      <c r="A11717" t="s">
        <v>404</v>
      </c>
      <c r="B11717" t="s">
        <v>405</v>
      </c>
      <c r="C11717" t="s">
        <v>434</v>
      </c>
      <c r="D11717" t="s">
        <v>436</v>
      </c>
      <c r="E11717">
        <v>1985</v>
      </c>
      <c r="F11717">
        <v>30.021999999999998</v>
      </c>
      <c r="G11717">
        <v>2.988</v>
      </c>
      <c r="H11717">
        <v>8169.59</v>
      </c>
      <c r="I11717">
        <v>40603700000</v>
      </c>
      <c r="J11717">
        <v>29720.9</v>
      </c>
      <c r="L11717">
        <v>19.399999999999999</v>
      </c>
      <c r="M11717">
        <v>70.363</v>
      </c>
      <c r="N11717">
        <v>19.2363</v>
      </c>
    </row>
    <row r="11718" spans="1:14" x14ac:dyDescent="0.3">
      <c r="A11718" t="s">
        <v>404</v>
      </c>
      <c r="B11718" t="s">
        <v>405</v>
      </c>
      <c r="C11718" t="s">
        <v>434</v>
      </c>
      <c r="D11718" t="s">
        <v>436</v>
      </c>
      <c r="E11718">
        <v>1984</v>
      </c>
      <c r="F11718">
        <v>30.282</v>
      </c>
      <c r="G11718">
        <v>3.09</v>
      </c>
      <c r="H11718">
        <v>7905.9</v>
      </c>
      <c r="I11718">
        <v>41808000000</v>
      </c>
      <c r="J11718">
        <v>32309.8</v>
      </c>
      <c r="L11718">
        <v>20.8</v>
      </c>
      <c r="M11718">
        <v>69.986000000000004</v>
      </c>
      <c r="N11718">
        <v>18.219799999999999</v>
      </c>
    </row>
    <row r="11719" spans="1:14" x14ac:dyDescent="0.3">
      <c r="A11719" t="s">
        <v>404</v>
      </c>
      <c r="B11719" t="s">
        <v>405</v>
      </c>
      <c r="C11719" t="s">
        <v>434</v>
      </c>
      <c r="D11719" t="s">
        <v>436</v>
      </c>
      <c r="E11719">
        <v>1983</v>
      </c>
      <c r="F11719">
        <v>30.343</v>
      </c>
      <c r="G11719">
        <v>3.202</v>
      </c>
      <c r="H11719">
        <v>7677.1</v>
      </c>
      <c r="I11719">
        <v>42803300000</v>
      </c>
      <c r="J11719">
        <v>34843.1</v>
      </c>
      <c r="L11719">
        <v>22.4</v>
      </c>
      <c r="M11719">
        <v>69.584999999999994</v>
      </c>
      <c r="N11719">
        <v>17.2974</v>
      </c>
    </row>
    <row r="11720" spans="1:14" x14ac:dyDescent="0.3">
      <c r="A11720" t="s">
        <v>404</v>
      </c>
      <c r="B11720" t="s">
        <v>405</v>
      </c>
      <c r="C11720" t="s">
        <v>434</v>
      </c>
      <c r="D11720" t="s">
        <v>436</v>
      </c>
      <c r="E11720">
        <v>1982</v>
      </c>
      <c r="F11720">
        <v>30.251000000000001</v>
      </c>
      <c r="G11720">
        <v>3.331</v>
      </c>
      <c r="H11720">
        <v>7117.06</v>
      </c>
      <c r="I11720">
        <v>46622700000</v>
      </c>
      <c r="J11720">
        <v>40026.199999999997</v>
      </c>
      <c r="L11720">
        <v>24.3</v>
      </c>
      <c r="M11720">
        <v>69.158000000000001</v>
      </c>
      <c r="N11720">
        <v>16.4011</v>
      </c>
    </row>
    <row r="11721" spans="1:14" x14ac:dyDescent="0.3">
      <c r="A11721" t="s">
        <v>404</v>
      </c>
      <c r="B11721" t="s">
        <v>405</v>
      </c>
      <c r="C11721" t="s">
        <v>434</v>
      </c>
      <c r="D11721" t="s">
        <v>436</v>
      </c>
      <c r="E11721">
        <v>1981</v>
      </c>
      <c r="F11721">
        <v>30.059000000000001</v>
      </c>
      <c r="G11721">
        <v>3.48</v>
      </c>
      <c r="H11721">
        <v>6118.86</v>
      </c>
      <c r="I11721">
        <v>49333400000</v>
      </c>
      <c r="J11721">
        <v>44987.199999999997</v>
      </c>
      <c r="L11721">
        <v>26.5</v>
      </c>
      <c r="M11721">
        <v>68.700999999999993</v>
      </c>
      <c r="N11721">
        <v>15.440899999999999</v>
      </c>
    </row>
    <row r="11722" spans="1:14" x14ac:dyDescent="0.3">
      <c r="A11722" t="s">
        <v>404</v>
      </c>
      <c r="B11722" t="s">
        <v>405</v>
      </c>
      <c r="C11722" t="s">
        <v>434</v>
      </c>
      <c r="D11722" t="s">
        <v>436</v>
      </c>
      <c r="E11722">
        <v>1980</v>
      </c>
      <c r="F11722">
        <v>29.838999999999999</v>
      </c>
      <c r="G11722">
        <v>3.6539999999999999</v>
      </c>
      <c r="H11722">
        <v>5752.77</v>
      </c>
      <c r="I11722">
        <v>43598700000</v>
      </c>
      <c r="J11722">
        <v>42764.5</v>
      </c>
      <c r="L11722">
        <v>29.1</v>
      </c>
      <c r="M11722">
        <v>68.212999999999994</v>
      </c>
      <c r="N11722">
        <v>14.3552</v>
      </c>
    </row>
    <row r="11723" spans="1:14" x14ac:dyDescent="0.3">
      <c r="A11723" t="s">
        <v>404</v>
      </c>
      <c r="B11723" t="s">
        <v>405</v>
      </c>
      <c r="C11723" t="s">
        <v>434</v>
      </c>
      <c r="D11723" t="s">
        <v>436</v>
      </c>
      <c r="E11723">
        <v>1979</v>
      </c>
      <c r="F11723">
        <v>29.666</v>
      </c>
      <c r="G11723">
        <v>3.8540000000000001</v>
      </c>
      <c r="H11723">
        <v>4982.03</v>
      </c>
      <c r="I11723">
        <v>31225500000</v>
      </c>
      <c r="J11723">
        <v>33512.699999999997</v>
      </c>
      <c r="L11723">
        <v>31.8</v>
      </c>
      <c r="M11723">
        <v>67.691999999999993</v>
      </c>
      <c r="N11723">
        <v>13.1195</v>
      </c>
    </row>
    <row r="11724" spans="1:14" x14ac:dyDescent="0.3">
      <c r="A11724" t="s">
        <v>404</v>
      </c>
      <c r="B11724" t="s">
        <v>405</v>
      </c>
      <c r="C11724" t="s">
        <v>434</v>
      </c>
      <c r="D11724" t="s">
        <v>436</v>
      </c>
      <c r="E11724">
        <v>1978</v>
      </c>
      <c r="F11724">
        <v>29.611000000000001</v>
      </c>
      <c r="G11724">
        <v>4.0830000000000002</v>
      </c>
      <c r="H11724">
        <v>4190.2700000000004</v>
      </c>
      <c r="I11724">
        <v>23775800000</v>
      </c>
      <c r="J11724">
        <v>28456.7</v>
      </c>
      <c r="L11724">
        <v>34.9</v>
      </c>
      <c r="M11724">
        <v>67.137</v>
      </c>
      <c r="N11724">
        <v>11.7644</v>
      </c>
    </row>
    <row r="11725" spans="1:14" x14ac:dyDescent="0.3">
      <c r="A11725" t="s">
        <v>404</v>
      </c>
      <c r="B11725" t="s">
        <v>405</v>
      </c>
      <c r="C11725" t="s">
        <v>434</v>
      </c>
      <c r="D11725" t="s">
        <v>436</v>
      </c>
      <c r="E11725">
        <v>1977</v>
      </c>
      <c r="F11725">
        <v>29.734999999999999</v>
      </c>
      <c r="G11725">
        <v>4.3449999999999998</v>
      </c>
      <c r="H11725">
        <v>3737.03</v>
      </c>
      <c r="I11725">
        <v>24871800000</v>
      </c>
      <c r="J11725">
        <v>33823.300000000003</v>
      </c>
      <c r="L11725">
        <v>38.299999999999997</v>
      </c>
      <c r="M11725">
        <v>66.545000000000002</v>
      </c>
      <c r="N11725">
        <v>10.353999999999999</v>
      </c>
    </row>
    <row r="11726" spans="1:14" x14ac:dyDescent="0.3">
      <c r="A11726" t="s">
        <v>404</v>
      </c>
      <c r="B11726" t="s">
        <v>405</v>
      </c>
      <c r="C11726" t="s">
        <v>434</v>
      </c>
      <c r="D11726" t="s">
        <v>436</v>
      </c>
      <c r="E11726">
        <v>1976</v>
      </c>
      <c r="F11726">
        <v>30.082000000000001</v>
      </c>
      <c r="G11726">
        <v>4.6449999999999996</v>
      </c>
      <c r="H11726">
        <v>2829.5</v>
      </c>
      <c r="I11726">
        <v>19213000000</v>
      </c>
      <c r="J11726">
        <v>30118.1</v>
      </c>
      <c r="L11726">
        <v>41.9</v>
      </c>
      <c r="M11726">
        <v>65.915999999999997</v>
      </c>
      <c r="N11726">
        <v>8.9822900000000008</v>
      </c>
    </row>
    <row r="11727" spans="1:14" x14ac:dyDescent="0.3">
      <c r="A11727" t="s">
        <v>404</v>
      </c>
      <c r="B11727" t="s">
        <v>405</v>
      </c>
      <c r="C11727" t="s">
        <v>434</v>
      </c>
      <c r="D11727" t="s">
        <v>436</v>
      </c>
      <c r="E11727">
        <v>1975</v>
      </c>
      <c r="F11727">
        <v>30.702999999999999</v>
      </c>
      <c r="G11727">
        <v>4.9889999999999999</v>
      </c>
      <c r="H11727">
        <v>2321.7199999999998</v>
      </c>
      <c r="I11727">
        <v>14720700000</v>
      </c>
      <c r="J11727">
        <v>26847.8</v>
      </c>
      <c r="L11727">
        <v>45.9</v>
      </c>
      <c r="M11727">
        <v>65.244</v>
      </c>
      <c r="N11727">
        <v>7.72037</v>
      </c>
    </row>
    <row r="11728" spans="1:14" x14ac:dyDescent="0.3">
      <c r="A11728" t="s">
        <v>404</v>
      </c>
      <c r="B11728" t="s">
        <v>405</v>
      </c>
      <c r="C11728" t="s">
        <v>434</v>
      </c>
      <c r="D11728" t="s">
        <v>436</v>
      </c>
      <c r="E11728">
        <v>1974</v>
      </c>
      <c r="F11728">
        <v>31.625</v>
      </c>
      <c r="G11728">
        <v>5.383</v>
      </c>
      <c r="H11728">
        <v>1876.13</v>
      </c>
      <c r="L11728">
        <v>50.1</v>
      </c>
      <c r="M11728">
        <v>64.525000000000006</v>
      </c>
      <c r="N11728">
        <v>6.5819599999999996</v>
      </c>
    </row>
    <row r="11729" spans="1:15" x14ac:dyDescent="0.3">
      <c r="A11729" t="s">
        <v>404</v>
      </c>
      <c r="B11729" t="s">
        <v>405</v>
      </c>
      <c r="C11729" t="s">
        <v>434</v>
      </c>
      <c r="D11729" t="s">
        <v>436</v>
      </c>
      <c r="E11729">
        <v>1973</v>
      </c>
      <c r="F11729">
        <v>32.804000000000002</v>
      </c>
      <c r="G11729">
        <v>5.8280000000000003</v>
      </c>
      <c r="H11729">
        <v>1700.35</v>
      </c>
      <c r="L11729">
        <v>54.5</v>
      </c>
      <c r="M11729">
        <v>63.759</v>
      </c>
      <c r="N11729">
        <v>5.5565199999999999</v>
      </c>
    </row>
    <row r="11730" spans="1:15" x14ac:dyDescent="0.3">
      <c r="A11730" t="s">
        <v>404</v>
      </c>
      <c r="B11730" t="s">
        <v>405</v>
      </c>
      <c r="C11730" t="s">
        <v>434</v>
      </c>
      <c r="D11730" t="s">
        <v>436</v>
      </c>
      <c r="E11730">
        <v>1972</v>
      </c>
      <c r="F11730">
        <v>34.179000000000002</v>
      </c>
      <c r="G11730">
        <v>6.3259999999999996</v>
      </c>
      <c r="H11730">
        <v>1314.3</v>
      </c>
      <c r="L11730">
        <v>59.4</v>
      </c>
      <c r="M11730">
        <v>62.948999999999998</v>
      </c>
      <c r="N11730">
        <v>4.6602899999999998</v>
      </c>
    </row>
    <row r="11731" spans="1:15" x14ac:dyDescent="0.3">
      <c r="A11731" t="s">
        <v>404</v>
      </c>
      <c r="B11731" t="s">
        <v>405</v>
      </c>
      <c r="C11731" t="s">
        <v>434</v>
      </c>
      <c r="D11731" t="s">
        <v>436</v>
      </c>
      <c r="E11731">
        <v>1971</v>
      </c>
      <c r="F11731">
        <v>35.695</v>
      </c>
      <c r="G11731">
        <v>6.8760000000000003</v>
      </c>
      <c r="H11731">
        <v>681.15200000000004</v>
      </c>
      <c r="L11731">
        <v>64.7</v>
      </c>
      <c r="M11731">
        <v>62.098999999999997</v>
      </c>
      <c r="N11731">
        <v>3.9069400000000001</v>
      </c>
    </row>
    <row r="11732" spans="1:15" x14ac:dyDescent="0.3">
      <c r="A11732" t="s">
        <v>404</v>
      </c>
      <c r="B11732" t="s">
        <v>405</v>
      </c>
      <c r="C11732" t="s">
        <v>434</v>
      </c>
      <c r="D11732" t="s">
        <v>436</v>
      </c>
      <c r="E11732">
        <v>1970</v>
      </c>
      <c r="F11732">
        <v>37.276000000000003</v>
      </c>
      <c r="G11732">
        <v>7.4790000000000001</v>
      </c>
      <c r="L11732">
        <v>70.5</v>
      </c>
      <c r="M11732">
        <v>61.215000000000003</v>
      </c>
      <c r="N11732">
        <v>3.3020800000000001</v>
      </c>
    </row>
    <row r="11733" spans="1:15" x14ac:dyDescent="0.3">
      <c r="A11733" t="s">
        <v>404</v>
      </c>
      <c r="B11733" t="s">
        <v>405</v>
      </c>
      <c r="C11733" t="s">
        <v>434</v>
      </c>
      <c r="D11733" t="s">
        <v>436</v>
      </c>
      <c r="E11733">
        <v>1969</v>
      </c>
      <c r="F11733">
        <v>38.843000000000004</v>
      </c>
      <c r="G11733">
        <v>8.1319999999999997</v>
      </c>
      <c r="L11733">
        <v>76.7</v>
      </c>
      <c r="M11733">
        <v>60.304000000000002</v>
      </c>
      <c r="N11733">
        <v>2.8598400000000002</v>
      </c>
    </row>
    <row r="11734" spans="1:15" x14ac:dyDescent="0.3">
      <c r="A11734" t="s">
        <v>404</v>
      </c>
      <c r="B11734" t="s">
        <v>405</v>
      </c>
      <c r="C11734" t="s">
        <v>434</v>
      </c>
      <c r="D11734" t="s">
        <v>436</v>
      </c>
      <c r="E11734">
        <v>1968</v>
      </c>
      <c r="F11734">
        <v>40.329000000000001</v>
      </c>
      <c r="G11734">
        <v>8.83</v>
      </c>
      <c r="L11734">
        <v>83.1</v>
      </c>
      <c r="M11734">
        <v>59.375</v>
      </c>
      <c r="N11734">
        <v>2.5714899999999998</v>
      </c>
    </row>
    <row r="11735" spans="1:15" x14ac:dyDescent="0.3">
      <c r="A11735" t="s">
        <v>404</v>
      </c>
      <c r="B11735" t="s">
        <v>405</v>
      </c>
      <c r="C11735" t="s">
        <v>434</v>
      </c>
      <c r="D11735" t="s">
        <v>436</v>
      </c>
      <c r="E11735">
        <v>1967</v>
      </c>
      <c r="F11735">
        <v>41.677999999999997</v>
      </c>
      <c r="G11735">
        <v>9.5670000000000002</v>
      </c>
      <c r="L11735">
        <v>89.7</v>
      </c>
      <c r="M11735">
        <v>58.432000000000002</v>
      </c>
      <c r="N11735">
        <v>2.3904700000000001</v>
      </c>
    </row>
    <row r="11736" spans="1:15" x14ac:dyDescent="0.3">
      <c r="A11736" t="s">
        <v>404</v>
      </c>
      <c r="B11736" t="s">
        <v>405</v>
      </c>
      <c r="C11736" t="s">
        <v>434</v>
      </c>
      <c r="D11736" t="s">
        <v>436</v>
      </c>
      <c r="E11736">
        <v>1966</v>
      </c>
      <c r="F11736">
        <v>42.856999999999999</v>
      </c>
      <c r="G11736">
        <v>10.339</v>
      </c>
      <c r="L11736">
        <v>96.3</v>
      </c>
      <c r="M11736">
        <v>57.481999999999999</v>
      </c>
      <c r="N11736">
        <v>2.2525499999999998</v>
      </c>
    </row>
    <row r="11737" spans="1:15" x14ac:dyDescent="0.3">
      <c r="A11737" t="s">
        <v>404</v>
      </c>
      <c r="B11737" t="s">
        <v>405</v>
      </c>
      <c r="C11737" t="s">
        <v>434</v>
      </c>
      <c r="D11737" t="s">
        <v>436</v>
      </c>
      <c r="E11737">
        <v>1965</v>
      </c>
      <c r="F11737">
        <v>43.856000000000002</v>
      </c>
      <c r="G11737">
        <v>11.148</v>
      </c>
      <c r="L11737">
        <v>103</v>
      </c>
      <c r="M11737">
        <v>56.523000000000003</v>
      </c>
      <c r="N11737">
        <v>2.1100699999999999</v>
      </c>
    </row>
    <row r="11738" spans="1:15" x14ac:dyDescent="0.3">
      <c r="A11738" t="s">
        <v>404</v>
      </c>
      <c r="B11738" t="s">
        <v>405</v>
      </c>
      <c r="C11738" t="s">
        <v>434</v>
      </c>
      <c r="D11738" t="s">
        <v>436</v>
      </c>
      <c r="E11738">
        <v>1964</v>
      </c>
      <c r="F11738">
        <v>44.694000000000003</v>
      </c>
      <c r="G11738">
        <v>11.999000000000001</v>
      </c>
      <c r="L11738">
        <v>109.4</v>
      </c>
      <c r="M11738">
        <v>55.555</v>
      </c>
      <c r="N11738">
        <v>1.9436599999999999</v>
      </c>
    </row>
    <row r="11739" spans="1:15" x14ac:dyDescent="0.3">
      <c r="A11739" t="s">
        <v>404</v>
      </c>
      <c r="B11739" t="s">
        <v>405</v>
      </c>
      <c r="C11739" t="s">
        <v>434</v>
      </c>
      <c r="D11739" t="s">
        <v>436</v>
      </c>
      <c r="E11739">
        <v>1963</v>
      </c>
      <c r="F11739">
        <v>45.426000000000002</v>
      </c>
      <c r="G11739">
        <v>12.89</v>
      </c>
      <c r="L11739">
        <v>115.7</v>
      </c>
      <c r="M11739">
        <v>54.572000000000003</v>
      </c>
      <c r="N11739">
        <v>1.7619</v>
      </c>
    </row>
    <row r="11740" spans="1:15" x14ac:dyDescent="0.3">
      <c r="A11740" t="s">
        <v>404</v>
      </c>
      <c r="B11740" t="s">
        <v>405</v>
      </c>
      <c r="C11740" t="s">
        <v>434</v>
      </c>
      <c r="D11740" t="s">
        <v>436</v>
      </c>
      <c r="E11740">
        <v>1962</v>
      </c>
      <c r="F11740">
        <v>46.093000000000004</v>
      </c>
      <c r="G11740">
        <v>13.814</v>
      </c>
      <c r="L11740">
        <v>121.7</v>
      </c>
      <c r="M11740">
        <v>53.573</v>
      </c>
      <c r="N11740">
        <v>1.5786800000000001</v>
      </c>
    </row>
    <row r="11741" spans="1:15" x14ac:dyDescent="0.3">
      <c r="A11741" t="s">
        <v>404</v>
      </c>
      <c r="B11741" t="s">
        <v>405</v>
      </c>
      <c r="C11741" t="s">
        <v>434</v>
      </c>
      <c r="D11741" t="s">
        <v>436</v>
      </c>
      <c r="E11741">
        <v>1961</v>
      </c>
      <c r="F11741">
        <v>46.704999999999998</v>
      </c>
      <c r="G11741">
        <v>14.760999999999999</v>
      </c>
      <c r="L11741">
        <v>127.8</v>
      </c>
      <c r="M11741">
        <v>52.56</v>
      </c>
      <c r="N11741">
        <v>1.41926</v>
      </c>
    </row>
    <row r="11742" spans="1:15" x14ac:dyDescent="0.3">
      <c r="A11742" t="s">
        <v>404</v>
      </c>
      <c r="B11742" t="s">
        <v>405</v>
      </c>
      <c r="C11742" t="s">
        <v>434</v>
      </c>
      <c r="D11742" t="s">
        <v>436</v>
      </c>
      <c r="E11742">
        <v>1960</v>
      </c>
      <c r="F11742">
        <v>47.265999999999998</v>
      </c>
      <c r="G11742">
        <v>15.714</v>
      </c>
      <c r="L11742">
        <v>134.1</v>
      </c>
      <c r="M11742">
        <v>51.536999999999999</v>
      </c>
    </row>
    <row r="11743" spans="1:15" x14ac:dyDescent="0.3">
      <c r="A11743" t="s">
        <v>406</v>
      </c>
      <c r="B11743" t="s">
        <v>407</v>
      </c>
      <c r="C11743" t="s">
        <v>438</v>
      </c>
      <c r="D11743" t="s">
        <v>439</v>
      </c>
      <c r="E11743">
        <v>2018</v>
      </c>
      <c r="I11743" s="1">
        <v>2830000000000</v>
      </c>
      <c r="J11743">
        <v>42491.4</v>
      </c>
      <c r="K11743">
        <v>94.896699999999996</v>
      </c>
      <c r="L11743">
        <v>3.6</v>
      </c>
      <c r="N11743">
        <v>274.827</v>
      </c>
      <c r="O11743">
        <v>3.9540000000000002</v>
      </c>
    </row>
    <row r="11744" spans="1:15" x14ac:dyDescent="0.3">
      <c r="A11744" t="s">
        <v>406</v>
      </c>
      <c r="B11744" t="s">
        <v>407</v>
      </c>
      <c r="C11744" t="s">
        <v>438</v>
      </c>
      <c r="D11744" t="s">
        <v>439</v>
      </c>
      <c r="E11744">
        <v>2017</v>
      </c>
      <c r="F11744">
        <v>11.4</v>
      </c>
      <c r="G11744">
        <v>9.1999999999999993</v>
      </c>
      <c r="I11744" s="1">
        <v>2640000000000</v>
      </c>
      <c r="J11744">
        <v>39932.1</v>
      </c>
      <c r="K11744">
        <v>94.62</v>
      </c>
      <c r="L11744">
        <v>3.7</v>
      </c>
      <c r="M11744">
        <v>81.156099999999995</v>
      </c>
      <c r="N11744">
        <v>273.04899999999998</v>
      </c>
      <c r="O11744">
        <v>4.335</v>
      </c>
    </row>
    <row r="11745" spans="1:15" x14ac:dyDescent="0.3">
      <c r="A11745" t="s">
        <v>406</v>
      </c>
      <c r="B11745" t="s">
        <v>407</v>
      </c>
      <c r="C11745" t="s">
        <v>438</v>
      </c>
      <c r="D11745" t="s">
        <v>439</v>
      </c>
      <c r="E11745">
        <v>2016</v>
      </c>
      <c r="F11745">
        <v>11.8</v>
      </c>
      <c r="G11745">
        <v>9.1</v>
      </c>
      <c r="I11745" s="1">
        <v>2660000000000</v>
      </c>
      <c r="J11745">
        <v>40539.9</v>
      </c>
      <c r="K11745">
        <v>94.775800000000004</v>
      </c>
      <c r="L11745">
        <v>3.7</v>
      </c>
      <c r="M11745">
        <v>81.156099999999995</v>
      </c>
      <c r="N11745">
        <v>271.13400000000001</v>
      </c>
      <c r="O11745">
        <v>4.8129999999999997</v>
      </c>
    </row>
    <row r="11746" spans="1:15" x14ac:dyDescent="0.3">
      <c r="A11746" t="s">
        <v>406</v>
      </c>
      <c r="B11746" t="s">
        <v>407</v>
      </c>
      <c r="C11746" t="s">
        <v>438</v>
      </c>
      <c r="D11746" t="s">
        <v>439</v>
      </c>
      <c r="E11746">
        <v>2015</v>
      </c>
      <c r="F11746">
        <v>11.9</v>
      </c>
      <c r="G11746">
        <v>9.1999999999999993</v>
      </c>
      <c r="I11746" s="1">
        <v>2900000000000</v>
      </c>
      <c r="J11746">
        <v>44472.2</v>
      </c>
      <c r="K11746">
        <v>92.000299999999996</v>
      </c>
      <c r="L11746">
        <v>3.8</v>
      </c>
      <c r="M11746">
        <v>80.956100000000006</v>
      </c>
      <c r="N11746">
        <v>269.20499999999998</v>
      </c>
      <c r="O11746">
        <v>5.3010000000000002</v>
      </c>
    </row>
    <row r="11747" spans="1:15" x14ac:dyDescent="0.3">
      <c r="A11747" t="s">
        <v>406</v>
      </c>
      <c r="B11747" t="s">
        <v>407</v>
      </c>
      <c r="C11747" t="s">
        <v>438</v>
      </c>
      <c r="D11747" t="s">
        <v>439</v>
      </c>
      <c r="E11747">
        <v>2014</v>
      </c>
      <c r="F11747">
        <v>12</v>
      </c>
      <c r="G11747">
        <v>8.8000000000000007</v>
      </c>
      <c r="H11747">
        <v>5129.53</v>
      </c>
      <c r="I11747" s="1">
        <v>3030000000000</v>
      </c>
      <c r="J11747">
        <v>46967.7</v>
      </c>
      <c r="K11747">
        <v>91.61</v>
      </c>
      <c r="L11747">
        <v>3.9</v>
      </c>
      <c r="M11747">
        <v>81.304900000000004</v>
      </c>
      <c r="N11747">
        <v>267.07400000000001</v>
      </c>
      <c r="O11747">
        <v>6.11</v>
      </c>
    </row>
    <row r="11748" spans="1:15" x14ac:dyDescent="0.3">
      <c r="A11748" t="s">
        <v>406</v>
      </c>
      <c r="B11748" t="s">
        <v>407</v>
      </c>
      <c r="C11748" t="s">
        <v>438</v>
      </c>
      <c r="D11748" t="s">
        <v>439</v>
      </c>
      <c r="E11748">
        <v>2013</v>
      </c>
      <c r="F11748">
        <v>12.1</v>
      </c>
      <c r="G11748">
        <v>9</v>
      </c>
      <c r="H11748">
        <v>5409.63</v>
      </c>
      <c r="I11748" s="1">
        <v>2750000000000</v>
      </c>
      <c r="J11748">
        <v>42938.400000000001</v>
      </c>
      <c r="K11748">
        <v>89.844099999999997</v>
      </c>
      <c r="L11748">
        <v>4</v>
      </c>
      <c r="M11748">
        <v>81.004900000000006</v>
      </c>
      <c r="N11748">
        <v>265.06900000000002</v>
      </c>
      <c r="O11748">
        <v>7.5250000000000004</v>
      </c>
    </row>
    <row r="11749" spans="1:15" x14ac:dyDescent="0.3">
      <c r="A11749" t="s">
        <v>406</v>
      </c>
      <c r="B11749" t="s">
        <v>407</v>
      </c>
      <c r="C11749" t="s">
        <v>438</v>
      </c>
      <c r="D11749" t="s">
        <v>439</v>
      </c>
      <c r="E11749">
        <v>2012</v>
      </c>
      <c r="F11749">
        <v>12.8</v>
      </c>
      <c r="G11749">
        <v>8.9</v>
      </c>
      <c r="H11749">
        <v>5449.25</v>
      </c>
      <c r="I11749" s="1">
        <v>2680000000000</v>
      </c>
      <c r="J11749">
        <v>42018.7</v>
      </c>
      <c r="K11749">
        <v>87.48</v>
      </c>
      <c r="L11749">
        <v>4.0999999999999996</v>
      </c>
      <c r="M11749">
        <v>80.904899999999998</v>
      </c>
      <c r="N11749">
        <v>263.30099999999999</v>
      </c>
      <c r="O11749">
        <v>7.8849999999999998</v>
      </c>
    </row>
    <row r="11750" spans="1:15" x14ac:dyDescent="0.3">
      <c r="A11750" t="s">
        <v>406</v>
      </c>
      <c r="B11750" t="s">
        <v>407</v>
      </c>
      <c r="C11750" t="s">
        <v>438</v>
      </c>
      <c r="D11750" t="s">
        <v>439</v>
      </c>
      <c r="E11750">
        <v>2011</v>
      </c>
      <c r="F11750">
        <v>12.8</v>
      </c>
      <c r="G11750">
        <v>8.6999999999999993</v>
      </c>
      <c r="H11750">
        <v>5471.92</v>
      </c>
      <c r="I11750" s="1">
        <v>2630000000000</v>
      </c>
      <c r="J11750">
        <v>41652.6</v>
      </c>
      <c r="K11750">
        <v>85.38</v>
      </c>
      <c r="L11750">
        <v>4.2</v>
      </c>
      <c r="M11750">
        <v>80.9512</v>
      </c>
      <c r="N11750">
        <v>261.476</v>
      </c>
      <c r="O11750">
        <v>8.0370000000000008</v>
      </c>
    </row>
    <row r="11751" spans="1:15" x14ac:dyDescent="0.3">
      <c r="A11751" t="s">
        <v>406</v>
      </c>
      <c r="B11751" t="s">
        <v>407</v>
      </c>
      <c r="C11751" t="s">
        <v>438</v>
      </c>
      <c r="D11751" t="s">
        <v>439</v>
      </c>
      <c r="E11751">
        <v>2010</v>
      </c>
      <c r="F11751">
        <v>12.9</v>
      </c>
      <c r="G11751">
        <v>8.9</v>
      </c>
      <c r="H11751">
        <v>5700.86</v>
      </c>
      <c r="I11751" s="1">
        <v>2450000000000</v>
      </c>
      <c r="J11751">
        <v>39079.800000000003</v>
      </c>
      <c r="K11751">
        <v>85</v>
      </c>
      <c r="L11751">
        <v>4.4000000000000004</v>
      </c>
      <c r="M11751">
        <v>80.4024</v>
      </c>
      <c r="N11751">
        <v>259.44</v>
      </c>
      <c r="O11751">
        <v>7.7869999999999999</v>
      </c>
    </row>
    <row r="11752" spans="1:15" x14ac:dyDescent="0.3">
      <c r="A11752" t="s">
        <v>406</v>
      </c>
      <c r="B11752" t="s">
        <v>407</v>
      </c>
      <c r="C11752" t="s">
        <v>438</v>
      </c>
      <c r="D11752" t="s">
        <v>439</v>
      </c>
      <c r="E11752">
        <v>2009</v>
      </c>
      <c r="F11752">
        <v>12.7</v>
      </c>
      <c r="G11752">
        <v>9</v>
      </c>
      <c r="H11752">
        <v>5643.13</v>
      </c>
      <c r="I11752" s="1">
        <v>2390000000000</v>
      </c>
      <c r="J11752">
        <v>38454.199999999997</v>
      </c>
      <c r="K11752">
        <v>83.56</v>
      </c>
      <c r="L11752">
        <v>4.5999999999999996</v>
      </c>
      <c r="M11752">
        <v>80.051199999999994</v>
      </c>
      <c r="N11752">
        <v>257.41399999999999</v>
      </c>
      <c r="O11752">
        <v>7.5369999999999999</v>
      </c>
    </row>
    <row r="11753" spans="1:15" x14ac:dyDescent="0.3">
      <c r="A11753" t="s">
        <v>406</v>
      </c>
      <c r="B11753" t="s">
        <v>407</v>
      </c>
      <c r="C11753" t="s">
        <v>438</v>
      </c>
      <c r="D11753" t="s">
        <v>439</v>
      </c>
      <c r="E11753">
        <v>2008</v>
      </c>
      <c r="F11753">
        <v>12.9</v>
      </c>
      <c r="G11753">
        <v>9.4</v>
      </c>
      <c r="H11753">
        <v>6015.73</v>
      </c>
      <c r="I11753" s="1">
        <v>2900000000000</v>
      </c>
      <c r="J11753">
        <v>46985.599999999999</v>
      </c>
      <c r="K11753">
        <v>78.39</v>
      </c>
      <c r="L11753">
        <v>4.7</v>
      </c>
      <c r="M11753">
        <v>79.599999999999994</v>
      </c>
      <c r="N11753">
        <v>255.47499999999999</v>
      </c>
      <c r="O11753">
        <v>5.6150000000000002</v>
      </c>
    </row>
    <row r="11754" spans="1:15" x14ac:dyDescent="0.3">
      <c r="A11754" t="s">
        <v>406</v>
      </c>
      <c r="B11754" t="s">
        <v>407</v>
      </c>
      <c r="C11754" t="s">
        <v>438</v>
      </c>
      <c r="D11754" t="s">
        <v>439</v>
      </c>
      <c r="E11754">
        <v>2007</v>
      </c>
      <c r="F11754">
        <v>12.6</v>
      </c>
      <c r="G11754">
        <v>9.4</v>
      </c>
      <c r="H11754">
        <v>6102.4</v>
      </c>
      <c r="I11754" s="1">
        <v>3080000000000</v>
      </c>
      <c r="J11754">
        <v>50293.4</v>
      </c>
      <c r="K11754">
        <v>75.09</v>
      </c>
      <c r="L11754">
        <v>4.9000000000000004</v>
      </c>
      <c r="M11754">
        <v>79.448800000000006</v>
      </c>
      <c r="N11754">
        <v>253.47200000000001</v>
      </c>
      <c r="O11754">
        <v>5.2619999999999996</v>
      </c>
    </row>
    <row r="11755" spans="1:15" x14ac:dyDescent="0.3">
      <c r="A11755" t="s">
        <v>406</v>
      </c>
      <c r="B11755" t="s">
        <v>407</v>
      </c>
      <c r="C11755" t="s">
        <v>438</v>
      </c>
      <c r="D11755" t="s">
        <v>439</v>
      </c>
      <c r="E11755">
        <v>2006</v>
      </c>
      <c r="F11755">
        <v>12.3</v>
      </c>
      <c r="G11755">
        <v>9.4</v>
      </c>
      <c r="H11755">
        <v>6200.55</v>
      </c>
      <c r="I11755" s="1">
        <v>2700000000000</v>
      </c>
      <c r="J11755">
        <v>44326.9</v>
      </c>
      <c r="K11755">
        <v>68.819999999999993</v>
      </c>
      <c r="L11755">
        <v>5</v>
      </c>
      <c r="M11755">
        <v>79.248800000000003</v>
      </c>
      <c r="N11755">
        <v>251.506</v>
      </c>
      <c r="O11755">
        <v>5.35</v>
      </c>
    </row>
    <row r="11756" spans="1:15" x14ac:dyDescent="0.3">
      <c r="A11756" t="s">
        <v>406</v>
      </c>
      <c r="B11756" t="s">
        <v>407</v>
      </c>
      <c r="C11756" t="s">
        <v>438</v>
      </c>
      <c r="D11756" t="s">
        <v>439</v>
      </c>
      <c r="E11756">
        <v>2005</v>
      </c>
      <c r="F11756">
        <v>12</v>
      </c>
      <c r="G11756">
        <v>9.6</v>
      </c>
      <c r="H11756">
        <v>6270.98</v>
      </c>
      <c r="I11756" s="1">
        <v>2530000000000</v>
      </c>
      <c r="J11756">
        <v>41803.9</v>
      </c>
      <c r="K11756">
        <v>70</v>
      </c>
      <c r="L11756">
        <v>5.0999999999999996</v>
      </c>
      <c r="M11756">
        <v>79.0488</v>
      </c>
      <c r="N11756">
        <v>249.66399999999999</v>
      </c>
      <c r="O11756">
        <v>4.75</v>
      </c>
    </row>
    <row r="11757" spans="1:15" x14ac:dyDescent="0.3">
      <c r="A11757" t="s">
        <v>406</v>
      </c>
      <c r="B11757" t="s">
        <v>407</v>
      </c>
      <c r="C11757" t="s">
        <v>438</v>
      </c>
      <c r="D11757" t="s">
        <v>439</v>
      </c>
      <c r="E11757">
        <v>2004</v>
      </c>
      <c r="F11757">
        <v>11.9</v>
      </c>
      <c r="G11757">
        <v>9.6999999999999993</v>
      </c>
      <c r="H11757">
        <v>6138.75</v>
      </c>
      <c r="I11757" s="1">
        <v>2400000000000</v>
      </c>
      <c r="J11757">
        <v>40068.300000000003</v>
      </c>
      <c r="K11757">
        <v>65.61</v>
      </c>
      <c r="L11757">
        <v>5.2</v>
      </c>
      <c r="M11757">
        <v>78.746300000000005</v>
      </c>
      <c r="N11757">
        <v>247.95599999999999</v>
      </c>
      <c r="O11757">
        <v>4.5940000000000003</v>
      </c>
    </row>
    <row r="11758" spans="1:15" x14ac:dyDescent="0.3">
      <c r="A11758" t="s">
        <v>406</v>
      </c>
      <c r="B11758" t="s">
        <v>407</v>
      </c>
      <c r="C11758" t="s">
        <v>438</v>
      </c>
      <c r="D11758" t="s">
        <v>439</v>
      </c>
      <c r="E11758">
        <v>2003</v>
      </c>
      <c r="F11758">
        <v>11.7</v>
      </c>
      <c r="G11758">
        <v>10.199999999999999</v>
      </c>
      <c r="H11758">
        <v>6174.55</v>
      </c>
      <c r="I11758" s="1">
        <v>2040000000000</v>
      </c>
      <c r="J11758">
        <v>34265.1</v>
      </c>
      <c r="K11758">
        <v>64.819999999999993</v>
      </c>
      <c r="L11758">
        <v>5.3</v>
      </c>
      <c r="M11758">
        <v>78.446299999999994</v>
      </c>
      <c r="N11758">
        <v>246.54900000000001</v>
      </c>
      <c r="O11758">
        <v>4.8070000000000004</v>
      </c>
    </row>
    <row r="11759" spans="1:15" x14ac:dyDescent="0.3">
      <c r="A11759" t="s">
        <v>406</v>
      </c>
      <c r="B11759" t="s">
        <v>407</v>
      </c>
      <c r="C11759" t="s">
        <v>438</v>
      </c>
      <c r="D11759" t="s">
        <v>439</v>
      </c>
      <c r="E11759">
        <v>2002</v>
      </c>
      <c r="F11759">
        <v>11.3</v>
      </c>
      <c r="G11759">
        <v>10.199999999999999</v>
      </c>
      <c r="H11759">
        <v>6142.75</v>
      </c>
      <c r="I11759" s="1">
        <v>1770000000000</v>
      </c>
      <c r="J11759">
        <v>29863.599999999999</v>
      </c>
      <c r="K11759">
        <v>56.48</v>
      </c>
      <c r="L11759">
        <v>5.4</v>
      </c>
      <c r="M11759">
        <v>78.143900000000002</v>
      </c>
      <c r="N11759">
        <v>245.404</v>
      </c>
      <c r="O11759">
        <v>5.0369999999999999</v>
      </c>
    </row>
    <row r="11760" spans="1:15" x14ac:dyDescent="0.3">
      <c r="A11760" t="s">
        <v>406</v>
      </c>
      <c r="B11760" t="s">
        <v>407</v>
      </c>
      <c r="C11760" t="s">
        <v>438</v>
      </c>
      <c r="D11760" t="s">
        <v>439</v>
      </c>
      <c r="E11760">
        <v>2001</v>
      </c>
      <c r="F11760">
        <v>11.3</v>
      </c>
      <c r="G11760">
        <v>10.199999999999999</v>
      </c>
      <c r="H11760">
        <v>6141.98</v>
      </c>
      <c r="I11760" s="1">
        <v>1630000000000</v>
      </c>
      <c r="J11760">
        <v>27500.1</v>
      </c>
      <c r="K11760">
        <v>33.481099999999998</v>
      </c>
      <c r="L11760">
        <v>5.5</v>
      </c>
      <c r="M11760">
        <v>77.992699999999999</v>
      </c>
      <c r="N11760">
        <v>244.36699999999999</v>
      </c>
      <c r="O11760">
        <v>4.6950000000000003</v>
      </c>
    </row>
    <row r="11761" spans="1:15" x14ac:dyDescent="0.3">
      <c r="A11761" t="s">
        <v>406</v>
      </c>
      <c r="B11761" t="s">
        <v>407</v>
      </c>
      <c r="C11761" t="s">
        <v>438</v>
      </c>
      <c r="D11761" t="s">
        <v>439</v>
      </c>
      <c r="E11761">
        <v>2000</v>
      </c>
      <c r="F11761">
        <v>11.5</v>
      </c>
      <c r="G11761">
        <v>10.3</v>
      </c>
      <c r="H11761">
        <v>6114.53</v>
      </c>
      <c r="I11761" s="1">
        <v>1650000000000</v>
      </c>
      <c r="J11761">
        <v>27987.8</v>
      </c>
      <c r="K11761">
        <v>26.8218</v>
      </c>
      <c r="L11761">
        <v>5.6</v>
      </c>
      <c r="M11761">
        <v>77.741500000000002</v>
      </c>
      <c r="N11761">
        <v>243.428</v>
      </c>
      <c r="O11761">
        <v>5.5620000000000003</v>
      </c>
    </row>
    <row r="11762" spans="1:15" x14ac:dyDescent="0.3">
      <c r="A11762" t="s">
        <v>406</v>
      </c>
      <c r="B11762" t="s">
        <v>407</v>
      </c>
      <c r="C11762" t="s">
        <v>438</v>
      </c>
      <c r="D11762" t="s">
        <v>439</v>
      </c>
      <c r="E11762">
        <v>1999</v>
      </c>
      <c r="F11762">
        <v>11.9</v>
      </c>
      <c r="G11762">
        <v>10.8</v>
      </c>
      <c r="H11762">
        <v>6007.48</v>
      </c>
      <c r="I11762" s="1">
        <v>1670000000000</v>
      </c>
      <c r="J11762">
        <v>28428.799999999999</v>
      </c>
      <c r="K11762">
        <v>21.293600000000001</v>
      </c>
      <c r="L11762">
        <v>5.7</v>
      </c>
      <c r="M11762">
        <v>77.390199999999993</v>
      </c>
      <c r="N11762">
        <v>242.56</v>
      </c>
      <c r="O11762">
        <v>6.0430000000000001</v>
      </c>
    </row>
    <row r="11763" spans="1:15" x14ac:dyDescent="0.3">
      <c r="A11763" t="s">
        <v>406</v>
      </c>
      <c r="B11763" t="s">
        <v>407</v>
      </c>
      <c r="C11763" t="s">
        <v>438</v>
      </c>
      <c r="D11763" t="s">
        <v>439</v>
      </c>
      <c r="E11763">
        <v>1998</v>
      </c>
      <c r="F11763">
        <v>12.3</v>
      </c>
      <c r="G11763">
        <v>10.8</v>
      </c>
      <c r="H11763">
        <v>5908.87</v>
      </c>
      <c r="I11763" s="1">
        <v>1640000000000</v>
      </c>
      <c r="J11763">
        <v>28068.799999999999</v>
      </c>
      <c r="K11763">
        <v>13.67</v>
      </c>
      <c r="L11763">
        <v>5.7</v>
      </c>
      <c r="M11763">
        <v>77.190200000000004</v>
      </c>
      <c r="N11763">
        <v>241.75200000000001</v>
      </c>
      <c r="O11763">
        <v>6.2030000000000003</v>
      </c>
    </row>
    <row r="11764" spans="1:15" x14ac:dyDescent="0.3">
      <c r="A11764" t="s">
        <v>406</v>
      </c>
      <c r="B11764" t="s">
        <v>407</v>
      </c>
      <c r="C11764" t="s">
        <v>438</v>
      </c>
      <c r="D11764" t="s">
        <v>439</v>
      </c>
      <c r="E11764">
        <v>1997</v>
      </c>
      <c r="F11764">
        <v>12.5</v>
      </c>
      <c r="G11764">
        <v>10.8</v>
      </c>
      <c r="H11764">
        <v>5831.96</v>
      </c>
      <c r="I11764" s="1">
        <v>1550000000000</v>
      </c>
      <c r="J11764">
        <v>26641</v>
      </c>
      <c r="K11764">
        <v>7.3853999999999997</v>
      </c>
      <c r="L11764">
        <v>5.9</v>
      </c>
      <c r="M11764">
        <v>77.210999999999999</v>
      </c>
      <c r="N11764">
        <v>241.04900000000001</v>
      </c>
      <c r="O11764">
        <v>7.0720000000000001</v>
      </c>
    </row>
    <row r="11765" spans="1:15" x14ac:dyDescent="0.3">
      <c r="A11765" t="s">
        <v>406</v>
      </c>
      <c r="B11765" t="s">
        <v>407</v>
      </c>
      <c r="C11765" t="s">
        <v>438</v>
      </c>
      <c r="D11765" t="s">
        <v>439</v>
      </c>
      <c r="E11765">
        <v>1996</v>
      </c>
      <c r="F11765">
        <v>12.6</v>
      </c>
      <c r="G11765">
        <v>10.9</v>
      </c>
      <c r="H11765">
        <v>5815.83</v>
      </c>
      <c r="I11765" s="1">
        <v>1410000000000</v>
      </c>
      <c r="J11765">
        <v>24230.400000000001</v>
      </c>
      <c r="K11765">
        <v>4.1236499999999996</v>
      </c>
      <c r="L11765">
        <v>6</v>
      </c>
      <c r="M11765">
        <v>77.087800000000001</v>
      </c>
      <c r="N11765">
        <v>240.429</v>
      </c>
      <c r="O11765">
        <v>8.1920000000000002</v>
      </c>
    </row>
    <row r="11766" spans="1:15" x14ac:dyDescent="0.3">
      <c r="A11766" t="s">
        <v>406</v>
      </c>
      <c r="B11766" t="s">
        <v>407</v>
      </c>
      <c r="C11766" t="s">
        <v>438</v>
      </c>
      <c r="D11766" t="s">
        <v>439</v>
      </c>
      <c r="E11766">
        <v>1995</v>
      </c>
      <c r="F11766">
        <v>12.6</v>
      </c>
      <c r="G11766">
        <v>11.1</v>
      </c>
      <c r="H11766">
        <v>5575.81</v>
      </c>
      <c r="I11766" s="1">
        <v>1340000000000</v>
      </c>
      <c r="J11766">
        <v>23024.6</v>
      </c>
      <c r="K11766">
        <v>1.89517</v>
      </c>
      <c r="L11766">
        <v>6.1</v>
      </c>
      <c r="M11766">
        <v>76.836600000000004</v>
      </c>
      <c r="N11766">
        <v>239.81700000000001</v>
      </c>
      <c r="O11766">
        <v>8.6940000000000008</v>
      </c>
    </row>
    <row r="11767" spans="1:15" x14ac:dyDescent="0.3">
      <c r="A11767" t="s">
        <v>406</v>
      </c>
      <c r="B11767" t="s">
        <v>407</v>
      </c>
      <c r="C11767" t="s">
        <v>438</v>
      </c>
      <c r="D11767" t="s">
        <v>439</v>
      </c>
      <c r="E11767">
        <v>1994</v>
      </c>
      <c r="F11767">
        <v>13</v>
      </c>
      <c r="G11767">
        <v>10.8</v>
      </c>
      <c r="H11767">
        <v>5380.26</v>
      </c>
      <c r="I11767" s="1">
        <v>1140000000000</v>
      </c>
      <c r="J11767">
        <v>19709.2</v>
      </c>
      <c r="K11767">
        <v>1.03661</v>
      </c>
      <c r="L11767">
        <v>6.3</v>
      </c>
      <c r="M11767">
        <v>76.885400000000004</v>
      </c>
      <c r="N11767">
        <v>239.184</v>
      </c>
      <c r="O11767">
        <v>9.65</v>
      </c>
    </row>
    <row r="11768" spans="1:15" x14ac:dyDescent="0.3">
      <c r="A11768" t="s">
        <v>406</v>
      </c>
      <c r="B11768" t="s">
        <v>407</v>
      </c>
      <c r="C11768" t="s">
        <v>438</v>
      </c>
      <c r="D11768" t="s">
        <v>439</v>
      </c>
      <c r="E11768">
        <v>1993</v>
      </c>
      <c r="F11768">
        <v>13.2</v>
      </c>
      <c r="G11768">
        <v>11.4</v>
      </c>
      <c r="H11768">
        <v>5491.99</v>
      </c>
      <c r="I11768" s="1">
        <v>1060000000000</v>
      </c>
      <c r="J11768">
        <v>18389</v>
      </c>
      <c r="K11768">
        <v>0.51976199999999995</v>
      </c>
      <c r="L11768">
        <v>6.6</v>
      </c>
      <c r="M11768">
        <v>76.385400000000004</v>
      </c>
      <c r="N11768">
        <v>238.57599999999999</v>
      </c>
      <c r="O11768">
        <v>10.348000000000001</v>
      </c>
    </row>
    <row r="11769" spans="1:15" x14ac:dyDescent="0.3">
      <c r="A11769" t="s">
        <v>406</v>
      </c>
      <c r="B11769" t="s">
        <v>407</v>
      </c>
      <c r="C11769" t="s">
        <v>438</v>
      </c>
      <c r="D11769" t="s">
        <v>439</v>
      </c>
      <c r="E11769">
        <v>1992</v>
      </c>
      <c r="F11769">
        <v>13.6</v>
      </c>
      <c r="G11769">
        <v>11</v>
      </c>
      <c r="H11769">
        <v>5452.39</v>
      </c>
      <c r="I11769" s="1">
        <v>1180000000000</v>
      </c>
      <c r="J11769">
        <v>20487.2</v>
      </c>
      <c r="K11769">
        <v>0.26061499999999999</v>
      </c>
      <c r="L11769">
        <v>6.9</v>
      </c>
      <c r="M11769">
        <v>76.434100000000001</v>
      </c>
      <c r="N11769">
        <v>238.00399999999999</v>
      </c>
      <c r="O11769">
        <v>9.7769999999999992</v>
      </c>
    </row>
    <row r="11770" spans="1:15" x14ac:dyDescent="0.3">
      <c r="A11770" t="s">
        <v>406</v>
      </c>
      <c r="B11770" t="s">
        <v>407</v>
      </c>
      <c r="C11770" t="s">
        <v>438</v>
      </c>
      <c r="D11770" t="s">
        <v>439</v>
      </c>
      <c r="E11770">
        <v>1991</v>
      </c>
      <c r="F11770">
        <v>13.8</v>
      </c>
      <c r="G11770">
        <v>11.3</v>
      </c>
      <c r="H11770">
        <v>5451.68</v>
      </c>
      <c r="I11770" s="1">
        <v>1140000000000</v>
      </c>
      <c r="J11770">
        <v>19900.7</v>
      </c>
      <c r="K11770">
        <v>0.174231</v>
      </c>
      <c r="L11770">
        <v>7.4</v>
      </c>
      <c r="M11770">
        <v>76.082899999999995</v>
      </c>
      <c r="N11770">
        <v>237.36199999999999</v>
      </c>
      <c r="O11770">
        <v>8.5519999999999996</v>
      </c>
    </row>
    <row r="11771" spans="1:15" x14ac:dyDescent="0.3">
      <c r="A11771" t="s">
        <v>406</v>
      </c>
      <c r="B11771" t="s">
        <v>407</v>
      </c>
      <c r="C11771" t="s">
        <v>438</v>
      </c>
      <c r="D11771" t="s">
        <v>439</v>
      </c>
      <c r="E11771">
        <v>1990</v>
      </c>
      <c r="F11771">
        <v>13.9</v>
      </c>
      <c r="G11771">
        <v>11.2</v>
      </c>
      <c r="H11771">
        <v>5356.58</v>
      </c>
      <c r="I11771" s="1">
        <v>1090000000000</v>
      </c>
      <c r="J11771">
        <v>19095.5</v>
      </c>
      <c r="K11771">
        <v>8.7355299999999997E-2</v>
      </c>
      <c r="L11771">
        <v>7.9</v>
      </c>
      <c r="M11771">
        <v>75.880499999999998</v>
      </c>
      <c r="N11771">
        <v>236.62899999999999</v>
      </c>
    </row>
    <row r="11772" spans="1:15" x14ac:dyDescent="0.3">
      <c r="A11772" t="s">
        <v>406</v>
      </c>
      <c r="B11772" t="s">
        <v>407</v>
      </c>
      <c r="C11772" t="s">
        <v>438</v>
      </c>
      <c r="D11772" t="s">
        <v>439</v>
      </c>
      <c r="E11772">
        <v>1989</v>
      </c>
      <c r="F11772">
        <v>13.6</v>
      </c>
      <c r="G11772">
        <v>11.5</v>
      </c>
      <c r="H11772">
        <v>5295.22</v>
      </c>
      <c r="I11772" s="1">
        <v>927000000000</v>
      </c>
      <c r="J11772">
        <v>16239.3</v>
      </c>
      <c r="L11772">
        <v>8.4</v>
      </c>
      <c r="M11772">
        <v>75.582899999999995</v>
      </c>
      <c r="N11772">
        <v>235.922</v>
      </c>
    </row>
    <row r="11773" spans="1:15" x14ac:dyDescent="0.3">
      <c r="A11773" t="s">
        <v>406</v>
      </c>
      <c r="B11773" t="s">
        <v>407</v>
      </c>
      <c r="C11773" t="s">
        <v>438</v>
      </c>
      <c r="D11773" t="s">
        <v>439</v>
      </c>
      <c r="E11773">
        <v>1988</v>
      </c>
      <c r="F11773">
        <v>13.8</v>
      </c>
      <c r="G11773">
        <v>11.4</v>
      </c>
      <c r="H11773">
        <v>5232.74</v>
      </c>
      <c r="I11773" s="1">
        <v>910000000000</v>
      </c>
      <c r="J11773">
        <v>15987.2</v>
      </c>
      <c r="L11773">
        <v>8.8000000000000007</v>
      </c>
      <c r="M11773">
        <v>75.380499999999998</v>
      </c>
      <c r="N11773">
        <v>235.309</v>
      </c>
    </row>
    <row r="11774" spans="1:15" x14ac:dyDescent="0.3">
      <c r="A11774" t="s">
        <v>406</v>
      </c>
      <c r="B11774" t="s">
        <v>407</v>
      </c>
      <c r="C11774" t="s">
        <v>438</v>
      </c>
      <c r="D11774" t="s">
        <v>439</v>
      </c>
      <c r="E11774">
        <v>1987</v>
      </c>
      <c r="F11774">
        <v>13.7</v>
      </c>
      <c r="G11774">
        <v>11.3</v>
      </c>
      <c r="H11774">
        <v>5082.4399999999996</v>
      </c>
      <c r="I11774" s="1">
        <v>745000000000</v>
      </c>
      <c r="J11774">
        <v>13118.6</v>
      </c>
      <c r="L11774">
        <v>9.1999999999999993</v>
      </c>
      <c r="M11774">
        <v>75.280500000000004</v>
      </c>
      <c r="N11774">
        <v>234.78700000000001</v>
      </c>
    </row>
    <row r="11775" spans="1:15" x14ac:dyDescent="0.3">
      <c r="A11775" t="s">
        <v>406</v>
      </c>
      <c r="B11775" t="s">
        <v>407</v>
      </c>
      <c r="C11775" t="s">
        <v>438</v>
      </c>
      <c r="D11775" t="s">
        <v>439</v>
      </c>
      <c r="E11775">
        <v>1986</v>
      </c>
      <c r="F11775">
        <v>13.3</v>
      </c>
      <c r="G11775">
        <v>11.7</v>
      </c>
      <c r="H11775">
        <v>4953.6499999999996</v>
      </c>
      <c r="I11775" s="1">
        <v>601000000000</v>
      </c>
      <c r="J11775">
        <v>10611.1</v>
      </c>
      <c r="L11775">
        <v>9.4</v>
      </c>
      <c r="M11775">
        <v>74.929299999999998</v>
      </c>
      <c r="N11775">
        <v>234.28800000000001</v>
      </c>
    </row>
    <row r="11776" spans="1:15" x14ac:dyDescent="0.3">
      <c r="A11776" t="s">
        <v>406</v>
      </c>
      <c r="B11776" t="s">
        <v>407</v>
      </c>
      <c r="C11776" t="s">
        <v>438</v>
      </c>
      <c r="D11776" t="s">
        <v>439</v>
      </c>
      <c r="E11776">
        <v>1985</v>
      </c>
      <c r="F11776">
        <v>13.3</v>
      </c>
      <c r="G11776">
        <v>11.9</v>
      </c>
      <c r="H11776">
        <v>4826.71</v>
      </c>
      <c r="I11776" s="1">
        <v>489000000000</v>
      </c>
      <c r="J11776">
        <v>8652.2199999999993</v>
      </c>
      <c r="L11776">
        <v>9.6999999999999993</v>
      </c>
      <c r="M11776">
        <v>74.629300000000001</v>
      </c>
      <c r="N11776">
        <v>233.74600000000001</v>
      </c>
    </row>
    <row r="11777" spans="1:14" x14ac:dyDescent="0.3">
      <c r="A11777" t="s">
        <v>406</v>
      </c>
      <c r="B11777" t="s">
        <v>407</v>
      </c>
      <c r="C11777" t="s">
        <v>438</v>
      </c>
      <c r="D11777" t="s">
        <v>439</v>
      </c>
      <c r="E11777">
        <v>1984</v>
      </c>
      <c r="F11777">
        <v>12.9</v>
      </c>
      <c r="G11777">
        <v>11.4</v>
      </c>
      <c r="H11777">
        <v>4597.74</v>
      </c>
      <c r="I11777" s="1">
        <v>461000000000</v>
      </c>
      <c r="J11777">
        <v>8179.19</v>
      </c>
      <c r="L11777">
        <v>10</v>
      </c>
      <c r="M11777">
        <v>74.778000000000006</v>
      </c>
      <c r="N11777">
        <v>233.21700000000001</v>
      </c>
    </row>
    <row r="11778" spans="1:14" x14ac:dyDescent="0.3">
      <c r="A11778" t="s">
        <v>406</v>
      </c>
      <c r="B11778" t="s">
        <v>407</v>
      </c>
      <c r="C11778" t="s">
        <v>438</v>
      </c>
      <c r="D11778" t="s">
        <v>439</v>
      </c>
      <c r="E11778">
        <v>1983</v>
      </c>
      <c r="F11778">
        <v>12.8</v>
      </c>
      <c r="G11778">
        <v>11.7</v>
      </c>
      <c r="H11778">
        <v>4549.18</v>
      </c>
      <c r="I11778" s="1">
        <v>490000000000</v>
      </c>
      <c r="J11778">
        <v>8691.52</v>
      </c>
      <c r="L11778">
        <v>10.4</v>
      </c>
      <c r="M11778">
        <v>74.378</v>
      </c>
      <c r="N11778">
        <v>232.84800000000001</v>
      </c>
    </row>
    <row r="11779" spans="1:14" x14ac:dyDescent="0.3">
      <c r="A11779" t="s">
        <v>406</v>
      </c>
      <c r="B11779" t="s">
        <v>407</v>
      </c>
      <c r="C11779" t="s">
        <v>438</v>
      </c>
      <c r="D11779" t="s">
        <v>439</v>
      </c>
      <c r="E11779">
        <v>1982</v>
      </c>
      <c r="F11779">
        <v>12.8</v>
      </c>
      <c r="G11779">
        <v>11.8</v>
      </c>
      <c r="H11779">
        <v>4480.34</v>
      </c>
      <c r="I11779" s="1">
        <v>515000000000</v>
      </c>
      <c r="J11779">
        <v>9146.08</v>
      </c>
      <c r="L11779">
        <v>10.8</v>
      </c>
      <c r="M11779">
        <v>74.177999999999997</v>
      </c>
      <c r="N11779">
        <v>232.768</v>
      </c>
    </row>
    <row r="11780" spans="1:14" x14ac:dyDescent="0.3">
      <c r="A11780" t="s">
        <v>406</v>
      </c>
      <c r="B11780" t="s">
        <v>407</v>
      </c>
      <c r="C11780" t="s">
        <v>438</v>
      </c>
      <c r="D11780" t="s">
        <v>439</v>
      </c>
      <c r="E11780">
        <v>1981</v>
      </c>
      <c r="F11780">
        <v>13</v>
      </c>
      <c r="G11780">
        <v>11.7</v>
      </c>
      <c r="H11780">
        <v>4572.95</v>
      </c>
      <c r="I11780" s="1">
        <v>541000000000</v>
      </c>
      <c r="J11780">
        <v>9599.31</v>
      </c>
      <c r="L11780">
        <v>11.4</v>
      </c>
      <c r="M11780">
        <v>74.026799999999994</v>
      </c>
      <c r="N11780">
        <v>232.852</v>
      </c>
    </row>
    <row r="11781" spans="1:14" x14ac:dyDescent="0.3">
      <c r="A11781" t="s">
        <v>406</v>
      </c>
      <c r="B11781" t="s">
        <v>407</v>
      </c>
      <c r="C11781" t="s">
        <v>438</v>
      </c>
      <c r="D11781" t="s">
        <v>439</v>
      </c>
      <c r="E11781">
        <v>1980</v>
      </c>
      <c r="F11781">
        <v>13.4</v>
      </c>
      <c r="G11781">
        <v>11.7</v>
      </c>
      <c r="H11781">
        <v>4683.93</v>
      </c>
      <c r="I11781" s="1">
        <v>565000000000</v>
      </c>
      <c r="J11781">
        <v>10032.1</v>
      </c>
      <c r="L11781">
        <v>12.1</v>
      </c>
      <c r="M11781">
        <v>73.675600000000003</v>
      </c>
      <c r="N11781">
        <v>232.77099999999999</v>
      </c>
    </row>
    <row r="11782" spans="1:14" x14ac:dyDescent="0.3">
      <c r="A11782" t="s">
        <v>406</v>
      </c>
      <c r="B11782" t="s">
        <v>407</v>
      </c>
      <c r="C11782" t="s">
        <v>438</v>
      </c>
      <c r="D11782" t="s">
        <v>439</v>
      </c>
      <c r="E11782">
        <v>1979</v>
      </c>
      <c r="F11782">
        <v>13.1</v>
      </c>
      <c r="G11782">
        <v>12</v>
      </c>
      <c r="H11782">
        <v>4922.92</v>
      </c>
      <c r="I11782" s="1">
        <v>439000000000</v>
      </c>
      <c r="J11782">
        <v>7804.76</v>
      </c>
      <c r="L11782">
        <v>12.7</v>
      </c>
      <c r="M11782">
        <v>73.275599999999997</v>
      </c>
      <c r="N11782">
        <v>232.49299999999999</v>
      </c>
    </row>
    <row r="11783" spans="1:14" x14ac:dyDescent="0.3">
      <c r="A11783" t="s">
        <v>406</v>
      </c>
      <c r="B11783" t="s">
        <v>407</v>
      </c>
      <c r="C11783" t="s">
        <v>438</v>
      </c>
      <c r="D11783" t="s">
        <v>439</v>
      </c>
      <c r="E11783">
        <v>1978</v>
      </c>
      <c r="F11783">
        <v>12.2</v>
      </c>
      <c r="G11783">
        <v>11.9</v>
      </c>
      <c r="H11783">
        <v>4729.8500000000004</v>
      </c>
      <c r="I11783" s="1">
        <v>336000000000</v>
      </c>
      <c r="J11783">
        <v>5976.94</v>
      </c>
      <c r="L11783">
        <v>13.4</v>
      </c>
      <c r="M11783">
        <v>73.175600000000003</v>
      </c>
      <c r="N11783">
        <v>232.28399999999999</v>
      </c>
    </row>
    <row r="11784" spans="1:14" x14ac:dyDescent="0.3">
      <c r="A11784" t="s">
        <v>406</v>
      </c>
      <c r="B11784" t="s">
        <v>407</v>
      </c>
      <c r="C11784" t="s">
        <v>438</v>
      </c>
      <c r="D11784" t="s">
        <v>439</v>
      </c>
      <c r="E11784">
        <v>1977</v>
      </c>
      <c r="F11784">
        <v>11.7</v>
      </c>
      <c r="G11784">
        <v>11.7</v>
      </c>
      <c r="H11784">
        <v>4668.42</v>
      </c>
      <c r="I11784" s="1">
        <v>263000000000</v>
      </c>
      <c r="J11784">
        <v>4681.4399999999996</v>
      </c>
      <c r="L11784">
        <v>14.1</v>
      </c>
      <c r="M11784">
        <v>73.224400000000003</v>
      </c>
      <c r="N11784">
        <v>232.27199999999999</v>
      </c>
    </row>
    <row r="11785" spans="1:14" x14ac:dyDescent="0.3">
      <c r="A11785" t="s">
        <v>406</v>
      </c>
      <c r="B11785" t="s">
        <v>407</v>
      </c>
      <c r="C11785" t="s">
        <v>438</v>
      </c>
      <c r="D11785" t="s">
        <v>439</v>
      </c>
      <c r="E11785">
        <v>1976</v>
      </c>
      <c r="F11785">
        <v>12</v>
      </c>
      <c r="G11785">
        <v>12.1</v>
      </c>
      <c r="H11785">
        <v>4587.6899999999996</v>
      </c>
      <c r="I11785" s="1">
        <v>233000000000</v>
      </c>
      <c r="J11785">
        <v>4138.17</v>
      </c>
      <c r="L11785">
        <v>14.7</v>
      </c>
      <c r="M11785">
        <v>72.775599999999997</v>
      </c>
      <c r="N11785">
        <v>232.34800000000001</v>
      </c>
    </row>
    <row r="11786" spans="1:14" x14ac:dyDescent="0.3">
      <c r="A11786" t="s">
        <v>406</v>
      </c>
      <c r="B11786" t="s">
        <v>407</v>
      </c>
      <c r="C11786" t="s">
        <v>438</v>
      </c>
      <c r="D11786" t="s">
        <v>439</v>
      </c>
      <c r="E11786">
        <v>1975</v>
      </c>
      <c r="F11786">
        <v>12.4</v>
      </c>
      <c r="G11786">
        <v>11.8</v>
      </c>
      <c r="H11786">
        <v>4492.42</v>
      </c>
      <c r="I11786" s="1">
        <v>242000000000</v>
      </c>
      <c r="J11786">
        <v>4299.75</v>
      </c>
      <c r="L11786">
        <v>15.4</v>
      </c>
      <c r="M11786">
        <v>72.724400000000003</v>
      </c>
      <c r="N11786">
        <v>232.405</v>
      </c>
    </row>
    <row r="11787" spans="1:14" x14ac:dyDescent="0.3">
      <c r="A11787" t="s">
        <v>406</v>
      </c>
      <c r="B11787" t="s">
        <v>407</v>
      </c>
      <c r="C11787" t="s">
        <v>438</v>
      </c>
      <c r="D11787" t="s">
        <v>439</v>
      </c>
      <c r="E11787">
        <v>1974</v>
      </c>
      <c r="F11787">
        <v>13.1</v>
      </c>
      <c r="G11787">
        <v>11.9</v>
      </c>
      <c r="H11787">
        <v>4534.25</v>
      </c>
      <c r="I11787" s="1">
        <v>206000000000</v>
      </c>
      <c r="J11787">
        <v>3665.86</v>
      </c>
      <c r="L11787">
        <v>16</v>
      </c>
      <c r="M11787">
        <v>72.5244</v>
      </c>
      <c r="N11787">
        <v>232.422</v>
      </c>
    </row>
    <row r="11788" spans="1:14" x14ac:dyDescent="0.3">
      <c r="A11788" t="s">
        <v>406</v>
      </c>
      <c r="B11788" t="s">
        <v>407</v>
      </c>
      <c r="C11788" t="s">
        <v>438</v>
      </c>
      <c r="D11788" t="s">
        <v>439</v>
      </c>
      <c r="E11788">
        <v>1973</v>
      </c>
      <c r="F11788">
        <v>13.9</v>
      </c>
      <c r="G11788">
        <v>11.9</v>
      </c>
      <c r="H11788">
        <v>4671.72</v>
      </c>
      <c r="I11788" s="1">
        <v>193000000000</v>
      </c>
      <c r="J11788">
        <v>3426.28</v>
      </c>
      <c r="L11788">
        <v>16.600000000000001</v>
      </c>
      <c r="M11788">
        <v>72.324399999999997</v>
      </c>
      <c r="N11788">
        <v>232.27600000000001</v>
      </c>
    </row>
    <row r="11789" spans="1:14" x14ac:dyDescent="0.3">
      <c r="A11789" t="s">
        <v>406</v>
      </c>
      <c r="B11789" t="s">
        <v>407</v>
      </c>
      <c r="C11789" t="s">
        <v>438</v>
      </c>
      <c r="D11789" t="s">
        <v>439</v>
      </c>
      <c r="E11789">
        <v>1972</v>
      </c>
      <c r="F11789">
        <v>14.9</v>
      </c>
      <c r="G11789">
        <v>12</v>
      </c>
      <c r="H11789">
        <v>4372.6400000000003</v>
      </c>
      <c r="I11789" s="1">
        <v>170000000000</v>
      </c>
      <c r="J11789">
        <v>3030.43</v>
      </c>
      <c r="L11789">
        <v>17.2</v>
      </c>
      <c r="M11789">
        <v>72.124399999999994</v>
      </c>
      <c r="N11789">
        <v>231.828</v>
      </c>
    </row>
    <row r="11790" spans="1:14" x14ac:dyDescent="0.3">
      <c r="A11790" t="s">
        <v>406</v>
      </c>
      <c r="B11790" t="s">
        <v>407</v>
      </c>
      <c r="C11790" t="s">
        <v>438</v>
      </c>
      <c r="D11790" t="s">
        <v>439</v>
      </c>
      <c r="E11790">
        <v>1971</v>
      </c>
      <c r="F11790">
        <v>16.100000000000001</v>
      </c>
      <c r="G11790">
        <v>11.5</v>
      </c>
      <c r="H11790">
        <v>4254.6499999999996</v>
      </c>
      <c r="I11790" s="1">
        <v>148000000000</v>
      </c>
      <c r="J11790">
        <v>2649.8</v>
      </c>
      <c r="L11790">
        <v>17.600000000000001</v>
      </c>
      <c r="M11790">
        <v>72.273200000000003</v>
      </c>
      <c r="N11790">
        <v>231.04300000000001</v>
      </c>
    </row>
    <row r="11791" spans="1:14" x14ac:dyDescent="0.3">
      <c r="A11791" t="s">
        <v>406</v>
      </c>
      <c r="B11791" t="s">
        <v>407</v>
      </c>
      <c r="C11791" t="s">
        <v>438</v>
      </c>
      <c r="D11791" t="s">
        <v>439</v>
      </c>
      <c r="E11791">
        <v>1970</v>
      </c>
      <c r="F11791">
        <v>16.2</v>
      </c>
      <c r="G11791">
        <v>11.8</v>
      </c>
      <c r="H11791">
        <v>4166.93</v>
      </c>
      <c r="I11791" s="1">
        <v>131000000000</v>
      </c>
      <c r="J11791">
        <v>2347.54</v>
      </c>
      <c r="L11791">
        <v>18</v>
      </c>
      <c r="M11791">
        <v>71.973200000000006</v>
      </c>
      <c r="N11791">
        <v>230.08</v>
      </c>
    </row>
    <row r="11792" spans="1:14" x14ac:dyDescent="0.3">
      <c r="A11792" t="s">
        <v>406</v>
      </c>
      <c r="B11792" t="s">
        <v>407</v>
      </c>
      <c r="C11792" t="s">
        <v>438</v>
      </c>
      <c r="D11792" t="s">
        <v>439</v>
      </c>
      <c r="E11792">
        <v>1969</v>
      </c>
      <c r="F11792">
        <v>16.600000000000001</v>
      </c>
      <c r="G11792">
        <v>11.9</v>
      </c>
      <c r="H11792">
        <v>4006.33</v>
      </c>
      <c r="I11792" s="1">
        <v>113000000000</v>
      </c>
      <c r="J11792">
        <v>2032.35</v>
      </c>
      <c r="L11792">
        <v>18.399999999999999</v>
      </c>
      <c r="M11792">
        <v>71.721999999999994</v>
      </c>
      <c r="N11792">
        <v>229.16399999999999</v>
      </c>
    </row>
    <row r="11793" spans="1:15" x14ac:dyDescent="0.3">
      <c r="A11793" t="s">
        <v>406</v>
      </c>
      <c r="B11793" t="s">
        <v>407</v>
      </c>
      <c r="C11793" t="s">
        <v>438</v>
      </c>
      <c r="D11793" t="s">
        <v>439</v>
      </c>
      <c r="E11793">
        <v>1968</v>
      </c>
      <c r="F11793">
        <v>17.2</v>
      </c>
      <c r="G11793">
        <v>11.9</v>
      </c>
      <c r="H11793">
        <v>3762.59</v>
      </c>
      <c r="I11793" s="1">
        <v>105000000000</v>
      </c>
      <c r="J11793">
        <v>1896.39</v>
      </c>
      <c r="L11793">
        <v>18.7</v>
      </c>
      <c r="M11793">
        <v>71.724400000000003</v>
      </c>
      <c r="N11793">
        <v>228.214</v>
      </c>
    </row>
    <row r="11794" spans="1:15" x14ac:dyDescent="0.3">
      <c r="A11794" t="s">
        <v>406</v>
      </c>
      <c r="B11794" t="s">
        <v>407</v>
      </c>
      <c r="C11794" t="s">
        <v>438</v>
      </c>
      <c r="D11794" t="s">
        <v>439</v>
      </c>
      <c r="E11794">
        <v>1967</v>
      </c>
      <c r="F11794">
        <v>17.5</v>
      </c>
      <c r="G11794">
        <v>11.2</v>
      </c>
      <c r="H11794">
        <v>3506.89</v>
      </c>
      <c r="I11794" s="1">
        <v>111000000000</v>
      </c>
      <c r="J11794">
        <v>2023.63</v>
      </c>
      <c r="L11794">
        <v>19.100000000000001</v>
      </c>
      <c r="M11794">
        <v>72.124399999999994</v>
      </c>
      <c r="N11794">
        <v>227.10499999999999</v>
      </c>
    </row>
    <row r="11795" spans="1:15" x14ac:dyDescent="0.3">
      <c r="A11795" t="s">
        <v>406</v>
      </c>
      <c r="B11795" t="s">
        <v>407</v>
      </c>
      <c r="C11795" t="s">
        <v>438</v>
      </c>
      <c r="D11795" t="s">
        <v>439</v>
      </c>
      <c r="E11795">
        <v>1966</v>
      </c>
      <c r="F11795">
        <v>17.899999999999999</v>
      </c>
      <c r="G11795">
        <v>11.8</v>
      </c>
      <c r="H11795">
        <v>3425.8</v>
      </c>
      <c r="I11795" s="1">
        <v>107000000000</v>
      </c>
      <c r="J11795">
        <v>1959.63</v>
      </c>
      <c r="L11795">
        <v>19.600000000000001</v>
      </c>
      <c r="M11795">
        <v>71.5732</v>
      </c>
      <c r="N11795">
        <v>225.886</v>
      </c>
    </row>
    <row r="11796" spans="1:15" x14ac:dyDescent="0.3">
      <c r="A11796" t="s">
        <v>406</v>
      </c>
      <c r="B11796" t="s">
        <v>407</v>
      </c>
      <c r="C11796" t="s">
        <v>438</v>
      </c>
      <c r="D11796" t="s">
        <v>439</v>
      </c>
      <c r="E11796">
        <v>1965</v>
      </c>
      <c r="F11796">
        <v>18.3</v>
      </c>
      <c r="G11796">
        <v>11.6</v>
      </c>
      <c r="H11796">
        <v>3330.18</v>
      </c>
      <c r="I11796" s="1">
        <v>101000000000</v>
      </c>
      <c r="J11796">
        <v>1850.95</v>
      </c>
      <c r="L11796">
        <v>20.100000000000001</v>
      </c>
      <c r="M11796">
        <v>71.624399999999994</v>
      </c>
      <c r="N11796">
        <v>224.64400000000001</v>
      </c>
    </row>
    <row r="11797" spans="1:15" x14ac:dyDescent="0.3">
      <c r="A11797" t="s">
        <v>406</v>
      </c>
      <c r="B11797" t="s">
        <v>407</v>
      </c>
      <c r="C11797" t="s">
        <v>438</v>
      </c>
      <c r="D11797" t="s">
        <v>439</v>
      </c>
      <c r="E11797">
        <v>1964</v>
      </c>
      <c r="F11797">
        <v>18.8</v>
      </c>
      <c r="G11797">
        <v>11.3</v>
      </c>
      <c r="H11797">
        <v>3127.46</v>
      </c>
      <c r="I11797">
        <v>93387600000</v>
      </c>
      <c r="J11797">
        <v>1729.4</v>
      </c>
      <c r="L11797">
        <v>20.8</v>
      </c>
      <c r="M11797">
        <v>71.624399999999994</v>
      </c>
      <c r="N11797">
        <v>223.20500000000001</v>
      </c>
    </row>
    <row r="11798" spans="1:15" x14ac:dyDescent="0.3">
      <c r="A11798" t="s">
        <v>406</v>
      </c>
      <c r="B11798" t="s">
        <v>407</v>
      </c>
      <c r="C11798" t="s">
        <v>438</v>
      </c>
      <c r="D11798" t="s">
        <v>439</v>
      </c>
      <c r="E11798">
        <v>1963</v>
      </c>
      <c r="F11798">
        <v>18.5</v>
      </c>
      <c r="G11798">
        <v>12.2</v>
      </c>
      <c r="H11798">
        <v>3002.09</v>
      </c>
      <c r="I11798">
        <v>85443800000</v>
      </c>
      <c r="J11798">
        <v>1592.61</v>
      </c>
      <c r="L11798">
        <v>21.4</v>
      </c>
      <c r="M11798">
        <v>70.826800000000006</v>
      </c>
      <c r="N11798">
        <v>221.75800000000001</v>
      </c>
    </row>
    <row r="11799" spans="1:15" x14ac:dyDescent="0.3">
      <c r="A11799" t="s">
        <v>406</v>
      </c>
      <c r="B11799" t="s">
        <v>407</v>
      </c>
      <c r="C11799" t="s">
        <v>438</v>
      </c>
      <c r="D11799" t="s">
        <v>439</v>
      </c>
      <c r="E11799">
        <v>1962</v>
      </c>
      <c r="F11799">
        <v>18.3</v>
      </c>
      <c r="G11799">
        <v>11.9</v>
      </c>
      <c r="H11799">
        <v>2780.66</v>
      </c>
      <c r="I11799">
        <v>80601900000</v>
      </c>
      <c r="J11799">
        <v>1513.65</v>
      </c>
      <c r="L11799">
        <v>22</v>
      </c>
      <c r="M11799">
        <v>70.9268</v>
      </c>
      <c r="N11799">
        <v>220.10499999999999</v>
      </c>
    </row>
    <row r="11800" spans="1:15" x14ac:dyDescent="0.3">
      <c r="A11800" t="s">
        <v>406</v>
      </c>
      <c r="B11800" t="s">
        <v>407</v>
      </c>
      <c r="C11800" t="s">
        <v>438</v>
      </c>
      <c r="D11800" t="s">
        <v>439</v>
      </c>
      <c r="E11800">
        <v>1961</v>
      </c>
      <c r="F11800">
        <v>17.899999999999999</v>
      </c>
      <c r="G11800">
        <v>12</v>
      </c>
      <c r="H11800">
        <v>2553.69</v>
      </c>
      <c r="I11800">
        <v>76694400000</v>
      </c>
      <c r="J11800">
        <v>1452.54</v>
      </c>
      <c r="L11800">
        <v>22.5</v>
      </c>
      <c r="M11800">
        <v>70.878</v>
      </c>
      <c r="N11800">
        <v>218.245</v>
      </c>
    </row>
    <row r="11801" spans="1:15" x14ac:dyDescent="0.3">
      <c r="A11801" t="s">
        <v>406</v>
      </c>
      <c r="B11801" t="s">
        <v>407</v>
      </c>
      <c r="C11801" t="s">
        <v>438</v>
      </c>
      <c r="D11801" t="s">
        <v>439</v>
      </c>
      <c r="E11801">
        <v>1960</v>
      </c>
      <c r="F11801">
        <v>17.5</v>
      </c>
      <c r="G11801">
        <v>11.5</v>
      </c>
      <c r="H11801">
        <v>2412.14</v>
      </c>
      <c r="I11801">
        <v>72328000000</v>
      </c>
      <c r="J11801">
        <v>1380.31</v>
      </c>
      <c r="L11801">
        <v>22.9</v>
      </c>
      <c r="M11801">
        <v>71.126800000000003</v>
      </c>
    </row>
    <row r="11802" spans="1:15" x14ac:dyDescent="0.3">
      <c r="A11802" t="s">
        <v>408</v>
      </c>
      <c r="B11802" t="s">
        <v>409</v>
      </c>
      <c r="C11802" t="s">
        <v>440</v>
      </c>
      <c r="D11802" t="s">
        <v>439</v>
      </c>
      <c r="E11802">
        <v>2018</v>
      </c>
      <c r="I11802" s="1">
        <v>20500000000000</v>
      </c>
      <c r="J11802">
        <v>62641</v>
      </c>
      <c r="L11802">
        <v>5.6</v>
      </c>
      <c r="N11802">
        <v>35.766100000000002</v>
      </c>
      <c r="O11802">
        <v>3.9329999999999998</v>
      </c>
    </row>
    <row r="11803" spans="1:15" x14ac:dyDescent="0.3">
      <c r="A11803" t="s">
        <v>408</v>
      </c>
      <c r="B11803" t="s">
        <v>409</v>
      </c>
      <c r="C11803" t="s">
        <v>440</v>
      </c>
      <c r="D11803" t="s">
        <v>439</v>
      </c>
      <c r="E11803">
        <v>2017</v>
      </c>
      <c r="F11803">
        <v>11.8</v>
      </c>
      <c r="G11803">
        <v>8.5</v>
      </c>
      <c r="I11803" s="1">
        <v>19500000000000</v>
      </c>
      <c r="J11803">
        <v>59927.9</v>
      </c>
      <c r="K11803">
        <v>87.266099999999994</v>
      </c>
      <c r="L11803">
        <v>5.7</v>
      </c>
      <c r="M11803">
        <v>78.539000000000001</v>
      </c>
      <c r="N11803">
        <v>35.545200000000001</v>
      </c>
      <c r="O11803">
        <v>4.3550000000000004</v>
      </c>
    </row>
    <row r="11804" spans="1:15" x14ac:dyDescent="0.3">
      <c r="A11804" t="s">
        <v>408</v>
      </c>
      <c r="B11804" t="s">
        <v>409</v>
      </c>
      <c r="C11804" t="s">
        <v>440</v>
      </c>
      <c r="D11804" t="s">
        <v>439</v>
      </c>
      <c r="E11804">
        <v>2016</v>
      </c>
      <c r="F11804">
        <v>12.2</v>
      </c>
      <c r="G11804">
        <v>8.4930000000000003</v>
      </c>
      <c r="I11804" s="1">
        <v>18700000000000</v>
      </c>
      <c r="J11804">
        <v>57904.2</v>
      </c>
      <c r="K11804">
        <v>85.544399999999996</v>
      </c>
      <c r="L11804">
        <v>5.8</v>
      </c>
      <c r="M11804">
        <v>78.539000000000001</v>
      </c>
      <c r="N11804">
        <v>35.318300000000001</v>
      </c>
      <c r="O11804">
        <v>4.8689999999999998</v>
      </c>
    </row>
    <row r="11805" spans="1:15" x14ac:dyDescent="0.3">
      <c r="A11805" t="s">
        <v>408</v>
      </c>
      <c r="B11805" t="s">
        <v>409</v>
      </c>
      <c r="C11805" t="s">
        <v>440</v>
      </c>
      <c r="D11805" t="s">
        <v>439</v>
      </c>
      <c r="E11805">
        <v>2015</v>
      </c>
      <c r="F11805">
        <v>12.4</v>
      </c>
      <c r="G11805">
        <v>8.44</v>
      </c>
      <c r="I11805" s="1">
        <v>18200000000000</v>
      </c>
      <c r="J11805">
        <v>56803.5</v>
      </c>
      <c r="K11805">
        <v>74.554199999999994</v>
      </c>
      <c r="L11805">
        <v>5.8</v>
      </c>
      <c r="M11805">
        <v>78.690200000000004</v>
      </c>
      <c r="N11805">
        <v>35.063699999999997</v>
      </c>
      <c r="O11805">
        <v>5.28</v>
      </c>
    </row>
    <row r="11806" spans="1:15" x14ac:dyDescent="0.3">
      <c r="A11806" t="s">
        <v>408</v>
      </c>
      <c r="B11806" t="s">
        <v>409</v>
      </c>
      <c r="C11806" t="s">
        <v>440</v>
      </c>
      <c r="D11806" t="s">
        <v>439</v>
      </c>
      <c r="E11806">
        <v>2014</v>
      </c>
      <c r="F11806">
        <v>12.5</v>
      </c>
      <c r="G11806">
        <v>8.2370000000000001</v>
      </c>
      <c r="H11806">
        <v>12994</v>
      </c>
      <c r="I11806" s="1">
        <v>17500000000000</v>
      </c>
      <c r="J11806">
        <v>55033</v>
      </c>
      <c r="K11806">
        <v>73</v>
      </c>
      <c r="L11806">
        <v>5.9</v>
      </c>
      <c r="M11806">
        <v>78.841499999999996</v>
      </c>
      <c r="N11806">
        <v>34.806100000000001</v>
      </c>
      <c r="O11806">
        <v>6.1680000000000001</v>
      </c>
    </row>
    <row r="11807" spans="1:15" x14ac:dyDescent="0.3">
      <c r="A11807" t="s">
        <v>408</v>
      </c>
      <c r="B11807" t="s">
        <v>409</v>
      </c>
      <c r="C11807" t="s">
        <v>440</v>
      </c>
      <c r="D11807" t="s">
        <v>439</v>
      </c>
      <c r="E11807">
        <v>2013</v>
      </c>
      <c r="F11807">
        <v>12.4</v>
      </c>
      <c r="G11807">
        <v>8.2149999999999999</v>
      </c>
      <c r="H11807">
        <v>13004.1</v>
      </c>
      <c r="I11807" s="1">
        <v>16800000000000</v>
      </c>
      <c r="J11807">
        <v>53106.9</v>
      </c>
      <c r="K11807">
        <v>71.400000000000006</v>
      </c>
      <c r="L11807">
        <v>6</v>
      </c>
      <c r="M11807">
        <v>78.741500000000002</v>
      </c>
      <c r="N11807">
        <v>34.551600000000001</v>
      </c>
      <c r="O11807">
        <v>7.375</v>
      </c>
    </row>
    <row r="11808" spans="1:15" x14ac:dyDescent="0.3">
      <c r="A11808" t="s">
        <v>408</v>
      </c>
      <c r="B11808" t="s">
        <v>409</v>
      </c>
      <c r="C11808" t="s">
        <v>440</v>
      </c>
      <c r="D11808" t="s">
        <v>439</v>
      </c>
      <c r="E11808">
        <v>2012</v>
      </c>
      <c r="F11808">
        <v>12.6</v>
      </c>
      <c r="G11808">
        <v>8.1020000000000003</v>
      </c>
      <c r="H11808">
        <v>12964.3</v>
      </c>
      <c r="I11808" s="1">
        <v>16200000000000</v>
      </c>
      <c r="J11808">
        <v>51603.5</v>
      </c>
      <c r="K11808">
        <v>74.7</v>
      </c>
      <c r="L11808">
        <v>6</v>
      </c>
      <c r="M11808">
        <v>78.741500000000002</v>
      </c>
      <c r="N11808">
        <v>34.312899999999999</v>
      </c>
      <c r="O11808">
        <v>8.0690000000000008</v>
      </c>
    </row>
    <row r="11809" spans="1:15" x14ac:dyDescent="0.3">
      <c r="A11809" t="s">
        <v>408</v>
      </c>
      <c r="B11809" t="s">
        <v>409</v>
      </c>
      <c r="C11809" t="s">
        <v>440</v>
      </c>
      <c r="D11809" t="s">
        <v>439</v>
      </c>
      <c r="E11809">
        <v>2011</v>
      </c>
      <c r="F11809">
        <v>12.7</v>
      </c>
      <c r="G11809">
        <v>8.0730000000000004</v>
      </c>
      <c r="H11809">
        <v>13246</v>
      </c>
      <c r="I11809" s="1">
        <v>15500000000000</v>
      </c>
      <c r="J11809">
        <v>49883.1</v>
      </c>
      <c r="K11809">
        <v>69.729500000000002</v>
      </c>
      <c r="L11809">
        <v>6.1</v>
      </c>
      <c r="M11809">
        <v>78.641499999999994</v>
      </c>
      <c r="N11809">
        <v>34.062100000000001</v>
      </c>
      <c r="O11809">
        <v>8.9489999999999998</v>
      </c>
    </row>
    <row r="11810" spans="1:15" x14ac:dyDescent="0.3">
      <c r="A11810" t="s">
        <v>408</v>
      </c>
      <c r="B11810" t="s">
        <v>409</v>
      </c>
      <c r="C11810" t="s">
        <v>440</v>
      </c>
      <c r="D11810" t="s">
        <v>439</v>
      </c>
      <c r="E11810">
        <v>2010</v>
      </c>
      <c r="F11810">
        <v>13</v>
      </c>
      <c r="G11810">
        <v>7.9950000000000001</v>
      </c>
      <c r="H11810">
        <v>13394.9</v>
      </c>
      <c r="I11810" s="1">
        <v>15000000000000</v>
      </c>
      <c r="J11810">
        <v>48466.8</v>
      </c>
      <c r="K11810">
        <v>71.69</v>
      </c>
      <c r="L11810">
        <v>6.2</v>
      </c>
      <c r="M11810">
        <v>78.541499999999999</v>
      </c>
      <c r="N11810">
        <v>33.8157</v>
      </c>
      <c r="O11810">
        <v>9.6329999999999991</v>
      </c>
    </row>
    <row r="11811" spans="1:15" x14ac:dyDescent="0.3">
      <c r="A11811" t="s">
        <v>408</v>
      </c>
      <c r="B11811" t="s">
        <v>409</v>
      </c>
      <c r="C11811" t="s">
        <v>440</v>
      </c>
      <c r="D11811" t="s">
        <v>439</v>
      </c>
      <c r="E11811">
        <v>2009</v>
      </c>
      <c r="F11811">
        <v>13.5</v>
      </c>
      <c r="G11811">
        <v>7.9</v>
      </c>
      <c r="H11811">
        <v>12913.7</v>
      </c>
      <c r="I11811" s="1">
        <v>14400000000000</v>
      </c>
      <c r="J11811">
        <v>47100</v>
      </c>
      <c r="K11811">
        <v>71</v>
      </c>
      <c r="L11811">
        <v>6.4</v>
      </c>
      <c r="M11811">
        <v>78.390199999999993</v>
      </c>
      <c r="N11811">
        <v>33.5364</v>
      </c>
      <c r="O11811">
        <v>9.2539999999999996</v>
      </c>
    </row>
    <row r="11812" spans="1:15" x14ac:dyDescent="0.3">
      <c r="A11812" t="s">
        <v>408</v>
      </c>
      <c r="B11812" t="s">
        <v>409</v>
      </c>
      <c r="C11812" t="s">
        <v>440</v>
      </c>
      <c r="D11812" t="s">
        <v>439</v>
      </c>
      <c r="E11812">
        <v>2008</v>
      </c>
      <c r="F11812">
        <v>14</v>
      </c>
      <c r="G11812">
        <v>8.1</v>
      </c>
      <c r="H11812">
        <v>13663.4</v>
      </c>
      <c r="I11812" s="1">
        <v>14700000000000</v>
      </c>
      <c r="J11812">
        <v>48382.6</v>
      </c>
      <c r="K11812">
        <v>74</v>
      </c>
      <c r="L11812">
        <v>6.5</v>
      </c>
      <c r="M11812">
        <v>78.039000000000001</v>
      </c>
      <c r="N11812">
        <v>33.243699999999997</v>
      </c>
      <c r="O11812">
        <v>5.7839999999999998</v>
      </c>
    </row>
    <row r="11813" spans="1:15" x14ac:dyDescent="0.3">
      <c r="A11813" t="s">
        <v>408</v>
      </c>
      <c r="B11813" t="s">
        <v>409</v>
      </c>
      <c r="C11813" t="s">
        <v>440</v>
      </c>
      <c r="D11813" t="s">
        <v>439</v>
      </c>
      <c r="E11813">
        <v>2007</v>
      </c>
      <c r="F11813">
        <v>14.3</v>
      </c>
      <c r="G11813">
        <v>8</v>
      </c>
      <c r="H11813">
        <v>13657.5</v>
      </c>
      <c r="I11813" s="1">
        <v>14500000000000</v>
      </c>
      <c r="J11813">
        <v>47976</v>
      </c>
      <c r="K11813">
        <v>75</v>
      </c>
      <c r="L11813">
        <v>6.6</v>
      </c>
      <c r="M11813">
        <v>77.987799999999993</v>
      </c>
      <c r="N11813">
        <v>32.878599999999999</v>
      </c>
      <c r="O11813">
        <v>4.6219999999999999</v>
      </c>
    </row>
    <row r="11814" spans="1:15" x14ac:dyDescent="0.3">
      <c r="A11814" t="s">
        <v>408</v>
      </c>
      <c r="B11814" t="s">
        <v>409</v>
      </c>
      <c r="C11814" t="s">
        <v>440</v>
      </c>
      <c r="D11814" t="s">
        <v>439</v>
      </c>
      <c r="E11814">
        <v>2006</v>
      </c>
      <c r="F11814">
        <v>14.3</v>
      </c>
      <c r="G11814">
        <v>8.1</v>
      </c>
      <c r="H11814">
        <v>13583.3</v>
      </c>
      <c r="I11814" s="1">
        <v>13800000000000</v>
      </c>
      <c r="J11814">
        <v>46298.7</v>
      </c>
      <c r="K11814">
        <v>68.931200000000004</v>
      </c>
      <c r="L11814">
        <v>6.7</v>
      </c>
      <c r="M11814">
        <v>77.687799999999996</v>
      </c>
      <c r="N11814">
        <v>32.567399999999999</v>
      </c>
      <c r="O11814">
        <v>4.6230000000000002</v>
      </c>
    </row>
    <row r="11815" spans="1:15" x14ac:dyDescent="0.3">
      <c r="A11815" t="s">
        <v>408</v>
      </c>
      <c r="B11815" t="s">
        <v>409</v>
      </c>
      <c r="C11815" t="s">
        <v>440</v>
      </c>
      <c r="D11815" t="s">
        <v>439</v>
      </c>
      <c r="E11815">
        <v>2005</v>
      </c>
      <c r="F11815">
        <v>14</v>
      </c>
      <c r="G11815">
        <v>8.3000000000000007</v>
      </c>
      <c r="H11815">
        <v>13704.6</v>
      </c>
      <c r="I11815" s="1">
        <v>13000000000000</v>
      </c>
      <c r="J11815">
        <v>44114.7</v>
      </c>
      <c r="K11815">
        <v>67.968100000000007</v>
      </c>
      <c r="L11815">
        <v>6.7</v>
      </c>
      <c r="M11815">
        <v>77.487799999999993</v>
      </c>
      <c r="N11815">
        <v>32.254899999999999</v>
      </c>
      <c r="O11815">
        <v>5.0830000000000002</v>
      </c>
    </row>
    <row r="11816" spans="1:15" x14ac:dyDescent="0.3">
      <c r="A11816" t="s">
        <v>408</v>
      </c>
      <c r="B11816" t="s">
        <v>409</v>
      </c>
      <c r="C11816" t="s">
        <v>440</v>
      </c>
      <c r="D11816" t="s">
        <v>439</v>
      </c>
      <c r="E11816">
        <v>2004</v>
      </c>
      <c r="F11816">
        <v>14</v>
      </c>
      <c r="G11816">
        <v>8.1999999999999993</v>
      </c>
      <c r="H11816">
        <v>13388.6</v>
      </c>
      <c r="I11816" s="1">
        <v>12200000000000</v>
      </c>
      <c r="J11816">
        <v>41712.800000000003</v>
      </c>
      <c r="K11816">
        <v>64.758300000000006</v>
      </c>
      <c r="L11816">
        <v>6.8</v>
      </c>
      <c r="M11816">
        <v>77.487799999999993</v>
      </c>
      <c r="N11816">
        <v>31.9589</v>
      </c>
      <c r="O11816">
        <v>5.5289999999999999</v>
      </c>
    </row>
    <row r="11817" spans="1:15" x14ac:dyDescent="0.3">
      <c r="A11817" t="s">
        <v>408</v>
      </c>
      <c r="B11817" t="s">
        <v>409</v>
      </c>
      <c r="C11817" t="s">
        <v>440</v>
      </c>
      <c r="D11817" t="s">
        <v>439</v>
      </c>
      <c r="E11817">
        <v>2003</v>
      </c>
      <c r="F11817">
        <v>14.1</v>
      </c>
      <c r="G11817">
        <v>8.4</v>
      </c>
      <c r="H11817">
        <v>13307.5</v>
      </c>
      <c r="I11817" s="1">
        <v>11500000000000</v>
      </c>
      <c r="J11817">
        <v>39496.5</v>
      </c>
      <c r="K11817">
        <v>61.697099999999999</v>
      </c>
      <c r="L11817">
        <v>6.9</v>
      </c>
      <c r="M11817">
        <v>77.036600000000007</v>
      </c>
      <c r="N11817">
        <v>31.6645</v>
      </c>
      <c r="O11817">
        <v>5.9889999999999999</v>
      </c>
    </row>
    <row r="11818" spans="1:15" x14ac:dyDescent="0.3">
      <c r="A11818" t="s">
        <v>408</v>
      </c>
      <c r="B11818" t="s">
        <v>409</v>
      </c>
      <c r="C11818" t="s">
        <v>440</v>
      </c>
      <c r="D11818" t="s">
        <v>439</v>
      </c>
      <c r="E11818">
        <v>2002</v>
      </c>
      <c r="F11818">
        <v>14</v>
      </c>
      <c r="G11818">
        <v>8.5</v>
      </c>
      <c r="H11818">
        <v>13296.2</v>
      </c>
      <c r="I11818" s="1">
        <v>10900000000000</v>
      </c>
      <c r="J11818">
        <v>38023.199999999997</v>
      </c>
      <c r="K11818">
        <v>58.785400000000003</v>
      </c>
      <c r="L11818">
        <v>6.9</v>
      </c>
      <c r="M11818">
        <v>76.936599999999999</v>
      </c>
      <c r="N11818">
        <v>31.3935</v>
      </c>
      <c r="O11818">
        <v>5.7830000000000004</v>
      </c>
    </row>
    <row r="11819" spans="1:15" x14ac:dyDescent="0.3">
      <c r="A11819" t="s">
        <v>408</v>
      </c>
      <c r="B11819" t="s">
        <v>409</v>
      </c>
      <c r="C11819" t="s">
        <v>440</v>
      </c>
      <c r="D11819" t="s">
        <v>439</v>
      </c>
      <c r="E11819">
        <v>2001</v>
      </c>
      <c r="F11819">
        <v>14.1</v>
      </c>
      <c r="G11819">
        <v>8.5</v>
      </c>
      <c r="H11819">
        <v>13046.6</v>
      </c>
      <c r="I11819" s="1">
        <v>10600000000000</v>
      </c>
      <c r="J11819">
        <v>37133.199999999997</v>
      </c>
      <c r="K11819">
        <v>49.080800000000004</v>
      </c>
      <c r="L11819">
        <v>7</v>
      </c>
      <c r="M11819">
        <v>76.836600000000004</v>
      </c>
      <c r="N11819">
        <v>31.1036</v>
      </c>
      <c r="O11819">
        <v>4.7309999999999999</v>
      </c>
    </row>
    <row r="11820" spans="1:15" x14ac:dyDescent="0.3">
      <c r="A11820" t="s">
        <v>408</v>
      </c>
      <c r="B11820" t="s">
        <v>409</v>
      </c>
      <c r="C11820" t="s">
        <v>440</v>
      </c>
      <c r="D11820" t="s">
        <v>439</v>
      </c>
      <c r="E11820">
        <v>2000</v>
      </c>
      <c r="F11820">
        <v>14.4</v>
      </c>
      <c r="G11820">
        <v>8.5</v>
      </c>
      <c r="H11820">
        <v>13671.1</v>
      </c>
      <c r="I11820" s="1">
        <v>10300000000000</v>
      </c>
      <c r="J11820">
        <v>36334.9</v>
      </c>
      <c r="K11820">
        <v>43.0792</v>
      </c>
      <c r="L11820">
        <v>7.1</v>
      </c>
      <c r="M11820">
        <v>76.636600000000001</v>
      </c>
      <c r="N11820">
        <v>30.7973</v>
      </c>
      <c r="O11820">
        <v>3.992</v>
      </c>
    </row>
    <row r="11821" spans="1:15" x14ac:dyDescent="0.3">
      <c r="A11821" t="s">
        <v>408</v>
      </c>
      <c r="B11821" t="s">
        <v>409</v>
      </c>
      <c r="C11821" t="s">
        <v>440</v>
      </c>
      <c r="D11821" t="s">
        <v>439</v>
      </c>
      <c r="E11821">
        <v>1999</v>
      </c>
      <c r="F11821">
        <v>14.2</v>
      </c>
      <c r="G11821">
        <v>8.6</v>
      </c>
      <c r="H11821">
        <v>13281.9</v>
      </c>
      <c r="I11821" s="1">
        <v>9630000000000</v>
      </c>
      <c r="J11821">
        <v>34513.599999999999</v>
      </c>
      <c r="K11821">
        <v>35.848700000000001</v>
      </c>
      <c r="L11821">
        <v>7.2</v>
      </c>
      <c r="M11821">
        <v>76.582899999999995</v>
      </c>
      <c r="N11821">
        <v>30.4663</v>
      </c>
      <c r="O11821">
        <v>4.2190000000000003</v>
      </c>
    </row>
    <row r="11822" spans="1:15" x14ac:dyDescent="0.3">
      <c r="A11822" t="s">
        <v>408</v>
      </c>
      <c r="B11822" t="s">
        <v>409</v>
      </c>
      <c r="C11822" t="s">
        <v>440</v>
      </c>
      <c r="D11822" t="s">
        <v>439</v>
      </c>
      <c r="E11822">
        <v>1998</v>
      </c>
      <c r="F11822">
        <v>14.3</v>
      </c>
      <c r="G11822">
        <v>8.6</v>
      </c>
      <c r="H11822">
        <v>13154.8</v>
      </c>
      <c r="I11822" s="1">
        <v>9060000000000</v>
      </c>
      <c r="J11822">
        <v>32853.699999999997</v>
      </c>
      <c r="K11822">
        <v>30.0932</v>
      </c>
      <c r="L11822">
        <v>7.3</v>
      </c>
      <c r="M11822">
        <v>76.580500000000001</v>
      </c>
      <c r="N11822">
        <v>30.118500000000001</v>
      </c>
      <c r="O11822">
        <v>4.51</v>
      </c>
    </row>
    <row r="11823" spans="1:15" x14ac:dyDescent="0.3">
      <c r="A11823" t="s">
        <v>408</v>
      </c>
      <c r="B11823" t="s">
        <v>409</v>
      </c>
      <c r="C11823" t="s">
        <v>440</v>
      </c>
      <c r="D11823" t="s">
        <v>439</v>
      </c>
      <c r="E11823">
        <v>1997</v>
      </c>
      <c r="F11823">
        <v>14.2</v>
      </c>
      <c r="G11823">
        <v>8.6999999999999993</v>
      </c>
      <c r="H11823">
        <v>12889.8</v>
      </c>
      <c r="I11823" s="1">
        <v>8580000000000</v>
      </c>
      <c r="J11823">
        <v>31459.1</v>
      </c>
      <c r="K11823">
        <v>21.616399999999999</v>
      </c>
      <c r="L11823">
        <v>7.5</v>
      </c>
      <c r="M11823">
        <v>76.429299999999998</v>
      </c>
      <c r="N11823">
        <v>29.769400000000001</v>
      </c>
      <c r="O11823">
        <v>5</v>
      </c>
    </row>
    <row r="11824" spans="1:15" x14ac:dyDescent="0.3">
      <c r="A11824" t="s">
        <v>408</v>
      </c>
      <c r="B11824" t="s">
        <v>409</v>
      </c>
      <c r="C11824" t="s">
        <v>440</v>
      </c>
      <c r="D11824" t="s">
        <v>439</v>
      </c>
      <c r="E11824">
        <v>1996</v>
      </c>
      <c r="F11824">
        <v>14.4</v>
      </c>
      <c r="G11824">
        <v>8.8000000000000007</v>
      </c>
      <c r="H11824">
        <v>12854.3</v>
      </c>
      <c r="I11824" s="1">
        <v>8070000000000</v>
      </c>
      <c r="J11824">
        <v>29967.7</v>
      </c>
      <c r="K11824">
        <v>16.4194</v>
      </c>
      <c r="L11824">
        <v>7.7</v>
      </c>
      <c r="M11824">
        <v>76.026799999999994</v>
      </c>
      <c r="N11824">
        <v>29.4132</v>
      </c>
      <c r="O11824">
        <v>5.4509999999999996</v>
      </c>
    </row>
    <row r="11825" spans="1:15" x14ac:dyDescent="0.3">
      <c r="A11825" t="s">
        <v>408</v>
      </c>
      <c r="B11825" t="s">
        <v>409</v>
      </c>
      <c r="C11825" t="s">
        <v>440</v>
      </c>
      <c r="D11825" t="s">
        <v>439</v>
      </c>
      <c r="E11825">
        <v>1995</v>
      </c>
      <c r="F11825">
        <v>14.6</v>
      </c>
      <c r="G11825">
        <v>8.8000000000000007</v>
      </c>
      <c r="H11825">
        <v>12659.6</v>
      </c>
      <c r="I11825" s="1">
        <v>7640000000000</v>
      </c>
      <c r="J11825">
        <v>28690.9</v>
      </c>
      <c r="K11825">
        <v>9.2370900000000002</v>
      </c>
      <c r="L11825">
        <v>7.9</v>
      </c>
      <c r="M11825">
        <v>75.622</v>
      </c>
      <c r="N11825">
        <v>29.073</v>
      </c>
      <c r="O11825">
        <v>5.65</v>
      </c>
    </row>
    <row r="11826" spans="1:15" x14ac:dyDescent="0.3">
      <c r="A11826" t="s">
        <v>408</v>
      </c>
      <c r="B11826" t="s">
        <v>409</v>
      </c>
      <c r="C11826" t="s">
        <v>440</v>
      </c>
      <c r="D11826" t="s">
        <v>439</v>
      </c>
      <c r="E11826">
        <v>1994</v>
      </c>
      <c r="F11826">
        <v>15</v>
      </c>
      <c r="G11826">
        <v>8.8000000000000007</v>
      </c>
      <c r="H11826">
        <v>12455.2</v>
      </c>
      <c r="I11826" s="1">
        <v>7290000000000</v>
      </c>
      <c r="J11826">
        <v>27694.9</v>
      </c>
      <c r="K11826">
        <v>4.8627799999999999</v>
      </c>
      <c r="L11826">
        <v>8.1999999999999993</v>
      </c>
      <c r="M11826">
        <v>75.619500000000002</v>
      </c>
      <c r="N11826">
        <v>28.7288</v>
      </c>
      <c r="O11826">
        <v>6.1189999999999998</v>
      </c>
    </row>
    <row r="11827" spans="1:15" x14ac:dyDescent="0.3">
      <c r="A11827" t="s">
        <v>408</v>
      </c>
      <c r="B11827" t="s">
        <v>409</v>
      </c>
      <c r="C11827" t="s">
        <v>440</v>
      </c>
      <c r="D11827" t="s">
        <v>439</v>
      </c>
      <c r="E11827">
        <v>1993</v>
      </c>
      <c r="F11827">
        <v>15.4</v>
      </c>
      <c r="G11827">
        <v>8.8000000000000007</v>
      </c>
      <c r="H11827">
        <v>12261.5</v>
      </c>
      <c r="I11827" s="1">
        <v>6860000000000</v>
      </c>
      <c r="J11827">
        <v>26387.3</v>
      </c>
      <c r="K11827">
        <v>2.2716699999999999</v>
      </c>
      <c r="L11827">
        <v>8.5</v>
      </c>
      <c r="M11827">
        <v>75.419499999999999</v>
      </c>
      <c r="N11827">
        <v>28.378699999999998</v>
      </c>
      <c r="O11827">
        <v>6.9</v>
      </c>
    </row>
    <row r="11828" spans="1:15" x14ac:dyDescent="0.3">
      <c r="A11828" t="s">
        <v>408</v>
      </c>
      <c r="B11828" t="s">
        <v>409</v>
      </c>
      <c r="C11828" t="s">
        <v>440</v>
      </c>
      <c r="D11828" t="s">
        <v>439</v>
      </c>
      <c r="E11828">
        <v>1992</v>
      </c>
      <c r="F11828">
        <v>15.8</v>
      </c>
      <c r="G11828">
        <v>8.5</v>
      </c>
      <c r="H11828">
        <v>12015</v>
      </c>
      <c r="I11828" s="1">
        <v>6520000000000</v>
      </c>
      <c r="J11828">
        <v>25419</v>
      </c>
      <c r="K11828">
        <v>1.7242</v>
      </c>
      <c r="L11828">
        <v>8.8000000000000007</v>
      </c>
      <c r="M11828">
        <v>75.617099999999994</v>
      </c>
      <c r="N11828">
        <v>28.006900000000002</v>
      </c>
      <c r="O11828">
        <v>7.5</v>
      </c>
    </row>
    <row r="11829" spans="1:15" x14ac:dyDescent="0.3">
      <c r="A11829" t="s">
        <v>408</v>
      </c>
      <c r="B11829" t="s">
        <v>409</v>
      </c>
      <c r="C11829" t="s">
        <v>440</v>
      </c>
      <c r="D11829" t="s">
        <v>439</v>
      </c>
      <c r="E11829">
        <v>1991</v>
      </c>
      <c r="F11829">
        <v>16.2</v>
      </c>
      <c r="G11829">
        <v>8.6</v>
      </c>
      <c r="H11829">
        <v>12134.2</v>
      </c>
      <c r="I11829" s="1">
        <v>6160000000000</v>
      </c>
      <c r="J11829">
        <v>24342.3</v>
      </c>
      <c r="K11829">
        <v>1.1631899999999999</v>
      </c>
      <c r="L11829">
        <v>9.1</v>
      </c>
      <c r="M11829">
        <v>75.365899999999996</v>
      </c>
      <c r="N11829">
        <v>27.621099999999998</v>
      </c>
      <c r="O11829">
        <v>6.8</v>
      </c>
    </row>
    <row r="11830" spans="1:15" x14ac:dyDescent="0.3">
      <c r="A11830" t="s">
        <v>408</v>
      </c>
      <c r="B11830" t="s">
        <v>409</v>
      </c>
      <c r="C11830" t="s">
        <v>440</v>
      </c>
      <c r="D11830" t="s">
        <v>439</v>
      </c>
      <c r="E11830">
        <v>1990</v>
      </c>
      <c r="F11830">
        <v>16.7</v>
      </c>
      <c r="G11830">
        <v>8.6</v>
      </c>
      <c r="H11830">
        <v>11713.3</v>
      </c>
      <c r="I11830" s="1">
        <v>5960000000000</v>
      </c>
      <c r="J11830">
        <v>23888.6</v>
      </c>
      <c r="K11830">
        <v>0.78472900000000001</v>
      </c>
      <c r="L11830">
        <v>9.4</v>
      </c>
      <c r="M11830">
        <v>75.214600000000004</v>
      </c>
      <c r="N11830">
        <v>27.2545</v>
      </c>
    </row>
    <row r="11831" spans="1:15" x14ac:dyDescent="0.3">
      <c r="A11831" t="s">
        <v>408</v>
      </c>
      <c r="B11831" t="s">
        <v>409</v>
      </c>
      <c r="C11831" t="s">
        <v>440</v>
      </c>
      <c r="D11831" t="s">
        <v>439</v>
      </c>
      <c r="E11831">
        <v>1989</v>
      </c>
      <c r="F11831">
        <v>16.399999999999999</v>
      </c>
      <c r="G11831">
        <v>8.8000000000000007</v>
      </c>
      <c r="H11831">
        <v>11531.9</v>
      </c>
      <c r="I11831" s="1">
        <v>5640000000000</v>
      </c>
      <c r="J11831">
        <v>22857.200000000001</v>
      </c>
      <c r="L11831">
        <v>9.6999999999999993</v>
      </c>
      <c r="M11831">
        <v>75.017099999999999</v>
      </c>
      <c r="N11831">
        <v>26.948399999999999</v>
      </c>
    </row>
    <row r="11832" spans="1:15" x14ac:dyDescent="0.3">
      <c r="A11832" t="s">
        <v>408</v>
      </c>
      <c r="B11832" t="s">
        <v>409</v>
      </c>
      <c r="C11832" t="s">
        <v>440</v>
      </c>
      <c r="D11832" t="s">
        <v>439</v>
      </c>
      <c r="E11832">
        <v>1988</v>
      </c>
      <c r="F11832">
        <v>16</v>
      </c>
      <c r="G11832">
        <v>8.9</v>
      </c>
      <c r="H11832">
        <v>11298.3</v>
      </c>
      <c r="I11832" s="1">
        <v>5240000000000</v>
      </c>
      <c r="J11832">
        <v>21417</v>
      </c>
      <c r="L11832">
        <v>9.9</v>
      </c>
      <c r="M11832">
        <v>74.765900000000002</v>
      </c>
      <c r="N11832">
        <v>26.6951</v>
      </c>
    </row>
    <row r="11833" spans="1:15" x14ac:dyDescent="0.3">
      <c r="A11833" t="s">
        <v>408</v>
      </c>
      <c r="B11833" t="s">
        <v>409</v>
      </c>
      <c r="C11833" t="s">
        <v>440</v>
      </c>
      <c r="D11833" t="s">
        <v>439</v>
      </c>
      <c r="E11833">
        <v>1987</v>
      </c>
      <c r="F11833">
        <v>15.7</v>
      </c>
      <c r="G11833">
        <v>8.6</v>
      </c>
      <c r="H11833">
        <v>10886.9</v>
      </c>
      <c r="I11833" s="1">
        <v>4860000000000</v>
      </c>
      <c r="J11833">
        <v>20038.900000000001</v>
      </c>
      <c r="L11833">
        <v>10.199999999999999</v>
      </c>
      <c r="M11833">
        <v>74.765900000000002</v>
      </c>
      <c r="N11833">
        <v>26.453800000000001</v>
      </c>
    </row>
    <row r="11834" spans="1:15" x14ac:dyDescent="0.3">
      <c r="A11834" t="s">
        <v>408</v>
      </c>
      <c r="B11834" t="s">
        <v>409</v>
      </c>
      <c r="C11834" t="s">
        <v>440</v>
      </c>
      <c r="D11834" t="s">
        <v>439</v>
      </c>
      <c r="E11834">
        <v>1986</v>
      </c>
      <c r="F11834">
        <v>15.6</v>
      </c>
      <c r="G11834">
        <v>8.6999999999999993</v>
      </c>
      <c r="H11834">
        <v>10424.4</v>
      </c>
      <c r="I11834" s="1">
        <v>4580000000000</v>
      </c>
      <c r="J11834">
        <v>19071.2</v>
      </c>
      <c r="L11834">
        <v>10.4</v>
      </c>
      <c r="M11834">
        <v>74.614599999999996</v>
      </c>
      <c r="N11834">
        <v>26.218399999999999</v>
      </c>
    </row>
    <row r="11835" spans="1:15" x14ac:dyDescent="0.3">
      <c r="A11835" t="s">
        <v>408</v>
      </c>
      <c r="B11835" t="s">
        <v>409</v>
      </c>
      <c r="C11835" t="s">
        <v>440</v>
      </c>
      <c r="D11835" t="s">
        <v>439</v>
      </c>
      <c r="E11835">
        <v>1985</v>
      </c>
      <c r="F11835">
        <v>15.8</v>
      </c>
      <c r="G11835">
        <v>8.6999999999999993</v>
      </c>
      <c r="H11835">
        <v>10414.200000000001</v>
      </c>
      <c r="I11835" s="1">
        <v>4340000000000</v>
      </c>
      <c r="J11835">
        <v>18236.8</v>
      </c>
      <c r="L11835">
        <v>10.6</v>
      </c>
      <c r="M11835">
        <v>74.563400000000001</v>
      </c>
      <c r="N11835">
        <v>25.9772</v>
      </c>
    </row>
    <row r="11836" spans="1:15" x14ac:dyDescent="0.3">
      <c r="A11836" t="s">
        <v>408</v>
      </c>
      <c r="B11836" t="s">
        <v>409</v>
      </c>
      <c r="C11836" t="s">
        <v>440</v>
      </c>
      <c r="D11836" t="s">
        <v>439</v>
      </c>
      <c r="E11836">
        <v>1984</v>
      </c>
      <c r="F11836">
        <v>15.6</v>
      </c>
      <c r="G11836">
        <v>8.6999999999999993</v>
      </c>
      <c r="H11836">
        <v>10282.4</v>
      </c>
      <c r="I11836" s="1">
        <v>4040000000000</v>
      </c>
      <c r="J11836">
        <v>17121.2</v>
      </c>
      <c r="L11836">
        <v>10.9</v>
      </c>
      <c r="M11836">
        <v>74.563400000000001</v>
      </c>
      <c r="N11836">
        <v>25.748000000000001</v>
      </c>
    </row>
    <row r="11837" spans="1:15" x14ac:dyDescent="0.3">
      <c r="A11837" t="s">
        <v>408</v>
      </c>
      <c r="B11837" t="s">
        <v>409</v>
      </c>
      <c r="C11837" t="s">
        <v>440</v>
      </c>
      <c r="D11837" t="s">
        <v>439</v>
      </c>
      <c r="E11837">
        <v>1983</v>
      </c>
      <c r="F11837">
        <v>15.6</v>
      </c>
      <c r="G11837">
        <v>8.6</v>
      </c>
      <c r="H11837">
        <v>9742.01</v>
      </c>
      <c r="I11837" s="1">
        <v>3630000000000</v>
      </c>
      <c r="J11837">
        <v>15543.9</v>
      </c>
      <c r="L11837">
        <v>11.3</v>
      </c>
      <c r="M11837">
        <v>74.463399999999993</v>
      </c>
      <c r="N11837">
        <v>25.526</v>
      </c>
    </row>
    <row r="11838" spans="1:15" x14ac:dyDescent="0.3">
      <c r="A11838" t="s">
        <v>408</v>
      </c>
      <c r="B11838" t="s">
        <v>409</v>
      </c>
      <c r="C11838" t="s">
        <v>440</v>
      </c>
      <c r="D11838" t="s">
        <v>439</v>
      </c>
      <c r="E11838">
        <v>1982</v>
      </c>
      <c r="F11838">
        <v>15.9</v>
      </c>
      <c r="G11838">
        <v>8.5</v>
      </c>
      <c r="H11838">
        <v>9544.4599999999991</v>
      </c>
      <c r="I11838" s="1">
        <v>3340000000000</v>
      </c>
      <c r="J11838">
        <v>14433.8</v>
      </c>
      <c r="L11838">
        <v>11.6</v>
      </c>
      <c r="M11838">
        <v>74.361000000000004</v>
      </c>
      <c r="N11838">
        <v>25.293700000000001</v>
      </c>
    </row>
    <row r="11839" spans="1:15" x14ac:dyDescent="0.3">
      <c r="A11839" t="s">
        <v>408</v>
      </c>
      <c r="B11839" t="s">
        <v>409</v>
      </c>
      <c r="C11839" t="s">
        <v>440</v>
      </c>
      <c r="D11839" t="s">
        <v>439</v>
      </c>
      <c r="E11839">
        <v>1981</v>
      </c>
      <c r="F11839">
        <v>15.8</v>
      </c>
      <c r="G11839">
        <v>8.6</v>
      </c>
      <c r="H11839">
        <v>9976.69</v>
      </c>
      <c r="I11839" s="1">
        <v>3210000000000</v>
      </c>
      <c r="J11839">
        <v>13976.1</v>
      </c>
      <c r="L11839">
        <v>12.1</v>
      </c>
      <c r="M11839">
        <v>74.009799999999998</v>
      </c>
      <c r="N11839">
        <v>25.053699999999999</v>
      </c>
    </row>
    <row r="11840" spans="1:15" x14ac:dyDescent="0.3">
      <c r="A11840" t="s">
        <v>408</v>
      </c>
      <c r="B11840" t="s">
        <v>409</v>
      </c>
      <c r="C11840" t="s">
        <v>440</v>
      </c>
      <c r="D11840" t="s">
        <v>439</v>
      </c>
      <c r="E11840">
        <v>1980</v>
      </c>
      <c r="F11840">
        <v>15.9</v>
      </c>
      <c r="G11840">
        <v>8.8000000000000007</v>
      </c>
      <c r="H11840">
        <v>9862.3700000000008</v>
      </c>
      <c r="I11840" s="1">
        <v>2860000000000</v>
      </c>
      <c r="J11840">
        <v>12574.8</v>
      </c>
      <c r="L11840">
        <v>12.6</v>
      </c>
      <c r="M11840">
        <v>73.609800000000007</v>
      </c>
      <c r="N11840">
        <v>24.809000000000001</v>
      </c>
    </row>
    <row r="11841" spans="1:14" x14ac:dyDescent="0.3">
      <c r="A11841" t="s">
        <v>408</v>
      </c>
      <c r="B11841" t="s">
        <v>409</v>
      </c>
      <c r="C11841" t="s">
        <v>440</v>
      </c>
      <c r="D11841" t="s">
        <v>439</v>
      </c>
      <c r="E11841">
        <v>1979</v>
      </c>
      <c r="F11841">
        <v>15.6</v>
      </c>
      <c r="G11841">
        <v>8.5</v>
      </c>
      <c r="H11841">
        <v>9700.7000000000007</v>
      </c>
      <c r="I11841" s="1">
        <v>2630000000000</v>
      </c>
      <c r="J11841">
        <v>11674.2</v>
      </c>
      <c r="L11841">
        <v>13.2</v>
      </c>
      <c r="M11841">
        <v>73.804900000000004</v>
      </c>
      <c r="N11841">
        <v>24.572099999999999</v>
      </c>
    </row>
    <row r="11842" spans="1:14" x14ac:dyDescent="0.3">
      <c r="A11842" t="s">
        <v>408</v>
      </c>
      <c r="B11842" t="s">
        <v>409</v>
      </c>
      <c r="C11842" t="s">
        <v>440</v>
      </c>
      <c r="D11842" t="s">
        <v>439</v>
      </c>
      <c r="E11842">
        <v>1978</v>
      </c>
      <c r="F11842">
        <v>15</v>
      </c>
      <c r="G11842">
        <v>8.6999999999999993</v>
      </c>
      <c r="H11842">
        <v>9560.5499999999993</v>
      </c>
      <c r="I11842" s="1">
        <v>2350000000000</v>
      </c>
      <c r="J11842">
        <v>10564.9</v>
      </c>
      <c r="L11842">
        <v>13.8</v>
      </c>
      <c r="M11842">
        <v>73.356099999999998</v>
      </c>
      <c r="N11842">
        <v>24.302399999999999</v>
      </c>
    </row>
    <row r="11843" spans="1:14" x14ac:dyDescent="0.3">
      <c r="A11843" t="s">
        <v>408</v>
      </c>
      <c r="B11843" t="s">
        <v>409</v>
      </c>
      <c r="C11843" t="s">
        <v>440</v>
      </c>
      <c r="D11843" t="s">
        <v>439</v>
      </c>
      <c r="E11843">
        <v>1977</v>
      </c>
      <c r="F11843">
        <v>15.1</v>
      </c>
      <c r="G11843">
        <v>8.6</v>
      </c>
      <c r="H11843">
        <v>9337.7199999999993</v>
      </c>
      <c r="I11843" s="1">
        <v>2080000000000</v>
      </c>
      <c r="J11843">
        <v>9452.58</v>
      </c>
      <c r="L11843">
        <v>14.5</v>
      </c>
      <c r="M11843">
        <v>73.256100000000004</v>
      </c>
      <c r="N11843">
        <v>24.046299999999999</v>
      </c>
    </row>
    <row r="11844" spans="1:14" x14ac:dyDescent="0.3">
      <c r="A11844" t="s">
        <v>408</v>
      </c>
      <c r="B11844" t="s">
        <v>409</v>
      </c>
      <c r="C11844" t="s">
        <v>440</v>
      </c>
      <c r="D11844" t="s">
        <v>439</v>
      </c>
      <c r="E11844">
        <v>1976</v>
      </c>
      <c r="F11844">
        <v>14.6</v>
      </c>
      <c r="G11844">
        <v>8.8000000000000007</v>
      </c>
      <c r="H11844">
        <v>8968.7800000000007</v>
      </c>
      <c r="I11844" s="1">
        <v>1870000000000</v>
      </c>
      <c r="J11844">
        <v>8592.25</v>
      </c>
      <c r="L11844">
        <v>15.2</v>
      </c>
      <c r="M11844">
        <v>72.856099999999998</v>
      </c>
      <c r="N11844">
        <v>23.805700000000002</v>
      </c>
    </row>
    <row r="11845" spans="1:14" x14ac:dyDescent="0.3">
      <c r="A11845" t="s">
        <v>408</v>
      </c>
      <c r="B11845" t="s">
        <v>409</v>
      </c>
      <c r="C11845" t="s">
        <v>440</v>
      </c>
      <c r="D11845" t="s">
        <v>439</v>
      </c>
      <c r="E11845">
        <v>1975</v>
      </c>
      <c r="F11845">
        <v>14.6</v>
      </c>
      <c r="G11845">
        <v>8.8000000000000007</v>
      </c>
      <c r="H11845">
        <v>8522.39</v>
      </c>
      <c r="I11845" s="1">
        <v>1680000000000</v>
      </c>
      <c r="J11845">
        <v>7801.46</v>
      </c>
      <c r="L11845">
        <v>15.9</v>
      </c>
      <c r="M11845">
        <v>72.604900000000001</v>
      </c>
      <c r="N11845">
        <v>23.580500000000001</v>
      </c>
    </row>
    <row r="11846" spans="1:14" x14ac:dyDescent="0.3">
      <c r="A11846" t="s">
        <v>408</v>
      </c>
      <c r="B11846" t="s">
        <v>409</v>
      </c>
      <c r="C11846" t="s">
        <v>440</v>
      </c>
      <c r="D11846" t="s">
        <v>439</v>
      </c>
      <c r="E11846">
        <v>1974</v>
      </c>
      <c r="F11846">
        <v>14.8</v>
      </c>
      <c r="G11846">
        <v>9.1</v>
      </c>
      <c r="H11846">
        <v>8449.93</v>
      </c>
      <c r="I11846" s="1">
        <v>1550000000000</v>
      </c>
      <c r="J11846">
        <v>7225.69</v>
      </c>
      <c r="L11846">
        <v>16.7</v>
      </c>
      <c r="M11846">
        <v>71.956100000000006</v>
      </c>
      <c r="N11846">
        <v>23.3492</v>
      </c>
    </row>
    <row r="11847" spans="1:14" x14ac:dyDescent="0.3">
      <c r="A11847" t="s">
        <v>408</v>
      </c>
      <c r="B11847" t="s">
        <v>409</v>
      </c>
      <c r="C11847" t="s">
        <v>440</v>
      </c>
      <c r="D11847" t="s">
        <v>439</v>
      </c>
      <c r="E11847">
        <v>1973</v>
      </c>
      <c r="F11847">
        <v>14.8</v>
      </c>
      <c r="G11847">
        <v>9.3000000000000007</v>
      </c>
      <c r="H11847">
        <v>8573.19</v>
      </c>
      <c r="I11847" s="1">
        <v>1430000000000</v>
      </c>
      <c r="J11847">
        <v>6726.36</v>
      </c>
      <c r="L11847">
        <v>17.5</v>
      </c>
      <c r="M11847">
        <v>71.356099999999998</v>
      </c>
      <c r="N11847">
        <v>23.136800000000001</v>
      </c>
    </row>
    <row r="11848" spans="1:14" x14ac:dyDescent="0.3">
      <c r="A11848" t="s">
        <v>408</v>
      </c>
      <c r="B11848" t="s">
        <v>409</v>
      </c>
      <c r="C11848" t="s">
        <v>440</v>
      </c>
      <c r="D11848" t="s">
        <v>439</v>
      </c>
      <c r="E11848">
        <v>1972</v>
      </c>
      <c r="F11848">
        <v>15.6</v>
      </c>
      <c r="G11848">
        <v>9.4</v>
      </c>
      <c r="H11848">
        <v>8076.41</v>
      </c>
      <c r="I11848" s="1">
        <v>1280000000000</v>
      </c>
      <c r="J11848">
        <v>6094.02</v>
      </c>
      <c r="L11848">
        <v>18.3</v>
      </c>
      <c r="M11848">
        <v>71.156099999999995</v>
      </c>
      <c r="N11848">
        <v>22.917000000000002</v>
      </c>
    </row>
    <row r="11849" spans="1:14" x14ac:dyDescent="0.3">
      <c r="A11849" t="s">
        <v>408</v>
      </c>
      <c r="B11849" t="s">
        <v>409</v>
      </c>
      <c r="C11849" t="s">
        <v>440</v>
      </c>
      <c r="D11849" t="s">
        <v>439</v>
      </c>
      <c r="E11849">
        <v>1971</v>
      </c>
      <c r="F11849">
        <v>17.2</v>
      </c>
      <c r="G11849">
        <v>9.3000000000000007</v>
      </c>
      <c r="H11849">
        <v>7517.3</v>
      </c>
      <c r="I11849" s="1">
        <v>1160000000000</v>
      </c>
      <c r="J11849">
        <v>5609.38</v>
      </c>
      <c r="L11849">
        <v>19.100000000000001</v>
      </c>
      <c r="M11849">
        <v>71.107299999999995</v>
      </c>
      <c r="N11849">
        <v>22.672999999999998</v>
      </c>
    </row>
    <row r="11850" spans="1:14" x14ac:dyDescent="0.3">
      <c r="A11850" t="s">
        <v>408</v>
      </c>
      <c r="B11850" t="s">
        <v>409</v>
      </c>
      <c r="C11850" t="s">
        <v>440</v>
      </c>
      <c r="D11850" t="s">
        <v>439</v>
      </c>
      <c r="E11850">
        <v>1970</v>
      </c>
      <c r="F11850">
        <v>18.399999999999999</v>
      </c>
      <c r="G11850">
        <v>9.5</v>
      </c>
      <c r="H11850">
        <v>7236.66</v>
      </c>
      <c r="I11850" s="1">
        <v>1070000000000</v>
      </c>
      <c r="J11850">
        <v>5234.3</v>
      </c>
      <c r="L11850">
        <v>19.899999999999999</v>
      </c>
      <c r="M11850">
        <v>70.807299999999998</v>
      </c>
      <c r="N11850">
        <v>22.388100000000001</v>
      </c>
    </row>
    <row r="11851" spans="1:14" x14ac:dyDescent="0.3">
      <c r="A11851" t="s">
        <v>408</v>
      </c>
      <c r="B11851" t="s">
        <v>409</v>
      </c>
      <c r="C11851" t="s">
        <v>440</v>
      </c>
      <c r="D11851" t="s">
        <v>439</v>
      </c>
      <c r="E11851">
        <v>1969</v>
      </c>
      <c r="F11851">
        <v>17.899999999999999</v>
      </c>
      <c r="G11851">
        <v>9.5</v>
      </c>
      <c r="H11851">
        <v>6904.83</v>
      </c>
      <c r="I11851" s="1">
        <v>1020000000000</v>
      </c>
      <c r="J11851">
        <v>5032.1400000000003</v>
      </c>
      <c r="L11851">
        <v>20.6</v>
      </c>
      <c r="M11851">
        <v>70.507300000000001</v>
      </c>
      <c r="N11851">
        <v>22.128799999999998</v>
      </c>
    </row>
    <row r="11852" spans="1:14" x14ac:dyDescent="0.3">
      <c r="A11852" t="s">
        <v>408</v>
      </c>
      <c r="B11852" t="s">
        <v>409</v>
      </c>
      <c r="C11852" t="s">
        <v>440</v>
      </c>
      <c r="D11852" t="s">
        <v>439</v>
      </c>
      <c r="E11852">
        <v>1968</v>
      </c>
      <c r="F11852">
        <v>17.600000000000001</v>
      </c>
      <c r="G11852">
        <v>9.8000000000000007</v>
      </c>
      <c r="H11852">
        <v>6385.46</v>
      </c>
      <c r="I11852" s="1">
        <v>943000000000</v>
      </c>
      <c r="J11852">
        <v>4695.92</v>
      </c>
      <c r="L11852">
        <v>21.3</v>
      </c>
      <c r="M11852">
        <v>69.9512</v>
      </c>
      <c r="N11852">
        <v>21.913599999999999</v>
      </c>
    </row>
    <row r="11853" spans="1:14" x14ac:dyDescent="0.3">
      <c r="A11853" t="s">
        <v>408</v>
      </c>
      <c r="B11853" t="s">
        <v>409</v>
      </c>
      <c r="C11853" t="s">
        <v>440</v>
      </c>
      <c r="D11853" t="s">
        <v>439</v>
      </c>
      <c r="E11853">
        <v>1967</v>
      </c>
      <c r="F11853">
        <v>17.8</v>
      </c>
      <c r="G11853">
        <v>9.4</v>
      </c>
      <c r="H11853">
        <v>5888.34</v>
      </c>
      <c r="I11853" s="1">
        <v>862000000000</v>
      </c>
      <c r="J11853">
        <v>4336.43</v>
      </c>
      <c r="L11853">
        <v>22</v>
      </c>
      <c r="M11853">
        <v>70.561000000000007</v>
      </c>
      <c r="N11853">
        <v>21.695900000000002</v>
      </c>
    </row>
    <row r="11854" spans="1:14" x14ac:dyDescent="0.3">
      <c r="A11854" t="s">
        <v>408</v>
      </c>
      <c r="B11854" t="s">
        <v>409</v>
      </c>
      <c r="C11854" t="s">
        <v>440</v>
      </c>
      <c r="D11854" t="s">
        <v>439</v>
      </c>
      <c r="E11854">
        <v>1966</v>
      </c>
      <c r="F11854">
        <v>18.399999999999999</v>
      </c>
      <c r="G11854">
        <v>9.5</v>
      </c>
      <c r="H11854">
        <v>5590.33</v>
      </c>
      <c r="I11854" s="1">
        <v>815000000000</v>
      </c>
      <c r="J11854">
        <v>4146.32</v>
      </c>
      <c r="L11854">
        <v>22.7</v>
      </c>
      <c r="M11854">
        <v>70.212199999999996</v>
      </c>
      <c r="N11854">
        <v>21.460999999999999</v>
      </c>
    </row>
    <row r="11855" spans="1:14" x14ac:dyDescent="0.3">
      <c r="A11855" t="s">
        <v>408</v>
      </c>
      <c r="B11855" t="s">
        <v>409</v>
      </c>
      <c r="C11855" t="s">
        <v>440</v>
      </c>
      <c r="D11855" t="s">
        <v>439</v>
      </c>
      <c r="E11855">
        <v>1965</v>
      </c>
      <c r="F11855">
        <v>19.399999999999999</v>
      </c>
      <c r="G11855">
        <v>9.4</v>
      </c>
      <c r="H11855">
        <v>5234.6899999999996</v>
      </c>
      <c r="I11855" s="1">
        <v>744000000000</v>
      </c>
      <c r="J11855">
        <v>3827.53</v>
      </c>
      <c r="L11855">
        <v>23.3</v>
      </c>
      <c r="M11855">
        <v>70.214600000000004</v>
      </c>
      <c r="N11855">
        <v>21.214500000000001</v>
      </c>
    </row>
    <row r="11856" spans="1:14" x14ac:dyDescent="0.3">
      <c r="A11856" t="s">
        <v>408</v>
      </c>
      <c r="B11856" t="s">
        <v>409</v>
      </c>
      <c r="C11856" t="s">
        <v>440</v>
      </c>
      <c r="D11856" t="s">
        <v>439</v>
      </c>
      <c r="E11856">
        <v>1964</v>
      </c>
      <c r="F11856">
        <v>21.1</v>
      </c>
      <c r="G11856">
        <v>9.4</v>
      </c>
      <c r="H11856">
        <v>4970.45</v>
      </c>
      <c r="I11856" s="1">
        <v>686000000000</v>
      </c>
      <c r="J11856">
        <v>3573.94</v>
      </c>
      <c r="L11856">
        <v>23.8</v>
      </c>
      <c r="M11856">
        <v>70.165899999999993</v>
      </c>
      <c r="N11856">
        <v>20.951000000000001</v>
      </c>
    </row>
    <row r="11857" spans="1:15" x14ac:dyDescent="0.3">
      <c r="A11857" t="s">
        <v>408</v>
      </c>
      <c r="B11857" t="s">
        <v>409</v>
      </c>
      <c r="C11857" t="s">
        <v>440</v>
      </c>
      <c r="D11857" t="s">
        <v>439</v>
      </c>
      <c r="E11857">
        <v>1963</v>
      </c>
      <c r="F11857">
        <v>21.7</v>
      </c>
      <c r="G11857">
        <v>9.6</v>
      </c>
      <c r="H11857">
        <v>4690.49</v>
      </c>
      <c r="I11857" s="1">
        <v>639000000000</v>
      </c>
      <c r="J11857">
        <v>3374.52</v>
      </c>
      <c r="L11857">
        <v>24.4</v>
      </c>
      <c r="M11857">
        <v>69.917100000000005</v>
      </c>
      <c r="N11857">
        <v>20.661999999999999</v>
      </c>
    </row>
    <row r="11858" spans="1:15" x14ac:dyDescent="0.3">
      <c r="A11858" t="s">
        <v>408</v>
      </c>
      <c r="B11858" t="s">
        <v>409</v>
      </c>
      <c r="C11858" t="s">
        <v>440</v>
      </c>
      <c r="D11858" t="s">
        <v>439</v>
      </c>
      <c r="E11858">
        <v>1962</v>
      </c>
      <c r="F11858">
        <v>22.4</v>
      </c>
      <c r="G11858">
        <v>9.5</v>
      </c>
      <c r="H11858">
        <v>4433.6099999999997</v>
      </c>
      <c r="I11858" s="1">
        <v>605000000000</v>
      </c>
      <c r="J11858">
        <v>3243.84</v>
      </c>
      <c r="L11858">
        <v>24.9</v>
      </c>
      <c r="M11858">
        <v>70.119500000000002</v>
      </c>
      <c r="N11858">
        <v>20.366700000000002</v>
      </c>
    </row>
    <row r="11859" spans="1:15" x14ac:dyDescent="0.3">
      <c r="A11859" t="s">
        <v>408</v>
      </c>
      <c r="B11859" t="s">
        <v>409</v>
      </c>
      <c r="C11859" t="s">
        <v>440</v>
      </c>
      <c r="D11859" t="s">
        <v>439</v>
      </c>
      <c r="E11859">
        <v>1961</v>
      </c>
      <c r="F11859">
        <v>23.3</v>
      </c>
      <c r="G11859">
        <v>9.3000000000000007</v>
      </c>
      <c r="H11859">
        <v>4182.18</v>
      </c>
      <c r="I11859" s="1">
        <v>563000000000</v>
      </c>
      <c r="J11859">
        <v>3066.56</v>
      </c>
      <c r="L11859">
        <v>25.4</v>
      </c>
      <c r="M11859">
        <v>70.270700000000005</v>
      </c>
      <c r="N11859">
        <v>20.055900000000001</v>
      </c>
    </row>
    <row r="11860" spans="1:15" x14ac:dyDescent="0.3">
      <c r="A11860" t="s">
        <v>408</v>
      </c>
      <c r="B11860" t="s">
        <v>409</v>
      </c>
      <c r="C11860" t="s">
        <v>440</v>
      </c>
      <c r="D11860" t="s">
        <v>439</v>
      </c>
      <c r="E11860">
        <v>1960</v>
      </c>
      <c r="F11860">
        <v>23.7</v>
      </c>
      <c r="G11860">
        <v>9.5</v>
      </c>
      <c r="H11860">
        <v>4049.79</v>
      </c>
      <c r="I11860" s="1">
        <v>543000000000</v>
      </c>
      <c r="J11860">
        <v>3007.12</v>
      </c>
      <c r="L11860">
        <v>25.9</v>
      </c>
      <c r="M11860">
        <v>69.770700000000005</v>
      </c>
    </row>
    <row r="11861" spans="1:15" x14ac:dyDescent="0.3">
      <c r="A11861" t="s">
        <v>410</v>
      </c>
      <c r="B11861" t="s">
        <v>411</v>
      </c>
      <c r="C11861" t="s">
        <v>437</v>
      </c>
      <c r="D11861" t="s">
        <v>436</v>
      </c>
      <c r="E11861">
        <v>2018</v>
      </c>
      <c r="I11861">
        <v>59596900000</v>
      </c>
      <c r="J11861">
        <v>17278</v>
      </c>
      <c r="L11861">
        <v>6.4</v>
      </c>
      <c r="N11861">
        <v>19.707999999999998</v>
      </c>
      <c r="O11861">
        <v>7.9610000000000003</v>
      </c>
    </row>
    <row r="11862" spans="1:15" x14ac:dyDescent="0.3">
      <c r="A11862" t="s">
        <v>410</v>
      </c>
      <c r="B11862" t="s">
        <v>411</v>
      </c>
      <c r="C11862" t="s">
        <v>437</v>
      </c>
      <c r="D11862" t="s">
        <v>436</v>
      </c>
      <c r="E11862">
        <v>2017</v>
      </c>
      <c r="F11862">
        <v>13.962999999999999</v>
      </c>
      <c r="G11862">
        <v>9.4610000000000003</v>
      </c>
      <c r="I11862">
        <v>56489000000</v>
      </c>
      <c r="J11862">
        <v>16437.2</v>
      </c>
      <c r="K11862">
        <v>68.279700000000005</v>
      </c>
      <c r="L11862">
        <v>6.8</v>
      </c>
      <c r="M11862">
        <v>77.632000000000005</v>
      </c>
      <c r="N11862">
        <v>19.6357</v>
      </c>
      <c r="O11862">
        <v>7.89</v>
      </c>
    </row>
    <row r="11863" spans="1:15" x14ac:dyDescent="0.3">
      <c r="A11863" t="s">
        <v>410</v>
      </c>
      <c r="B11863" t="s">
        <v>411</v>
      </c>
      <c r="C11863" t="s">
        <v>437</v>
      </c>
      <c r="D11863" t="s">
        <v>436</v>
      </c>
      <c r="E11863">
        <v>2016</v>
      </c>
      <c r="F11863">
        <v>14.057</v>
      </c>
      <c r="G11863">
        <v>9.452</v>
      </c>
      <c r="I11863">
        <v>52687600000</v>
      </c>
      <c r="J11863">
        <v>15387.1</v>
      </c>
      <c r="K11863">
        <v>66.400000000000006</v>
      </c>
      <c r="L11863">
        <v>7.2</v>
      </c>
      <c r="M11863">
        <v>77.498000000000005</v>
      </c>
      <c r="N11863">
        <v>19.5642</v>
      </c>
      <c r="O11863">
        <v>7.8410000000000002</v>
      </c>
    </row>
    <row r="11864" spans="1:15" x14ac:dyDescent="0.3">
      <c r="A11864" t="s">
        <v>410</v>
      </c>
      <c r="B11864" t="s">
        <v>411</v>
      </c>
      <c r="C11864" t="s">
        <v>437</v>
      </c>
      <c r="D11864" t="s">
        <v>436</v>
      </c>
      <c r="E11864">
        <v>2015</v>
      </c>
      <c r="F11864">
        <v>14.134</v>
      </c>
      <c r="G11864">
        <v>9.44</v>
      </c>
      <c r="I11864">
        <v>53274300000</v>
      </c>
      <c r="J11864">
        <v>15613.8</v>
      </c>
      <c r="K11864">
        <v>64.570800000000006</v>
      </c>
      <c r="L11864">
        <v>7.6</v>
      </c>
      <c r="M11864">
        <v>77.369</v>
      </c>
      <c r="N11864">
        <v>19.495000000000001</v>
      </c>
      <c r="O11864">
        <v>7.4880000000000004</v>
      </c>
    </row>
    <row r="11865" spans="1:15" x14ac:dyDescent="0.3">
      <c r="A11865" t="s">
        <v>410</v>
      </c>
      <c r="B11865" t="s">
        <v>411</v>
      </c>
      <c r="C11865" t="s">
        <v>437</v>
      </c>
      <c r="D11865" t="s">
        <v>436</v>
      </c>
      <c r="E11865">
        <v>2014</v>
      </c>
      <c r="F11865">
        <v>14.192</v>
      </c>
      <c r="G11865">
        <v>9.423</v>
      </c>
      <c r="H11865">
        <v>3085.19</v>
      </c>
      <c r="I11865">
        <v>57236000000</v>
      </c>
      <c r="J11865">
        <v>16832</v>
      </c>
      <c r="K11865">
        <v>61.46</v>
      </c>
      <c r="L11865">
        <v>7.9</v>
      </c>
      <c r="M11865">
        <v>77.244</v>
      </c>
      <c r="N11865">
        <v>19.428799999999999</v>
      </c>
      <c r="O11865">
        <v>6.5469999999999997</v>
      </c>
    </row>
    <row r="11866" spans="1:15" x14ac:dyDescent="0.3">
      <c r="A11866" t="s">
        <v>410</v>
      </c>
      <c r="B11866" t="s">
        <v>411</v>
      </c>
      <c r="C11866" t="s">
        <v>437</v>
      </c>
      <c r="D11866" t="s">
        <v>436</v>
      </c>
      <c r="E11866">
        <v>2013</v>
      </c>
      <c r="F11866">
        <v>14.233000000000001</v>
      </c>
      <c r="G11866">
        <v>9.4009999999999998</v>
      </c>
      <c r="H11866">
        <v>3001.38</v>
      </c>
      <c r="I11866">
        <v>57531200000</v>
      </c>
      <c r="J11866">
        <v>16973.7</v>
      </c>
      <c r="K11866">
        <v>57.69</v>
      </c>
      <c r="L11866">
        <v>8.1999999999999993</v>
      </c>
      <c r="M11866">
        <v>77.123999999999995</v>
      </c>
      <c r="N11866">
        <v>19.366</v>
      </c>
      <c r="O11866">
        <v>6.444</v>
      </c>
    </row>
    <row r="11867" spans="1:15" x14ac:dyDescent="0.3">
      <c r="A11867" t="s">
        <v>410</v>
      </c>
      <c r="B11867" t="s">
        <v>411</v>
      </c>
      <c r="C11867" t="s">
        <v>437</v>
      </c>
      <c r="D11867" t="s">
        <v>436</v>
      </c>
      <c r="E11867">
        <v>2012</v>
      </c>
      <c r="F11867">
        <v>14.263</v>
      </c>
      <c r="G11867">
        <v>9.3759999999999994</v>
      </c>
      <c r="H11867">
        <v>2946.46</v>
      </c>
      <c r="I11867">
        <v>51264400000</v>
      </c>
      <c r="J11867">
        <v>15171.6</v>
      </c>
      <c r="K11867">
        <v>54.453800000000001</v>
      </c>
      <c r="L11867">
        <v>8.5</v>
      </c>
      <c r="M11867">
        <v>77.004000000000005</v>
      </c>
      <c r="N11867">
        <v>19.3062</v>
      </c>
      <c r="O11867">
        <v>6.4509999999999996</v>
      </c>
    </row>
    <row r="11868" spans="1:15" x14ac:dyDescent="0.3">
      <c r="A11868" t="s">
        <v>410</v>
      </c>
      <c r="B11868" t="s">
        <v>411</v>
      </c>
      <c r="C11868" t="s">
        <v>437</v>
      </c>
      <c r="D11868" t="s">
        <v>436</v>
      </c>
      <c r="E11868">
        <v>2011</v>
      </c>
      <c r="F11868">
        <v>14.291</v>
      </c>
      <c r="G11868">
        <v>9.3490000000000002</v>
      </c>
      <c r="H11868">
        <v>2822.26</v>
      </c>
      <c r="I11868">
        <v>47962400000</v>
      </c>
      <c r="J11868">
        <v>14236.7</v>
      </c>
      <c r="K11868">
        <v>51.404699999999998</v>
      </c>
      <c r="L11868">
        <v>8.8000000000000007</v>
      </c>
      <c r="M11868">
        <v>76.882000000000005</v>
      </c>
      <c r="N11868">
        <v>19.248899999999999</v>
      </c>
      <c r="O11868">
        <v>6.3070000000000004</v>
      </c>
    </row>
    <row r="11869" spans="1:15" x14ac:dyDescent="0.3">
      <c r="A11869" t="s">
        <v>410</v>
      </c>
      <c r="B11869" t="s">
        <v>411</v>
      </c>
      <c r="C11869" t="s">
        <v>437</v>
      </c>
      <c r="D11869" t="s">
        <v>436</v>
      </c>
      <c r="E11869">
        <v>2010</v>
      </c>
      <c r="F11869">
        <v>14.332000000000001</v>
      </c>
      <c r="G11869">
        <v>9.3239999999999998</v>
      </c>
      <c r="H11869">
        <v>2815.79</v>
      </c>
      <c r="I11869">
        <v>40284500000</v>
      </c>
      <c r="J11869">
        <v>11992</v>
      </c>
      <c r="K11869">
        <v>46.4</v>
      </c>
      <c r="L11869">
        <v>9.1999999999999993</v>
      </c>
      <c r="M11869">
        <v>76.75</v>
      </c>
      <c r="N11869">
        <v>19.1937</v>
      </c>
      <c r="O11869">
        <v>7.1580000000000004</v>
      </c>
    </row>
    <row r="11870" spans="1:15" x14ac:dyDescent="0.3">
      <c r="A11870" t="s">
        <v>410</v>
      </c>
      <c r="B11870" t="s">
        <v>411</v>
      </c>
      <c r="C11870" t="s">
        <v>437</v>
      </c>
      <c r="D11870" t="s">
        <v>436</v>
      </c>
      <c r="E11870">
        <v>2009</v>
      </c>
      <c r="F11870">
        <v>14.401999999999999</v>
      </c>
      <c r="G11870">
        <v>9.3049999999999997</v>
      </c>
      <c r="H11870">
        <v>2670.11</v>
      </c>
      <c r="I11870">
        <v>31660900000</v>
      </c>
      <c r="J11870">
        <v>9451.93</v>
      </c>
      <c r="K11870">
        <v>41.8</v>
      </c>
      <c r="L11870">
        <v>9.6</v>
      </c>
      <c r="M11870">
        <v>76.602999999999994</v>
      </c>
      <c r="N11870">
        <v>19.1388</v>
      </c>
      <c r="O11870">
        <v>7.74</v>
      </c>
    </row>
    <row r="11871" spans="1:15" x14ac:dyDescent="0.3">
      <c r="A11871" t="s">
        <v>410</v>
      </c>
      <c r="B11871" t="s">
        <v>411</v>
      </c>
      <c r="C11871" t="s">
        <v>437</v>
      </c>
      <c r="D11871" t="s">
        <v>436</v>
      </c>
      <c r="E11871">
        <v>2008</v>
      </c>
      <c r="F11871">
        <v>14.51</v>
      </c>
      <c r="G11871">
        <v>9.2949999999999999</v>
      </c>
      <c r="H11871">
        <v>2594.44</v>
      </c>
      <c r="I11871">
        <v>30366200000</v>
      </c>
      <c r="J11871">
        <v>9091.08</v>
      </c>
      <c r="K11871">
        <v>39.299999999999997</v>
      </c>
      <c r="L11871">
        <v>10.199999999999999</v>
      </c>
      <c r="M11871">
        <v>76.436999999999998</v>
      </c>
      <c r="N11871">
        <v>19.084800000000001</v>
      </c>
      <c r="O11871">
        <v>8.0250000000000004</v>
      </c>
    </row>
    <row r="11872" spans="1:15" x14ac:dyDescent="0.3">
      <c r="A11872" t="s">
        <v>410</v>
      </c>
      <c r="B11872" t="s">
        <v>411</v>
      </c>
      <c r="C11872" t="s">
        <v>437</v>
      </c>
      <c r="D11872" t="s">
        <v>436</v>
      </c>
      <c r="E11872">
        <v>2007</v>
      </c>
      <c r="F11872">
        <v>14.661</v>
      </c>
      <c r="G11872">
        <v>9.2959999999999994</v>
      </c>
      <c r="H11872">
        <v>2419.15</v>
      </c>
      <c r="I11872">
        <v>23410600000</v>
      </c>
      <c r="J11872">
        <v>7026.51</v>
      </c>
      <c r="K11872">
        <v>34</v>
      </c>
      <c r="L11872">
        <v>10.9</v>
      </c>
      <c r="M11872">
        <v>76.251000000000005</v>
      </c>
      <c r="N11872">
        <v>19.0364</v>
      </c>
      <c r="O11872">
        <v>9.4030000000000005</v>
      </c>
    </row>
    <row r="11873" spans="1:15" x14ac:dyDescent="0.3">
      <c r="A11873" t="s">
        <v>410</v>
      </c>
      <c r="B11873" t="s">
        <v>411</v>
      </c>
      <c r="C11873" t="s">
        <v>437</v>
      </c>
      <c r="D11873" t="s">
        <v>436</v>
      </c>
      <c r="E11873">
        <v>2006</v>
      </c>
      <c r="F11873">
        <v>14.856</v>
      </c>
      <c r="G11873">
        <v>9.3079999999999998</v>
      </c>
      <c r="H11873">
        <v>2224.69</v>
      </c>
      <c r="I11873">
        <v>19579500000</v>
      </c>
      <c r="J11873">
        <v>5887.85</v>
      </c>
      <c r="K11873">
        <v>29.4</v>
      </c>
      <c r="L11873">
        <v>11.7</v>
      </c>
      <c r="M11873">
        <v>76.046000000000006</v>
      </c>
      <c r="N11873">
        <v>19.0001</v>
      </c>
      <c r="O11873">
        <v>10.843999999999999</v>
      </c>
    </row>
    <row r="11874" spans="1:15" x14ac:dyDescent="0.3">
      <c r="A11874" t="s">
        <v>410</v>
      </c>
      <c r="B11874" t="s">
        <v>411</v>
      </c>
      <c r="C11874" t="s">
        <v>437</v>
      </c>
      <c r="D11874" t="s">
        <v>436</v>
      </c>
      <c r="E11874">
        <v>2005</v>
      </c>
      <c r="F11874">
        <v>15.087</v>
      </c>
      <c r="G11874">
        <v>9.327</v>
      </c>
      <c r="H11874">
        <v>2001.92</v>
      </c>
      <c r="I11874">
        <v>17362900000</v>
      </c>
      <c r="J11874">
        <v>5226.9399999999996</v>
      </c>
      <c r="K11874">
        <v>20.088200000000001</v>
      </c>
      <c r="L11874">
        <v>12.4</v>
      </c>
      <c r="M11874">
        <v>75.825999999999993</v>
      </c>
      <c r="N11874">
        <v>18.979600000000001</v>
      </c>
      <c r="O11874">
        <v>12.009</v>
      </c>
    </row>
    <row r="11875" spans="1:15" x14ac:dyDescent="0.3">
      <c r="A11875" t="s">
        <v>410</v>
      </c>
      <c r="B11875" t="s">
        <v>411</v>
      </c>
      <c r="C11875" t="s">
        <v>437</v>
      </c>
      <c r="D11875" t="s">
        <v>436</v>
      </c>
      <c r="E11875">
        <v>2004</v>
      </c>
      <c r="F11875">
        <v>15.34</v>
      </c>
      <c r="G11875">
        <v>9.35</v>
      </c>
      <c r="H11875">
        <v>1930.47</v>
      </c>
      <c r="I11875">
        <v>13686300000</v>
      </c>
      <c r="J11875">
        <v>4120.5600000000004</v>
      </c>
      <c r="K11875">
        <v>17.063099999999999</v>
      </c>
      <c r="L11875">
        <v>13.1</v>
      </c>
      <c r="M11875">
        <v>75.599000000000004</v>
      </c>
      <c r="N11875">
        <v>18.977699999999999</v>
      </c>
      <c r="O11875">
        <v>12.978999999999999</v>
      </c>
    </row>
    <row r="11876" spans="1:15" x14ac:dyDescent="0.3">
      <c r="A11876" t="s">
        <v>410</v>
      </c>
      <c r="B11876" t="s">
        <v>411</v>
      </c>
      <c r="C11876" t="s">
        <v>437</v>
      </c>
      <c r="D11876" t="s">
        <v>436</v>
      </c>
      <c r="E11876">
        <v>2003</v>
      </c>
      <c r="F11876">
        <v>15.6</v>
      </c>
      <c r="G11876">
        <v>9.3719999999999999</v>
      </c>
      <c r="H11876">
        <v>1885.57</v>
      </c>
      <c r="I11876">
        <v>12045600000</v>
      </c>
      <c r="J11876">
        <v>3624.2</v>
      </c>
      <c r="K11876">
        <v>15.937099999999999</v>
      </c>
      <c r="L11876">
        <v>13.6</v>
      </c>
      <c r="M11876">
        <v>75.373000000000005</v>
      </c>
      <c r="N11876">
        <v>18.990200000000002</v>
      </c>
      <c r="O11876">
        <v>13.086</v>
      </c>
    </row>
    <row r="11877" spans="1:15" x14ac:dyDescent="0.3">
      <c r="A11877" t="s">
        <v>410</v>
      </c>
      <c r="B11877" t="s">
        <v>411</v>
      </c>
      <c r="C11877" t="s">
        <v>437</v>
      </c>
      <c r="D11877" t="s">
        <v>436</v>
      </c>
      <c r="E11877">
        <v>2002</v>
      </c>
      <c r="F11877">
        <v>15.853</v>
      </c>
      <c r="G11877">
        <v>9.39</v>
      </c>
      <c r="H11877">
        <v>1998.77</v>
      </c>
      <c r="I11877">
        <v>13606500000</v>
      </c>
      <c r="J11877">
        <v>4090.9</v>
      </c>
      <c r="K11877">
        <v>11.419499999999999</v>
      </c>
      <c r="L11877">
        <v>14</v>
      </c>
      <c r="M11877">
        <v>75.152000000000001</v>
      </c>
      <c r="N11877">
        <v>19.003799999999998</v>
      </c>
      <c r="O11877">
        <v>13.039</v>
      </c>
    </row>
    <row r="11878" spans="1:15" x14ac:dyDescent="0.3">
      <c r="A11878" t="s">
        <v>410</v>
      </c>
      <c r="B11878" t="s">
        <v>411</v>
      </c>
      <c r="C11878" t="s">
        <v>437</v>
      </c>
      <c r="D11878" t="s">
        <v>436</v>
      </c>
      <c r="E11878">
        <v>2001</v>
      </c>
      <c r="F11878">
        <v>16.094999999999999</v>
      </c>
      <c r="G11878">
        <v>9.4039999999999999</v>
      </c>
      <c r="H11878">
        <v>2001.22</v>
      </c>
      <c r="I11878">
        <v>20898800000</v>
      </c>
      <c r="J11878">
        <v>6284.46</v>
      </c>
      <c r="K11878">
        <v>11.1214</v>
      </c>
      <c r="L11878">
        <v>14.4</v>
      </c>
      <c r="M11878">
        <v>74.938999999999993</v>
      </c>
      <c r="N11878">
        <v>19.000499999999999</v>
      </c>
      <c r="O11878">
        <v>12.929</v>
      </c>
    </row>
    <row r="11879" spans="1:15" x14ac:dyDescent="0.3">
      <c r="A11879" t="s">
        <v>410</v>
      </c>
      <c r="B11879" t="s">
        <v>411</v>
      </c>
      <c r="C11879" t="s">
        <v>437</v>
      </c>
      <c r="D11879" t="s">
        <v>436</v>
      </c>
      <c r="E11879">
        <v>2000</v>
      </c>
      <c r="F11879">
        <v>16.329000000000001</v>
      </c>
      <c r="G11879">
        <v>9.4169999999999998</v>
      </c>
      <c r="H11879">
        <v>2031.19</v>
      </c>
      <c r="I11879">
        <v>22823300000</v>
      </c>
      <c r="J11879">
        <v>6875.02</v>
      </c>
      <c r="K11879">
        <v>10.539099999999999</v>
      </c>
      <c r="L11879">
        <v>14.8</v>
      </c>
      <c r="M11879">
        <v>74.730999999999995</v>
      </c>
      <c r="N11879">
        <v>18.9678</v>
      </c>
      <c r="O11879">
        <v>13.035</v>
      </c>
    </row>
    <row r="11880" spans="1:15" x14ac:dyDescent="0.3">
      <c r="A11880" t="s">
        <v>410</v>
      </c>
      <c r="B11880" t="s">
        <v>411</v>
      </c>
      <c r="C11880" t="s">
        <v>437</v>
      </c>
      <c r="D11880" t="s">
        <v>436</v>
      </c>
      <c r="E11880">
        <v>1999</v>
      </c>
      <c r="F11880">
        <v>16.565999999999999</v>
      </c>
      <c r="G11880">
        <v>9.43</v>
      </c>
      <c r="H11880">
        <v>1915.35</v>
      </c>
      <c r="I11880">
        <v>23983900000</v>
      </c>
      <c r="J11880">
        <v>7250.26</v>
      </c>
      <c r="K11880">
        <v>9.9727700000000006</v>
      </c>
      <c r="L11880">
        <v>15.3</v>
      </c>
      <c r="M11880">
        <v>74.522999999999996</v>
      </c>
      <c r="N11880">
        <v>18.9008</v>
      </c>
      <c r="O11880">
        <v>13.154999999999999</v>
      </c>
    </row>
    <row r="11881" spans="1:15" x14ac:dyDescent="0.3">
      <c r="A11881" t="s">
        <v>410</v>
      </c>
      <c r="B11881" t="s">
        <v>411</v>
      </c>
      <c r="C11881" t="s">
        <v>437</v>
      </c>
      <c r="D11881" t="s">
        <v>436</v>
      </c>
      <c r="E11881">
        <v>1998</v>
      </c>
      <c r="F11881">
        <v>16.814</v>
      </c>
      <c r="G11881">
        <v>9.4480000000000004</v>
      </c>
      <c r="H11881">
        <v>1807.32</v>
      </c>
      <c r="I11881">
        <v>25385900000</v>
      </c>
      <c r="J11881">
        <v>7713.62</v>
      </c>
      <c r="K11881">
        <v>6.9870700000000001</v>
      </c>
      <c r="L11881">
        <v>15.9</v>
      </c>
      <c r="M11881">
        <v>74.308999999999997</v>
      </c>
      <c r="N11881">
        <v>18.803899999999999</v>
      </c>
      <c r="O11881">
        <v>13.067</v>
      </c>
    </row>
    <row r="11882" spans="1:15" x14ac:dyDescent="0.3">
      <c r="A11882" t="s">
        <v>410</v>
      </c>
      <c r="B11882" t="s">
        <v>411</v>
      </c>
      <c r="C11882" t="s">
        <v>437</v>
      </c>
      <c r="D11882" t="s">
        <v>436</v>
      </c>
      <c r="E11882">
        <v>1997</v>
      </c>
      <c r="F11882">
        <v>17.074999999999999</v>
      </c>
      <c r="G11882">
        <v>9.4740000000000002</v>
      </c>
      <c r="H11882">
        <v>1732.02</v>
      </c>
      <c r="I11882">
        <v>23969800000</v>
      </c>
      <c r="J11882">
        <v>7329.85</v>
      </c>
      <c r="K11882">
        <v>3.3632399999999998</v>
      </c>
      <c r="L11882">
        <v>16.7</v>
      </c>
      <c r="M11882">
        <v>74.085999999999999</v>
      </c>
      <c r="N11882">
        <v>18.6845</v>
      </c>
      <c r="O11882">
        <v>13.183999999999999</v>
      </c>
    </row>
    <row r="11883" spans="1:15" x14ac:dyDescent="0.3">
      <c r="A11883" t="s">
        <v>410</v>
      </c>
      <c r="B11883" t="s">
        <v>411</v>
      </c>
      <c r="C11883" t="s">
        <v>437</v>
      </c>
      <c r="D11883" t="s">
        <v>436</v>
      </c>
      <c r="E11883">
        <v>1996</v>
      </c>
      <c r="F11883">
        <v>17.344000000000001</v>
      </c>
      <c r="G11883">
        <v>9.5079999999999991</v>
      </c>
      <c r="H11883">
        <v>1636.09</v>
      </c>
      <c r="I11883">
        <v>20515500000</v>
      </c>
      <c r="J11883">
        <v>6317.57</v>
      </c>
      <c r="K11883">
        <v>1.8474699999999999</v>
      </c>
      <c r="L11883">
        <v>17.3</v>
      </c>
      <c r="M11883">
        <v>73.853999999999999</v>
      </c>
      <c r="N11883">
        <v>18.554300000000001</v>
      </c>
      <c r="O11883">
        <v>13.273999999999999</v>
      </c>
    </row>
    <row r="11884" spans="1:15" x14ac:dyDescent="0.3">
      <c r="A11884" t="s">
        <v>410</v>
      </c>
      <c r="B11884" t="s">
        <v>411</v>
      </c>
      <c r="C11884" t="s">
        <v>437</v>
      </c>
      <c r="D11884" t="s">
        <v>436</v>
      </c>
      <c r="E11884">
        <v>1995</v>
      </c>
      <c r="F11884">
        <v>17.603999999999999</v>
      </c>
      <c r="G11884">
        <v>9.5500000000000007</v>
      </c>
      <c r="H11884">
        <v>1578.34</v>
      </c>
      <c r="I11884">
        <v>19297700000</v>
      </c>
      <c r="J11884">
        <v>5985.11</v>
      </c>
      <c r="K11884">
        <v>0.31012899999999999</v>
      </c>
      <c r="L11884">
        <v>17.899999999999999</v>
      </c>
      <c r="M11884">
        <v>73.62</v>
      </c>
      <c r="N11884">
        <v>18.4224</v>
      </c>
      <c r="O11884">
        <v>13.374000000000001</v>
      </c>
    </row>
    <row r="11885" spans="1:15" x14ac:dyDescent="0.3">
      <c r="A11885" t="s">
        <v>410</v>
      </c>
      <c r="B11885" t="s">
        <v>411</v>
      </c>
      <c r="C11885" t="s">
        <v>437</v>
      </c>
      <c r="D11885" t="s">
        <v>436</v>
      </c>
      <c r="E11885">
        <v>1994</v>
      </c>
      <c r="F11885">
        <v>17.837</v>
      </c>
      <c r="G11885">
        <v>9.5980000000000008</v>
      </c>
      <c r="H11885">
        <v>1486.65</v>
      </c>
      <c r="I11885">
        <v>17474600000</v>
      </c>
      <c r="J11885">
        <v>5458.86</v>
      </c>
      <c r="K11885">
        <v>6.2474399999999999E-2</v>
      </c>
      <c r="L11885">
        <v>18.3</v>
      </c>
      <c r="M11885">
        <v>73.388000000000005</v>
      </c>
      <c r="N11885">
        <v>18.290199999999999</v>
      </c>
      <c r="O11885">
        <v>13.401999999999999</v>
      </c>
    </row>
    <row r="11886" spans="1:15" x14ac:dyDescent="0.3">
      <c r="A11886" t="s">
        <v>410</v>
      </c>
      <c r="B11886" t="s">
        <v>411</v>
      </c>
      <c r="C11886" t="s">
        <v>437</v>
      </c>
      <c r="D11886" t="s">
        <v>436</v>
      </c>
      <c r="E11886">
        <v>1993</v>
      </c>
      <c r="F11886">
        <v>18.029</v>
      </c>
      <c r="G11886">
        <v>9.65</v>
      </c>
      <c r="H11886">
        <v>1454.81</v>
      </c>
      <c r="I11886">
        <v>15002100000</v>
      </c>
      <c r="J11886">
        <v>4720.99</v>
      </c>
      <c r="L11886">
        <v>18.7</v>
      </c>
      <c r="M11886">
        <v>73.165999999999997</v>
      </c>
      <c r="N11886">
        <v>18.156500000000001</v>
      </c>
      <c r="O11886">
        <v>13.377000000000001</v>
      </c>
    </row>
    <row r="11887" spans="1:15" x14ac:dyDescent="0.3">
      <c r="A11887" t="s">
        <v>410</v>
      </c>
      <c r="B11887" t="s">
        <v>411</v>
      </c>
      <c r="C11887" t="s">
        <v>437</v>
      </c>
      <c r="D11887" t="s">
        <v>436</v>
      </c>
      <c r="E11887">
        <v>1992</v>
      </c>
      <c r="F11887">
        <v>18.169</v>
      </c>
      <c r="G11887">
        <v>9.7010000000000005</v>
      </c>
      <c r="H11887">
        <v>1366</v>
      </c>
      <c r="I11887">
        <v>12878200000</v>
      </c>
      <c r="J11887">
        <v>4082.53</v>
      </c>
      <c r="L11887">
        <v>19</v>
      </c>
      <c r="M11887">
        <v>72.954999999999998</v>
      </c>
      <c r="N11887">
        <v>18.023399999999999</v>
      </c>
      <c r="O11887">
        <v>12.938000000000001</v>
      </c>
    </row>
    <row r="11888" spans="1:15" x14ac:dyDescent="0.3">
      <c r="A11888" t="s">
        <v>410</v>
      </c>
      <c r="B11888" t="s">
        <v>411</v>
      </c>
      <c r="C11888" t="s">
        <v>437</v>
      </c>
      <c r="D11888" t="s">
        <v>436</v>
      </c>
      <c r="E11888">
        <v>1991</v>
      </c>
      <c r="F11888">
        <v>18.257999999999999</v>
      </c>
      <c r="G11888">
        <v>9.7490000000000006</v>
      </c>
      <c r="H11888">
        <v>1344.97</v>
      </c>
      <c r="I11888">
        <v>11206000000</v>
      </c>
      <c r="J11888">
        <v>3578.28</v>
      </c>
      <c r="L11888">
        <v>19.5</v>
      </c>
      <c r="M11888">
        <v>72.757000000000005</v>
      </c>
      <c r="N11888">
        <v>17.8932</v>
      </c>
      <c r="O11888">
        <v>12.64</v>
      </c>
    </row>
    <row r="11889" spans="1:14" x14ac:dyDescent="0.3">
      <c r="A11889" t="s">
        <v>410</v>
      </c>
      <c r="B11889" t="s">
        <v>411</v>
      </c>
      <c r="C11889" t="s">
        <v>437</v>
      </c>
      <c r="D11889" t="s">
        <v>436</v>
      </c>
      <c r="E11889">
        <v>1990</v>
      </c>
      <c r="F11889">
        <v>18.294</v>
      </c>
      <c r="G11889">
        <v>9.7899999999999991</v>
      </c>
      <c r="H11889">
        <v>1244.53</v>
      </c>
      <c r="I11889">
        <v>9298840000</v>
      </c>
      <c r="J11889">
        <v>2990.36</v>
      </c>
      <c r="K11889">
        <v>0</v>
      </c>
      <c r="L11889">
        <v>20.2</v>
      </c>
      <c r="M11889">
        <v>72.569000000000003</v>
      </c>
      <c r="N11889">
        <v>17.767099999999999</v>
      </c>
    </row>
    <row r="11890" spans="1:14" x14ac:dyDescent="0.3">
      <c r="A11890" t="s">
        <v>410</v>
      </c>
      <c r="B11890" t="s">
        <v>411</v>
      </c>
      <c r="C11890" t="s">
        <v>437</v>
      </c>
      <c r="D11890" t="s">
        <v>436</v>
      </c>
      <c r="E11890">
        <v>1989</v>
      </c>
      <c r="F11890">
        <v>18.282</v>
      </c>
      <c r="G11890">
        <v>9.82</v>
      </c>
      <c r="H11890">
        <v>1206.3699999999999</v>
      </c>
      <c r="I11890">
        <v>8438950000</v>
      </c>
      <c r="J11890">
        <v>2732.29</v>
      </c>
      <c r="L11890">
        <v>21</v>
      </c>
      <c r="M11890">
        <v>72.385999999999996</v>
      </c>
      <c r="N11890">
        <v>17.647099999999998</v>
      </c>
    </row>
    <row r="11891" spans="1:14" x14ac:dyDescent="0.3">
      <c r="A11891" t="s">
        <v>410</v>
      </c>
      <c r="B11891" t="s">
        <v>411</v>
      </c>
      <c r="C11891" t="s">
        <v>437</v>
      </c>
      <c r="D11891" t="s">
        <v>436</v>
      </c>
      <c r="E11891">
        <v>1988</v>
      </c>
      <c r="F11891">
        <v>18.241</v>
      </c>
      <c r="G11891">
        <v>9.8379999999999992</v>
      </c>
      <c r="H11891">
        <v>1253.3</v>
      </c>
      <c r="I11891">
        <v>8213520000</v>
      </c>
      <c r="J11891">
        <v>2676.54</v>
      </c>
      <c r="L11891">
        <v>22</v>
      </c>
      <c r="M11891">
        <v>72.200999999999993</v>
      </c>
      <c r="N11891">
        <v>17.5335</v>
      </c>
    </row>
    <row r="11892" spans="1:14" x14ac:dyDescent="0.3">
      <c r="A11892" t="s">
        <v>410</v>
      </c>
      <c r="B11892" t="s">
        <v>411</v>
      </c>
      <c r="C11892" t="s">
        <v>437</v>
      </c>
      <c r="D11892" t="s">
        <v>436</v>
      </c>
      <c r="E11892">
        <v>1987</v>
      </c>
      <c r="F11892">
        <v>18.193000000000001</v>
      </c>
      <c r="G11892">
        <v>9.8460000000000001</v>
      </c>
      <c r="H11892">
        <v>1159.5</v>
      </c>
      <c r="I11892">
        <v>7367490000</v>
      </c>
      <c r="J11892">
        <v>2415.9</v>
      </c>
      <c r="L11892">
        <v>23.1</v>
      </c>
      <c r="M11892">
        <v>72.007999999999996</v>
      </c>
      <c r="N11892">
        <v>17.424199999999999</v>
      </c>
    </row>
    <row r="11893" spans="1:14" x14ac:dyDescent="0.3">
      <c r="A11893" t="s">
        <v>410</v>
      </c>
      <c r="B11893" t="s">
        <v>411</v>
      </c>
      <c r="C11893" t="s">
        <v>437</v>
      </c>
      <c r="D11893" t="s">
        <v>436</v>
      </c>
      <c r="E11893">
        <v>1986</v>
      </c>
      <c r="F11893">
        <v>18.155000000000001</v>
      </c>
      <c r="G11893">
        <v>9.8460000000000001</v>
      </c>
      <c r="H11893">
        <v>1106.3599999999999</v>
      </c>
      <c r="I11893">
        <v>5880110000</v>
      </c>
      <c r="J11893">
        <v>1940.22</v>
      </c>
      <c r="L11893">
        <v>24.1</v>
      </c>
      <c r="M11893">
        <v>71.804000000000002</v>
      </c>
      <c r="N11893">
        <v>17.315999999999999</v>
      </c>
    </row>
    <row r="11894" spans="1:14" x14ac:dyDescent="0.3">
      <c r="A11894" t="s">
        <v>410</v>
      </c>
      <c r="B11894" t="s">
        <v>411</v>
      </c>
      <c r="C11894" t="s">
        <v>437</v>
      </c>
      <c r="D11894" t="s">
        <v>436</v>
      </c>
      <c r="E11894">
        <v>1985</v>
      </c>
      <c r="F11894">
        <v>18.157</v>
      </c>
      <c r="G11894">
        <v>9.843</v>
      </c>
      <c r="H11894">
        <v>1071.55</v>
      </c>
      <c r="I11894">
        <v>4732020000</v>
      </c>
      <c r="J11894">
        <v>1571.31</v>
      </c>
      <c r="L11894">
        <v>25.1</v>
      </c>
      <c r="M11894">
        <v>71.582999999999998</v>
      </c>
      <c r="N11894">
        <v>17.206700000000001</v>
      </c>
    </row>
    <row r="11895" spans="1:14" x14ac:dyDescent="0.3">
      <c r="A11895" t="s">
        <v>410</v>
      </c>
      <c r="B11895" t="s">
        <v>411</v>
      </c>
      <c r="C11895" t="s">
        <v>437</v>
      </c>
      <c r="D11895" t="s">
        <v>436</v>
      </c>
      <c r="E11895">
        <v>1984</v>
      </c>
      <c r="F11895">
        <v>18.225000000000001</v>
      </c>
      <c r="G11895">
        <v>9.8450000000000006</v>
      </c>
      <c r="H11895">
        <v>1041.3599999999999</v>
      </c>
      <c r="I11895">
        <v>4850240000</v>
      </c>
      <c r="J11895">
        <v>1620.94</v>
      </c>
      <c r="L11895">
        <v>26.2</v>
      </c>
      <c r="M11895">
        <v>71.343000000000004</v>
      </c>
      <c r="N11895">
        <v>17.096599999999999</v>
      </c>
    </row>
    <row r="11896" spans="1:14" x14ac:dyDescent="0.3">
      <c r="A11896" t="s">
        <v>410</v>
      </c>
      <c r="B11896" t="s">
        <v>411</v>
      </c>
      <c r="C11896" t="s">
        <v>437</v>
      </c>
      <c r="D11896" t="s">
        <v>436</v>
      </c>
      <c r="E11896">
        <v>1983</v>
      </c>
      <c r="F11896">
        <v>18.367999999999999</v>
      </c>
      <c r="G11896">
        <v>9.8569999999999993</v>
      </c>
      <c r="H11896">
        <v>1039.01</v>
      </c>
      <c r="I11896">
        <v>5102280000</v>
      </c>
      <c r="J11896">
        <v>1716.19</v>
      </c>
      <c r="L11896">
        <v>27.4</v>
      </c>
      <c r="M11896">
        <v>71.084999999999994</v>
      </c>
      <c r="N11896">
        <v>16.986799999999999</v>
      </c>
    </row>
    <row r="11897" spans="1:14" x14ac:dyDescent="0.3">
      <c r="A11897" t="s">
        <v>410</v>
      </c>
      <c r="B11897" t="s">
        <v>411</v>
      </c>
      <c r="C11897" t="s">
        <v>437</v>
      </c>
      <c r="D11897" t="s">
        <v>436</v>
      </c>
      <c r="E11897">
        <v>1982</v>
      </c>
      <c r="F11897">
        <v>18.585000000000001</v>
      </c>
      <c r="G11897">
        <v>9.8810000000000002</v>
      </c>
      <c r="H11897">
        <v>1037.97</v>
      </c>
      <c r="I11897">
        <v>9178800000</v>
      </c>
      <c r="J11897">
        <v>3107.4</v>
      </c>
      <c r="L11897">
        <v>29.2</v>
      </c>
      <c r="M11897">
        <v>70.813999999999993</v>
      </c>
      <c r="N11897">
        <v>16.877199999999998</v>
      </c>
    </row>
    <row r="11898" spans="1:14" x14ac:dyDescent="0.3">
      <c r="A11898" t="s">
        <v>410</v>
      </c>
      <c r="B11898" t="s">
        <v>411</v>
      </c>
      <c r="C11898" t="s">
        <v>437</v>
      </c>
      <c r="D11898" t="s">
        <v>436</v>
      </c>
      <c r="E11898">
        <v>1981</v>
      </c>
      <c r="F11898">
        <v>18.872</v>
      </c>
      <c r="G11898">
        <v>9.9169999999999998</v>
      </c>
      <c r="H11898">
        <v>1037.27</v>
      </c>
      <c r="I11898">
        <v>11048300000</v>
      </c>
      <c r="J11898">
        <v>3764.84</v>
      </c>
      <c r="L11898">
        <v>31.8</v>
      </c>
      <c r="M11898">
        <v>70.536000000000001</v>
      </c>
      <c r="N11898">
        <v>16.767299999999999</v>
      </c>
    </row>
    <row r="11899" spans="1:14" x14ac:dyDescent="0.3">
      <c r="A11899" t="s">
        <v>410</v>
      </c>
      <c r="B11899" t="s">
        <v>411</v>
      </c>
      <c r="C11899" t="s">
        <v>437</v>
      </c>
      <c r="D11899" t="s">
        <v>436</v>
      </c>
      <c r="E11899">
        <v>1980</v>
      </c>
      <c r="F11899">
        <v>19.213000000000001</v>
      </c>
      <c r="G11899">
        <v>9.9629999999999992</v>
      </c>
      <c r="H11899">
        <v>1003.98</v>
      </c>
      <c r="I11899">
        <v>10163000000</v>
      </c>
      <c r="J11899">
        <v>3485.99</v>
      </c>
      <c r="L11899">
        <v>35.200000000000003</v>
      </c>
      <c r="M11899">
        <v>70.256</v>
      </c>
      <c r="N11899">
        <v>16.657499999999999</v>
      </c>
    </row>
    <row r="11900" spans="1:14" x14ac:dyDescent="0.3">
      <c r="A11900" t="s">
        <v>410</v>
      </c>
      <c r="B11900" t="s">
        <v>411</v>
      </c>
      <c r="C11900" t="s">
        <v>437</v>
      </c>
      <c r="D11900" t="s">
        <v>436</v>
      </c>
      <c r="E11900">
        <v>1979</v>
      </c>
      <c r="F11900">
        <v>19.588000000000001</v>
      </c>
      <c r="G11900">
        <v>10.012</v>
      </c>
      <c r="H11900">
        <v>934.14800000000002</v>
      </c>
      <c r="I11900">
        <v>7181190000</v>
      </c>
      <c r="J11900">
        <v>2479.96</v>
      </c>
      <c r="L11900">
        <v>39.200000000000003</v>
      </c>
      <c r="M11900">
        <v>69.983000000000004</v>
      </c>
      <c r="N11900">
        <v>16.544899999999998</v>
      </c>
    </row>
    <row r="11901" spans="1:14" x14ac:dyDescent="0.3">
      <c r="A11901" t="s">
        <v>410</v>
      </c>
      <c r="B11901" t="s">
        <v>411</v>
      </c>
      <c r="C11901" t="s">
        <v>437</v>
      </c>
      <c r="D11901" t="s">
        <v>436</v>
      </c>
      <c r="E11901">
        <v>1978</v>
      </c>
      <c r="F11901">
        <v>19.965</v>
      </c>
      <c r="G11901">
        <v>10.058</v>
      </c>
      <c r="H11901">
        <v>918.72400000000005</v>
      </c>
      <c r="I11901">
        <v>4910260000</v>
      </c>
      <c r="J11901">
        <v>1707.48</v>
      </c>
      <c r="L11901">
        <v>43</v>
      </c>
      <c r="M11901">
        <v>69.722999999999999</v>
      </c>
      <c r="N11901">
        <v>16.430900000000001</v>
      </c>
    </row>
    <row r="11902" spans="1:14" x14ac:dyDescent="0.3">
      <c r="A11902" t="s">
        <v>410</v>
      </c>
      <c r="B11902" t="s">
        <v>411</v>
      </c>
      <c r="C11902" t="s">
        <v>437</v>
      </c>
      <c r="D11902" t="s">
        <v>436</v>
      </c>
      <c r="E11902">
        <v>1977</v>
      </c>
      <c r="F11902">
        <v>20.315000000000001</v>
      </c>
      <c r="G11902">
        <v>10.092000000000001</v>
      </c>
      <c r="H11902">
        <v>846.70500000000004</v>
      </c>
      <c r="I11902">
        <v>4114670000</v>
      </c>
      <c r="J11902">
        <v>1440.23</v>
      </c>
      <c r="L11902">
        <v>46.3</v>
      </c>
      <c r="M11902">
        <v>69.483999999999995</v>
      </c>
      <c r="N11902">
        <v>16.323599999999999</v>
      </c>
    </row>
    <row r="11903" spans="1:14" x14ac:dyDescent="0.3">
      <c r="A11903" t="s">
        <v>410</v>
      </c>
      <c r="B11903" t="s">
        <v>411</v>
      </c>
      <c r="C11903" t="s">
        <v>437</v>
      </c>
      <c r="D11903" t="s">
        <v>436</v>
      </c>
      <c r="E11903">
        <v>1976</v>
      </c>
      <c r="F11903">
        <v>20.616</v>
      </c>
      <c r="G11903">
        <v>10.112</v>
      </c>
      <c r="H11903">
        <v>806.30100000000004</v>
      </c>
      <c r="I11903">
        <v>3667160000</v>
      </c>
      <c r="J11903">
        <v>1290.6300000000001</v>
      </c>
      <c r="L11903">
        <v>48.4</v>
      </c>
      <c r="M11903">
        <v>69.271000000000001</v>
      </c>
      <c r="N11903">
        <v>16.2346</v>
      </c>
    </row>
    <row r="11904" spans="1:14" x14ac:dyDescent="0.3">
      <c r="A11904" t="s">
        <v>410</v>
      </c>
      <c r="B11904" t="s">
        <v>411</v>
      </c>
      <c r="C11904" t="s">
        <v>437</v>
      </c>
      <c r="D11904" t="s">
        <v>436</v>
      </c>
      <c r="E11904">
        <v>1975</v>
      </c>
      <c r="F11904">
        <v>20.841999999999999</v>
      </c>
      <c r="G11904">
        <v>10.112</v>
      </c>
      <c r="H11904">
        <v>762.14300000000003</v>
      </c>
      <c r="I11904">
        <v>3538280000</v>
      </c>
      <c r="J11904">
        <v>1250.2</v>
      </c>
      <c r="L11904">
        <v>49.2</v>
      </c>
      <c r="M11904">
        <v>69.088999999999999</v>
      </c>
      <c r="N11904">
        <v>16.1706</v>
      </c>
    </row>
    <row r="11905" spans="1:15" x14ac:dyDescent="0.3">
      <c r="A11905" t="s">
        <v>410</v>
      </c>
      <c r="B11905" t="s">
        <v>411</v>
      </c>
      <c r="C11905" t="s">
        <v>437</v>
      </c>
      <c r="D11905" t="s">
        <v>436</v>
      </c>
      <c r="E11905">
        <v>1974</v>
      </c>
      <c r="F11905">
        <v>20.97</v>
      </c>
      <c r="G11905">
        <v>10.087999999999999</v>
      </c>
      <c r="H11905">
        <v>702.88</v>
      </c>
      <c r="I11905">
        <v>4090210000</v>
      </c>
      <c r="J11905">
        <v>1448.33</v>
      </c>
      <c r="L11905">
        <v>49</v>
      </c>
      <c r="M11905">
        <v>68.941000000000003</v>
      </c>
      <c r="N11905">
        <v>16.1358</v>
      </c>
    </row>
    <row r="11906" spans="1:15" x14ac:dyDescent="0.3">
      <c r="A11906" t="s">
        <v>410</v>
      </c>
      <c r="B11906" t="s">
        <v>411</v>
      </c>
      <c r="C11906" t="s">
        <v>437</v>
      </c>
      <c r="D11906" t="s">
        <v>436</v>
      </c>
      <c r="E11906">
        <v>1973</v>
      </c>
      <c r="F11906">
        <v>21.006</v>
      </c>
      <c r="G11906">
        <v>10.044</v>
      </c>
      <c r="H11906">
        <v>705.14400000000001</v>
      </c>
      <c r="I11906">
        <v>3964300000</v>
      </c>
      <c r="J11906">
        <v>1404.72</v>
      </c>
      <c r="L11906">
        <v>48.3</v>
      </c>
      <c r="M11906">
        <v>68.822999999999993</v>
      </c>
      <c r="N11906">
        <v>16.124500000000001</v>
      </c>
    </row>
    <row r="11907" spans="1:15" x14ac:dyDescent="0.3">
      <c r="A11907" t="s">
        <v>410</v>
      </c>
      <c r="B11907" t="s">
        <v>411</v>
      </c>
      <c r="C11907" t="s">
        <v>437</v>
      </c>
      <c r="D11907" t="s">
        <v>436</v>
      </c>
      <c r="E11907">
        <v>1972</v>
      </c>
      <c r="F11907">
        <v>20.968</v>
      </c>
      <c r="G11907">
        <v>9.984</v>
      </c>
      <c r="H11907">
        <v>695.73900000000003</v>
      </c>
      <c r="I11907">
        <v>2189420000</v>
      </c>
      <c r="J11907">
        <v>775.98699999999997</v>
      </c>
      <c r="L11907">
        <v>47.6</v>
      </c>
      <c r="M11907">
        <v>68.731999999999999</v>
      </c>
      <c r="N11907">
        <v>16.120799999999999</v>
      </c>
    </row>
    <row r="11908" spans="1:15" x14ac:dyDescent="0.3">
      <c r="A11908" t="s">
        <v>410</v>
      </c>
      <c r="B11908" t="s">
        <v>411</v>
      </c>
      <c r="C11908" t="s">
        <v>437</v>
      </c>
      <c r="D11908" t="s">
        <v>436</v>
      </c>
      <c r="E11908">
        <v>1971</v>
      </c>
      <c r="F11908">
        <v>20.873999999999999</v>
      </c>
      <c r="G11908">
        <v>9.9109999999999996</v>
      </c>
      <c r="H11908">
        <v>732.00599999999997</v>
      </c>
      <c r="I11908">
        <v>2807260000</v>
      </c>
      <c r="J11908">
        <v>996.08900000000006</v>
      </c>
      <c r="L11908">
        <v>47.7</v>
      </c>
      <c r="M11908">
        <v>68.664000000000001</v>
      </c>
      <c r="N11908">
        <v>16.102599999999999</v>
      </c>
    </row>
    <row r="11909" spans="1:15" x14ac:dyDescent="0.3">
      <c r="A11909" t="s">
        <v>410</v>
      </c>
      <c r="B11909" t="s">
        <v>411</v>
      </c>
      <c r="C11909" t="s">
        <v>437</v>
      </c>
      <c r="D11909" t="s">
        <v>436</v>
      </c>
      <c r="E11909">
        <v>1970</v>
      </c>
      <c r="F11909">
        <v>20.765000000000001</v>
      </c>
      <c r="G11909">
        <v>9.83</v>
      </c>
      <c r="I11909">
        <v>2137100000</v>
      </c>
      <c r="J11909">
        <v>760.58900000000006</v>
      </c>
      <c r="L11909">
        <v>48.4</v>
      </c>
      <c r="M11909">
        <v>68.616</v>
      </c>
      <c r="N11909">
        <v>16.054099999999998</v>
      </c>
    </row>
    <row r="11910" spans="1:15" x14ac:dyDescent="0.3">
      <c r="A11910" t="s">
        <v>410</v>
      </c>
      <c r="B11910" t="s">
        <v>411</v>
      </c>
      <c r="C11910" t="s">
        <v>437</v>
      </c>
      <c r="D11910" t="s">
        <v>436</v>
      </c>
      <c r="E11910">
        <v>1969</v>
      </c>
      <c r="F11910">
        <v>20.686</v>
      </c>
      <c r="G11910">
        <v>9.7449999999999992</v>
      </c>
      <c r="I11910">
        <v>2004440000</v>
      </c>
      <c r="J11910">
        <v>717.14</v>
      </c>
      <c r="L11910">
        <v>49.4</v>
      </c>
      <c r="M11910">
        <v>68.587999999999994</v>
      </c>
      <c r="N11910">
        <v>15.969799999999999</v>
      </c>
    </row>
    <row r="11911" spans="1:15" x14ac:dyDescent="0.3">
      <c r="A11911" t="s">
        <v>410</v>
      </c>
      <c r="B11911" t="s">
        <v>411</v>
      </c>
      <c r="C11911" t="s">
        <v>437</v>
      </c>
      <c r="D11911" t="s">
        <v>436</v>
      </c>
      <c r="E11911">
        <v>1968</v>
      </c>
      <c r="F11911">
        <v>20.675000000000001</v>
      </c>
      <c r="G11911">
        <v>9.6639999999999997</v>
      </c>
      <c r="I11911">
        <v>1593680000</v>
      </c>
      <c r="J11911">
        <v>574.34699999999998</v>
      </c>
      <c r="L11911">
        <v>50.3</v>
      </c>
      <c r="M11911">
        <v>68.575000000000003</v>
      </c>
      <c r="N11911">
        <v>15.853999999999999</v>
      </c>
    </row>
    <row r="11912" spans="1:15" x14ac:dyDescent="0.3">
      <c r="A11912" t="s">
        <v>410</v>
      </c>
      <c r="B11912" t="s">
        <v>411</v>
      </c>
      <c r="C11912" t="s">
        <v>437</v>
      </c>
      <c r="D11912" t="s">
        <v>436</v>
      </c>
      <c r="E11912">
        <v>1967</v>
      </c>
      <c r="F11912">
        <v>20.748999999999999</v>
      </c>
      <c r="G11912">
        <v>9.593</v>
      </c>
      <c r="I11912">
        <v>1597720000</v>
      </c>
      <c r="J11912">
        <v>580.971</v>
      </c>
      <c r="L11912">
        <v>51.1</v>
      </c>
      <c r="M11912">
        <v>68.566999999999993</v>
      </c>
      <c r="N11912">
        <v>15.712999999999999</v>
      </c>
    </row>
    <row r="11913" spans="1:15" x14ac:dyDescent="0.3">
      <c r="A11913" t="s">
        <v>410</v>
      </c>
      <c r="B11913" t="s">
        <v>411</v>
      </c>
      <c r="C11913" t="s">
        <v>437</v>
      </c>
      <c r="D11913" t="s">
        <v>436</v>
      </c>
      <c r="E11913">
        <v>1966</v>
      </c>
      <c r="F11913">
        <v>20.91</v>
      </c>
      <c r="G11913">
        <v>9.5380000000000003</v>
      </c>
      <c r="I11913">
        <v>1809180000</v>
      </c>
      <c r="J11913">
        <v>664.43899999999996</v>
      </c>
      <c r="L11913">
        <v>51.6</v>
      </c>
      <c r="M11913">
        <v>68.554000000000002</v>
      </c>
      <c r="N11913">
        <v>15.557499999999999</v>
      </c>
    </row>
    <row r="11914" spans="1:15" x14ac:dyDescent="0.3">
      <c r="A11914" t="s">
        <v>410</v>
      </c>
      <c r="B11914" t="s">
        <v>411</v>
      </c>
      <c r="C11914" t="s">
        <v>437</v>
      </c>
      <c r="D11914" t="s">
        <v>436</v>
      </c>
      <c r="E11914">
        <v>1965</v>
      </c>
      <c r="F11914">
        <v>21.14</v>
      </c>
      <c r="G11914">
        <v>9.5050000000000008</v>
      </c>
      <c r="I11914">
        <v>1890770000</v>
      </c>
      <c r="J11914">
        <v>701.70500000000004</v>
      </c>
      <c r="L11914">
        <v>51.9</v>
      </c>
      <c r="M11914">
        <v>68.521000000000001</v>
      </c>
      <c r="N11914">
        <v>15.3956</v>
      </c>
    </row>
    <row r="11915" spans="1:15" x14ac:dyDescent="0.3">
      <c r="A11915" t="s">
        <v>410</v>
      </c>
      <c r="B11915" t="s">
        <v>411</v>
      </c>
      <c r="C11915" t="s">
        <v>437</v>
      </c>
      <c r="D11915" t="s">
        <v>436</v>
      </c>
      <c r="E11915">
        <v>1964</v>
      </c>
      <c r="F11915">
        <v>21.405999999999999</v>
      </c>
      <c r="G11915">
        <v>9.5009999999999994</v>
      </c>
      <c r="I11915">
        <v>1975700000</v>
      </c>
      <c r="J11915">
        <v>741.24400000000003</v>
      </c>
      <c r="L11915">
        <v>52.5</v>
      </c>
      <c r="M11915">
        <v>68.454999999999998</v>
      </c>
      <c r="N11915">
        <v>15.228999999999999</v>
      </c>
    </row>
    <row r="11916" spans="1:15" x14ac:dyDescent="0.3">
      <c r="A11916" t="s">
        <v>410</v>
      </c>
      <c r="B11916" t="s">
        <v>411</v>
      </c>
      <c r="C11916" t="s">
        <v>437</v>
      </c>
      <c r="D11916" t="s">
        <v>436</v>
      </c>
      <c r="E11916">
        <v>1963</v>
      </c>
      <c r="F11916">
        <v>21.661000000000001</v>
      </c>
      <c r="G11916">
        <v>9.5250000000000004</v>
      </c>
      <c r="I11916">
        <v>1539680000</v>
      </c>
      <c r="J11916">
        <v>584.29100000000005</v>
      </c>
      <c r="L11916">
        <v>53.4</v>
      </c>
      <c r="M11916">
        <v>68.346999999999994</v>
      </c>
      <c r="N11916">
        <v>15.056100000000001</v>
      </c>
    </row>
    <row r="11917" spans="1:15" x14ac:dyDescent="0.3">
      <c r="A11917" t="s">
        <v>410</v>
      </c>
      <c r="B11917" t="s">
        <v>411</v>
      </c>
      <c r="C11917" t="s">
        <v>437</v>
      </c>
      <c r="D11917" t="s">
        <v>436</v>
      </c>
      <c r="E11917">
        <v>1962</v>
      </c>
      <c r="F11917">
        <v>21.867000000000001</v>
      </c>
      <c r="G11917">
        <v>9.5730000000000004</v>
      </c>
      <c r="I11917">
        <v>1710000000</v>
      </c>
      <c r="J11917">
        <v>656.71299999999997</v>
      </c>
      <c r="L11917">
        <v>54.6</v>
      </c>
      <c r="M11917">
        <v>68.197999999999993</v>
      </c>
      <c r="N11917">
        <v>14.877599999999999</v>
      </c>
    </row>
    <row r="11918" spans="1:15" x14ac:dyDescent="0.3">
      <c r="A11918" t="s">
        <v>410</v>
      </c>
      <c r="B11918" t="s">
        <v>411</v>
      </c>
      <c r="C11918" t="s">
        <v>437</v>
      </c>
      <c r="D11918" t="s">
        <v>436</v>
      </c>
      <c r="E11918">
        <v>1961</v>
      </c>
      <c r="F11918">
        <v>22.007000000000001</v>
      </c>
      <c r="G11918">
        <v>9.6449999999999996</v>
      </c>
      <c r="I11918">
        <v>1547390000</v>
      </c>
      <c r="J11918">
        <v>601.70299999999997</v>
      </c>
      <c r="L11918">
        <v>56.1</v>
      </c>
      <c r="M11918">
        <v>68.007000000000005</v>
      </c>
      <c r="N11918">
        <v>14.6936</v>
      </c>
    </row>
    <row r="11919" spans="1:15" x14ac:dyDescent="0.3">
      <c r="A11919" t="s">
        <v>410</v>
      </c>
      <c r="B11919" t="s">
        <v>411</v>
      </c>
      <c r="C11919" t="s">
        <v>437</v>
      </c>
      <c r="D11919" t="s">
        <v>436</v>
      </c>
      <c r="E11919">
        <v>1960</v>
      </c>
      <c r="F11919">
        <v>22.074999999999999</v>
      </c>
      <c r="G11919">
        <v>9.7349999999999994</v>
      </c>
      <c r="I11919">
        <v>1242290000</v>
      </c>
      <c r="J11919">
        <v>489.35199999999998</v>
      </c>
      <c r="L11919">
        <v>57.4</v>
      </c>
      <c r="M11919">
        <v>67.783000000000001</v>
      </c>
    </row>
    <row r="11920" spans="1:15" x14ac:dyDescent="0.3">
      <c r="A11920" t="s">
        <v>412</v>
      </c>
      <c r="B11920" t="s">
        <v>413</v>
      </c>
      <c r="C11920" t="s">
        <v>438</v>
      </c>
      <c r="D11920" t="s">
        <v>432</v>
      </c>
      <c r="E11920">
        <v>2018</v>
      </c>
      <c r="I11920">
        <v>50499900000</v>
      </c>
      <c r="J11920">
        <v>1532.37</v>
      </c>
      <c r="L11920">
        <v>19.100000000000001</v>
      </c>
      <c r="N11920">
        <v>77.469200000000001</v>
      </c>
      <c r="O11920">
        <v>5.2229999999999999</v>
      </c>
    </row>
    <row r="11921" spans="1:15" x14ac:dyDescent="0.3">
      <c r="A11921" t="s">
        <v>412</v>
      </c>
      <c r="B11921" t="s">
        <v>413</v>
      </c>
      <c r="C11921" t="s">
        <v>438</v>
      </c>
      <c r="D11921" t="s">
        <v>432</v>
      </c>
      <c r="E11921">
        <v>2017</v>
      </c>
      <c r="F11921">
        <v>22.1</v>
      </c>
      <c r="G11921">
        <v>5</v>
      </c>
      <c r="I11921">
        <v>59159900000</v>
      </c>
      <c r="J11921">
        <v>1826.57</v>
      </c>
      <c r="K11921">
        <v>52.305100000000003</v>
      </c>
      <c r="L11921">
        <v>20.2</v>
      </c>
      <c r="M11921">
        <v>71.388000000000005</v>
      </c>
      <c r="N11921">
        <v>76.136799999999994</v>
      </c>
      <c r="O11921">
        <v>4.9720000000000004</v>
      </c>
    </row>
    <row r="11922" spans="1:15" x14ac:dyDescent="0.3">
      <c r="A11922" t="s">
        <v>412</v>
      </c>
      <c r="B11922" t="s">
        <v>413</v>
      </c>
      <c r="C11922" t="s">
        <v>438</v>
      </c>
      <c r="D11922" t="s">
        <v>432</v>
      </c>
      <c r="E11922">
        <v>2016</v>
      </c>
      <c r="F11922">
        <v>22.8</v>
      </c>
      <c r="G11922">
        <v>4.9000000000000004</v>
      </c>
      <c r="I11922">
        <v>81779000000</v>
      </c>
      <c r="J11922">
        <v>2567.8000000000002</v>
      </c>
      <c r="K11922">
        <v>46.7913</v>
      </c>
      <c r="L11922">
        <v>21.5</v>
      </c>
      <c r="M11922">
        <v>71.171000000000006</v>
      </c>
      <c r="N11922">
        <v>74.865799999999993</v>
      </c>
      <c r="O11922">
        <v>5.16</v>
      </c>
    </row>
    <row r="11923" spans="1:15" x14ac:dyDescent="0.3">
      <c r="A11923" t="s">
        <v>412</v>
      </c>
      <c r="B11923" t="s">
        <v>413</v>
      </c>
      <c r="C11923" t="s">
        <v>438</v>
      </c>
      <c r="D11923" t="s">
        <v>432</v>
      </c>
      <c r="E11923">
        <v>2015</v>
      </c>
      <c r="F11923">
        <v>23.5</v>
      </c>
      <c r="G11923">
        <v>4.9000000000000004</v>
      </c>
      <c r="I11923">
        <v>81847400000</v>
      </c>
      <c r="J11923">
        <v>2615.0300000000002</v>
      </c>
      <c r="K11923">
        <v>42.8</v>
      </c>
      <c r="L11923">
        <v>23</v>
      </c>
      <c r="M11923">
        <v>70.927999999999997</v>
      </c>
      <c r="N11923">
        <v>73.575199999999995</v>
      </c>
      <c r="O11923">
        <v>5.15</v>
      </c>
    </row>
    <row r="11924" spans="1:15" x14ac:dyDescent="0.3">
      <c r="A11924" t="s">
        <v>412</v>
      </c>
      <c r="B11924" t="s">
        <v>413</v>
      </c>
      <c r="C11924" t="s">
        <v>438</v>
      </c>
      <c r="D11924" t="s">
        <v>432</v>
      </c>
      <c r="E11924">
        <v>2014</v>
      </c>
      <c r="F11924">
        <v>23.3</v>
      </c>
      <c r="G11924">
        <v>4.9000000000000004</v>
      </c>
      <c r="H11924">
        <v>1645.44</v>
      </c>
      <c r="I11924">
        <v>76658500000</v>
      </c>
      <c r="J11924">
        <v>2492.34</v>
      </c>
      <c r="K11924">
        <v>35.5</v>
      </c>
      <c r="L11924">
        <v>24.6</v>
      </c>
      <c r="M11924">
        <v>70.671000000000006</v>
      </c>
      <c r="N11924">
        <v>72.302999999999997</v>
      </c>
      <c r="O11924">
        <v>5.09</v>
      </c>
    </row>
    <row r="11925" spans="1:15" x14ac:dyDescent="0.3">
      <c r="A11925" t="s">
        <v>412</v>
      </c>
      <c r="B11925" t="s">
        <v>413</v>
      </c>
      <c r="C11925" t="s">
        <v>438</v>
      </c>
      <c r="D11925" t="s">
        <v>432</v>
      </c>
      <c r="E11925">
        <v>2013</v>
      </c>
      <c r="F11925">
        <v>22.5</v>
      </c>
      <c r="G11925">
        <v>4.8</v>
      </c>
      <c r="H11925">
        <v>1637.19</v>
      </c>
      <c r="I11925">
        <v>57690800000</v>
      </c>
      <c r="J11925">
        <v>1907.56</v>
      </c>
      <c r="K11925">
        <v>26.8</v>
      </c>
      <c r="L11925">
        <v>26.3</v>
      </c>
      <c r="M11925">
        <v>70.41</v>
      </c>
      <c r="N11925">
        <v>71.093599999999995</v>
      </c>
      <c r="O11925">
        <v>4.8600000000000003</v>
      </c>
    </row>
    <row r="11926" spans="1:15" x14ac:dyDescent="0.3">
      <c r="A11926" t="s">
        <v>412</v>
      </c>
      <c r="B11926" t="s">
        <v>413</v>
      </c>
      <c r="C11926" t="s">
        <v>438</v>
      </c>
      <c r="D11926" t="s">
        <v>432</v>
      </c>
      <c r="E11926">
        <v>2012</v>
      </c>
      <c r="F11926">
        <v>21</v>
      </c>
      <c r="G11926">
        <v>4.9000000000000004</v>
      </c>
      <c r="H11926">
        <v>1610.81</v>
      </c>
      <c r="I11926">
        <v>51821600000</v>
      </c>
      <c r="J11926">
        <v>1740.47</v>
      </c>
      <c r="K11926">
        <v>23.6</v>
      </c>
      <c r="L11926">
        <v>28.1</v>
      </c>
      <c r="M11926">
        <v>70.155000000000001</v>
      </c>
      <c r="N11926">
        <v>69.991799999999998</v>
      </c>
      <c r="O11926">
        <v>4.87</v>
      </c>
    </row>
    <row r="11927" spans="1:15" x14ac:dyDescent="0.3">
      <c r="A11927" t="s">
        <v>412</v>
      </c>
      <c r="B11927" t="s">
        <v>413</v>
      </c>
      <c r="C11927" t="s">
        <v>438</v>
      </c>
      <c r="D11927" t="s">
        <v>432</v>
      </c>
      <c r="E11927">
        <v>2011</v>
      </c>
      <c r="F11927">
        <v>21.5</v>
      </c>
      <c r="G11927">
        <v>4.9000000000000004</v>
      </c>
      <c r="H11927">
        <v>1631.53</v>
      </c>
      <c r="I11927">
        <v>45915200000</v>
      </c>
      <c r="J11927">
        <v>1564.97</v>
      </c>
      <c r="K11927">
        <v>18.600000000000001</v>
      </c>
      <c r="L11927">
        <v>29.9</v>
      </c>
      <c r="M11927">
        <v>69.91</v>
      </c>
      <c r="N11927">
        <v>68.968999999999994</v>
      </c>
      <c r="O11927">
        <v>4.96</v>
      </c>
    </row>
    <row r="11928" spans="1:15" x14ac:dyDescent="0.3">
      <c r="A11928" t="s">
        <v>412</v>
      </c>
      <c r="B11928" t="s">
        <v>413</v>
      </c>
      <c r="C11928" t="s">
        <v>438</v>
      </c>
      <c r="D11928" t="s">
        <v>432</v>
      </c>
      <c r="E11928">
        <v>2010</v>
      </c>
      <c r="F11928">
        <v>22.7</v>
      </c>
      <c r="G11928">
        <v>4.9000000000000004</v>
      </c>
      <c r="H11928">
        <v>1653.47</v>
      </c>
      <c r="I11928">
        <v>39332800000</v>
      </c>
      <c r="J11928">
        <v>1377.08</v>
      </c>
      <c r="K11928">
        <v>15.9</v>
      </c>
      <c r="L11928">
        <v>31.8</v>
      </c>
      <c r="M11928">
        <v>69.671999999999997</v>
      </c>
      <c r="N11928">
        <v>67.142499999999998</v>
      </c>
      <c r="O11928">
        <v>5.36</v>
      </c>
    </row>
    <row r="11929" spans="1:15" x14ac:dyDescent="0.3">
      <c r="A11929" t="s">
        <v>412</v>
      </c>
      <c r="B11929" t="s">
        <v>413</v>
      </c>
      <c r="C11929" t="s">
        <v>438</v>
      </c>
      <c r="D11929" t="s">
        <v>432</v>
      </c>
      <c r="E11929">
        <v>2009</v>
      </c>
      <c r="F11929">
        <v>23.3992</v>
      </c>
      <c r="G11929">
        <v>4.8</v>
      </c>
      <c r="H11929">
        <v>1643.15</v>
      </c>
      <c r="I11929">
        <v>33689200000</v>
      </c>
      <c r="J11929">
        <v>1213.27</v>
      </c>
      <c r="K11929">
        <v>11.9</v>
      </c>
      <c r="L11929">
        <v>33.799999999999997</v>
      </c>
      <c r="M11929">
        <v>69.435000000000002</v>
      </c>
      <c r="N11929">
        <v>65.273600000000002</v>
      </c>
      <c r="O11929">
        <v>5.04</v>
      </c>
    </row>
    <row r="11930" spans="1:15" x14ac:dyDescent="0.3">
      <c r="A11930" t="s">
        <v>412</v>
      </c>
      <c r="B11930" t="s">
        <v>413</v>
      </c>
      <c r="C11930" t="s">
        <v>438</v>
      </c>
      <c r="D11930" t="s">
        <v>432</v>
      </c>
      <c r="E11930">
        <v>2008</v>
      </c>
      <c r="F11930">
        <v>23.664200000000001</v>
      </c>
      <c r="G11930">
        <v>5.08345</v>
      </c>
      <c r="H11930">
        <v>1652.65</v>
      </c>
      <c r="I11930">
        <v>29549400000</v>
      </c>
      <c r="J11930">
        <v>1082.29</v>
      </c>
      <c r="K11930">
        <v>9.0801099999999995</v>
      </c>
      <c r="L11930">
        <v>35.799999999999997</v>
      </c>
      <c r="M11930">
        <v>69.192999999999998</v>
      </c>
      <c r="N11930">
        <v>64.1815</v>
      </c>
      <c r="O11930">
        <v>4.8899999999999997</v>
      </c>
    </row>
    <row r="11931" spans="1:15" x14ac:dyDescent="0.3">
      <c r="A11931" t="s">
        <v>412</v>
      </c>
      <c r="B11931" t="s">
        <v>413</v>
      </c>
      <c r="C11931" t="s">
        <v>438</v>
      </c>
      <c r="D11931" t="s">
        <v>432</v>
      </c>
      <c r="E11931">
        <v>2007</v>
      </c>
      <c r="F11931">
        <v>22.6633</v>
      </c>
      <c r="G11931">
        <v>5.1150000000000002</v>
      </c>
      <c r="H11931">
        <v>1664.06</v>
      </c>
      <c r="I11931">
        <v>22311400000</v>
      </c>
      <c r="J11931">
        <v>830.40800000000002</v>
      </c>
      <c r="K11931">
        <v>7.4905999999999997</v>
      </c>
      <c r="L11931">
        <v>37.9</v>
      </c>
      <c r="M11931">
        <v>68.938999999999993</v>
      </c>
      <c r="N11931">
        <v>63.159399999999998</v>
      </c>
      <c r="O11931">
        <v>4.99</v>
      </c>
    </row>
    <row r="11932" spans="1:15" x14ac:dyDescent="0.3">
      <c r="A11932" t="s">
        <v>412</v>
      </c>
      <c r="B11932" t="s">
        <v>413</v>
      </c>
      <c r="C11932" t="s">
        <v>438</v>
      </c>
      <c r="D11932" t="s">
        <v>432</v>
      </c>
      <c r="E11932">
        <v>2006</v>
      </c>
      <c r="F11932">
        <v>20.988399999999999</v>
      </c>
      <c r="G11932">
        <v>5.2710900000000001</v>
      </c>
      <c r="H11932">
        <v>1755.76</v>
      </c>
      <c r="I11932">
        <v>17330800000</v>
      </c>
      <c r="J11932">
        <v>654.28399999999999</v>
      </c>
      <c r="K11932">
        <v>6.3883200000000002</v>
      </c>
      <c r="L11932">
        <v>40</v>
      </c>
      <c r="M11932">
        <v>68.676000000000002</v>
      </c>
      <c r="N11932">
        <v>62.2667</v>
      </c>
      <c r="O11932">
        <v>5.85</v>
      </c>
    </row>
    <row r="11933" spans="1:15" x14ac:dyDescent="0.3">
      <c r="A11933" t="s">
        <v>412</v>
      </c>
      <c r="B11933" t="s">
        <v>413</v>
      </c>
      <c r="C11933" t="s">
        <v>438</v>
      </c>
      <c r="D11933" t="s">
        <v>432</v>
      </c>
      <c r="E11933">
        <v>2005</v>
      </c>
      <c r="F11933">
        <v>20.389399999999998</v>
      </c>
      <c r="G11933">
        <v>5.3726000000000003</v>
      </c>
      <c r="H11933">
        <v>1717.2</v>
      </c>
      <c r="I11933">
        <v>14307500000</v>
      </c>
      <c r="J11933">
        <v>546.77700000000004</v>
      </c>
      <c r="K11933">
        <v>3.3435100000000002</v>
      </c>
      <c r="L11933">
        <v>42.1</v>
      </c>
      <c r="M11933">
        <v>68.406999999999996</v>
      </c>
      <c r="N11933">
        <v>61.511499999999998</v>
      </c>
      <c r="O11933">
        <v>6.9269999999999996</v>
      </c>
    </row>
    <row r="11934" spans="1:15" x14ac:dyDescent="0.3">
      <c r="A11934" t="s">
        <v>412</v>
      </c>
      <c r="B11934" t="s">
        <v>413</v>
      </c>
      <c r="C11934" t="s">
        <v>438</v>
      </c>
      <c r="D11934" t="s">
        <v>432</v>
      </c>
      <c r="E11934">
        <v>2004</v>
      </c>
      <c r="F11934">
        <v>20.892900000000001</v>
      </c>
      <c r="G11934">
        <v>5.0400200000000002</v>
      </c>
      <c r="H11934">
        <v>1765.48</v>
      </c>
      <c r="I11934">
        <v>12030000000</v>
      </c>
      <c r="J11934">
        <v>465.12</v>
      </c>
      <c r="K11934">
        <v>2.5937299999999999</v>
      </c>
      <c r="L11934">
        <v>44.2</v>
      </c>
      <c r="M11934">
        <v>68.135000000000005</v>
      </c>
      <c r="N11934">
        <v>60.8001</v>
      </c>
      <c r="O11934">
        <v>8.0579999999999998</v>
      </c>
    </row>
    <row r="11935" spans="1:15" x14ac:dyDescent="0.3">
      <c r="A11935" t="s">
        <v>412</v>
      </c>
      <c r="B11935" t="s">
        <v>413</v>
      </c>
      <c r="C11935" t="s">
        <v>438</v>
      </c>
      <c r="D11935" t="s">
        <v>432</v>
      </c>
      <c r="E11935">
        <v>2003</v>
      </c>
      <c r="F11935">
        <v>19.886700000000001</v>
      </c>
      <c r="G11935">
        <v>5.3166000000000002</v>
      </c>
      <c r="H11935">
        <v>1764.46</v>
      </c>
      <c r="I11935">
        <v>10134500000</v>
      </c>
      <c r="J11935">
        <v>396.37799999999999</v>
      </c>
      <c r="K11935">
        <v>1.9126000000000001</v>
      </c>
      <c r="L11935">
        <v>46.3</v>
      </c>
      <c r="M11935">
        <v>67.867999999999995</v>
      </c>
      <c r="N11935">
        <v>60.102600000000002</v>
      </c>
      <c r="O11935">
        <v>9.2210000000000001</v>
      </c>
    </row>
    <row r="11936" spans="1:15" x14ac:dyDescent="0.3">
      <c r="A11936" t="s">
        <v>412</v>
      </c>
      <c r="B11936" t="s">
        <v>413</v>
      </c>
      <c r="C11936" t="s">
        <v>438</v>
      </c>
      <c r="D11936" t="s">
        <v>432</v>
      </c>
      <c r="E11936">
        <v>2002</v>
      </c>
      <c r="F11936">
        <v>21.071300000000001</v>
      </c>
      <c r="G11936">
        <v>5.4221599999999999</v>
      </c>
      <c r="H11936">
        <v>1775.81</v>
      </c>
      <c r="I11936">
        <v>9687790000</v>
      </c>
      <c r="J11936">
        <v>383.34300000000002</v>
      </c>
      <c r="K11936">
        <v>1.0819399999999999</v>
      </c>
      <c r="L11936">
        <v>48.4</v>
      </c>
      <c r="M11936">
        <v>67.613</v>
      </c>
      <c r="N11936">
        <v>59.407299999999999</v>
      </c>
      <c r="O11936">
        <v>10.207000000000001</v>
      </c>
    </row>
    <row r="11937" spans="1:15" x14ac:dyDescent="0.3">
      <c r="A11937" t="s">
        <v>412</v>
      </c>
      <c r="B11937" t="s">
        <v>413</v>
      </c>
      <c r="C11937" t="s">
        <v>438</v>
      </c>
      <c r="D11937" t="s">
        <v>432</v>
      </c>
      <c r="E11937">
        <v>2001</v>
      </c>
      <c r="F11937">
        <v>20.5472</v>
      </c>
      <c r="G11937">
        <v>5.3092300000000003</v>
      </c>
      <c r="H11937">
        <v>1769.4</v>
      </c>
      <c r="I11937">
        <v>11401400000</v>
      </c>
      <c r="J11937">
        <v>456.70600000000002</v>
      </c>
      <c r="K11937">
        <v>0.59756799999999999</v>
      </c>
      <c r="L11937">
        <v>50.5</v>
      </c>
      <c r="M11937">
        <v>67.373999999999995</v>
      </c>
      <c r="N11937">
        <v>58.684600000000003</v>
      </c>
      <c r="O11937">
        <v>11.004</v>
      </c>
    </row>
    <row r="11938" spans="1:15" x14ac:dyDescent="0.3">
      <c r="A11938" t="s">
        <v>412</v>
      </c>
      <c r="B11938" t="s">
        <v>413</v>
      </c>
      <c r="C11938" t="s">
        <v>438</v>
      </c>
      <c r="D11938" t="s">
        <v>432</v>
      </c>
      <c r="E11938">
        <v>2000</v>
      </c>
      <c r="F11938">
        <v>21.4025</v>
      </c>
      <c r="G11938">
        <v>5.5008400000000002</v>
      </c>
      <c r="H11938">
        <v>1780.46</v>
      </c>
      <c r="I11938">
        <v>13760500000</v>
      </c>
      <c r="J11938">
        <v>558.22699999999998</v>
      </c>
      <c r="K11938">
        <v>0.48434700000000003</v>
      </c>
      <c r="L11938">
        <v>52.4</v>
      </c>
      <c r="M11938">
        <v>67.156000000000006</v>
      </c>
      <c r="N11938">
        <v>57.946399999999997</v>
      </c>
      <c r="O11938">
        <v>12.119</v>
      </c>
    </row>
    <row r="11939" spans="1:15" x14ac:dyDescent="0.3">
      <c r="A11939" t="s">
        <v>412</v>
      </c>
      <c r="B11939" t="s">
        <v>413</v>
      </c>
      <c r="C11939" t="s">
        <v>438</v>
      </c>
      <c r="D11939" t="s">
        <v>432</v>
      </c>
      <c r="E11939">
        <v>1999</v>
      </c>
      <c r="F11939">
        <v>22.4085</v>
      </c>
      <c r="G11939">
        <v>5.3689900000000002</v>
      </c>
      <c r="H11939">
        <v>1745.95</v>
      </c>
      <c r="I11939">
        <v>17078500000</v>
      </c>
      <c r="J11939">
        <v>702.48099999999999</v>
      </c>
      <c r="K11939">
        <v>3.0688300000000002E-2</v>
      </c>
      <c r="L11939">
        <v>54.2</v>
      </c>
      <c r="M11939">
        <v>66.959000000000003</v>
      </c>
      <c r="N11939">
        <v>57.150100000000002</v>
      </c>
      <c r="O11939">
        <v>13.3</v>
      </c>
    </row>
    <row r="11940" spans="1:15" x14ac:dyDescent="0.3">
      <c r="A11940" t="s">
        <v>412</v>
      </c>
      <c r="B11940" t="s">
        <v>413</v>
      </c>
      <c r="C11940" t="s">
        <v>438</v>
      </c>
      <c r="D11940" t="s">
        <v>432</v>
      </c>
      <c r="E11940">
        <v>1998</v>
      </c>
      <c r="F11940">
        <v>23.4</v>
      </c>
      <c r="G11940">
        <v>5.9</v>
      </c>
      <c r="H11940">
        <v>1779.88</v>
      </c>
      <c r="I11940">
        <v>14989000000</v>
      </c>
      <c r="J11940">
        <v>623.21600000000001</v>
      </c>
      <c r="K11940">
        <v>2.0754399999999999E-2</v>
      </c>
      <c r="L11940">
        <v>55.6</v>
      </c>
      <c r="M11940">
        <v>66.781999999999996</v>
      </c>
      <c r="N11940">
        <v>56.537399999999998</v>
      </c>
      <c r="O11940">
        <v>13.3</v>
      </c>
    </row>
    <row r="11941" spans="1:15" x14ac:dyDescent="0.3">
      <c r="A11941" t="s">
        <v>412</v>
      </c>
      <c r="B11941" t="s">
        <v>413</v>
      </c>
      <c r="C11941" t="s">
        <v>438</v>
      </c>
      <c r="D11941" t="s">
        <v>432</v>
      </c>
      <c r="E11941">
        <v>1997</v>
      </c>
      <c r="F11941">
        <v>25.5</v>
      </c>
      <c r="G11941">
        <v>5.8</v>
      </c>
      <c r="H11941">
        <v>1815.82</v>
      </c>
      <c r="I11941">
        <v>14744600000</v>
      </c>
      <c r="J11941">
        <v>623.00300000000004</v>
      </c>
      <c r="K11941">
        <v>1.05369E-2</v>
      </c>
      <c r="L11941">
        <v>56.7</v>
      </c>
      <c r="M11941">
        <v>66.626000000000005</v>
      </c>
      <c r="N11941">
        <v>55.634700000000002</v>
      </c>
      <c r="O11941">
        <v>10.9</v>
      </c>
    </row>
    <row r="11942" spans="1:15" x14ac:dyDescent="0.3">
      <c r="A11942" t="s">
        <v>412</v>
      </c>
      <c r="B11942" t="s">
        <v>413</v>
      </c>
      <c r="C11942" t="s">
        <v>438</v>
      </c>
      <c r="D11942" t="s">
        <v>432</v>
      </c>
      <c r="E11942">
        <v>1996</v>
      </c>
      <c r="F11942">
        <v>27.3</v>
      </c>
      <c r="G11942">
        <v>6.2</v>
      </c>
      <c r="H11942">
        <v>1827.77</v>
      </c>
      <c r="I11942">
        <v>13948900000</v>
      </c>
      <c r="J11942">
        <v>600.59799999999996</v>
      </c>
      <c r="K11942">
        <v>4.2850700000000002E-3</v>
      </c>
      <c r="L11942">
        <v>57.5</v>
      </c>
      <c r="M11942">
        <v>66.494</v>
      </c>
      <c r="N11942">
        <v>54.595700000000001</v>
      </c>
      <c r="O11942">
        <v>10.7</v>
      </c>
    </row>
    <row r="11943" spans="1:15" x14ac:dyDescent="0.3">
      <c r="A11943" t="s">
        <v>412</v>
      </c>
      <c r="B11943" t="s">
        <v>413</v>
      </c>
      <c r="C11943" t="s">
        <v>438</v>
      </c>
      <c r="D11943" t="s">
        <v>432</v>
      </c>
      <c r="E11943">
        <v>1995</v>
      </c>
      <c r="F11943">
        <v>29.8</v>
      </c>
      <c r="G11943">
        <v>6.4</v>
      </c>
      <c r="H11943">
        <v>1844.2</v>
      </c>
      <c r="I11943">
        <v>13350500000</v>
      </c>
      <c r="J11943">
        <v>585.93200000000002</v>
      </c>
      <c r="K11943">
        <v>1.52709E-3</v>
      </c>
      <c r="L11943">
        <v>58.1</v>
      </c>
      <c r="M11943">
        <v>66.396000000000001</v>
      </c>
      <c r="N11943">
        <v>53.561399999999999</v>
      </c>
      <c r="O11943">
        <v>7.8</v>
      </c>
    </row>
    <row r="11944" spans="1:15" x14ac:dyDescent="0.3">
      <c r="A11944" t="s">
        <v>412</v>
      </c>
      <c r="B11944" t="s">
        <v>413</v>
      </c>
      <c r="C11944" t="s">
        <v>438</v>
      </c>
      <c r="D11944" t="s">
        <v>432</v>
      </c>
      <c r="E11944">
        <v>1994</v>
      </c>
      <c r="F11944">
        <v>29.4</v>
      </c>
      <c r="G11944">
        <v>6.6</v>
      </c>
      <c r="H11944">
        <v>1924.48</v>
      </c>
      <c r="I11944">
        <v>12899200000</v>
      </c>
      <c r="J11944">
        <v>576.447</v>
      </c>
      <c r="L11944">
        <v>58.7</v>
      </c>
      <c r="M11944">
        <v>66.343000000000004</v>
      </c>
      <c r="N11944">
        <v>52.6023</v>
      </c>
      <c r="O11944">
        <v>7.3</v>
      </c>
    </row>
    <row r="11945" spans="1:15" x14ac:dyDescent="0.3">
      <c r="A11945" t="s">
        <v>412</v>
      </c>
      <c r="B11945" t="s">
        <v>413</v>
      </c>
      <c r="C11945" t="s">
        <v>438</v>
      </c>
      <c r="D11945" t="s">
        <v>432</v>
      </c>
      <c r="E11945">
        <v>1993</v>
      </c>
      <c r="F11945">
        <v>31.5</v>
      </c>
      <c r="G11945">
        <v>6.6</v>
      </c>
      <c r="H11945">
        <v>2018.23</v>
      </c>
      <c r="I11945">
        <v>13099000000</v>
      </c>
      <c r="J11945">
        <v>596.98400000000004</v>
      </c>
      <c r="L11945">
        <v>59.1</v>
      </c>
      <c r="M11945">
        <v>66.335999999999999</v>
      </c>
      <c r="N11945">
        <v>51.579700000000003</v>
      </c>
      <c r="O11945">
        <v>4.9000000000000004</v>
      </c>
    </row>
    <row r="11946" spans="1:15" x14ac:dyDescent="0.3">
      <c r="A11946" t="s">
        <v>412</v>
      </c>
      <c r="B11946" t="s">
        <v>413</v>
      </c>
      <c r="C11946" t="s">
        <v>438</v>
      </c>
      <c r="D11946" t="s">
        <v>432</v>
      </c>
      <c r="E11946">
        <v>1992</v>
      </c>
      <c r="F11946">
        <v>33.1</v>
      </c>
      <c r="G11946">
        <v>6.5</v>
      </c>
      <c r="H11946">
        <v>2128.35</v>
      </c>
      <c r="I11946">
        <v>12941300000</v>
      </c>
      <c r="J11946">
        <v>603.35199999999998</v>
      </c>
      <c r="L11946">
        <v>59.3</v>
      </c>
      <c r="M11946">
        <v>66.367999999999995</v>
      </c>
      <c r="N11946">
        <v>50.4208</v>
      </c>
      <c r="O11946">
        <v>2.9</v>
      </c>
    </row>
    <row r="11947" spans="1:15" x14ac:dyDescent="0.3">
      <c r="A11947" t="s">
        <v>412</v>
      </c>
      <c r="B11947" t="s">
        <v>413</v>
      </c>
      <c r="C11947" t="s">
        <v>438</v>
      </c>
      <c r="D11947" t="s">
        <v>432</v>
      </c>
      <c r="E11947">
        <v>1991</v>
      </c>
      <c r="F11947">
        <v>34.5</v>
      </c>
      <c r="G11947">
        <v>6.2</v>
      </c>
      <c r="H11947">
        <v>2324.98</v>
      </c>
      <c r="I11947">
        <v>13677600000</v>
      </c>
      <c r="J11947">
        <v>652.80700000000002</v>
      </c>
      <c r="L11947">
        <v>59.3</v>
      </c>
      <c r="M11947">
        <v>66.424000000000007</v>
      </c>
      <c r="N11947">
        <v>49.252499999999998</v>
      </c>
      <c r="O11947">
        <v>1.9</v>
      </c>
    </row>
    <row r="11948" spans="1:15" x14ac:dyDescent="0.3">
      <c r="A11948" t="s">
        <v>412</v>
      </c>
      <c r="B11948" t="s">
        <v>413</v>
      </c>
      <c r="C11948" t="s">
        <v>438</v>
      </c>
      <c r="D11948" t="s">
        <v>432</v>
      </c>
      <c r="E11948">
        <v>1990</v>
      </c>
      <c r="F11948">
        <v>33.700000000000003</v>
      </c>
      <c r="G11948">
        <v>6.1</v>
      </c>
      <c r="H11948">
        <v>2383.23</v>
      </c>
      <c r="I11948">
        <v>13360600000</v>
      </c>
      <c r="J11948">
        <v>651.41899999999998</v>
      </c>
      <c r="K11948">
        <v>0</v>
      </c>
      <c r="L11948">
        <v>59.5</v>
      </c>
      <c r="M11948">
        <v>66.480999999999995</v>
      </c>
      <c r="N11948">
        <v>48.2134</v>
      </c>
    </row>
    <row r="11949" spans="1:15" x14ac:dyDescent="0.3">
      <c r="A11949" t="s">
        <v>412</v>
      </c>
      <c r="B11949" t="s">
        <v>413</v>
      </c>
      <c r="C11949" t="s">
        <v>438</v>
      </c>
      <c r="D11949" t="s">
        <v>432</v>
      </c>
      <c r="E11949">
        <v>1989</v>
      </c>
      <c r="F11949">
        <v>33.299999999999997</v>
      </c>
      <c r="G11949">
        <v>6.3</v>
      </c>
      <c r="L11949">
        <v>60.2</v>
      </c>
      <c r="M11949">
        <v>66.512</v>
      </c>
      <c r="N11949">
        <v>46.822099999999999</v>
      </c>
    </row>
    <row r="11950" spans="1:15" x14ac:dyDescent="0.3">
      <c r="A11950" t="s">
        <v>412</v>
      </c>
      <c r="B11950" t="s">
        <v>413</v>
      </c>
      <c r="C11950" t="s">
        <v>438</v>
      </c>
      <c r="D11950" t="s">
        <v>432</v>
      </c>
      <c r="E11950">
        <v>1988</v>
      </c>
      <c r="F11950">
        <v>35.299999999999997</v>
      </c>
      <c r="G11950">
        <v>6.9</v>
      </c>
      <c r="L11950">
        <v>61.6</v>
      </c>
      <c r="M11950">
        <v>66.495000000000005</v>
      </c>
      <c r="N11950">
        <v>45.707299999999996</v>
      </c>
    </row>
    <row r="11951" spans="1:15" x14ac:dyDescent="0.3">
      <c r="A11951" t="s">
        <v>412</v>
      </c>
      <c r="B11951" t="s">
        <v>413</v>
      </c>
      <c r="C11951" t="s">
        <v>438</v>
      </c>
      <c r="D11951" t="s">
        <v>432</v>
      </c>
      <c r="E11951">
        <v>1987</v>
      </c>
      <c r="F11951">
        <v>37.200000000000003</v>
      </c>
      <c r="G11951">
        <v>7</v>
      </c>
      <c r="L11951">
        <v>63.6</v>
      </c>
      <c r="M11951">
        <v>66.415999999999997</v>
      </c>
      <c r="N11951">
        <v>44.608400000000003</v>
      </c>
    </row>
    <row r="11952" spans="1:15" x14ac:dyDescent="0.3">
      <c r="A11952" t="s">
        <v>412</v>
      </c>
      <c r="B11952" t="s">
        <v>413</v>
      </c>
      <c r="C11952" t="s">
        <v>438</v>
      </c>
      <c r="D11952" t="s">
        <v>432</v>
      </c>
      <c r="E11952">
        <v>1986</v>
      </c>
      <c r="F11952">
        <v>37.9</v>
      </c>
      <c r="G11952">
        <v>7.1</v>
      </c>
      <c r="L11952">
        <v>66.099999999999994</v>
      </c>
      <c r="M11952">
        <v>66.27</v>
      </c>
      <c r="N11952">
        <v>43.525100000000002</v>
      </c>
    </row>
    <row r="11953" spans="1:14" x14ac:dyDescent="0.3">
      <c r="A11953" t="s">
        <v>412</v>
      </c>
      <c r="B11953" t="s">
        <v>413</v>
      </c>
      <c r="C11953" t="s">
        <v>438</v>
      </c>
      <c r="D11953" t="s">
        <v>432</v>
      </c>
      <c r="E11953">
        <v>1985</v>
      </c>
      <c r="F11953">
        <v>37.4</v>
      </c>
      <c r="G11953">
        <v>7.2</v>
      </c>
      <c r="L11953">
        <v>69.2</v>
      </c>
      <c r="M11953">
        <v>66.058999999999997</v>
      </c>
      <c r="N11953">
        <v>42.4572</v>
      </c>
    </row>
    <row r="11954" spans="1:14" x14ac:dyDescent="0.3">
      <c r="A11954" t="s">
        <v>412</v>
      </c>
      <c r="B11954" t="s">
        <v>413</v>
      </c>
      <c r="C11954" t="s">
        <v>438</v>
      </c>
      <c r="D11954" t="s">
        <v>432</v>
      </c>
      <c r="E11954">
        <v>1984</v>
      </c>
      <c r="F11954">
        <v>36.299999999999997</v>
      </c>
      <c r="G11954">
        <v>7.5</v>
      </c>
      <c r="L11954">
        <v>72.7</v>
      </c>
      <c r="M11954">
        <v>65.796000000000006</v>
      </c>
      <c r="N11954">
        <v>41.408200000000001</v>
      </c>
    </row>
    <row r="11955" spans="1:14" x14ac:dyDescent="0.3">
      <c r="A11955" t="s">
        <v>412</v>
      </c>
      <c r="B11955" t="s">
        <v>413</v>
      </c>
      <c r="C11955" t="s">
        <v>438</v>
      </c>
      <c r="D11955" t="s">
        <v>432</v>
      </c>
      <c r="E11955">
        <v>1983</v>
      </c>
      <c r="F11955">
        <v>35.4</v>
      </c>
      <c r="G11955">
        <v>7.5</v>
      </c>
      <c r="L11955">
        <v>76.599999999999994</v>
      </c>
      <c r="M11955">
        <v>65.504000000000005</v>
      </c>
      <c r="N11955">
        <v>40.380000000000003</v>
      </c>
    </row>
    <row r="11956" spans="1:14" x14ac:dyDescent="0.3">
      <c r="A11956" t="s">
        <v>412</v>
      </c>
      <c r="B11956" t="s">
        <v>413</v>
      </c>
      <c r="C11956" t="s">
        <v>438</v>
      </c>
      <c r="D11956" t="s">
        <v>432</v>
      </c>
      <c r="E11956">
        <v>1982</v>
      </c>
      <c r="F11956">
        <v>35.1</v>
      </c>
      <c r="G11956">
        <v>7.4</v>
      </c>
      <c r="L11956">
        <v>80.900000000000006</v>
      </c>
      <c r="M11956">
        <v>65.206000000000003</v>
      </c>
      <c r="N11956">
        <v>39.368699999999997</v>
      </c>
    </row>
    <row r="11957" spans="1:14" x14ac:dyDescent="0.3">
      <c r="A11957" t="s">
        <v>412</v>
      </c>
      <c r="B11957" t="s">
        <v>413</v>
      </c>
      <c r="C11957" t="s">
        <v>438</v>
      </c>
      <c r="D11957" t="s">
        <v>432</v>
      </c>
      <c r="E11957">
        <v>1981</v>
      </c>
      <c r="F11957">
        <v>35</v>
      </c>
      <c r="G11957">
        <v>7.2</v>
      </c>
      <c r="L11957">
        <v>85.7</v>
      </c>
      <c r="M11957">
        <v>64.914000000000001</v>
      </c>
      <c r="N11957">
        <v>38.367899999999999</v>
      </c>
    </row>
    <row r="11958" spans="1:14" x14ac:dyDescent="0.3">
      <c r="A11958" t="s">
        <v>412</v>
      </c>
      <c r="B11958" t="s">
        <v>413</v>
      </c>
      <c r="C11958" t="s">
        <v>438</v>
      </c>
      <c r="D11958" t="s">
        <v>432</v>
      </c>
      <c r="E11958">
        <v>1980</v>
      </c>
      <c r="F11958">
        <v>33.9</v>
      </c>
      <c r="G11958">
        <v>7.5</v>
      </c>
      <c r="L11958">
        <v>90.9</v>
      </c>
      <c r="M11958">
        <v>64.637</v>
      </c>
      <c r="N11958">
        <v>37.373699999999999</v>
      </c>
    </row>
    <row r="11959" spans="1:14" x14ac:dyDescent="0.3">
      <c r="A11959" t="s">
        <v>412</v>
      </c>
      <c r="B11959" t="s">
        <v>413</v>
      </c>
      <c r="C11959" t="s">
        <v>438</v>
      </c>
      <c r="D11959" t="s">
        <v>432</v>
      </c>
      <c r="E11959">
        <v>1979</v>
      </c>
      <c r="F11959">
        <v>34.4</v>
      </c>
      <c r="G11959">
        <v>7</v>
      </c>
      <c r="L11959">
        <v>96.5</v>
      </c>
      <c r="M11959">
        <v>64.385000000000005</v>
      </c>
      <c r="N11959">
        <v>36.381999999999998</v>
      </c>
    </row>
    <row r="11960" spans="1:14" x14ac:dyDescent="0.3">
      <c r="A11960" t="s">
        <v>412</v>
      </c>
      <c r="B11960" t="s">
        <v>413</v>
      </c>
      <c r="C11960" t="s">
        <v>438</v>
      </c>
      <c r="D11960" t="s">
        <v>432</v>
      </c>
      <c r="E11960">
        <v>1978</v>
      </c>
      <c r="F11960">
        <v>35.860999999999997</v>
      </c>
      <c r="G11960">
        <v>9.26</v>
      </c>
      <c r="M11960">
        <v>64.152000000000001</v>
      </c>
      <c r="N11960">
        <v>35.395400000000002</v>
      </c>
    </row>
    <row r="11961" spans="1:14" x14ac:dyDescent="0.3">
      <c r="A11961" t="s">
        <v>412</v>
      </c>
      <c r="B11961" t="s">
        <v>413</v>
      </c>
      <c r="C11961" t="s">
        <v>438</v>
      </c>
      <c r="D11961" t="s">
        <v>432</v>
      </c>
      <c r="E11961">
        <v>1977</v>
      </c>
      <c r="F11961">
        <v>35.811999999999998</v>
      </c>
      <c r="G11961">
        <v>9.3870000000000005</v>
      </c>
      <c r="M11961">
        <v>63.933999999999997</v>
      </c>
      <c r="N11961">
        <v>34.4238</v>
      </c>
    </row>
    <row r="11962" spans="1:14" x14ac:dyDescent="0.3">
      <c r="A11962" t="s">
        <v>412</v>
      </c>
      <c r="B11962" t="s">
        <v>413</v>
      </c>
      <c r="C11962" t="s">
        <v>438</v>
      </c>
      <c r="D11962" t="s">
        <v>432</v>
      </c>
      <c r="E11962">
        <v>1976</v>
      </c>
      <c r="F11962">
        <v>35.81</v>
      </c>
      <c r="G11962">
        <v>9.5139999999999993</v>
      </c>
      <c r="M11962">
        <v>63.728999999999999</v>
      </c>
      <c r="N11962">
        <v>33.480899999999998</v>
      </c>
    </row>
    <row r="11963" spans="1:14" x14ac:dyDescent="0.3">
      <c r="A11963" t="s">
        <v>412</v>
      </c>
      <c r="B11963" t="s">
        <v>413</v>
      </c>
      <c r="C11963" t="s">
        <v>438</v>
      </c>
      <c r="D11963" t="s">
        <v>432</v>
      </c>
      <c r="E11963">
        <v>1975</v>
      </c>
      <c r="F11963">
        <v>35.863</v>
      </c>
      <c r="G11963">
        <v>9.6430000000000007</v>
      </c>
      <c r="M11963">
        <v>63.53</v>
      </c>
      <c r="N11963">
        <v>32.575200000000002</v>
      </c>
    </row>
    <row r="11964" spans="1:14" x14ac:dyDescent="0.3">
      <c r="A11964" t="s">
        <v>412</v>
      </c>
      <c r="B11964" t="s">
        <v>413</v>
      </c>
      <c r="C11964" t="s">
        <v>438</v>
      </c>
      <c r="D11964" t="s">
        <v>432</v>
      </c>
      <c r="E11964">
        <v>1974</v>
      </c>
      <c r="F11964">
        <v>35.972000000000001</v>
      </c>
      <c r="G11964">
        <v>9.7789999999999999</v>
      </c>
      <c r="M11964">
        <v>63.332000000000001</v>
      </c>
      <c r="N11964">
        <v>31.713999999999999</v>
      </c>
    </row>
    <row r="11965" spans="1:14" x14ac:dyDescent="0.3">
      <c r="A11965" t="s">
        <v>412</v>
      </c>
      <c r="B11965" t="s">
        <v>413</v>
      </c>
      <c r="C11965" t="s">
        <v>438</v>
      </c>
      <c r="D11965" t="s">
        <v>432</v>
      </c>
      <c r="E11965">
        <v>1973</v>
      </c>
      <c r="F11965">
        <v>36.134</v>
      </c>
      <c r="G11965">
        <v>9.9239999999999995</v>
      </c>
      <c r="M11965">
        <v>63.125</v>
      </c>
      <c r="N11965">
        <v>30.8904</v>
      </c>
    </row>
    <row r="11966" spans="1:14" x14ac:dyDescent="0.3">
      <c r="A11966" t="s">
        <v>412</v>
      </c>
      <c r="B11966" t="s">
        <v>413</v>
      </c>
      <c r="C11966" t="s">
        <v>438</v>
      </c>
      <c r="D11966" t="s">
        <v>432</v>
      </c>
      <c r="E11966">
        <v>1972</v>
      </c>
      <c r="F11966">
        <v>36.353999999999999</v>
      </c>
      <c r="G11966">
        <v>10.084</v>
      </c>
      <c r="M11966">
        <v>62.902999999999999</v>
      </c>
      <c r="N11966">
        <v>30.0822</v>
      </c>
    </row>
    <row r="11967" spans="1:14" x14ac:dyDescent="0.3">
      <c r="A11967" t="s">
        <v>412</v>
      </c>
      <c r="B11967" t="s">
        <v>413</v>
      </c>
      <c r="C11967" t="s">
        <v>438</v>
      </c>
      <c r="D11967" t="s">
        <v>432</v>
      </c>
      <c r="E11967">
        <v>1971</v>
      </c>
      <c r="F11967">
        <v>36.643999999999998</v>
      </c>
      <c r="G11967">
        <v>10.263</v>
      </c>
      <c r="M11967">
        <v>62.66</v>
      </c>
      <c r="N11967">
        <v>29.258199999999999</v>
      </c>
    </row>
    <row r="11968" spans="1:14" x14ac:dyDescent="0.3">
      <c r="A11968" t="s">
        <v>412</v>
      </c>
      <c r="B11968" t="s">
        <v>413</v>
      </c>
      <c r="C11968" t="s">
        <v>438</v>
      </c>
      <c r="D11968" t="s">
        <v>432</v>
      </c>
      <c r="E11968">
        <v>1970</v>
      </c>
      <c r="F11968">
        <v>37.043999999999997</v>
      </c>
      <c r="G11968">
        <v>10.468999999999999</v>
      </c>
      <c r="M11968">
        <v>62.392000000000003</v>
      </c>
      <c r="N11968">
        <v>28.397500000000001</v>
      </c>
    </row>
    <row r="11969" spans="1:15" x14ac:dyDescent="0.3">
      <c r="A11969" t="s">
        <v>412</v>
      </c>
      <c r="B11969" t="s">
        <v>413</v>
      </c>
      <c r="C11969" t="s">
        <v>438</v>
      </c>
      <c r="D11969" t="s">
        <v>432</v>
      </c>
      <c r="E11969">
        <v>1969</v>
      </c>
      <c r="F11969">
        <v>37.603000000000002</v>
      </c>
      <c r="G11969">
        <v>10.71</v>
      </c>
      <c r="M11969">
        <v>62.097000000000001</v>
      </c>
      <c r="N11969">
        <v>27.491399999999999</v>
      </c>
    </row>
    <row r="11970" spans="1:15" x14ac:dyDescent="0.3">
      <c r="A11970" t="s">
        <v>412</v>
      </c>
      <c r="B11970" t="s">
        <v>413</v>
      </c>
      <c r="C11970" t="s">
        <v>438</v>
      </c>
      <c r="D11970" t="s">
        <v>432</v>
      </c>
      <c r="E11970">
        <v>1968</v>
      </c>
      <c r="F11970">
        <v>38.33</v>
      </c>
      <c r="G11970">
        <v>10.986000000000001</v>
      </c>
      <c r="M11970">
        <v>61.779000000000003</v>
      </c>
      <c r="N11970">
        <v>26.550699999999999</v>
      </c>
    </row>
    <row r="11971" spans="1:15" x14ac:dyDescent="0.3">
      <c r="A11971" t="s">
        <v>412</v>
      </c>
      <c r="B11971" t="s">
        <v>413</v>
      </c>
      <c r="C11971" t="s">
        <v>438</v>
      </c>
      <c r="D11971" t="s">
        <v>432</v>
      </c>
      <c r="E11971">
        <v>1967</v>
      </c>
      <c r="F11971">
        <v>39.201000000000001</v>
      </c>
      <c r="G11971">
        <v>11.292</v>
      </c>
      <c r="M11971">
        <v>61.442</v>
      </c>
      <c r="N11971">
        <v>25.598299999999998</v>
      </c>
    </row>
    <row r="11972" spans="1:15" x14ac:dyDescent="0.3">
      <c r="A11972" t="s">
        <v>412</v>
      </c>
      <c r="B11972" t="s">
        <v>413</v>
      </c>
      <c r="C11972" t="s">
        <v>438</v>
      </c>
      <c r="D11972" t="s">
        <v>432</v>
      </c>
      <c r="E11972">
        <v>1966</v>
      </c>
      <c r="F11972">
        <v>40.173000000000002</v>
      </c>
      <c r="G11972">
        <v>11.625</v>
      </c>
      <c r="M11972">
        <v>61.088999999999999</v>
      </c>
      <c r="N11972">
        <v>24.667200000000001</v>
      </c>
    </row>
    <row r="11973" spans="1:15" x14ac:dyDescent="0.3">
      <c r="A11973" t="s">
        <v>412</v>
      </c>
      <c r="B11973" t="s">
        <v>413</v>
      </c>
      <c r="C11973" t="s">
        <v>438</v>
      </c>
      <c r="D11973" t="s">
        <v>432</v>
      </c>
      <c r="E11973">
        <v>1965</v>
      </c>
      <c r="F11973">
        <v>41.177</v>
      </c>
      <c r="G11973">
        <v>11.974</v>
      </c>
      <c r="M11973">
        <v>60.722999999999999</v>
      </c>
      <c r="N11973">
        <v>23.782</v>
      </c>
    </row>
    <row r="11974" spans="1:15" x14ac:dyDescent="0.3">
      <c r="A11974" t="s">
        <v>412</v>
      </c>
      <c r="B11974" t="s">
        <v>413</v>
      </c>
      <c r="C11974" t="s">
        <v>438</v>
      </c>
      <c r="D11974" t="s">
        <v>432</v>
      </c>
      <c r="E11974">
        <v>1964</v>
      </c>
      <c r="F11974">
        <v>42.128</v>
      </c>
      <c r="G11974">
        <v>12.33</v>
      </c>
      <c r="M11974">
        <v>60.347999999999999</v>
      </c>
      <c r="N11974">
        <v>22.9497</v>
      </c>
    </row>
    <row r="11975" spans="1:15" x14ac:dyDescent="0.3">
      <c r="A11975" t="s">
        <v>412</v>
      </c>
      <c r="B11975" t="s">
        <v>413</v>
      </c>
      <c r="C11975" t="s">
        <v>438</v>
      </c>
      <c r="D11975" t="s">
        <v>432</v>
      </c>
      <c r="E11975">
        <v>1963</v>
      </c>
      <c r="F11975">
        <v>42.945</v>
      </c>
      <c r="G11975">
        <v>12.680999999999999</v>
      </c>
      <c r="M11975">
        <v>59.969000000000001</v>
      </c>
      <c r="N11975">
        <v>22.1648</v>
      </c>
    </row>
    <row r="11976" spans="1:15" x14ac:dyDescent="0.3">
      <c r="A11976" t="s">
        <v>412</v>
      </c>
      <c r="B11976" t="s">
        <v>413</v>
      </c>
      <c r="C11976" t="s">
        <v>438</v>
      </c>
      <c r="D11976" t="s">
        <v>432</v>
      </c>
      <c r="E11976">
        <v>1962</v>
      </c>
      <c r="F11976">
        <v>43.563000000000002</v>
      </c>
      <c r="G11976">
        <v>13.015000000000001</v>
      </c>
      <c r="M11976">
        <v>59.588999999999999</v>
      </c>
      <c r="N11976">
        <v>21.4236</v>
      </c>
    </row>
    <row r="11977" spans="1:15" x14ac:dyDescent="0.3">
      <c r="A11977" t="s">
        <v>412</v>
      </c>
      <c r="B11977" t="s">
        <v>413</v>
      </c>
      <c r="C11977" t="s">
        <v>438</v>
      </c>
      <c r="D11977" t="s">
        <v>432</v>
      </c>
      <c r="E11977">
        <v>1961</v>
      </c>
      <c r="F11977">
        <v>43.941000000000003</v>
      </c>
      <c r="G11977">
        <v>13.323</v>
      </c>
      <c r="M11977">
        <v>59.21</v>
      </c>
      <c r="N11977">
        <v>20.718399999999999</v>
      </c>
    </row>
    <row r="11978" spans="1:15" x14ac:dyDescent="0.3">
      <c r="A11978" t="s">
        <v>412</v>
      </c>
      <c r="B11978" t="s">
        <v>413</v>
      </c>
      <c r="C11978" t="s">
        <v>438</v>
      </c>
      <c r="D11978" t="s">
        <v>432</v>
      </c>
      <c r="E11978">
        <v>1960</v>
      </c>
      <c r="F11978">
        <v>44.07</v>
      </c>
      <c r="G11978">
        <v>13.599</v>
      </c>
      <c r="M11978">
        <v>58.835000000000001</v>
      </c>
    </row>
    <row r="11979" spans="1:15" x14ac:dyDescent="0.3">
      <c r="A11979" t="s">
        <v>414</v>
      </c>
      <c r="B11979" t="s">
        <v>415</v>
      </c>
      <c r="C11979" t="s">
        <v>435</v>
      </c>
      <c r="D11979" t="s">
        <v>432</v>
      </c>
      <c r="E11979">
        <v>2018</v>
      </c>
      <c r="I11979">
        <v>887818000</v>
      </c>
      <c r="J11979">
        <v>3033.41</v>
      </c>
      <c r="L11979">
        <v>22.3</v>
      </c>
      <c r="N11979">
        <v>24.009799999999998</v>
      </c>
      <c r="O11979">
        <v>5.4089999999999998</v>
      </c>
    </row>
    <row r="11980" spans="1:15" x14ac:dyDescent="0.3">
      <c r="A11980" t="s">
        <v>414</v>
      </c>
      <c r="B11980" t="s">
        <v>415</v>
      </c>
      <c r="C11980" t="s">
        <v>435</v>
      </c>
      <c r="D11980" t="s">
        <v>432</v>
      </c>
      <c r="E11980">
        <v>2017</v>
      </c>
      <c r="F11980">
        <v>30.015000000000001</v>
      </c>
      <c r="G11980">
        <v>5.3339999999999996</v>
      </c>
      <c r="I11980">
        <v>849708000</v>
      </c>
      <c r="J11980">
        <v>2976.11</v>
      </c>
      <c r="K11980">
        <v>25.719799999999999</v>
      </c>
      <c r="L11980">
        <v>22.9</v>
      </c>
      <c r="M11980">
        <v>70.171999999999997</v>
      </c>
      <c r="N11980">
        <v>23.421700000000001</v>
      </c>
      <c r="O11980">
        <v>5.423</v>
      </c>
    </row>
    <row r="11981" spans="1:15" x14ac:dyDescent="0.3">
      <c r="A11981" t="s">
        <v>414</v>
      </c>
      <c r="B11981" t="s">
        <v>415</v>
      </c>
      <c r="C11981" t="s">
        <v>435</v>
      </c>
      <c r="D11981" t="s">
        <v>432</v>
      </c>
      <c r="E11981">
        <v>2016</v>
      </c>
      <c r="F11981">
        <v>30.423999999999999</v>
      </c>
      <c r="G11981">
        <v>5.3959999999999999</v>
      </c>
      <c r="I11981">
        <v>787943000</v>
      </c>
      <c r="J11981">
        <v>2830.97</v>
      </c>
      <c r="K11981">
        <v>24</v>
      </c>
      <c r="L11981">
        <v>23.4</v>
      </c>
      <c r="M11981">
        <v>70.021000000000001</v>
      </c>
      <c r="N11981">
        <v>22.832599999999999</v>
      </c>
      <c r="O11981">
        <v>5.694</v>
      </c>
    </row>
    <row r="11982" spans="1:15" x14ac:dyDescent="0.3">
      <c r="A11982" t="s">
        <v>414</v>
      </c>
      <c r="B11982" t="s">
        <v>415</v>
      </c>
      <c r="C11982" t="s">
        <v>435</v>
      </c>
      <c r="D11982" t="s">
        <v>432</v>
      </c>
      <c r="E11982">
        <v>2015</v>
      </c>
      <c r="F11982">
        <v>30.814</v>
      </c>
      <c r="G11982">
        <v>5.45</v>
      </c>
      <c r="I11982">
        <v>737917000</v>
      </c>
      <c r="J11982">
        <v>2721.64</v>
      </c>
      <c r="K11982">
        <v>22.351400000000002</v>
      </c>
      <c r="L11982">
        <v>23.9</v>
      </c>
      <c r="M11982">
        <v>69.869</v>
      </c>
      <c r="N11982">
        <v>22.242000000000001</v>
      </c>
      <c r="O11982">
        <v>5.5259999999999998</v>
      </c>
    </row>
    <row r="11983" spans="1:15" x14ac:dyDescent="0.3">
      <c r="A11983" t="s">
        <v>414</v>
      </c>
      <c r="B11983" t="s">
        <v>415</v>
      </c>
      <c r="C11983" t="s">
        <v>435</v>
      </c>
      <c r="D11983" t="s">
        <v>432</v>
      </c>
      <c r="E11983">
        <v>2014</v>
      </c>
      <c r="F11983">
        <v>31.173999999999999</v>
      </c>
      <c r="G11983">
        <v>5.4889999999999999</v>
      </c>
      <c r="I11983">
        <v>814954000</v>
      </c>
      <c r="J11983">
        <v>3088.26</v>
      </c>
      <c r="K11983">
        <v>18.8</v>
      </c>
      <c r="L11983">
        <v>24.3</v>
      </c>
      <c r="M11983">
        <v>69.718999999999994</v>
      </c>
      <c r="N11983">
        <v>21.6479</v>
      </c>
      <c r="O11983">
        <v>5.87</v>
      </c>
    </row>
    <row r="11984" spans="1:15" x14ac:dyDescent="0.3">
      <c r="A11984" t="s">
        <v>414</v>
      </c>
      <c r="B11984" t="s">
        <v>415</v>
      </c>
      <c r="C11984" t="s">
        <v>435</v>
      </c>
      <c r="D11984" t="s">
        <v>432</v>
      </c>
      <c r="E11984">
        <v>2013</v>
      </c>
      <c r="F11984">
        <v>31.501999999999999</v>
      </c>
      <c r="G11984">
        <v>5.5140000000000002</v>
      </c>
      <c r="I11984">
        <v>801788000</v>
      </c>
      <c r="J11984">
        <v>3124.23</v>
      </c>
      <c r="K11984">
        <v>11.3</v>
      </c>
      <c r="L11984">
        <v>24.6</v>
      </c>
      <c r="M11984">
        <v>69.569999999999993</v>
      </c>
      <c r="N11984">
        <v>21.052900000000001</v>
      </c>
      <c r="O11984">
        <v>5.9909999999999997</v>
      </c>
    </row>
    <row r="11985" spans="1:15" x14ac:dyDescent="0.3">
      <c r="A11985" t="s">
        <v>414</v>
      </c>
      <c r="B11985" t="s">
        <v>415</v>
      </c>
      <c r="C11985" t="s">
        <v>435</v>
      </c>
      <c r="D11985" t="s">
        <v>432</v>
      </c>
      <c r="E11985">
        <v>2012</v>
      </c>
      <c r="F11985">
        <v>31.794</v>
      </c>
      <c r="G11985">
        <v>5.5270000000000001</v>
      </c>
      <c r="I11985">
        <v>781703000</v>
      </c>
      <c r="J11985">
        <v>3133.09</v>
      </c>
      <c r="K11985">
        <v>10.598000000000001</v>
      </c>
      <c r="L11985">
        <v>24.8</v>
      </c>
      <c r="M11985">
        <v>69.421000000000006</v>
      </c>
      <c r="N11985">
        <v>20.467500000000001</v>
      </c>
      <c r="O11985">
        <v>6.0510000000000002</v>
      </c>
    </row>
    <row r="11986" spans="1:15" x14ac:dyDescent="0.3">
      <c r="A11986" t="s">
        <v>414</v>
      </c>
      <c r="B11986" t="s">
        <v>415</v>
      </c>
      <c r="C11986" t="s">
        <v>435</v>
      </c>
      <c r="D11986" t="s">
        <v>432</v>
      </c>
      <c r="E11986">
        <v>2011</v>
      </c>
      <c r="F11986">
        <v>32.048000000000002</v>
      </c>
      <c r="G11986">
        <v>5.5289999999999999</v>
      </c>
      <c r="I11986">
        <v>792150000</v>
      </c>
      <c r="J11986">
        <v>3264.54</v>
      </c>
      <c r="K11986">
        <v>9.1999999999999993</v>
      </c>
      <c r="L11986">
        <v>24.7</v>
      </c>
      <c r="M11986">
        <v>69.272000000000006</v>
      </c>
      <c r="N11986">
        <v>19.905899999999999</v>
      </c>
      <c r="O11986">
        <v>5.8879999999999999</v>
      </c>
    </row>
    <row r="11987" spans="1:15" x14ac:dyDescent="0.3">
      <c r="A11987" t="s">
        <v>414</v>
      </c>
      <c r="B11987" t="s">
        <v>415</v>
      </c>
      <c r="C11987" t="s">
        <v>435</v>
      </c>
      <c r="D11987" t="s">
        <v>432</v>
      </c>
      <c r="E11987">
        <v>2010</v>
      </c>
      <c r="F11987">
        <v>32.262</v>
      </c>
      <c r="G11987">
        <v>5.5259999999999998</v>
      </c>
      <c r="I11987">
        <v>700804000</v>
      </c>
      <c r="J11987">
        <v>2966.86</v>
      </c>
      <c r="K11987">
        <v>8</v>
      </c>
      <c r="L11987">
        <v>24.6</v>
      </c>
      <c r="M11987">
        <v>69.123000000000005</v>
      </c>
      <c r="N11987">
        <v>19.377400000000002</v>
      </c>
      <c r="O11987">
        <v>5.6360000000000001</v>
      </c>
    </row>
    <row r="11988" spans="1:15" x14ac:dyDescent="0.3">
      <c r="A11988" t="s">
        <v>414</v>
      </c>
      <c r="B11988" t="s">
        <v>415</v>
      </c>
      <c r="C11988" t="s">
        <v>435</v>
      </c>
      <c r="D11988" t="s">
        <v>432</v>
      </c>
      <c r="E11988">
        <v>2009</v>
      </c>
      <c r="F11988">
        <v>32.436999999999998</v>
      </c>
      <c r="G11988">
        <v>5.5229999999999997</v>
      </c>
      <c r="I11988">
        <v>610067000</v>
      </c>
      <c r="J11988">
        <v>2649.62</v>
      </c>
      <c r="K11988">
        <v>7.5</v>
      </c>
      <c r="L11988">
        <v>24.4</v>
      </c>
      <c r="M11988">
        <v>68.974000000000004</v>
      </c>
      <c r="N11988">
        <v>18.888200000000001</v>
      </c>
      <c r="O11988">
        <v>5.46</v>
      </c>
    </row>
    <row r="11989" spans="1:15" x14ac:dyDescent="0.3">
      <c r="A11989" t="s">
        <v>414</v>
      </c>
      <c r="B11989" t="s">
        <v>415</v>
      </c>
      <c r="C11989" t="s">
        <v>435</v>
      </c>
      <c r="D11989" t="s">
        <v>432</v>
      </c>
      <c r="E11989">
        <v>2008</v>
      </c>
      <c r="F11989">
        <v>32.578000000000003</v>
      </c>
      <c r="G11989">
        <v>5.5259999999999998</v>
      </c>
      <c r="I11989">
        <v>607959000</v>
      </c>
      <c r="J11989">
        <v>2705.6</v>
      </c>
      <c r="K11989">
        <v>7.26912</v>
      </c>
      <c r="L11989">
        <v>24.3</v>
      </c>
      <c r="M11989">
        <v>68.823999999999998</v>
      </c>
      <c r="N11989">
        <v>18.433499999999999</v>
      </c>
      <c r="O11989">
        <v>5.0579999999999998</v>
      </c>
    </row>
    <row r="11990" spans="1:15" x14ac:dyDescent="0.3">
      <c r="A11990" t="s">
        <v>414</v>
      </c>
      <c r="B11990" t="s">
        <v>415</v>
      </c>
      <c r="C11990" t="s">
        <v>435</v>
      </c>
      <c r="D11990" t="s">
        <v>432</v>
      </c>
      <c r="E11990">
        <v>2007</v>
      </c>
      <c r="F11990">
        <v>32.695999999999998</v>
      </c>
      <c r="G11990">
        <v>5.5410000000000004</v>
      </c>
      <c r="I11990">
        <v>526428000</v>
      </c>
      <c r="J11990">
        <v>2398.61</v>
      </c>
      <c r="K11990">
        <v>6.8</v>
      </c>
      <c r="L11990">
        <v>24.1</v>
      </c>
      <c r="M11990">
        <v>68.671999999999997</v>
      </c>
      <c r="N11990">
        <v>18.004300000000001</v>
      </c>
      <c r="O11990">
        <v>5.3730000000000002</v>
      </c>
    </row>
    <row r="11991" spans="1:15" x14ac:dyDescent="0.3">
      <c r="A11991" t="s">
        <v>414</v>
      </c>
      <c r="B11991" t="s">
        <v>415</v>
      </c>
      <c r="C11991" t="s">
        <v>435</v>
      </c>
      <c r="D11991" t="s">
        <v>432</v>
      </c>
      <c r="E11991">
        <v>2006</v>
      </c>
      <c r="F11991">
        <v>32.796999999999997</v>
      </c>
      <c r="G11991">
        <v>5.5709999999999997</v>
      </c>
      <c r="I11991">
        <v>439377000</v>
      </c>
      <c r="J11991">
        <v>2049.62</v>
      </c>
      <c r="K11991">
        <v>5.8505900000000004</v>
      </c>
      <c r="L11991">
        <v>24</v>
      </c>
      <c r="M11991">
        <v>68.515000000000001</v>
      </c>
      <c r="N11991">
        <v>17.585699999999999</v>
      </c>
      <c r="O11991">
        <v>5.7809999999999997</v>
      </c>
    </row>
    <row r="11992" spans="1:15" x14ac:dyDescent="0.3">
      <c r="A11992" t="s">
        <v>414</v>
      </c>
      <c r="B11992" t="s">
        <v>415</v>
      </c>
      <c r="C11992" t="s">
        <v>435</v>
      </c>
      <c r="D11992" t="s">
        <v>432</v>
      </c>
      <c r="E11992">
        <v>2005</v>
      </c>
      <c r="F11992">
        <v>32.887</v>
      </c>
      <c r="G11992">
        <v>5.6210000000000004</v>
      </c>
      <c r="I11992">
        <v>394963000</v>
      </c>
      <c r="J11992">
        <v>1887.23</v>
      </c>
      <c r="K11992">
        <v>5.0823299999999998</v>
      </c>
      <c r="L11992">
        <v>23.8</v>
      </c>
      <c r="M11992">
        <v>68.349999999999994</v>
      </c>
      <c r="N11992">
        <v>17.168299999999999</v>
      </c>
      <c r="O11992">
        <v>6.1870000000000003</v>
      </c>
    </row>
    <row r="11993" spans="1:15" x14ac:dyDescent="0.3">
      <c r="A11993" t="s">
        <v>414</v>
      </c>
      <c r="B11993" t="s">
        <v>415</v>
      </c>
      <c r="C11993" t="s">
        <v>435</v>
      </c>
      <c r="D11993" t="s">
        <v>432</v>
      </c>
      <c r="E11993">
        <v>2004</v>
      </c>
      <c r="F11993">
        <v>32.970999999999997</v>
      </c>
      <c r="G11993">
        <v>5.6920000000000002</v>
      </c>
      <c r="I11993">
        <v>364997000</v>
      </c>
      <c r="J11993">
        <v>1788.09</v>
      </c>
      <c r="K11993">
        <v>4.7465999999999999</v>
      </c>
      <c r="L11993">
        <v>23.8</v>
      </c>
      <c r="M11993">
        <v>68.176000000000002</v>
      </c>
      <c r="N11993">
        <v>16.7454</v>
      </c>
      <c r="O11993">
        <v>6.3579999999999997</v>
      </c>
    </row>
    <row r="11994" spans="1:15" x14ac:dyDescent="0.3">
      <c r="A11994" t="s">
        <v>414</v>
      </c>
      <c r="B11994" t="s">
        <v>415</v>
      </c>
      <c r="C11994" t="s">
        <v>435</v>
      </c>
      <c r="D11994" t="s">
        <v>432</v>
      </c>
      <c r="E11994">
        <v>2003</v>
      </c>
      <c r="F11994">
        <v>33.054000000000002</v>
      </c>
      <c r="G11994">
        <v>5.7809999999999997</v>
      </c>
      <c r="I11994">
        <v>314463000</v>
      </c>
      <c r="J11994">
        <v>1580.54</v>
      </c>
      <c r="K11994">
        <v>3.9033000000000002</v>
      </c>
      <c r="L11994">
        <v>23.7</v>
      </c>
      <c r="M11994">
        <v>67.989999999999995</v>
      </c>
      <c r="N11994">
        <v>16.3215</v>
      </c>
      <c r="O11994">
        <v>6.665</v>
      </c>
    </row>
    <row r="11995" spans="1:15" x14ac:dyDescent="0.3">
      <c r="A11995" t="s">
        <v>414</v>
      </c>
      <c r="B11995" t="s">
        <v>415</v>
      </c>
      <c r="C11995" t="s">
        <v>435</v>
      </c>
      <c r="D11995" t="s">
        <v>432</v>
      </c>
      <c r="E11995">
        <v>2002</v>
      </c>
      <c r="F11995">
        <v>33.143999999999998</v>
      </c>
      <c r="G11995">
        <v>5.8849999999999998</v>
      </c>
      <c r="I11995">
        <v>262604000</v>
      </c>
      <c r="J11995">
        <v>1354.19</v>
      </c>
      <c r="K11995">
        <v>3.51004</v>
      </c>
      <c r="L11995">
        <v>23.7</v>
      </c>
      <c r="M11995">
        <v>67.793000000000006</v>
      </c>
      <c r="N11995">
        <v>15.908099999999999</v>
      </c>
      <c r="O11995">
        <v>6.6760000000000002</v>
      </c>
    </row>
    <row r="11996" spans="1:15" x14ac:dyDescent="0.3">
      <c r="A11996" t="s">
        <v>414</v>
      </c>
      <c r="B11996" t="s">
        <v>415</v>
      </c>
      <c r="C11996" t="s">
        <v>435</v>
      </c>
      <c r="D11996" t="s">
        <v>432</v>
      </c>
      <c r="E11996">
        <v>2001</v>
      </c>
      <c r="F11996">
        <v>33.25</v>
      </c>
      <c r="G11996">
        <v>5.9989999999999997</v>
      </c>
      <c r="I11996">
        <v>257927000</v>
      </c>
      <c r="J11996">
        <v>1363.11</v>
      </c>
      <c r="K11996">
        <v>2.8305699999999998</v>
      </c>
      <c r="L11996">
        <v>23.9</v>
      </c>
      <c r="M11996">
        <v>67.582999999999998</v>
      </c>
      <c r="N11996">
        <v>15.522500000000001</v>
      </c>
      <c r="O11996">
        <v>6.577</v>
      </c>
    </row>
    <row r="11997" spans="1:15" x14ac:dyDescent="0.3">
      <c r="A11997" t="s">
        <v>414</v>
      </c>
      <c r="B11997" t="s">
        <v>415</v>
      </c>
      <c r="C11997" t="s">
        <v>435</v>
      </c>
      <c r="D11997" t="s">
        <v>432</v>
      </c>
      <c r="E11997">
        <v>2000</v>
      </c>
      <c r="F11997">
        <v>33.384</v>
      </c>
      <c r="G11997">
        <v>6.1180000000000003</v>
      </c>
      <c r="I11997">
        <v>272015000</v>
      </c>
      <c r="J11997">
        <v>1470.57</v>
      </c>
      <c r="K11997">
        <v>2.1083400000000001</v>
      </c>
      <c r="L11997">
        <v>24.1</v>
      </c>
      <c r="M11997">
        <v>67.363</v>
      </c>
      <c r="N11997">
        <v>15.174099999999999</v>
      </c>
      <c r="O11997">
        <v>6.5780000000000003</v>
      </c>
    </row>
    <row r="11998" spans="1:15" x14ac:dyDescent="0.3">
      <c r="A11998" t="s">
        <v>414</v>
      </c>
      <c r="B11998" t="s">
        <v>415</v>
      </c>
      <c r="C11998" t="s">
        <v>435</v>
      </c>
      <c r="D11998" t="s">
        <v>432</v>
      </c>
      <c r="E11998">
        <v>1999</v>
      </c>
      <c r="F11998">
        <v>33.558</v>
      </c>
      <c r="G11998">
        <v>6.2370000000000001</v>
      </c>
      <c r="I11998">
        <v>267999000</v>
      </c>
      <c r="J11998">
        <v>1478.49</v>
      </c>
      <c r="K11998">
        <v>0.5383</v>
      </c>
      <c r="L11998">
        <v>24.3</v>
      </c>
      <c r="M11998">
        <v>67.134</v>
      </c>
      <c r="N11998">
        <v>14.87</v>
      </c>
      <c r="O11998">
        <v>6.6660000000000004</v>
      </c>
    </row>
    <row r="11999" spans="1:15" x14ac:dyDescent="0.3">
      <c r="A11999" t="s">
        <v>414</v>
      </c>
      <c r="B11999" t="s">
        <v>415</v>
      </c>
      <c r="C11999" t="s">
        <v>435</v>
      </c>
      <c r="D11999" t="s">
        <v>432</v>
      </c>
      <c r="E11999">
        <v>1998</v>
      </c>
      <c r="F11999">
        <v>33.774000000000001</v>
      </c>
      <c r="G11999">
        <v>6.351</v>
      </c>
      <c r="I11999">
        <v>262301000</v>
      </c>
      <c r="J11999">
        <v>1473.71</v>
      </c>
      <c r="K11999">
        <v>0.27418599999999999</v>
      </c>
      <c r="L11999">
        <v>24.5</v>
      </c>
      <c r="M11999">
        <v>66.899000000000001</v>
      </c>
      <c r="N11999">
        <v>14.601100000000001</v>
      </c>
      <c r="O11999">
        <v>6.5369999999999999</v>
      </c>
    </row>
    <row r="12000" spans="1:15" x14ac:dyDescent="0.3">
      <c r="A12000" t="s">
        <v>414</v>
      </c>
      <c r="B12000" t="s">
        <v>415</v>
      </c>
      <c r="C12000" t="s">
        <v>435</v>
      </c>
      <c r="D12000" t="s">
        <v>432</v>
      </c>
      <c r="E12000">
        <v>1997</v>
      </c>
      <c r="F12000">
        <v>34.029000000000003</v>
      </c>
      <c r="G12000">
        <v>6.4580000000000002</v>
      </c>
      <c r="I12000">
        <v>255890000</v>
      </c>
      <c r="J12000">
        <v>1462.89</v>
      </c>
      <c r="K12000">
        <v>0.13950599999999999</v>
      </c>
      <c r="L12000">
        <v>25.6</v>
      </c>
      <c r="M12000">
        <v>66.66</v>
      </c>
      <c r="N12000">
        <v>14.349500000000001</v>
      </c>
      <c r="O12000">
        <v>6.5590000000000002</v>
      </c>
    </row>
    <row r="12001" spans="1:15" x14ac:dyDescent="0.3">
      <c r="A12001" t="s">
        <v>414</v>
      </c>
      <c r="B12001" t="s">
        <v>415</v>
      </c>
      <c r="C12001" t="s">
        <v>435</v>
      </c>
      <c r="D12001" t="s">
        <v>432</v>
      </c>
      <c r="E12001">
        <v>1996</v>
      </c>
      <c r="F12001">
        <v>34.319000000000003</v>
      </c>
      <c r="G12001">
        <v>6.556</v>
      </c>
      <c r="I12001">
        <v>245178000</v>
      </c>
      <c r="J12001">
        <v>1427.76</v>
      </c>
      <c r="K12001">
        <v>5.6845600000000003E-2</v>
      </c>
      <c r="L12001">
        <v>25</v>
      </c>
      <c r="M12001">
        <v>66.414000000000001</v>
      </c>
      <c r="N12001">
        <v>14.0871</v>
      </c>
      <c r="O12001">
        <v>6.53</v>
      </c>
    </row>
    <row r="12002" spans="1:15" x14ac:dyDescent="0.3">
      <c r="A12002" t="s">
        <v>414</v>
      </c>
      <c r="B12002" t="s">
        <v>415</v>
      </c>
      <c r="C12002" t="s">
        <v>435</v>
      </c>
      <c r="D12002" t="s">
        <v>432</v>
      </c>
      <c r="E12002">
        <v>1995</v>
      </c>
      <c r="F12002">
        <v>34.631999999999998</v>
      </c>
      <c r="G12002">
        <v>6.6459999999999999</v>
      </c>
      <c r="I12002">
        <v>233902000</v>
      </c>
      <c r="J12002">
        <v>1390.97</v>
      </c>
      <c r="L12002">
        <v>25.4</v>
      </c>
      <c r="M12002">
        <v>66.162000000000006</v>
      </c>
      <c r="N12002">
        <v>13.794700000000001</v>
      </c>
      <c r="O12002">
        <v>6.5030000000000001</v>
      </c>
    </row>
    <row r="12003" spans="1:15" x14ac:dyDescent="0.3">
      <c r="A12003" t="s">
        <v>414</v>
      </c>
      <c r="B12003" t="s">
        <v>415</v>
      </c>
      <c r="C12003" t="s">
        <v>435</v>
      </c>
      <c r="D12003" t="s">
        <v>432</v>
      </c>
      <c r="E12003">
        <v>1994</v>
      </c>
      <c r="F12003">
        <v>34.951000000000001</v>
      </c>
      <c r="G12003">
        <v>6.7309999999999999</v>
      </c>
      <c r="I12003">
        <v>219260000</v>
      </c>
      <c r="J12003">
        <v>1335.9</v>
      </c>
      <c r="L12003">
        <v>25.8</v>
      </c>
      <c r="M12003">
        <v>65.903000000000006</v>
      </c>
      <c r="N12003">
        <v>13.4642</v>
      </c>
      <c r="O12003">
        <v>6.452</v>
      </c>
    </row>
    <row r="12004" spans="1:15" x14ac:dyDescent="0.3">
      <c r="A12004" t="s">
        <v>414</v>
      </c>
      <c r="B12004" t="s">
        <v>415</v>
      </c>
      <c r="C12004" t="s">
        <v>435</v>
      </c>
      <c r="D12004" t="s">
        <v>432</v>
      </c>
      <c r="E12004">
        <v>1993</v>
      </c>
      <c r="F12004">
        <v>35.262</v>
      </c>
      <c r="G12004">
        <v>6.8159999999999998</v>
      </c>
      <c r="I12004">
        <v>188080000</v>
      </c>
      <c r="J12004">
        <v>1177.3900000000001</v>
      </c>
      <c r="L12004">
        <v>26.5</v>
      </c>
      <c r="M12004">
        <v>65.632999999999996</v>
      </c>
      <c r="N12004">
        <v>13.1045</v>
      </c>
      <c r="O12004">
        <v>6.3559999999999999</v>
      </c>
    </row>
    <row r="12005" spans="1:15" x14ac:dyDescent="0.3">
      <c r="A12005" t="s">
        <v>414</v>
      </c>
      <c r="B12005" t="s">
        <v>415</v>
      </c>
      <c r="C12005" t="s">
        <v>435</v>
      </c>
      <c r="D12005" t="s">
        <v>432</v>
      </c>
      <c r="E12005">
        <v>1992</v>
      </c>
      <c r="F12005">
        <v>35.555</v>
      </c>
      <c r="G12005">
        <v>6.9059999999999997</v>
      </c>
      <c r="I12005">
        <v>196143000</v>
      </c>
      <c r="J12005">
        <v>1264.05</v>
      </c>
      <c r="L12005">
        <v>27.2</v>
      </c>
      <c r="M12005">
        <v>65.349000000000004</v>
      </c>
      <c r="N12005">
        <v>12.7293</v>
      </c>
      <c r="O12005">
        <v>6.08</v>
      </c>
    </row>
    <row r="12006" spans="1:15" x14ac:dyDescent="0.3">
      <c r="A12006" t="s">
        <v>414</v>
      </c>
      <c r="B12006" t="s">
        <v>415</v>
      </c>
      <c r="C12006" t="s">
        <v>435</v>
      </c>
      <c r="D12006" t="s">
        <v>432</v>
      </c>
      <c r="E12006">
        <v>1991</v>
      </c>
      <c r="F12006">
        <v>35.828000000000003</v>
      </c>
      <c r="G12006">
        <v>7.0049999999999999</v>
      </c>
      <c r="I12006">
        <v>188870000</v>
      </c>
      <c r="J12006">
        <v>1253.1500000000001</v>
      </c>
      <c r="L12006">
        <v>28.2</v>
      </c>
      <c r="M12006">
        <v>65.046999999999997</v>
      </c>
      <c r="N12006">
        <v>12.363899999999999</v>
      </c>
      <c r="O12006">
        <v>5.9950000000000001</v>
      </c>
    </row>
    <row r="12007" spans="1:15" x14ac:dyDescent="0.3">
      <c r="A12007" t="s">
        <v>414</v>
      </c>
      <c r="B12007" t="s">
        <v>415</v>
      </c>
      <c r="C12007" t="s">
        <v>435</v>
      </c>
      <c r="D12007" t="s">
        <v>432</v>
      </c>
      <c r="E12007">
        <v>1990</v>
      </c>
      <c r="F12007">
        <v>36.084000000000003</v>
      </c>
      <c r="G12007">
        <v>7.117</v>
      </c>
      <c r="I12007">
        <v>158397000</v>
      </c>
      <c r="J12007">
        <v>1080.67</v>
      </c>
      <c r="K12007">
        <v>0</v>
      </c>
      <c r="L12007">
        <v>29.3</v>
      </c>
      <c r="M12007">
        <v>64.721000000000004</v>
      </c>
      <c r="N12007">
        <v>12.023999999999999</v>
      </c>
    </row>
    <row r="12008" spans="1:15" x14ac:dyDescent="0.3">
      <c r="A12008" t="s">
        <v>414</v>
      </c>
      <c r="B12008" t="s">
        <v>415</v>
      </c>
      <c r="C12008" t="s">
        <v>435</v>
      </c>
      <c r="D12008" t="s">
        <v>432</v>
      </c>
      <c r="E12008">
        <v>1989</v>
      </c>
      <c r="F12008">
        <v>36.337000000000003</v>
      </c>
      <c r="G12008">
        <v>7.2409999999999997</v>
      </c>
      <c r="I12008">
        <v>144482000</v>
      </c>
      <c r="J12008">
        <v>1011.82</v>
      </c>
      <c r="L12008">
        <v>30.6</v>
      </c>
      <c r="M12008">
        <v>64.367999999999995</v>
      </c>
      <c r="N12008">
        <v>11.714</v>
      </c>
    </row>
    <row r="12009" spans="1:15" x14ac:dyDescent="0.3">
      <c r="A12009" t="s">
        <v>414</v>
      </c>
      <c r="B12009" t="s">
        <v>415</v>
      </c>
      <c r="C12009" t="s">
        <v>435</v>
      </c>
      <c r="D12009" t="s">
        <v>432</v>
      </c>
      <c r="E12009">
        <v>1988</v>
      </c>
      <c r="F12009">
        <v>36.6</v>
      </c>
      <c r="G12009">
        <v>7.3789999999999996</v>
      </c>
      <c r="I12009">
        <v>148545000</v>
      </c>
      <c r="J12009">
        <v>1066.26</v>
      </c>
      <c r="L12009">
        <v>32.1</v>
      </c>
      <c r="M12009">
        <v>63.985999999999997</v>
      </c>
      <c r="N12009">
        <v>11.428599999999999</v>
      </c>
    </row>
    <row r="12010" spans="1:15" x14ac:dyDescent="0.3">
      <c r="A12010" t="s">
        <v>414</v>
      </c>
      <c r="B12010" t="s">
        <v>415</v>
      </c>
      <c r="C12010" t="s">
        <v>435</v>
      </c>
      <c r="D12010" t="s">
        <v>432</v>
      </c>
      <c r="E12010">
        <v>1987</v>
      </c>
      <c r="F12010">
        <v>36.883000000000003</v>
      </c>
      <c r="G12010">
        <v>7.53</v>
      </c>
      <c r="I12010">
        <v>130834000</v>
      </c>
      <c r="J12010">
        <v>961.45699999999999</v>
      </c>
      <c r="L12010">
        <v>33.799999999999997</v>
      </c>
      <c r="M12010">
        <v>63.573999999999998</v>
      </c>
      <c r="N12010">
        <v>11.1632</v>
      </c>
    </row>
    <row r="12011" spans="1:15" x14ac:dyDescent="0.3">
      <c r="A12011" t="s">
        <v>414</v>
      </c>
      <c r="B12011" t="s">
        <v>415</v>
      </c>
      <c r="C12011" t="s">
        <v>435</v>
      </c>
      <c r="D12011" t="s">
        <v>432</v>
      </c>
      <c r="E12011">
        <v>1986</v>
      </c>
      <c r="F12011">
        <v>37.186</v>
      </c>
      <c r="G12011">
        <v>7.6970000000000001</v>
      </c>
      <c r="I12011">
        <v>118691000</v>
      </c>
      <c r="J12011">
        <v>892.45</v>
      </c>
      <c r="L12011">
        <v>35.799999999999997</v>
      </c>
      <c r="M12011">
        <v>63.131</v>
      </c>
      <c r="N12011">
        <v>10.9102</v>
      </c>
    </row>
    <row r="12012" spans="1:15" x14ac:dyDescent="0.3">
      <c r="A12012" t="s">
        <v>414</v>
      </c>
      <c r="B12012" t="s">
        <v>415</v>
      </c>
      <c r="C12012" t="s">
        <v>435</v>
      </c>
      <c r="D12012" t="s">
        <v>432</v>
      </c>
      <c r="E12012">
        <v>1985</v>
      </c>
      <c r="F12012">
        <v>37.509</v>
      </c>
      <c r="G12012">
        <v>7.88</v>
      </c>
      <c r="I12012">
        <v>123699000</v>
      </c>
      <c r="J12012">
        <v>951.64400000000001</v>
      </c>
      <c r="L12012">
        <v>38</v>
      </c>
      <c r="M12012">
        <v>62.658999999999999</v>
      </c>
      <c r="N12012">
        <v>10.6632</v>
      </c>
    </row>
    <row r="12013" spans="1:15" x14ac:dyDescent="0.3">
      <c r="A12013" t="s">
        <v>414</v>
      </c>
      <c r="B12013" t="s">
        <v>415</v>
      </c>
      <c r="C12013" t="s">
        <v>435</v>
      </c>
      <c r="D12013" t="s">
        <v>432</v>
      </c>
      <c r="E12013">
        <v>1984</v>
      </c>
      <c r="F12013">
        <v>37.843000000000004</v>
      </c>
      <c r="G12013">
        <v>8.0809999999999995</v>
      </c>
      <c r="I12013">
        <v>135554000</v>
      </c>
      <c r="J12013">
        <v>1066.94</v>
      </c>
      <c r="L12013">
        <v>40.6</v>
      </c>
      <c r="M12013">
        <v>62.158000000000001</v>
      </c>
      <c r="N12013">
        <v>10.4224</v>
      </c>
    </row>
    <row r="12014" spans="1:15" x14ac:dyDescent="0.3">
      <c r="A12014" t="s">
        <v>414</v>
      </c>
      <c r="B12014" t="s">
        <v>415</v>
      </c>
      <c r="C12014" t="s">
        <v>435</v>
      </c>
      <c r="D12014" t="s">
        <v>432</v>
      </c>
      <c r="E12014">
        <v>1983</v>
      </c>
      <c r="F12014">
        <v>38.18</v>
      </c>
      <c r="G12014">
        <v>8.3000000000000007</v>
      </c>
      <c r="I12014">
        <v>110124000</v>
      </c>
      <c r="J12014">
        <v>886.601</v>
      </c>
      <c r="L12014">
        <v>43.4</v>
      </c>
      <c r="M12014">
        <v>61.631999999999998</v>
      </c>
      <c r="N12014">
        <v>10.189399999999999</v>
      </c>
    </row>
    <row r="12015" spans="1:15" x14ac:dyDescent="0.3">
      <c r="A12015" t="s">
        <v>414</v>
      </c>
      <c r="B12015" t="s">
        <v>415</v>
      </c>
      <c r="C12015" t="s">
        <v>435</v>
      </c>
      <c r="D12015" t="s">
        <v>432</v>
      </c>
      <c r="E12015">
        <v>1982</v>
      </c>
      <c r="F12015">
        <v>38.509</v>
      </c>
      <c r="G12015">
        <v>8.5350000000000001</v>
      </c>
      <c r="I12015">
        <v>98144600</v>
      </c>
      <c r="J12015">
        <v>808.47400000000005</v>
      </c>
      <c r="L12015">
        <v>46.3</v>
      </c>
      <c r="M12015">
        <v>61.087000000000003</v>
      </c>
      <c r="N12015">
        <v>9.9585699999999999</v>
      </c>
    </row>
    <row r="12016" spans="1:15" x14ac:dyDescent="0.3">
      <c r="A12016" t="s">
        <v>414</v>
      </c>
      <c r="B12016" t="s">
        <v>415</v>
      </c>
      <c r="C12016" t="s">
        <v>435</v>
      </c>
      <c r="D12016" t="s">
        <v>432</v>
      </c>
      <c r="E12016">
        <v>1981</v>
      </c>
      <c r="F12016">
        <v>38.825000000000003</v>
      </c>
      <c r="G12016">
        <v>8.7859999999999996</v>
      </c>
      <c r="I12016">
        <v>98746400</v>
      </c>
      <c r="J12016">
        <v>833.01499999999999</v>
      </c>
      <c r="L12016">
        <v>49.2</v>
      </c>
      <c r="M12016">
        <v>60.527999999999999</v>
      </c>
      <c r="N12016">
        <v>9.7244499999999992</v>
      </c>
    </row>
    <row r="12017" spans="1:14" x14ac:dyDescent="0.3">
      <c r="A12017" t="s">
        <v>414</v>
      </c>
      <c r="B12017" t="s">
        <v>415</v>
      </c>
      <c r="C12017" t="s">
        <v>435</v>
      </c>
      <c r="D12017" t="s">
        <v>432</v>
      </c>
      <c r="E12017">
        <v>1980</v>
      </c>
      <c r="F12017">
        <v>39.119999999999997</v>
      </c>
      <c r="G12017">
        <v>9.0519999999999996</v>
      </c>
      <c r="I12017">
        <v>113423000</v>
      </c>
      <c r="J12017">
        <v>981.19500000000005</v>
      </c>
      <c r="L12017">
        <v>52.1</v>
      </c>
      <c r="M12017">
        <v>59.960999999999999</v>
      </c>
      <c r="N12017">
        <v>9.4829399999999993</v>
      </c>
    </row>
    <row r="12018" spans="1:14" x14ac:dyDescent="0.3">
      <c r="A12018" t="s">
        <v>414</v>
      </c>
      <c r="B12018" t="s">
        <v>415</v>
      </c>
      <c r="C12018" t="s">
        <v>435</v>
      </c>
      <c r="D12018" t="s">
        <v>432</v>
      </c>
      <c r="E12018">
        <v>1979</v>
      </c>
      <c r="F12018">
        <v>39.384999999999998</v>
      </c>
      <c r="G12018">
        <v>9.3320000000000007</v>
      </c>
      <c r="I12018">
        <v>119259000</v>
      </c>
      <c r="J12018">
        <v>1059.6199999999999</v>
      </c>
      <c r="L12018">
        <v>54.8</v>
      </c>
      <c r="M12018">
        <v>59.390999999999998</v>
      </c>
      <c r="N12018">
        <v>9.2329000000000008</v>
      </c>
    </row>
    <row r="12019" spans="1:14" x14ac:dyDescent="0.3">
      <c r="A12019" t="s">
        <v>414</v>
      </c>
      <c r="B12019" t="s">
        <v>415</v>
      </c>
      <c r="C12019" t="s">
        <v>435</v>
      </c>
      <c r="D12019" t="s">
        <v>432</v>
      </c>
      <c r="E12019">
        <v>1978</v>
      </c>
      <c r="F12019">
        <v>39.622999999999998</v>
      </c>
      <c r="G12019">
        <v>9.6259999999999994</v>
      </c>
      <c r="L12019">
        <v>57.3</v>
      </c>
      <c r="M12019">
        <v>58.819000000000003</v>
      </c>
      <c r="N12019">
        <v>8.9749800000000004</v>
      </c>
    </row>
    <row r="12020" spans="1:14" x14ac:dyDescent="0.3">
      <c r="A12020" t="s">
        <v>414</v>
      </c>
      <c r="B12020" t="s">
        <v>415</v>
      </c>
      <c r="C12020" t="s">
        <v>435</v>
      </c>
      <c r="D12020" t="s">
        <v>432</v>
      </c>
      <c r="E12020">
        <v>1977</v>
      </c>
      <c r="F12020">
        <v>39.843000000000004</v>
      </c>
      <c r="G12020">
        <v>9.9280000000000008</v>
      </c>
      <c r="L12020">
        <v>59.8</v>
      </c>
      <c r="M12020">
        <v>58.249000000000002</v>
      </c>
      <c r="N12020">
        <v>8.7120599999999992</v>
      </c>
    </row>
    <row r="12021" spans="1:14" x14ac:dyDescent="0.3">
      <c r="A12021" t="s">
        <v>414</v>
      </c>
      <c r="B12021" t="s">
        <v>415</v>
      </c>
      <c r="C12021" t="s">
        <v>435</v>
      </c>
      <c r="D12021" t="s">
        <v>432</v>
      </c>
      <c r="E12021">
        <v>1976</v>
      </c>
      <c r="F12021">
        <v>40.055999999999997</v>
      </c>
      <c r="G12021">
        <v>10.237</v>
      </c>
      <c r="L12021">
        <v>62.2</v>
      </c>
      <c r="M12021">
        <v>57.683999999999997</v>
      </c>
      <c r="N12021">
        <v>8.4500399999999996</v>
      </c>
    </row>
    <row r="12022" spans="1:14" x14ac:dyDescent="0.3">
      <c r="A12022" t="s">
        <v>414</v>
      </c>
      <c r="B12022" t="s">
        <v>415</v>
      </c>
      <c r="C12022" t="s">
        <v>435</v>
      </c>
      <c r="D12022" t="s">
        <v>432</v>
      </c>
      <c r="E12022">
        <v>1975</v>
      </c>
      <c r="F12022">
        <v>40.274999999999999</v>
      </c>
      <c r="G12022">
        <v>10.545</v>
      </c>
      <c r="L12022">
        <v>64.5</v>
      </c>
      <c r="M12022">
        <v>57.128</v>
      </c>
      <c r="N12022">
        <v>8.1918799999999994</v>
      </c>
    </row>
    <row r="12023" spans="1:14" x14ac:dyDescent="0.3">
      <c r="A12023" t="s">
        <v>414</v>
      </c>
      <c r="B12023" t="s">
        <v>415</v>
      </c>
      <c r="C12023" t="s">
        <v>435</v>
      </c>
      <c r="D12023" t="s">
        <v>432</v>
      </c>
      <c r="E12023">
        <v>1974</v>
      </c>
      <c r="F12023">
        <v>40.520000000000003</v>
      </c>
      <c r="G12023">
        <v>10.843</v>
      </c>
      <c r="L12023">
        <v>66.8</v>
      </c>
      <c r="M12023">
        <v>56.582000000000001</v>
      </c>
      <c r="N12023">
        <v>7.9387999999999996</v>
      </c>
    </row>
    <row r="12024" spans="1:14" x14ac:dyDescent="0.3">
      <c r="A12024" t="s">
        <v>414</v>
      </c>
      <c r="B12024" t="s">
        <v>415</v>
      </c>
      <c r="C12024" t="s">
        <v>435</v>
      </c>
      <c r="D12024" t="s">
        <v>432</v>
      </c>
      <c r="E12024">
        <v>1973</v>
      </c>
      <c r="F12024">
        <v>40.805</v>
      </c>
      <c r="G12024">
        <v>11.13</v>
      </c>
      <c r="L12024">
        <v>69.2</v>
      </c>
      <c r="M12024">
        <v>56.042999999999999</v>
      </c>
      <c r="N12024">
        <v>7.69048</v>
      </c>
    </row>
    <row r="12025" spans="1:14" x14ac:dyDescent="0.3">
      <c r="A12025" t="s">
        <v>414</v>
      </c>
      <c r="B12025" t="s">
        <v>415</v>
      </c>
      <c r="C12025" t="s">
        <v>435</v>
      </c>
      <c r="D12025" t="s">
        <v>432</v>
      </c>
      <c r="E12025">
        <v>1972</v>
      </c>
      <c r="F12025">
        <v>41.143999999999998</v>
      </c>
      <c r="G12025">
        <v>11.407999999999999</v>
      </c>
      <c r="L12025">
        <v>71.900000000000006</v>
      </c>
      <c r="M12025">
        <v>55.51</v>
      </c>
      <c r="N12025">
        <v>7.4494699999999998</v>
      </c>
    </row>
    <row r="12026" spans="1:14" x14ac:dyDescent="0.3">
      <c r="A12026" t="s">
        <v>414</v>
      </c>
      <c r="B12026" t="s">
        <v>415</v>
      </c>
      <c r="C12026" t="s">
        <v>435</v>
      </c>
      <c r="D12026" t="s">
        <v>432</v>
      </c>
      <c r="E12026">
        <v>1971</v>
      </c>
      <c r="F12026">
        <v>41.548999999999999</v>
      </c>
      <c r="G12026">
        <v>11.68</v>
      </c>
      <c r="L12026">
        <v>74.5</v>
      </c>
      <c r="M12026">
        <v>54.981000000000002</v>
      </c>
      <c r="N12026">
        <v>7.2198500000000001</v>
      </c>
    </row>
    <row r="12027" spans="1:14" x14ac:dyDescent="0.3">
      <c r="A12027" t="s">
        <v>414</v>
      </c>
      <c r="B12027" t="s">
        <v>415</v>
      </c>
      <c r="C12027" t="s">
        <v>435</v>
      </c>
      <c r="D12027" t="s">
        <v>432</v>
      </c>
      <c r="E12027">
        <v>1970</v>
      </c>
      <c r="F12027">
        <v>42.034999999999997</v>
      </c>
      <c r="G12027">
        <v>11.957000000000001</v>
      </c>
      <c r="L12027">
        <v>77.400000000000006</v>
      </c>
      <c r="M12027">
        <v>54.451000000000001</v>
      </c>
      <c r="N12027">
        <v>7.0038600000000004</v>
      </c>
    </row>
    <row r="12028" spans="1:14" x14ac:dyDescent="0.3">
      <c r="A12028" t="s">
        <v>414</v>
      </c>
      <c r="B12028" t="s">
        <v>415</v>
      </c>
      <c r="C12028" t="s">
        <v>435</v>
      </c>
      <c r="D12028" t="s">
        <v>432</v>
      </c>
      <c r="E12028">
        <v>1969</v>
      </c>
      <c r="F12028">
        <v>42.613999999999997</v>
      </c>
      <c r="G12028">
        <v>12.253</v>
      </c>
      <c r="L12028">
        <v>80.2</v>
      </c>
      <c r="M12028">
        <v>53.914999999999999</v>
      </c>
      <c r="N12028">
        <v>6.8028700000000004</v>
      </c>
    </row>
    <row r="12029" spans="1:14" x14ac:dyDescent="0.3">
      <c r="A12029" t="s">
        <v>414</v>
      </c>
      <c r="B12029" t="s">
        <v>415</v>
      </c>
      <c r="C12029" t="s">
        <v>435</v>
      </c>
      <c r="D12029" t="s">
        <v>432</v>
      </c>
      <c r="E12029">
        <v>1968</v>
      </c>
      <c r="F12029">
        <v>43.276000000000003</v>
      </c>
      <c r="G12029">
        <v>12.577999999999999</v>
      </c>
      <c r="L12029">
        <v>83.2</v>
      </c>
      <c r="M12029">
        <v>53.372</v>
      </c>
      <c r="N12029">
        <v>6.6166499999999999</v>
      </c>
    </row>
    <row r="12030" spans="1:14" x14ac:dyDescent="0.3">
      <c r="A12030" t="s">
        <v>414</v>
      </c>
      <c r="B12030" t="s">
        <v>415</v>
      </c>
      <c r="C12030" t="s">
        <v>435</v>
      </c>
      <c r="D12030" t="s">
        <v>432</v>
      </c>
      <c r="E12030">
        <v>1967</v>
      </c>
      <c r="F12030">
        <v>44.003</v>
      </c>
      <c r="G12030">
        <v>12.938000000000001</v>
      </c>
      <c r="L12030">
        <v>86.2</v>
      </c>
      <c r="M12030">
        <v>52.819000000000003</v>
      </c>
      <c r="N12030">
        <v>6.4396199999999997</v>
      </c>
    </row>
    <row r="12031" spans="1:14" x14ac:dyDescent="0.3">
      <c r="A12031" t="s">
        <v>414</v>
      </c>
      <c r="B12031" t="s">
        <v>415</v>
      </c>
      <c r="C12031" t="s">
        <v>435</v>
      </c>
      <c r="D12031" t="s">
        <v>432</v>
      </c>
      <c r="E12031">
        <v>1966</v>
      </c>
      <c r="F12031">
        <v>44.774000000000001</v>
      </c>
      <c r="G12031">
        <v>13.333</v>
      </c>
      <c r="L12031">
        <v>89.2</v>
      </c>
      <c r="M12031">
        <v>52.259</v>
      </c>
      <c r="N12031">
        <v>6.2670199999999996</v>
      </c>
    </row>
    <row r="12032" spans="1:14" x14ac:dyDescent="0.3">
      <c r="A12032" t="s">
        <v>414</v>
      </c>
      <c r="B12032" t="s">
        <v>415</v>
      </c>
      <c r="C12032" t="s">
        <v>435</v>
      </c>
      <c r="D12032" t="s">
        <v>432</v>
      </c>
      <c r="E12032">
        <v>1965</v>
      </c>
      <c r="F12032">
        <v>45.558999999999997</v>
      </c>
      <c r="G12032">
        <v>13.76</v>
      </c>
      <c r="L12032">
        <v>92.3</v>
      </c>
      <c r="M12032">
        <v>51.694000000000003</v>
      </c>
      <c r="N12032">
        <v>6.0926999999999998</v>
      </c>
    </row>
    <row r="12033" spans="1:15" x14ac:dyDescent="0.3">
      <c r="A12033" t="s">
        <v>414</v>
      </c>
      <c r="B12033" t="s">
        <v>415</v>
      </c>
      <c r="C12033" t="s">
        <v>435</v>
      </c>
      <c r="D12033" t="s">
        <v>432</v>
      </c>
      <c r="E12033">
        <v>1964</v>
      </c>
      <c r="F12033">
        <v>46.326000000000001</v>
      </c>
      <c r="G12033">
        <v>14.208</v>
      </c>
      <c r="L12033">
        <v>95.1</v>
      </c>
      <c r="M12033">
        <v>51.131</v>
      </c>
      <c r="N12033">
        <v>5.9159100000000002</v>
      </c>
    </row>
    <row r="12034" spans="1:15" x14ac:dyDescent="0.3">
      <c r="A12034" t="s">
        <v>414</v>
      </c>
      <c r="B12034" t="s">
        <v>415</v>
      </c>
      <c r="C12034" t="s">
        <v>435</v>
      </c>
      <c r="D12034" t="s">
        <v>432</v>
      </c>
      <c r="E12034">
        <v>1963</v>
      </c>
      <c r="F12034">
        <v>47.048000000000002</v>
      </c>
      <c r="G12034">
        <v>14.664</v>
      </c>
      <c r="L12034">
        <v>98</v>
      </c>
      <c r="M12034">
        <v>50.576000000000001</v>
      </c>
      <c r="N12034">
        <v>5.7379800000000003</v>
      </c>
    </row>
    <row r="12035" spans="1:15" x14ac:dyDescent="0.3">
      <c r="A12035" t="s">
        <v>414</v>
      </c>
      <c r="B12035" t="s">
        <v>415</v>
      </c>
      <c r="C12035" t="s">
        <v>435</v>
      </c>
      <c r="D12035" t="s">
        <v>432</v>
      </c>
      <c r="E12035">
        <v>1962</v>
      </c>
      <c r="F12035">
        <v>47.703000000000003</v>
      </c>
      <c r="G12035">
        <v>15.119</v>
      </c>
      <c r="L12035">
        <v>100.8</v>
      </c>
      <c r="M12035">
        <v>50.030999999999999</v>
      </c>
      <c r="N12035">
        <v>5.5614400000000002</v>
      </c>
    </row>
    <row r="12036" spans="1:15" x14ac:dyDescent="0.3">
      <c r="A12036" t="s">
        <v>414</v>
      </c>
      <c r="B12036" t="s">
        <v>415</v>
      </c>
      <c r="C12036" t="s">
        <v>435</v>
      </c>
      <c r="D12036" t="s">
        <v>432</v>
      </c>
      <c r="E12036">
        <v>1961</v>
      </c>
      <c r="F12036">
        <v>48.277000000000001</v>
      </c>
      <c r="G12036">
        <v>15.567</v>
      </c>
      <c r="L12036">
        <v>103.4</v>
      </c>
      <c r="M12036">
        <v>49.497999999999998</v>
      </c>
      <c r="N12036">
        <v>5.3900699999999997</v>
      </c>
    </row>
    <row r="12037" spans="1:15" x14ac:dyDescent="0.3">
      <c r="A12037" t="s">
        <v>414</v>
      </c>
      <c r="B12037" t="s">
        <v>415</v>
      </c>
      <c r="C12037" t="s">
        <v>435</v>
      </c>
      <c r="D12037" t="s">
        <v>432</v>
      </c>
      <c r="E12037">
        <v>1960</v>
      </c>
      <c r="F12037">
        <v>48.771000000000001</v>
      </c>
      <c r="G12037">
        <v>16.007000000000001</v>
      </c>
      <c r="L12037">
        <v>105.8</v>
      </c>
      <c r="M12037">
        <v>48.975000000000001</v>
      </c>
    </row>
    <row r="12038" spans="1:15" x14ac:dyDescent="0.3">
      <c r="A12038" t="s">
        <v>416</v>
      </c>
      <c r="B12038" t="s">
        <v>417</v>
      </c>
      <c r="C12038" t="s">
        <v>437</v>
      </c>
      <c r="D12038" t="s">
        <v>436</v>
      </c>
      <c r="E12038">
        <v>2018</v>
      </c>
      <c r="L12038">
        <v>21.4</v>
      </c>
      <c r="N12038">
        <v>32.730800000000002</v>
      </c>
      <c r="O12038">
        <v>8.3650000000000002</v>
      </c>
    </row>
    <row r="12039" spans="1:15" x14ac:dyDescent="0.3">
      <c r="A12039" t="s">
        <v>416</v>
      </c>
      <c r="B12039" t="s">
        <v>417</v>
      </c>
      <c r="C12039" t="s">
        <v>437</v>
      </c>
      <c r="D12039" t="s">
        <v>436</v>
      </c>
      <c r="E12039">
        <v>2017</v>
      </c>
      <c r="F12039">
        <v>18.231999999999999</v>
      </c>
      <c r="G12039">
        <v>6.8140000000000001</v>
      </c>
      <c r="K12039">
        <v>72</v>
      </c>
      <c r="L12039">
        <v>21.4</v>
      </c>
      <c r="M12039">
        <v>72.245999999999995</v>
      </c>
      <c r="N12039">
        <v>33.320599999999999</v>
      </c>
      <c r="O12039">
        <v>7.4219999999999997</v>
      </c>
    </row>
    <row r="12040" spans="1:15" x14ac:dyDescent="0.3">
      <c r="A12040" t="s">
        <v>416</v>
      </c>
      <c r="B12040" t="s">
        <v>417</v>
      </c>
      <c r="C12040" t="s">
        <v>437</v>
      </c>
      <c r="D12040" t="s">
        <v>436</v>
      </c>
      <c r="E12040">
        <v>2016</v>
      </c>
      <c r="F12040">
        <v>18.61</v>
      </c>
      <c r="G12040">
        <v>6.6189999999999998</v>
      </c>
      <c r="K12040">
        <v>60</v>
      </c>
      <c r="L12040">
        <v>21.4</v>
      </c>
      <c r="M12040">
        <v>72.405000000000001</v>
      </c>
      <c r="N12040">
        <v>33.837299999999999</v>
      </c>
      <c r="O12040">
        <v>7.46</v>
      </c>
    </row>
    <row r="12041" spans="1:15" x14ac:dyDescent="0.3">
      <c r="A12041" t="s">
        <v>416</v>
      </c>
      <c r="B12041" t="s">
        <v>417</v>
      </c>
      <c r="C12041" t="s">
        <v>437</v>
      </c>
      <c r="D12041" t="s">
        <v>436</v>
      </c>
      <c r="E12041">
        <v>2015</v>
      </c>
      <c r="F12041">
        <v>19.001999999999999</v>
      </c>
      <c r="G12041">
        <v>6.4080000000000004</v>
      </c>
      <c r="K12041">
        <v>64</v>
      </c>
      <c r="L12041">
        <v>16.8</v>
      </c>
      <c r="M12041">
        <v>72.584000000000003</v>
      </c>
      <c r="N12041">
        <v>34.104399999999998</v>
      </c>
      <c r="O12041">
        <v>6.82</v>
      </c>
    </row>
    <row r="12042" spans="1:15" x14ac:dyDescent="0.3">
      <c r="A12042" t="s">
        <v>416</v>
      </c>
      <c r="B12042" t="s">
        <v>417</v>
      </c>
      <c r="C12042" t="s">
        <v>437</v>
      </c>
      <c r="D12042" t="s">
        <v>436</v>
      </c>
      <c r="E12042">
        <v>2014</v>
      </c>
      <c r="F12042">
        <v>19.393999999999998</v>
      </c>
      <c r="G12042">
        <v>6.1970000000000001</v>
      </c>
      <c r="H12042">
        <v>2718.94</v>
      </c>
      <c r="I12042" s="1">
        <v>482000000000</v>
      </c>
      <c r="J12042">
        <v>16054.5</v>
      </c>
      <c r="K12042">
        <v>57</v>
      </c>
      <c r="L12042">
        <v>14.9</v>
      </c>
      <c r="M12042">
        <v>72.762</v>
      </c>
      <c r="N12042">
        <v>34.062800000000003</v>
      </c>
      <c r="O12042">
        <v>6.95</v>
      </c>
    </row>
    <row r="12043" spans="1:15" x14ac:dyDescent="0.3">
      <c r="A12043" t="s">
        <v>416</v>
      </c>
      <c r="B12043" t="s">
        <v>417</v>
      </c>
      <c r="C12043" t="s">
        <v>437</v>
      </c>
      <c r="D12043" t="s">
        <v>436</v>
      </c>
      <c r="E12043">
        <v>2013</v>
      </c>
      <c r="F12043">
        <v>19.774999999999999</v>
      </c>
      <c r="G12043">
        <v>5.9969999999999999</v>
      </c>
      <c r="H12043">
        <v>3298.73</v>
      </c>
      <c r="I12043" s="1">
        <v>371000000000</v>
      </c>
      <c r="J12043">
        <v>12456.7</v>
      </c>
      <c r="K12043">
        <v>54.9</v>
      </c>
      <c r="L12043">
        <v>14.9</v>
      </c>
      <c r="M12043">
        <v>72.918000000000006</v>
      </c>
      <c r="N12043">
        <v>33.766300000000001</v>
      </c>
      <c r="O12043">
        <v>7.54</v>
      </c>
    </row>
    <row r="12044" spans="1:15" x14ac:dyDescent="0.3">
      <c r="A12044" t="s">
        <v>416</v>
      </c>
      <c r="B12044" t="s">
        <v>417</v>
      </c>
      <c r="C12044" t="s">
        <v>437</v>
      </c>
      <c r="D12044" t="s">
        <v>436</v>
      </c>
      <c r="E12044">
        <v>2012</v>
      </c>
      <c r="F12044">
        <v>20.137</v>
      </c>
      <c r="G12044">
        <v>5.8220000000000001</v>
      </c>
      <c r="H12044">
        <v>3304.22</v>
      </c>
      <c r="I12044" s="1">
        <v>381000000000</v>
      </c>
      <c r="J12044">
        <v>12985.5</v>
      </c>
      <c r="K12044">
        <v>49.0501</v>
      </c>
      <c r="L12044">
        <v>14.8</v>
      </c>
      <c r="M12044">
        <v>73.037000000000006</v>
      </c>
      <c r="N12044">
        <v>33.288899999999998</v>
      </c>
      <c r="O12044">
        <v>6.601</v>
      </c>
    </row>
    <row r="12045" spans="1:15" x14ac:dyDescent="0.3">
      <c r="A12045" t="s">
        <v>416</v>
      </c>
      <c r="B12045" t="s">
        <v>417</v>
      </c>
      <c r="C12045" t="s">
        <v>437</v>
      </c>
      <c r="D12045" t="s">
        <v>436</v>
      </c>
      <c r="E12045">
        <v>2011</v>
      </c>
      <c r="F12045">
        <v>20.474</v>
      </c>
      <c r="G12045">
        <v>5.6760000000000002</v>
      </c>
      <c r="H12045">
        <v>3256.57</v>
      </c>
      <c r="I12045" s="1">
        <v>316000000000</v>
      </c>
      <c r="J12045">
        <v>10955.3</v>
      </c>
      <c r="K12045">
        <v>40.22</v>
      </c>
      <c r="L12045">
        <v>14.7</v>
      </c>
      <c r="M12045">
        <v>73.11</v>
      </c>
      <c r="N12045">
        <v>32.751399999999997</v>
      </c>
      <c r="O12045">
        <v>6.9020000000000001</v>
      </c>
    </row>
    <row r="12046" spans="1:15" x14ac:dyDescent="0.3">
      <c r="A12046" t="s">
        <v>416</v>
      </c>
      <c r="B12046" t="s">
        <v>417</v>
      </c>
      <c r="C12046" t="s">
        <v>437</v>
      </c>
      <c r="D12046" t="s">
        <v>436</v>
      </c>
      <c r="E12046">
        <v>2010</v>
      </c>
      <c r="F12046">
        <v>20.786000000000001</v>
      </c>
      <c r="G12046">
        <v>5.56</v>
      </c>
      <c r="H12046">
        <v>3195.68</v>
      </c>
      <c r="I12046" s="1">
        <v>393000000000</v>
      </c>
      <c r="J12046">
        <v>13825.4</v>
      </c>
      <c r="K12046">
        <v>37.369999999999997</v>
      </c>
      <c r="L12046">
        <v>14.6</v>
      </c>
      <c r="M12046">
        <v>73.134</v>
      </c>
      <c r="N12046">
        <v>32.243000000000002</v>
      </c>
      <c r="O12046">
        <v>8.4499999999999993</v>
      </c>
    </row>
    <row r="12047" spans="1:15" x14ac:dyDescent="0.3">
      <c r="A12047" t="s">
        <v>416</v>
      </c>
      <c r="B12047" t="s">
        <v>417</v>
      </c>
      <c r="C12047" t="s">
        <v>437</v>
      </c>
      <c r="D12047" t="s">
        <v>436</v>
      </c>
      <c r="E12047">
        <v>2009</v>
      </c>
      <c r="F12047">
        <v>21.077999999999999</v>
      </c>
      <c r="G12047">
        <v>5.4710000000000001</v>
      </c>
      <c r="H12047">
        <v>3090.97</v>
      </c>
      <c r="I12047" s="1">
        <v>330000000000</v>
      </c>
      <c r="J12047">
        <v>11765.1</v>
      </c>
      <c r="K12047">
        <v>32.700000000000003</v>
      </c>
      <c r="L12047">
        <v>14.6</v>
      </c>
      <c r="M12047">
        <v>73.116</v>
      </c>
      <c r="N12047">
        <v>31.779399999999999</v>
      </c>
      <c r="O12047">
        <v>8.0500000000000007</v>
      </c>
    </row>
    <row r="12048" spans="1:15" x14ac:dyDescent="0.3">
      <c r="A12048" t="s">
        <v>416</v>
      </c>
      <c r="B12048" t="s">
        <v>417</v>
      </c>
      <c r="C12048" t="s">
        <v>437</v>
      </c>
      <c r="D12048" t="s">
        <v>436</v>
      </c>
      <c r="E12048">
        <v>2008</v>
      </c>
      <c r="F12048">
        <v>21.36</v>
      </c>
      <c r="G12048">
        <v>5.3970000000000002</v>
      </c>
      <c r="H12048">
        <v>3125.25</v>
      </c>
      <c r="I12048" s="1">
        <v>316000000000</v>
      </c>
      <c r="J12048">
        <v>11432.7</v>
      </c>
      <c r="K12048">
        <v>25.88</v>
      </c>
      <c r="L12048">
        <v>14.7</v>
      </c>
      <c r="M12048">
        <v>73.070999999999998</v>
      </c>
      <c r="N12048">
        <v>31.331399999999999</v>
      </c>
      <c r="O12048">
        <v>6.2450000000000001</v>
      </c>
    </row>
    <row r="12049" spans="1:15" x14ac:dyDescent="0.3">
      <c r="A12049" t="s">
        <v>416</v>
      </c>
      <c r="B12049" t="s">
        <v>417</v>
      </c>
      <c r="C12049" t="s">
        <v>437</v>
      </c>
      <c r="D12049" t="s">
        <v>436</v>
      </c>
      <c r="E12049">
        <v>2007</v>
      </c>
      <c r="F12049">
        <v>21.641999999999999</v>
      </c>
      <c r="G12049">
        <v>5.3330000000000002</v>
      </c>
      <c r="H12049">
        <v>3019.16</v>
      </c>
      <c r="I12049" s="1">
        <v>230000000000</v>
      </c>
      <c r="J12049">
        <v>8454.4699999999993</v>
      </c>
      <c r="K12049">
        <v>20.83</v>
      </c>
      <c r="L12049">
        <v>15</v>
      </c>
      <c r="M12049">
        <v>73.010000000000005</v>
      </c>
      <c r="N12049">
        <v>30.891200000000001</v>
      </c>
      <c r="O12049">
        <v>7.2789999999999999</v>
      </c>
    </row>
    <row r="12050" spans="1:15" x14ac:dyDescent="0.3">
      <c r="A12050" t="s">
        <v>416</v>
      </c>
      <c r="B12050" t="s">
        <v>417</v>
      </c>
      <c r="C12050" t="s">
        <v>437</v>
      </c>
      <c r="D12050" t="s">
        <v>436</v>
      </c>
      <c r="E12050">
        <v>2006</v>
      </c>
      <c r="F12050">
        <v>21.928000000000001</v>
      </c>
      <c r="G12050">
        <v>5.274</v>
      </c>
      <c r="H12050">
        <v>2999.31</v>
      </c>
      <c r="I12050" s="1">
        <v>183000000000</v>
      </c>
      <c r="J12050">
        <v>6833.38</v>
      </c>
      <c r="K12050">
        <v>15.2247</v>
      </c>
      <c r="L12050">
        <v>15.4</v>
      </c>
      <c r="M12050">
        <v>72.938000000000002</v>
      </c>
      <c r="N12050">
        <v>30.4407</v>
      </c>
      <c r="O12050">
        <v>8.6059999999999999</v>
      </c>
    </row>
    <row r="12051" spans="1:15" x14ac:dyDescent="0.3">
      <c r="A12051" t="s">
        <v>416</v>
      </c>
      <c r="B12051" t="s">
        <v>417</v>
      </c>
      <c r="C12051" t="s">
        <v>437</v>
      </c>
      <c r="D12051" t="s">
        <v>436</v>
      </c>
      <c r="E12051">
        <v>2005</v>
      </c>
      <c r="F12051">
        <v>22.22</v>
      </c>
      <c r="G12051">
        <v>5.2210000000000001</v>
      </c>
      <c r="H12051">
        <v>2886.49</v>
      </c>
      <c r="I12051" s="1">
        <v>146000000000</v>
      </c>
      <c r="J12051">
        <v>5504.98</v>
      </c>
      <c r="K12051">
        <v>12.553000000000001</v>
      </c>
      <c r="L12051">
        <v>15.8</v>
      </c>
      <c r="M12051">
        <v>72.852000000000004</v>
      </c>
      <c r="N12051">
        <v>29.967099999999999</v>
      </c>
      <c r="O12051">
        <v>10.663</v>
      </c>
    </row>
    <row r="12052" spans="1:15" x14ac:dyDescent="0.3">
      <c r="A12052" t="s">
        <v>416</v>
      </c>
      <c r="B12052" t="s">
        <v>417</v>
      </c>
      <c r="C12052" t="s">
        <v>437</v>
      </c>
      <c r="D12052" t="s">
        <v>436</v>
      </c>
      <c r="E12052">
        <v>2004</v>
      </c>
      <c r="F12052">
        <v>22.518999999999998</v>
      </c>
      <c r="G12052">
        <v>5.1749999999999998</v>
      </c>
      <c r="H12052">
        <v>2796.71</v>
      </c>
      <c r="I12052" s="1">
        <v>112000000000</v>
      </c>
      <c r="J12052">
        <v>4325.7</v>
      </c>
      <c r="K12052">
        <v>8.4044699999999999</v>
      </c>
      <c r="L12052">
        <v>16.399999999999999</v>
      </c>
      <c r="M12052">
        <v>72.745999999999995</v>
      </c>
      <c r="N12052">
        <v>29.472899999999999</v>
      </c>
      <c r="O12052">
        <v>15.07</v>
      </c>
    </row>
    <row r="12053" spans="1:15" x14ac:dyDescent="0.3">
      <c r="A12053" t="s">
        <v>416</v>
      </c>
      <c r="B12053" t="s">
        <v>417</v>
      </c>
      <c r="C12053" t="s">
        <v>437</v>
      </c>
      <c r="D12053" t="s">
        <v>436</v>
      </c>
      <c r="E12053">
        <v>2003</v>
      </c>
      <c r="F12053">
        <v>22.824999999999999</v>
      </c>
      <c r="G12053">
        <v>5.14</v>
      </c>
      <c r="H12053">
        <v>2664.72</v>
      </c>
      <c r="I12053">
        <v>83620600000</v>
      </c>
      <c r="J12053">
        <v>3272.62</v>
      </c>
      <c r="K12053">
        <v>7.4999599999999997</v>
      </c>
      <c r="L12053">
        <v>16.899999999999999</v>
      </c>
      <c r="M12053">
        <v>72.617999999999995</v>
      </c>
      <c r="N12053">
        <v>28.968499999999999</v>
      </c>
      <c r="O12053">
        <v>16.78</v>
      </c>
    </row>
    <row r="12054" spans="1:15" x14ac:dyDescent="0.3">
      <c r="A12054" t="s">
        <v>416</v>
      </c>
      <c r="B12054" t="s">
        <v>417</v>
      </c>
      <c r="C12054" t="s">
        <v>437</v>
      </c>
      <c r="D12054" t="s">
        <v>436</v>
      </c>
      <c r="E12054">
        <v>2002</v>
      </c>
      <c r="F12054">
        <v>23.137</v>
      </c>
      <c r="G12054">
        <v>5.1150000000000002</v>
      </c>
      <c r="H12054">
        <v>2758.56</v>
      </c>
      <c r="I12054">
        <v>92893600000</v>
      </c>
      <c r="J12054">
        <v>3700.88</v>
      </c>
      <c r="K12054">
        <v>4.91045</v>
      </c>
      <c r="L12054">
        <v>17.399999999999999</v>
      </c>
      <c r="M12054">
        <v>72.465999999999994</v>
      </c>
      <c r="N12054">
        <v>28.456900000000001</v>
      </c>
      <c r="O12054">
        <v>16.170000000000002</v>
      </c>
    </row>
    <row r="12055" spans="1:15" x14ac:dyDescent="0.3">
      <c r="A12055" t="s">
        <v>416</v>
      </c>
      <c r="B12055" t="s">
        <v>417</v>
      </c>
      <c r="C12055" t="s">
        <v>437</v>
      </c>
      <c r="D12055" t="s">
        <v>436</v>
      </c>
      <c r="E12055">
        <v>2001</v>
      </c>
      <c r="F12055">
        <v>23.460999999999999</v>
      </c>
      <c r="G12055">
        <v>5.0990000000000002</v>
      </c>
      <c r="H12055">
        <v>2732.4</v>
      </c>
      <c r="I12055" s="1">
        <v>123000000000</v>
      </c>
      <c r="J12055">
        <v>4986.68</v>
      </c>
      <c r="K12055">
        <v>4.6360000000000001</v>
      </c>
      <c r="L12055">
        <v>17.8</v>
      </c>
      <c r="M12055">
        <v>72.293999999999997</v>
      </c>
      <c r="N12055">
        <v>27.942299999999999</v>
      </c>
      <c r="O12055">
        <v>13.04</v>
      </c>
    </row>
    <row r="12056" spans="1:15" x14ac:dyDescent="0.3">
      <c r="A12056" t="s">
        <v>416</v>
      </c>
      <c r="B12056" t="s">
        <v>417</v>
      </c>
      <c r="C12056" t="s">
        <v>437</v>
      </c>
      <c r="D12056" t="s">
        <v>436</v>
      </c>
      <c r="E12056">
        <v>2000</v>
      </c>
      <c r="F12056">
        <v>23.8</v>
      </c>
      <c r="G12056">
        <v>5.09</v>
      </c>
      <c r="H12056">
        <v>2667.61</v>
      </c>
      <c r="I12056" s="1">
        <v>117000000000</v>
      </c>
      <c r="J12056">
        <v>4842.04</v>
      </c>
      <c r="K12056">
        <v>3.3595999999999999</v>
      </c>
      <c r="L12056">
        <v>18.399999999999999</v>
      </c>
      <c r="M12056">
        <v>72.111999999999995</v>
      </c>
      <c r="N12056">
        <v>27.427499999999998</v>
      </c>
      <c r="O12056">
        <v>13.99</v>
      </c>
    </row>
    <row r="12057" spans="1:15" x14ac:dyDescent="0.3">
      <c r="A12057" t="s">
        <v>416</v>
      </c>
      <c r="B12057" t="s">
        <v>417</v>
      </c>
      <c r="C12057" t="s">
        <v>437</v>
      </c>
      <c r="D12057" t="s">
        <v>436</v>
      </c>
      <c r="E12057">
        <v>1999</v>
      </c>
      <c r="F12057">
        <v>24.158999999999999</v>
      </c>
      <c r="G12057">
        <v>5.0830000000000002</v>
      </c>
      <c r="H12057">
        <v>2602.25</v>
      </c>
      <c r="I12057">
        <v>97976900000</v>
      </c>
      <c r="J12057">
        <v>4127.1099999999997</v>
      </c>
      <c r="K12057">
        <v>2.8398300000000001</v>
      </c>
      <c r="L12057">
        <v>20.100000000000001</v>
      </c>
      <c r="M12057">
        <v>71.930000000000007</v>
      </c>
      <c r="N12057">
        <v>26.914400000000001</v>
      </c>
      <c r="O12057">
        <v>14.53</v>
      </c>
    </row>
    <row r="12058" spans="1:15" x14ac:dyDescent="0.3">
      <c r="A12058" t="s">
        <v>416</v>
      </c>
      <c r="B12058" t="s">
        <v>417</v>
      </c>
      <c r="C12058" t="s">
        <v>437</v>
      </c>
      <c r="D12058" t="s">
        <v>436</v>
      </c>
      <c r="E12058">
        <v>1998</v>
      </c>
      <c r="F12058">
        <v>24.541</v>
      </c>
      <c r="G12058">
        <v>5.0759999999999996</v>
      </c>
      <c r="H12058">
        <v>2670.15</v>
      </c>
      <c r="I12058">
        <v>91331200000</v>
      </c>
      <c r="J12058">
        <v>3921.72</v>
      </c>
      <c r="K12058">
        <v>1.3839900000000001</v>
      </c>
      <c r="L12058">
        <v>19.899999999999999</v>
      </c>
      <c r="M12058">
        <v>71.756</v>
      </c>
      <c r="N12058">
        <v>26.402799999999999</v>
      </c>
      <c r="O12058">
        <v>11.15</v>
      </c>
    </row>
    <row r="12059" spans="1:15" x14ac:dyDescent="0.3">
      <c r="A12059" t="s">
        <v>416</v>
      </c>
      <c r="B12059" t="s">
        <v>417</v>
      </c>
      <c r="C12059" t="s">
        <v>437</v>
      </c>
      <c r="D12059" t="s">
        <v>436</v>
      </c>
      <c r="E12059">
        <v>1997</v>
      </c>
      <c r="F12059">
        <v>24.949000000000002</v>
      </c>
      <c r="G12059">
        <v>5.0659999999999998</v>
      </c>
      <c r="H12059">
        <v>2700.27</v>
      </c>
      <c r="I12059">
        <v>85843500000</v>
      </c>
      <c r="J12059">
        <v>3758.84</v>
      </c>
      <c r="K12059">
        <v>0.390959</v>
      </c>
      <c r="L12059">
        <v>20.7</v>
      </c>
      <c r="M12059">
        <v>71.596000000000004</v>
      </c>
      <c r="N12059">
        <v>25.8917</v>
      </c>
      <c r="O12059">
        <v>11.16</v>
      </c>
    </row>
    <row r="12060" spans="1:15" x14ac:dyDescent="0.3">
      <c r="A12060" t="s">
        <v>416</v>
      </c>
      <c r="B12060" t="s">
        <v>417</v>
      </c>
      <c r="C12060" t="s">
        <v>437</v>
      </c>
      <c r="D12060" t="s">
        <v>436</v>
      </c>
      <c r="E12060">
        <v>1996</v>
      </c>
      <c r="F12060">
        <v>25.384</v>
      </c>
      <c r="G12060">
        <v>5.0529999999999999</v>
      </c>
      <c r="H12060">
        <v>2672.96</v>
      </c>
      <c r="I12060">
        <v>70543200000</v>
      </c>
      <c r="J12060">
        <v>3151.27</v>
      </c>
      <c r="K12060">
        <v>0.24826100000000001</v>
      </c>
      <c r="L12060">
        <v>21.5</v>
      </c>
      <c r="M12060">
        <v>71.450999999999993</v>
      </c>
      <c r="N12060">
        <v>25.379100000000001</v>
      </c>
      <c r="O12060">
        <v>11.77</v>
      </c>
    </row>
    <row r="12061" spans="1:15" x14ac:dyDescent="0.3">
      <c r="A12061" t="s">
        <v>416</v>
      </c>
      <c r="B12061" t="s">
        <v>417</v>
      </c>
      <c r="C12061" t="s">
        <v>437</v>
      </c>
      <c r="D12061" t="s">
        <v>436</v>
      </c>
      <c r="E12061">
        <v>1995</v>
      </c>
      <c r="F12061">
        <v>25.853999999999999</v>
      </c>
      <c r="G12061">
        <v>5.0380000000000003</v>
      </c>
      <c r="H12061">
        <v>2651.58</v>
      </c>
      <c r="I12061">
        <v>77407700000</v>
      </c>
      <c r="J12061">
        <v>3529.59</v>
      </c>
      <c r="K12061">
        <v>0.122215</v>
      </c>
      <c r="L12061">
        <v>22.1</v>
      </c>
      <c r="M12061">
        <v>71.320999999999998</v>
      </c>
      <c r="N12061">
        <v>24.863800000000001</v>
      </c>
      <c r="O12061">
        <v>10.24</v>
      </c>
    </row>
    <row r="12062" spans="1:15" x14ac:dyDescent="0.3">
      <c r="A12062" t="s">
        <v>416</v>
      </c>
      <c r="B12062" t="s">
        <v>417</v>
      </c>
      <c r="C12062" t="s">
        <v>437</v>
      </c>
      <c r="D12062" t="s">
        <v>436</v>
      </c>
      <c r="E12062">
        <v>1994</v>
      </c>
      <c r="F12062">
        <v>26.367999999999999</v>
      </c>
      <c r="G12062">
        <v>5.024</v>
      </c>
      <c r="H12062">
        <v>2665.76</v>
      </c>
      <c r="I12062">
        <v>58418700000</v>
      </c>
      <c r="J12062">
        <v>2720.37</v>
      </c>
      <c r="K12062">
        <v>5.5487000000000002E-2</v>
      </c>
      <c r="L12062">
        <v>22.5</v>
      </c>
      <c r="M12062">
        <v>71.2</v>
      </c>
      <c r="N12062">
        <v>24.3462</v>
      </c>
      <c r="O12062">
        <v>8.56</v>
      </c>
    </row>
    <row r="12063" spans="1:15" x14ac:dyDescent="0.3">
      <c r="A12063" t="s">
        <v>416</v>
      </c>
      <c r="B12063" t="s">
        <v>417</v>
      </c>
      <c r="C12063" t="s">
        <v>437</v>
      </c>
      <c r="D12063" t="s">
        <v>436</v>
      </c>
      <c r="E12063">
        <v>1993</v>
      </c>
      <c r="F12063">
        <v>26.922000000000001</v>
      </c>
      <c r="G12063">
        <v>5.0140000000000002</v>
      </c>
      <c r="H12063">
        <v>2697.69</v>
      </c>
      <c r="I12063">
        <v>60065000000</v>
      </c>
      <c r="J12063">
        <v>2857.94</v>
      </c>
      <c r="K12063">
        <v>4.1587199999999998E-2</v>
      </c>
      <c r="L12063">
        <v>22.8</v>
      </c>
      <c r="M12063">
        <v>71.078999999999994</v>
      </c>
      <c r="N12063">
        <v>23.827300000000001</v>
      </c>
      <c r="O12063">
        <v>6.6</v>
      </c>
    </row>
    <row r="12064" spans="1:15" x14ac:dyDescent="0.3">
      <c r="A12064" t="s">
        <v>416</v>
      </c>
      <c r="B12064" t="s">
        <v>417</v>
      </c>
      <c r="C12064" t="s">
        <v>437</v>
      </c>
      <c r="D12064" t="s">
        <v>436</v>
      </c>
      <c r="E12064">
        <v>1992</v>
      </c>
      <c r="F12064">
        <v>27.507000000000001</v>
      </c>
      <c r="G12064">
        <v>5.0110000000000001</v>
      </c>
      <c r="H12064">
        <v>2689.31</v>
      </c>
      <c r="I12064">
        <v>60401800000</v>
      </c>
      <c r="J12064">
        <v>2938.16</v>
      </c>
      <c r="K12064">
        <v>1.20821E-2</v>
      </c>
      <c r="L12064">
        <v>23.3</v>
      </c>
      <c r="M12064">
        <v>70.950999999999993</v>
      </c>
      <c r="N12064">
        <v>23.306699999999999</v>
      </c>
      <c r="O12064">
        <v>7.69</v>
      </c>
    </row>
    <row r="12065" spans="1:15" x14ac:dyDescent="0.3">
      <c r="A12065" t="s">
        <v>416</v>
      </c>
      <c r="B12065" t="s">
        <v>417</v>
      </c>
      <c r="C12065" t="s">
        <v>437</v>
      </c>
      <c r="D12065" t="s">
        <v>436</v>
      </c>
      <c r="E12065">
        <v>1991</v>
      </c>
      <c r="F12065">
        <v>28.109000000000002</v>
      </c>
      <c r="G12065">
        <v>5.0149999999999997</v>
      </c>
      <c r="H12065">
        <v>2549.52</v>
      </c>
      <c r="I12065">
        <v>53477000000</v>
      </c>
      <c r="J12065">
        <v>2661.03</v>
      </c>
      <c r="L12065">
        <v>23.9</v>
      </c>
      <c r="M12065">
        <v>70.811000000000007</v>
      </c>
      <c r="N12065">
        <v>22.7836</v>
      </c>
      <c r="O12065">
        <v>9.4499999999999993</v>
      </c>
    </row>
    <row r="12066" spans="1:15" x14ac:dyDescent="0.3">
      <c r="A12066" t="s">
        <v>416</v>
      </c>
      <c r="B12066" t="s">
        <v>417</v>
      </c>
      <c r="C12066" t="s">
        <v>437</v>
      </c>
      <c r="D12066" t="s">
        <v>436</v>
      </c>
      <c r="E12066">
        <v>1990</v>
      </c>
      <c r="F12066">
        <v>28.702999999999999</v>
      </c>
      <c r="G12066">
        <v>5.0270000000000001</v>
      </c>
      <c r="H12066">
        <v>2477.66</v>
      </c>
      <c r="I12066">
        <v>48598300000</v>
      </c>
      <c r="J12066">
        <v>2475.38</v>
      </c>
      <c r="K12066">
        <v>0</v>
      </c>
      <c r="L12066">
        <v>24.7</v>
      </c>
      <c r="M12066">
        <v>70.658000000000001</v>
      </c>
      <c r="N12066">
        <v>22.257999999999999</v>
      </c>
    </row>
    <row r="12067" spans="1:15" x14ac:dyDescent="0.3">
      <c r="A12067" t="s">
        <v>416</v>
      </c>
      <c r="B12067" t="s">
        <v>417</v>
      </c>
      <c r="C12067" t="s">
        <v>437</v>
      </c>
      <c r="D12067" t="s">
        <v>436</v>
      </c>
      <c r="E12067">
        <v>1989</v>
      </c>
      <c r="F12067">
        <v>29.260999999999999</v>
      </c>
      <c r="G12067">
        <v>5.0460000000000003</v>
      </c>
      <c r="H12067">
        <v>2496.86</v>
      </c>
      <c r="I12067">
        <v>43526300000</v>
      </c>
      <c r="J12067">
        <v>2270.96</v>
      </c>
      <c r="L12067">
        <v>25.6</v>
      </c>
      <c r="M12067">
        <v>70.491</v>
      </c>
      <c r="N12067">
        <v>21.729500000000002</v>
      </c>
    </row>
    <row r="12068" spans="1:15" x14ac:dyDescent="0.3">
      <c r="A12068" t="s">
        <v>416</v>
      </c>
      <c r="B12068" t="s">
        <v>417</v>
      </c>
      <c r="C12068" t="s">
        <v>437</v>
      </c>
      <c r="D12068" t="s">
        <v>436</v>
      </c>
      <c r="E12068">
        <v>1988</v>
      </c>
      <c r="F12068">
        <v>29.763999999999999</v>
      </c>
      <c r="G12068">
        <v>5.0709999999999997</v>
      </c>
      <c r="H12068">
        <v>2613.64</v>
      </c>
      <c r="I12068">
        <v>60226400000</v>
      </c>
      <c r="J12068">
        <v>3220.86</v>
      </c>
      <c r="L12068">
        <v>26.6</v>
      </c>
      <c r="M12068">
        <v>70.311999999999998</v>
      </c>
      <c r="N12068">
        <v>21.199300000000001</v>
      </c>
    </row>
    <row r="12069" spans="1:15" x14ac:dyDescent="0.3">
      <c r="A12069" t="s">
        <v>416</v>
      </c>
      <c r="B12069" t="s">
        <v>417</v>
      </c>
      <c r="C12069" t="s">
        <v>437</v>
      </c>
      <c r="D12069" t="s">
        <v>436</v>
      </c>
      <c r="E12069">
        <v>1987</v>
      </c>
      <c r="F12069">
        <v>30.204999999999998</v>
      </c>
      <c r="G12069">
        <v>5.101</v>
      </c>
      <c r="H12069">
        <v>2449.9899999999998</v>
      </c>
      <c r="I12069">
        <v>48029000000</v>
      </c>
      <c r="J12069">
        <v>2634.22</v>
      </c>
      <c r="L12069">
        <v>27.6</v>
      </c>
      <c r="M12069">
        <v>70.123000000000005</v>
      </c>
      <c r="N12069">
        <v>20.6709</v>
      </c>
    </row>
    <row r="12070" spans="1:15" x14ac:dyDescent="0.3">
      <c r="A12070" t="s">
        <v>416</v>
      </c>
      <c r="B12070" t="s">
        <v>417</v>
      </c>
      <c r="C12070" t="s">
        <v>437</v>
      </c>
      <c r="D12070" t="s">
        <v>436</v>
      </c>
      <c r="E12070">
        <v>1986</v>
      </c>
      <c r="F12070">
        <v>30.584</v>
      </c>
      <c r="G12070">
        <v>5.1349999999999998</v>
      </c>
      <c r="H12070">
        <v>2335.5300000000002</v>
      </c>
      <c r="I12070">
        <v>60391600000</v>
      </c>
      <c r="J12070">
        <v>3398.13</v>
      </c>
      <c r="L12070">
        <v>28.6</v>
      </c>
      <c r="M12070">
        <v>69.923000000000002</v>
      </c>
      <c r="N12070">
        <v>20.148499999999999</v>
      </c>
    </row>
    <row r="12071" spans="1:15" x14ac:dyDescent="0.3">
      <c r="A12071" t="s">
        <v>416</v>
      </c>
      <c r="B12071" t="s">
        <v>417</v>
      </c>
      <c r="C12071" t="s">
        <v>437</v>
      </c>
      <c r="D12071" t="s">
        <v>436</v>
      </c>
      <c r="E12071">
        <v>1985</v>
      </c>
      <c r="F12071">
        <v>30.914999999999999</v>
      </c>
      <c r="G12071">
        <v>5.1740000000000004</v>
      </c>
      <c r="H12071">
        <v>2336.79</v>
      </c>
      <c r="I12071">
        <v>61965500000</v>
      </c>
      <c r="J12071">
        <v>3577.78</v>
      </c>
      <c r="L12071">
        <v>29.5</v>
      </c>
      <c r="M12071">
        <v>69.715000000000003</v>
      </c>
      <c r="N12071">
        <v>19.6355</v>
      </c>
    </row>
    <row r="12072" spans="1:15" x14ac:dyDescent="0.3">
      <c r="A12072" t="s">
        <v>416</v>
      </c>
      <c r="B12072" t="s">
        <v>417</v>
      </c>
      <c r="C12072" t="s">
        <v>437</v>
      </c>
      <c r="D12072" t="s">
        <v>436</v>
      </c>
      <c r="E12072">
        <v>1984</v>
      </c>
      <c r="F12072">
        <v>31.222999999999999</v>
      </c>
      <c r="G12072">
        <v>5.2169999999999996</v>
      </c>
      <c r="H12072">
        <v>2355.5500000000002</v>
      </c>
      <c r="I12072">
        <v>60010300000</v>
      </c>
      <c r="J12072">
        <v>3555.81</v>
      </c>
      <c r="L12072">
        <v>30.5</v>
      </c>
      <c r="M12072">
        <v>69.497</v>
      </c>
      <c r="N12072">
        <v>19.133500000000002</v>
      </c>
    </row>
    <row r="12073" spans="1:15" x14ac:dyDescent="0.3">
      <c r="A12073" t="s">
        <v>416</v>
      </c>
      <c r="B12073" t="s">
        <v>417</v>
      </c>
      <c r="C12073" t="s">
        <v>437</v>
      </c>
      <c r="D12073" t="s">
        <v>436</v>
      </c>
      <c r="E12073">
        <v>1983</v>
      </c>
      <c r="F12073">
        <v>31.536999999999999</v>
      </c>
      <c r="G12073">
        <v>5.266</v>
      </c>
      <c r="H12073">
        <v>2230.35</v>
      </c>
      <c r="I12073">
        <v>67556300000</v>
      </c>
      <c r="J12073">
        <v>4108.4799999999996</v>
      </c>
      <c r="L12073">
        <v>31.5</v>
      </c>
      <c r="M12073">
        <v>69.272000000000006</v>
      </c>
      <c r="N12073">
        <v>18.641999999999999</v>
      </c>
    </row>
    <row r="12074" spans="1:15" x14ac:dyDescent="0.3">
      <c r="A12074" t="s">
        <v>416</v>
      </c>
      <c r="B12074" t="s">
        <v>417</v>
      </c>
      <c r="C12074" t="s">
        <v>437</v>
      </c>
      <c r="D12074" t="s">
        <v>436</v>
      </c>
      <c r="E12074">
        <v>1982</v>
      </c>
      <c r="F12074">
        <v>31.878</v>
      </c>
      <c r="G12074">
        <v>5.3209999999999997</v>
      </c>
      <c r="H12074">
        <v>2076.16</v>
      </c>
      <c r="I12074">
        <v>67736700000</v>
      </c>
      <c r="J12074">
        <v>4228.8999999999996</v>
      </c>
      <c r="L12074">
        <v>32.6</v>
      </c>
      <c r="M12074">
        <v>69.037999999999997</v>
      </c>
      <c r="N12074">
        <v>18.159500000000001</v>
      </c>
    </row>
    <row r="12075" spans="1:15" x14ac:dyDescent="0.3">
      <c r="A12075" t="s">
        <v>416</v>
      </c>
      <c r="B12075" t="s">
        <v>417</v>
      </c>
      <c r="C12075" t="s">
        <v>437</v>
      </c>
      <c r="D12075" t="s">
        <v>436</v>
      </c>
      <c r="E12075">
        <v>1981</v>
      </c>
      <c r="F12075">
        <v>32.250999999999998</v>
      </c>
      <c r="G12075">
        <v>5.383</v>
      </c>
      <c r="H12075">
        <v>2253.6999999999998</v>
      </c>
      <c r="I12075">
        <v>66327400000</v>
      </c>
      <c r="J12075">
        <v>4252.34</v>
      </c>
      <c r="L12075">
        <v>33.9</v>
      </c>
      <c r="M12075">
        <v>68.795000000000002</v>
      </c>
      <c r="N12075">
        <v>17.683700000000002</v>
      </c>
    </row>
    <row r="12076" spans="1:15" x14ac:dyDescent="0.3">
      <c r="A12076" t="s">
        <v>416</v>
      </c>
      <c r="B12076" t="s">
        <v>417</v>
      </c>
      <c r="C12076" t="s">
        <v>437</v>
      </c>
      <c r="D12076" t="s">
        <v>436</v>
      </c>
      <c r="E12076">
        <v>1980</v>
      </c>
      <c r="F12076">
        <v>32.645000000000003</v>
      </c>
      <c r="G12076">
        <v>5.4509999999999996</v>
      </c>
      <c r="H12076">
        <v>2019.28</v>
      </c>
      <c r="I12076">
        <v>59116500000</v>
      </c>
      <c r="J12076">
        <v>3893.7</v>
      </c>
      <c r="L12076">
        <v>35.200000000000003</v>
      </c>
      <c r="M12076">
        <v>68.542000000000002</v>
      </c>
      <c r="N12076">
        <v>17.212900000000001</v>
      </c>
    </row>
    <row r="12077" spans="1:15" x14ac:dyDescent="0.3">
      <c r="A12077" t="s">
        <v>416</v>
      </c>
      <c r="B12077" t="s">
        <v>417</v>
      </c>
      <c r="C12077" t="s">
        <v>437</v>
      </c>
      <c r="D12077" t="s">
        <v>436</v>
      </c>
      <c r="E12077">
        <v>1979</v>
      </c>
      <c r="F12077">
        <v>33.036999999999999</v>
      </c>
      <c r="G12077">
        <v>5.5229999999999997</v>
      </c>
      <c r="H12077">
        <v>1835.73</v>
      </c>
      <c r="I12077">
        <v>48310900000</v>
      </c>
      <c r="J12077">
        <v>3270.6</v>
      </c>
      <c r="L12077">
        <v>36.6</v>
      </c>
      <c r="M12077">
        <v>68.281000000000006</v>
      </c>
      <c r="N12077">
        <v>16.746500000000001</v>
      </c>
    </row>
    <row r="12078" spans="1:15" x14ac:dyDescent="0.3">
      <c r="A12078" t="s">
        <v>416</v>
      </c>
      <c r="B12078" t="s">
        <v>417</v>
      </c>
      <c r="C12078" t="s">
        <v>437</v>
      </c>
      <c r="D12078" t="s">
        <v>436</v>
      </c>
      <c r="E12078">
        <v>1978</v>
      </c>
      <c r="F12078">
        <v>33.405000000000001</v>
      </c>
      <c r="G12078">
        <v>5.601</v>
      </c>
      <c r="H12078">
        <v>1542.6</v>
      </c>
      <c r="I12078">
        <v>39316300000</v>
      </c>
      <c r="J12078">
        <v>2737</v>
      </c>
      <c r="L12078">
        <v>38</v>
      </c>
      <c r="M12078">
        <v>68.009</v>
      </c>
      <c r="N12078">
        <v>16.285599999999999</v>
      </c>
    </row>
    <row r="12079" spans="1:15" x14ac:dyDescent="0.3">
      <c r="A12079" t="s">
        <v>416</v>
      </c>
      <c r="B12079" t="s">
        <v>417</v>
      </c>
      <c r="C12079" t="s">
        <v>437</v>
      </c>
      <c r="D12079" t="s">
        <v>436</v>
      </c>
      <c r="E12079">
        <v>1977</v>
      </c>
      <c r="F12079">
        <v>33.746000000000002</v>
      </c>
      <c r="G12079">
        <v>5.6849999999999996</v>
      </c>
      <c r="H12079">
        <v>1400.42</v>
      </c>
      <c r="I12079">
        <v>36210700000</v>
      </c>
      <c r="J12079">
        <v>2593.08</v>
      </c>
      <c r="L12079">
        <v>39.299999999999997</v>
      </c>
      <c r="M12079">
        <v>67.722999999999999</v>
      </c>
      <c r="N12079">
        <v>15.8317</v>
      </c>
    </row>
    <row r="12080" spans="1:15" x14ac:dyDescent="0.3">
      <c r="A12080" t="s">
        <v>416</v>
      </c>
      <c r="B12080" t="s">
        <v>417</v>
      </c>
      <c r="C12080" t="s">
        <v>437</v>
      </c>
      <c r="D12080" t="s">
        <v>436</v>
      </c>
      <c r="E12080">
        <v>1976</v>
      </c>
      <c r="F12080">
        <v>34.07</v>
      </c>
      <c r="G12080">
        <v>5.78</v>
      </c>
      <c r="H12080">
        <v>1292.49</v>
      </c>
      <c r="I12080">
        <v>31419500000</v>
      </c>
      <c r="J12080">
        <v>2314.9899999999998</v>
      </c>
      <c r="L12080">
        <v>40.6</v>
      </c>
      <c r="M12080">
        <v>67.42</v>
      </c>
      <c r="N12080">
        <v>15.3871</v>
      </c>
    </row>
    <row r="12081" spans="1:14" x14ac:dyDescent="0.3">
      <c r="A12081" t="s">
        <v>416</v>
      </c>
      <c r="B12081" t="s">
        <v>417</v>
      </c>
      <c r="C12081" t="s">
        <v>437</v>
      </c>
      <c r="D12081" t="s">
        <v>436</v>
      </c>
      <c r="E12081">
        <v>1975</v>
      </c>
      <c r="F12081">
        <v>34.411999999999999</v>
      </c>
      <c r="G12081">
        <v>5.89</v>
      </c>
      <c r="H12081">
        <v>1229.92</v>
      </c>
      <c r="I12081">
        <v>27464700000</v>
      </c>
      <c r="J12081">
        <v>2082.31</v>
      </c>
      <c r="L12081">
        <v>41.8</v>
      </c>
      <c r="M12081">
        <v>67.091999999999999</v>
      </c>
      <c r="N12081">
        <v>14.953200000000001</v>
      </c>
    </row>
    <row r="12082" spans="1:14" x14ac:dyDescent="0.3">
      <c r="A12082" t="s">
        <v>416</v>
      </c>
      <c r="B12082" t="s">
        <v>417</v>
      </c>
      <c r="C12082" t="s">
        <v>437</v>
      </c>
      <c r="D12082" t="s">
        <v>436</v>
      </c>
      <c r="E12082">
        <v>1974</v>
      </c>
      <c r="F12082">
        <v>34.814999999999998</v>
      </c>
      <c r="G12082">
        <v>6.0220000000000002</v>
      </c>
      <c r="H12082">
        <v>1217.68</v>
      </c>
      <c r="I12082">
        <v>26100900000</v>
      </c>
      <c r="J12082">
        <v>2036.44</v>
      </c>
      <c r="L12082">
        <v>43</v>
      </c>
      <c r="M12082">
        <v>66.728999999999999</v>
      </c>
      <c r="N12082">
        <v>14.530900000000001</v>
      </c>
    </row>
    <row r="12083" spans="1:14" x14ac:dyDescent="0.3">
      <c r="A12083" t="s">
        <v>416</v>
      </c>
      <c r="B12083" t="s">
        <v>417</v>
      </c>
      <c r="C12083" t="s">
        <v>437</v>
      </c>
      <c r="D12083" t="s">
        <v>436</v>
      </c>
      <c r="E12083">
        <v>1973</v>
      </c>
      <c r="F12083">
        <v>35.311999999999998</v>
      </c>
      <c r="G12083">
        <v>6.1790000000000003</v>
      </c>
      <c r="H12083">
        <v>1161.82</v>
      </c>
      <c r="I12083">
        <v>17035600000</v>
      </c>
      <c r="J12083">
        <v>1367.91</v>
      </c>
      <c r="L12083">
        <v>44.2</v>
      </c>
      <c r="M12083">
        <v>66.331000000000003</v>
      </c>
      <c r="N12083">
        <v>14.1191</v>
      </c>
    </row>
    <row r="12084" spans="1:14" x14ac:dyDescent="0.3">
      <c r="A12084" t="s">
        <v>416</v>
      </c>
      <c r="B12084" t="s">
        <v>417</v>
      </c>
      <c r="C12084" t="s">
        <v>437</v>
      </c>
      <c r="D12084" t="s">
        <v>436</v>
      </c>
      <c r="E12084">
        <v>1972</v>
      </c>
      <c r="F12084">
        <v>35.92</v>
      </c>
      <c r="G12084">
        <v>6.3630000000000004</v>
      </c>
      <c r="H12084">
        <v>1109.47</v>
      </c>
      <c r="I12084">
        <v>13977700000</v>
      </c>
      <c r="J12084">
        <v>1155.4000000000001</v>
      </c>
      <c r="L12084">
        <v>45.4</v>
      </c>
      <c r="M12084">
        <v>65.896000000000001</v>
      </c>
      <c r="N12084">
        <v>13.715400000000001</v>
      </c>
    </row>
    <row r="12085" spans="1:14" x14ac:dyDescent="0.3">
      <c r="A12085" t="s">
        <v>416</v>
      </c>
      <c r="B12085" t="s">
        <v>417</v>
      </c>
      <c r="C12085" t="s">
        <v>437</v>
      </c>
      <c r="D12085" t="s">
        <v>436</v>
      </c>
      <c r="E12085">
        <v>1971</v>
      </c>
      <c r="F12085">
        <v>36.634999999999998</v>
      </c>
      <c r="G12085">
        <v>6.5709999999999997</v>
      </c>
      <c r="H12085">
        <v>1050.83</v>
      </c>
      <c r="I12085">
        <v>12986600000</v>
      </c>
      <c r="J12085">
        <v>1105.6199999999999</v>
      </c>
      <c r="L12085">
        <v>46.6</v>
      </c>
      <c r="M12085">
        <v>65.427999999999997</v>
      </c>
      <c r="N12085">
        <v>13.316599999999999</v>
      </c>
    </row>
    <row r="12086" spans="1:14" x14ac:dyDescent="0.3">
      <c r="A12086" t="s">
        <v>416</v>
      </c>
      <c r="B12086" t="s">
        <v>417</v>
      </c>
      <c r="C12086" t="s">
        <v>437</v>
      </c>
      <c r="D12086" t="s">
        <v>436</v>
      </c>
      <c r="E12086">
        <v>1970</v>
      </c>
      <c r="F12086">
        <v>37.439</v>
      </c>
      <c r="G12086">
        <v>6.8010000000000002</v>
      </c>
      <c r="I12086">
        <v>11561100000</v>
      </c>
      <c r="J12086">
        <v>1014.45</v>
      </c>
      <c r="L12086">
        <v>47.9</v>
      </c>
      <c r="M12086">
        <v>64.935000000000002</v>
      </c>
      <c r="N12086">
        <v>12.920299999999999</v>
      </c>
    </row>
    <row r="12087" spans="1:14" x14ac:dyDescent="0.3">
      <c r="A12087" t="s">
        <v>416</v>
      </c>
      <c r="B12087" t="s">
        <v>417</v>
      </c>
      <c r="C12087" t="s">
        <v>437</v>
      </c>
      <c r="D12087" t="s">
        <v>436</v>
      </c>
      <c r="E12087">
        <v>1969</v>
      </c>
      <c r="F12087">
        <v>38.299999999999997</v>
      </c>
      <c r="G12087">
        <v>7.0460000000000003</v>
      </c>
      <c r="I12087">
        <v>10285100000</v>
      </c>
      <c r="J12087">
        <v>930.92600000000004</v>
      </c>
      <c r="L12087">
        <v>49</v>
      </c>
      <c r="M12087">
        <v>64.427000000000007</v>
      </c>
      <c r="N12087">
        <v>12.525700000000001</v>
      </c>
    </row>
    <row r="12088" spans="1:14" x14ac:dyDescent="0.3">
      <c r="A12088" t="s">
        <v>416</v>
      </c>
      <c r="B12088" t="s">
        <v>417</v>
      </c>
      <c r="C12088" t="s">
        <v>437</v>
      </c>
      <c r="D12088" t="s">
        <v>436</v>
      </c>
      <c r="E12088">
        <v>1968</v>
      </c>
      <c r="F12088">
        <v>39.17</v>
      </c>
      <c r="G12088">
        <v>7.298</v>
      </c>
      <c r="I12088">
        <v>10034400000</v>
      </c>
      <c r="J12088">
        <v>937.59799999999996</v>
      </c>
      <c r="L12088">
        <v>50</v>
      </c>
      <c r="M12088">
        <v>63.915999999999997</v>
      </c>
      <c r="N12088">
        <v>12.1334</v>
      </c>
    </row>
    <row r="12089" spans="1:14" x14ac:dyDescent="0.3">
      <c r="A12089" t="s">
        <v>416</v>
      </c>
      <c r="B12089" t="s">
        <v>417</v>
      </c>
      <c r="C12089" t="s">
        <v>437</v>
      </c>
      <c r="D12089" t="s">
        <v>436</v>
      </c>
      <c r="E12089">
        <v>1967</v>
      </c>
      <c r="F12089">
        <v>40.011000000000003</v>
      </c>
      <c r="G12089">
        <v>7.5529999999999999</v>
      </c>
      <c r="I12089">
        <v>9250000000</v>
      </c>
      <c r="J12089">
        <v>892.87900000000002</v>
      </c>
      <c r="L12089">
        <v>50.9</v>
      </c>
      <c r="M12089">
        <v>63.408999999999999</v>
      </c>
      <c r="N12089">
        <v>11.745100000000001</v>
      </c>
    </row>
    <row r="12090" spans="1:14" x14ac:dyDescent="0.3">
      <c r="A12090" t="s">
        <v>416</v>
      </c>
      <c r="B12090" t="s">
        <v>417</v>
      </c>
      <c r="C12090" t="s">
        <v>437</v>
      </c>
      <c r="D12090" t="s">
        <v>436</v>
      </c>
      <c r="E12090">
        <v>1966</v>
      </c>
      <c r="F12090">
        <v>40.799999999999997</v>
      </c>
      <c r="G12090">
        <v>7.8090000000000002</v>
      </c>
      <c r="I12090">
        <v>8781330000</v>
      </c>
      <c r="J12090">
        <v>876.154</v>
      </c>
      <c r="L12090">
        <v>51.8</v>
      </c>
      <c r="M12090">
        <v>62.91</v>
      </c>
      <c r="N12090">
        <v>11.3628</v>
      </c>
    </row>
    <row r="12091" spans="1:14" x14ac:dyDescent="0.3">
      <c r="A12091" t="s">
        <v>416</v>
      </c>
      <c r="B12091" t="s">
        <v>417</v>
      </c>
      <c r="C12091" t="s">
        <v>437</v>
      </c>
      <c r="D12091" t="s">
        <v>436</v>
      </c>
      <c r="E12091">
        <v>1965</v>
      </c>
      <c r="F12091">
        <v>41.531999999999996</v>
      </c>
      <c r="G12091">
        <v>8.0660000000000007</v>
      </c>
      <c r="I12091">
        <v>8427780000</v>
      </c>
      <c r="J12091">
        <v>869.53499999999997</v>
      </c>
      <c r="L12091">
        <v>52.6</v>
      </c>
      <c r="M12091">
        <v>62.415999999999997</v>
      </c>
      <c r="N12091">
        <v>10.9884</v>
      </c>
    </row>
    <row r="12092" spans="1:14" x14ac:dyDescent="0.3">
      <c r="A12092" t="s">
        <v>416</v>
      </c>
      <c r="B12092" t="s">
        <v>417</v>
      </c>
      <c r="C12092" t="s">
        <v>437</v>
      </c>
      <c r="D12092" t="s">
        <v>436</v>
      </c>
      <c r="E12092">
        <v>1964</v>
      </c>
      <c r="F12092">
        <v>42.215000000000003</v>
      </c>
      <c r="G12092">
        <v>8.327</v>
      </c>
      <c r="I12092">
        <v>8099320000</v>
      </c>
      <c r="J12092">
        <v>864.47199999999998</v>
      </c>
      <c r="L12092">
        <v>53.5</v>
      </c>
      <c r="M12092">
        <v>61.923000000000002</v>
      </c>
      <c r="N12092">
        <v>10.622</v>
      </c>
    </row>
    <row r="12093" spans="1:14" x14ac:dyDescent="0.3">
      <c r="A12093" t="s">
        <v>416</v>
      </c>
      <c r="B12093" t="s">
        <v>417</v>
      </c>
      <c r="C12093" t="s">
        <v>437</v>
      </c>
      <c r="D12093" t="s">
        <v>436</v>
      </c>
      <c r="E12093">
        <v>1963</v>
      </c>
      <c r="F12093">
        <v>42.863999999999997</v>
      </c>
      <c r="G12093">
        <v>8.5980000000000008</v>
      </c>
      <c r="I12093">
        <v>9753330000</v>
      </c>
      <c r="J12093">
        <v>1077.4000000000001</v>
      </c>
      <c r="L12093">
        <v>54.5</v>
      </c>
      <c r="M12093">
        <v>61.421999999999997</v>
      </c>
      <c r="N12093">
        <v>10.263199999999999</v>
      </c>
    </row>
    <row r="12094" spans="1:14" x14ac:dyDescent="0.3">
      <c r="A12094" t="s">
        <v>416</v>
      </c>
      <c r="B12094" t="s">
        <v>417</v>
      </c>
      <c r="C12094" t="s">
        <v>437</v>
      </c>
      <c r="D12094" t="s">
        <v>436</v>
      </c>
      <c r="E12094">
        <v>1962</v>
      </c>
      <c r="F12094">
        <v>43.488999999999997</v>
      </c>
      <c r="G12094">
        <v>8.8810000000000002</v>
      </c>
      <c r="I12094">
        <v>8946970000</v>
      </c>
      <c r="J12094">
        <v>1023.36</v>
      </c>
      <c r="L12094">
        <v>55.7</v>
      </c>
      <c r="M12094">
        <v>60.906999999999996</v>
      </c>
      <c r="N12094">
        <v>9.91188</v>
      </c>
    </row>
    <row r="12095" spans="1:14" x14ac:dyDescent="0.3">
      <c r="A12095" t="s">
        <v>416</v>
      </c>
      <c r="B12095" t="s">
        <v>417</v>
      </c>
      <c r="C12095" t="s">
        <v>437</v>
      </c>
      <c r="D12095" t="s">
        <v>436</v>
      </c>
      <c r="E12095">
        <v>1961</v>
      </c>
      <c r="F12095">
        <v>44.08</v>
      </c>
      <c r="G12095">
        <v>9.1760000000000002</v>
      </c>
      <c r="I12095">
        <v>8189090000</v>
      </c>
      <c r="J12095">
        <v>970.35599999999999</v>
      </c>
      <c r="L12095">
        <v>57.1</v>
      </c>
      <c r="M12095">
        <v>60.377000000000002</v>
      </c>
      <c r="N12095">
        <v>9.5677800000000008</v>
      </c>
    </row>
    <row r="12096" spans="1:14" x14ac:dyDescent="0.3">
      <c r="A12096" t="s">
        <v>416</v>
      </c>
      <c r="B12096" t="s">
        <v>417</v>
      </c>
      <c r="C12096" t="s">
        <v>437</v>
      </c>
      <c r="D12096" t="s">
        <v>436</v>
      </c>
      <c r="E12096">
        <v>1960</v>
      </c>
      <c r="F12096">
        <v>44.625</v>
      </c>
      <c r="G12096">
        <v>9.4809999999999999</v>
      </c>
      <c r="I12096">
        <v>7779090000</v>
      </c>
      <c r="J12096">
        <v>955.44600000000003</v>
      </c>
      <c r="L12096">
        <v>58.7</v>
      </c>
      <c r="M12096">
        <v>59.831000000000003</v>
      </c>
    </row>
    <row r="12097" spans="1:15" x14ac:dyDescent="0.3">
      <c r="A12097" t="s">
        <v>418</v>
      </c>
      <c r="B12097" t="s">
        <v>419</v>
      </c>
      <c r="C12097" t="s">
        <v>435</v>
      </c>
      <c r="D12097" t="s">
        <v>432</v>
      </c>
      <c r="E12097">
        <v>2018</v>
      </c>
      <c r="I12097" s="1">
        <v>245000000000</v>
      </c>
      <c r="J12097">
        <v>2563.8200000000002</v>
      </c>
      <c r="K12097">
        <v>70.349599999999995</v>
      </c>
      <c r="L12097">
        <v>16.5</v>
      </c>
      <c r="N12097">
        <v>308.125</v>
      </c>
      <c r="O12097">
        <v>1.891</v>
      </c>
    </row>
    <row r="12098" spans="1:15" x14ac:dyDescent="0.3">
      <c r="A12098" t="s">
        <v>418</v>
      </c>
      <c r="B12098" t="s">
        <v>419</v>
      </c>
      <c r="C12098" t="s">
        <v>435</v>
      </c>
      <c r="D12098" t="s">
        <v>432</v>
      </c>
      <c r="E12098">
        <v>2017</v>
      </c>
      <c r="F12098">
        <v>16.978999999999999</v>
      </c>
      <c r="G12098">
        <v>6.2530000000000001</v>
      </c>
      <c r="I12098" s="1">
        <v>224000000000</v>
      </c>
      <c r="J12098">
        <v>2365.62</v>
      </c>
      <c r="K12098">
        <v>58.14</v>
      </c>
      <c r="L12098">
        <v>16.899999999999999</v>
      </c>
      <c r="M12098">
        <v>75.241</v>
      </c>
      <c r="N12098">
        <v>305.08199999999999</v>
      </c>
      <c r="O12098">
        <v>1.8859999999999999</v>
      </c>
    </row>
    <row r="12099" spans="1:15" x14ac:dyDescent="0.3">
      <c r="A12099" t="s">
        <v>418</v>
      </c>
      <c r="B12099" t="s">
        <v>419</v>
      </c>
      <c r="C12099" t="s">
        <v>435</v>
      </c>
      <c r="D12099" t="s">
        <v>432</v>
      </c>
      <c r="E12099">
        <v>2016</v>
      </c>
      <c r="F12099">
        <v>17.149999999999999</v>
      </c>
      <c r="G12099">
        <v>6.19</v>
      </c>
      <c r="I12099" s="1">
        <v>205000000000</v>
      </c>
      <c r="J12099">
        <v>2192.21</v>
      </c>
      <c r="K12099">
        <v>53</v>
      </c>
      <c r="L12099">
        <v>17.2</v>
      </c>
      <c r="M12099">
        <v>75.171999999999997</v>
      </c>
      <c r="N12099">
        <v>301.99200000000002</v>
      </c>
      <c r="O12099">
        <v>1.851</v>
      </c>
    </row>
    <row r="12100" spans="1:15" x14ac:dyDescent="0.3">
      <c r="A12100" t="s">
        <v>418</v>
      </c>
      <c r="B12100" t="s">
        <v>419</v>
      </c>
      <c r="C12100" t="s">
        <v>435</v>
      </c>
      <c r="D12100" t="s">
        <v>432</v>
      </c>
      <c r="E12100">
        <v>2015</v>
      </c>
      <c r="F12100">
        <v>17.259</v>
      </c>
      <c r="G12100">
        <v>6.1260000000000003</v>
      </c>
      <c r="I12100" s="1">
        <v>193000000000</v>
      </c>
      <c r="J12100">
        <v>2085.1</v>
      </c>
      <c r="K12100">
        <v>45</v>
      </c>
      <c r="L12100">
        <v>17.399999999999999</v>
      </c>
      <c r="M12100">
        <v>75.11</v>
      </c>
      <c r="N12100">
        <v>298.89100000000002</v>
      </c>
      <c r="O12100">
        <v>1.859</v>
      </c>
    </row>
    <row r="12101" spans="1:15" x14ac:dyDescent="0.3">
      <c r="A12101" t="s">
        <v>418</v>
      </c>
      <c r="B12101" t="s">
        <v>419</v>
      </c>
      <c r="C12101" t="s">
        <v>435</v>
      </c>
      <c r="D12101" t="s">
        <v>432</v>
      </c>
      <c r="E12101">
        <v>2014</v>
      </c>
      <c r="F12101">
        <v>17.315000000000001</v>
      </c>
      <c r="G12101">
        <v>6.06</v>
      </c>
      <c r="H12101">
        <v>1423.69</v>
      </c>
      <c r="I12101" s="1">
        <v>186000000000</v>
      </c>
      <c r="J12101">
        <v>2030.26</v>
      </c>
      <c r="K12101">
        <v>41</v>
      </c>
      <c r="L12101">
        <v>17.600000000000001</v>
      </c>
      <c r="M12101">
        <v>75.055999999999997</v>
      </c>
      <c r="N12101">
        <v>295.78699999999998</v>
      </c>
      <c r="O12101">
        <v>1.256</v>
      </c>
    </row>
    <row r="12102" spans="1:15" x14ac:dyDescent="0.3">
      <c r="A12102" t="s">
        <v>418</v>
      </c>
      <c r="B12102" t="s">
        <v>419</v>
      </c>
      <c r="C12102" t="s">
        <v>435</v>
      </c>
      <c r="D12102" t="s">
        <v>432</v>
      </c>
      <c r="E12102">
        <v>2013</v>
      </c>
      <c r="F12102">
        <v>17.332999999999998</v>
      </c>
      <c r="G12102">
        <v>5.9939999999999998</v>
      </c>
      <c r="H12102">
        <v>1276.8399999999999</v>
      </c>
      <c r="I12102" s="1">
        <v>171000000000</v>
      </c>
      <c r="J12102">
        <v>1886.67</v>
      </c>
      <c r="K12102">
        <v>38.5</v>
      </c>
      <c r="L12102">
        <v>17.8</v>
      </c>
      <c r="M12102">
        <v>75.006</v>
      </c>
      <c r="N12102">
        <v>292.68700000000001</v>
      </c>
      <c r="O12102">
        <v>1.252</v>
      </c>
    </row>
    <row r="12103" spans="1:15" x14ac:dyDescent="0.3">
      <c r="A12103" t="s">
        <v>418</v>
      </c>
      <c r="B12103" t="s">
        <v>419</v>
      </c>
      <c r="C12103" t="s">
        <v>435</v>
      </c>
      <c r="D12103" t="s">
        <v>432</v>
      </c>
      <c r="E12103">
        <v>2012</v>
      </c>
      <c r="F12103">
        <v>17.331</v>
      </c>
      <c r="G12103">
        <v>5.93</v>
      </c>
      <c r="H12103">
        <v>1206.3</v>
      </c>
      <c r="I12103" s="1">
        <v>156000000000</v>
      </c>
      <c r="J12103">
        <v>1735.14</v>
      </c>
      <c r="K12103">
        <v>36.799999999999997</v>
      </c>
      <c r="L12103">
        <v>18</v>
      </c>
      <c r="M12103">
        <v>74.957999999999998</v>
      </c>
      <c r="N12103">
        <v>289.62</v>
      </c>
      <c r="O12103">
        <v>1.0269999999999999</v>
      </c>
    </row>
    <row r="12104" spans="1:15" x14ac:dyDescent="0.3">
      <c r="A12104" t="s">
        <v>418</v>
      </c>
      <c r="B12104" t="s">
        <v>419</v>
      </c>
      <c r="C12104" t="s">
        <v>435</v>
      </c>
      <c r="D12104" t="s">
        <v>432</v>
      </c>
      <c r="E12104">
        <v>2011</v>
      </c>
      <c r="F12104">
        <v>17.315999999999999</v>
      </c>
      <c r="G12104">
        <v>5.867</v>
      </c>
      <c r="H12104">
        <v>1102.8</v>
      </c>
      <c r="I12104" s="1">
        <v>136000000000</v>
      </c>
      <c r="J12104">
        <v>1525.12</v>
      </c>
      <c r="K12104">
        <v>35.07</v>
      </c>
      <c r="L12104">
        <v>18.2</v>
      </c>
      <c r="M12104">
        <v>74.903999999999996</v>
      </c>
      <c r="N12104">
        <v>286.61799999999999</v>
      </c>
      <c r="O12104">
        <v>0.999</v>
      </c>
    </row>
    <row r="12105" spans="1:15" x14ac:dyDescent="0.3">
      <c r="A12105" t="s">
        <v>418</v>
      </c>
      <c r="B12105" t="s">
        <v>419</v>
      </c>
      <c r="C12105" t="s">
        <v>435</v>
      </c>
      <c r="D12105" t="s">
        <v>432</v>
      </c>
      <c r="E12105">
        <v>2010</v>
      </c>
      <c r="F12105">
        <v>17.282</v>
      </c>
      <c r="G12105">
        <v>5.81</v>
      </c>
      <c r="H12105">
        <v>1022.43</v>
      </c>
      <c r="I12105" s="1">
        <v>116000000000</v>
      </c>
      <c r="J12105">
        <v>1317.89</v>
      </c>
      <c r="K12105">
        <v>30.65</v>
      </c>
      <c r="L12105">
        <v>18.5</v>
      </c>
      <c r="M12105">
        <v>74.837000000000003</v>
      </c>
      <c r="N12105">
        <v>283.70299999999997</v>
      </c>
      <c r="O12105">
        <v>1.1140000000000001</v>
      </c>
    </row>
    <row r="12106" spans="1:15" x14ac:dyDescent="0.3">
      <c r="A12106" t="s">
        <v>418</v>
      </c>
      <c r="B12106" t="s">
        <v>419</v>
      </c>
      <c r="C12106" t="s">
        <v>435</v>
      </c>
      <c r="D12106" t="s">
        <v>432</v>
      </c>
      <c r="E12106">
        <v>2009</v>
      </c>
      <c r="F12106">
        <v>17.221</v>
      </c>
      <c r="G12106">
        <v>5.7590000000000003</v>
      </c>
      <c r="H12106">
        <v>906.154</v>
      </c>
      <c r="I12106" s="1">
        <v>106000000000</v>
      </c>
      <c r="J12106">
        <v>1217.27</v>
      </c>
      <c r="K12106">
        <v>26.55</v>
      </c>
      <c r="L12106">
        <v>18.7</v>
      </c>
      <c r="M12106">
        <v>74.745000000000005</v>
      </c>
      <c r="N12106">
        <v>280.87900000000002</v>
      </c>
      <c r="O12106">
        <v>1.7370000000000001</v>
      </c>
    </row>
    <row r="12107" spans="1:15" x14ac:dyDescent="0.3">
      <c r="A12107" t="s">
        <v>418</v>
      </c>
      <c r="B12107" t="s">
        <v>419</v>
      </c>
      <c r="C12107" t="s">
        <v>435</v>
      </c>
      <c r="D12107" t="s">
        <v>432</v>
      </c>
      <c r="E12107">
        <v>2008</v>
      </c>
      <c r="F12107">
        <v>17.129000000000001</v>
      </c>
      <c r="G12107">
        <v>5.718</v>
      </c>
      <c r="H12107">
        <v>802.55399999999997</v>
      </c>
      <c r="I12107">
        <v>99130300000</v>
      </c>
      <c r="J12107">
        <v>1149.42</v>
      </c>
      <c r="K12107">
        <v>23.92</v>
      </c>
      <c r="L12107">
        <v>18.899999999999999</v>
      </c>
      <c r="M12107">
        <v>74.625</v>
      </c>
      <c r="N12107">
        <v>278.142</v>
      </c>
      <c r="O12107">
        <v>2.38</v>
      </c>
    </row>
    <row r="12108" spans="1:15" x14ac:dyDescent="0.3">
      <c r="A12108" t="s">
        <v>418</v>
      </c>
      <c r="B12108" t="s">
        <v>419</v>
      </c>
      <c r="C12108" t="s">
        <v>435</v>
      </c>
      <c r="D12108" t="s">
        <v>432</v>
      </c>
      <c r="E12108">
        <v>2007</v>
      </c>
      <c r="F12108">
        <v>17.016999999999999</v>
      </c>
      <c r="G12108">
        <v>5.6859999999999999</v>
      </c>
      <c r="H12108">
        <v>728.08799999999997</v>
      </c>
      <c r="I12108">
        <v>77414400000</v>
      </c>
      <c r="J12108">
        <v>906.28399999999999</v>
      </c>
      <c r="K12108">
        <v>20.755400000000002</v>
      </c>
      <c r="L12108">
        <v>19.2</v>
      </c>
      <c r="M12108">
        <v>74.474000000000004</v>
      </c>
      <c r="N12108">
        <v>275.48500000000001</v>
      </c>
      <c r="O12108">
        <v>2.0259999999999998</v>
      </c>
    </row>
    <row r="12109" spans="1:15" x14ac:dyDescent="0.3">
      <c r="A12109" t="s">
        <v>418</v>
      </c>
      <c r="B12109" t="s">
        <v>419</v>
      </c>
      <c r="C12109" t="s">
        <v>435</v>
      </c>
      <c r="D12109" t="s">
        <v>432</v>
      </c>
      <c r="E12109">
        <v>2006</v>
      </c>
      <c r="F12109">
        <v>16.902999999999999</v>
      </c>
      <c r="G12109">
        <v>5.6639999999999997</v>
      </c>
      <c r="H12109">
        <v>645.20899999999995</v>
      </c>
      <c r="I12109">
        <v>66371700000</v>
      </c>
      <c r="J12109">
        <v>784.37199999999996</v>
      </c>
      <c r="K12109">
        <v>17.2546</v>
      </c>
      <c r="L12109">
        <v>19.600000000000001</v>
      </c>
      <c r="M12109">
        <v>74.295000000000002</v>
      </c>
      <c r="N12109">
        <v>272.89800000000002</v>
      </c>
      <c r="O12109">
        <v>2.1739999999999999</v>
      </c>
    </row>
    <row r="12110" spans="1:15" x14ac:dyDescent="0.3">
      <c r="A12110" t="s">
        <v>418</v>
      </c>
      <c r="B12110" t="s">
        <v>419</v>
      </c>
      <c r="C12110" t="s">
        <v>435</v>
      </c>
      <c r="D12110" t="s">
        <v>432</v>
      </c>
      <c r="E12110">
        <v>2005</v>
      </c>
      <c r="F12110">
        <v>16.805</v>
      </c>
      <c r="G12110">
        <v>5.6509999999999998</v>
      </c>
      <c r="H12110">
        <v>569.95699999999999</v>
      </c>
      <c r="I12110">
        <v>57633300000</v>
      </c>
      <c r="J12110">
        <v>687.48</v>
      </c>
      <c r="K12110">
        <v>12.7399</v>
      </c>
      <c r="L12110">
        <v>20</v>
      </c>
      <c r="M12110">
        <v>74.091999999999999</v>
      </c>
      <c r="N12110">
        <v>270.36700000000002</v>
      </c>
      <c r="O12110">
        <v>2.2250000000000001</v>
      </c>
    </row>
    <row r="12111" spans="1:15" x14ac:dyDescent="0.3">
      <c r="A12111" t="s">
        <v>418</v>
      </c>
      <c r="B12111" t="s">
        <v>419</v>
      </c>
      <c r="C12111" t="s">
        <v>435</v>
      </c>
      <c r="D12111" t="s">
        <v>432</v>
      </c>
      <c r="E12111">
        <v>2004</v>
      </c>
      <c r="F12111">
        <v>16.739999999999998</v>
      </c>
      <c r="G12111">
        <v>5.6440000000000001</v>
      </c>
      <c r="H12111">
        <v>483.959</v>
      </c>
      <c r="I12111">
        <v>45427900000</v>
      </c>
      <c r="J12111">
        <v>546.91</v>
      </c>
      <c r="K12111">
        <v>7.6424099999999999</v>
      </c>
      <c r="L12111">
        <v>20.5</v>
      </c>
      <c r="M12111">
        <v>73.875</v>
      </c>
      <c r="N12111">
        <v>267.88400000000001</v>
      </c>
      <c r="O12111">
        <v>2.14</v>
      </c>
    </row>
    <row r="12112" spans="1:15" x14ac:dyDescent="0.3">
      <c r="A12112" t="s">
        <v>418</v>
      </c>
      <c r="B12112" t="s">
        <v>419</v>
      </c>
      <c r="C12112" t="s">
        <v>435</v>
      </c>
      <c r="D12112" t="s">
        <v>432</v>
      </c>
      <c r="E12112">
        <v>2003</v>
      </c>
      <c r="F12112">
        <v>16.734000000000002</v>
      </c>
      <c r="G12112">
        <v>5.64</v>
      </c>
      <c r="H12112">
        <v>433.19900000000001</v>
      </c>
      <c r="I12112">
        <v>39552500000</v>
      </c>
      <c r="J12112">
        <v>480.58</v>
      </c>
      <c r="K12112">
        <v>3.7802799999999999</v>
      </c>
      <c r="L12112">
        <v>21.1</v>
      </c>
      <c r="M12112">
        <v>73.653999999999996</v>
      </c>
      <c r="N12112">
        <v>265.42899999999997</v>
      </c>
      <c r="O12112">
        <v>2.25</v>
      </c>
    </row>
    <row r="12113" spans="1:15" x14ac:dyDescent="0.3">
      <c r="A12113" t="s">
        <v>418</v>
      </c>
      <c r="B12113" t="s">
        <v>419</v>
      </c>
      <c r="C12113" t="s">
        <v>435</v>
      </c>
      <c r="D12113" t="s">
        <v>432</v>
      </c>
      <c r="E12113">
        <v>2002</v>
      </c>
      <c r="F12113">
        <v>16.82</v>
      </c>
      <c r="G12113">
        <v>5.6390000000000002</v>
      </c>
      <c r="H12113">
        <v>377.55799999999999</v>
      </c>
      <c r="I12113">
        <v>35064100000</v>
      </c>
      <c r="J12113">
        <v>430.053</v>
      </c>
      <c r="K12113">
        <v>1.855</v>
      </c>
      <c r="L12113">
        <v>21.8</v>
      </c>
      <c r="M12113">
        <v>73.438000000000002</v>
      </c>
      <c r="N12113">
        <v>262.548</v>
      </c>
      <c r="O12113">
        <v>2.12</v>
      </c>
    </row>
    <row r="12114" spans="1:15" x14ac:dyDescent="0.3">
      <c r="A12114" t="s">
        <v>418</v>
      </c>
      <c r="B12114" t="s">
        <v>419</v>
      </c>
      <c r="C12114" t="s">
        <v>435</v>
      </c>
      <c r="D12114" t="s">
        <v>432</v>
      </c>
      <c r="E12114">
        <v>2001</v>
      </c>
      <c r="F12114">
        <v>17.030999999999999</v>
      </c>
      <c r="G12114">
        <v>5.6420000000000003</v>
      </c>
      <c r="H12114">
        <v>326.53199999999998</v>
      </c>
      <c r="I12114">
        <v>32685200000</v>
      </c>
      <c r="J12114">
        <v>404.80799999999999</v>
      </c>
      <c r="K12114">
        <v>1.2656499999999999</v>
      </c>
      <c r="L12114">
        <v>22.7</v>
      </c>
      <c r="M12114">
        <v>73.227999999999994</v>
      </c>
      <c r="N12114">
        <v>259.54700000000003</v>
      </c>
      <c r="O12114">
        <v>2.76</v>
      </c>
    </row>
    <row r="12115" spans="1:15" x14ac:dyDescent="0.3">
      <c r="A12115" t="s">
        <v>418</v>
      </c>
      <c r="B12115" t="s">
        <v>419</v>
      </c>
      <c r="C12115" t="s">
        <v>435</v>
      </c>
      <c r="D12115" t="s">
        <v>432</v>
      </c>
      <c r="E12115">
        <v>2000</v>
      </c>
      <c r="F12115">
        <v>17.428999999999998</v>
      </c>
      <c r="G12115">
        <v>5.6509999999999998</v>
      </c>
      <c r="H12115">
        <v>286.62099999999998</v>
      </c>
      <c r="I12115">
        <v>31172500000</v>
      </c>
      <c r="J12115">
        <v>390.09300000000002</v>
      </c>
      <c r="K12115">
        <v>0.25424799999999997</v>
      </c>
      <c r="L12115">
        <v>23.5</v>
      </c>
      <c r="M12115">
        <v>73.025000000000006</v>
      </c>
      <c r="N12115">
        <v>256.89699999999999</v>
      </c>
      <c r="O12115">
        <v>2.2599999999999998</v>
      </c>
    </row>
    <row r="12116" spans="1:15" x14ac:dyDescent="0.3">
      <c r="A12116" t="s">
        <v>418</v>
      </c>
      <c r="B12116" t="s">
        <v>419</v>
      </c>
      <c r="C12116" t="s">
        <v>435</v>
      </c>
      <c r="D12116" t="s">
        <v>432</v>
      </c>
      <c r="E12116">
        <v>1999</v>
      </c>
      <c r="F12116">
        <v>18.074999999999999</v>
      </c>
      <c r="G12116">
        <v>5.67</v>
      </c>
      <c r="H12116">
        <v>253.303</v>
      </c>
      <c r="I12116">
        <v>28683700000</v>
      </c>
      <c r="J12116">
        <v>362.92</v>
      </c>
      <c r="K12116">
        <v>0.12892700000000001</v>
      </c>
      <c r="L12116">
        <v>24.5</v>
      </c>
      <c r="M12116">
        <v>72.823999999999998</v>
      </c>
      <c r="N12116">
        <v>242.821</v>
      </c>
      <c r="O12116">
        <v>2.33</v>
      </c>
    </row>
    <row r="12117" spans="1:15" x14ac:dyDescent="0.3">
      <c r="A12117" t="s">
        <v>418</v>
      </c>
      <c r="B12117" t="s">
        <v>419</v>
      </c>
      <c r="C12117" t="s">
        <v>435</v>
      </c>
      <c r="D12117" t="s">
        <v>432</v>
      </c>
      <c r="E12117">
        <v>1998</v>
      </c>
      <c r="F12117">
        <v>18.975999999999999</v>
      </c>
      <c r="G12117">
        <v>5.7030000000000003</v>
      </c>
      <c r="H12117">
        <v>232.96199999999999</v>
      </c>
      <c r="I12117">
        <v>27209600000</v>
      </c>
      <c r="J12117">
        <v>348.32400000000001</v>
      </c>
      <c r="K12117">
        <v>1.30785E-2</v>
      </c>
      <c r="L12117">
        <v>25.6</v>
      </c>
      <c r="M12117">
        <v>72.617000000000004</v>
      </c>
      <c r="N12117">
        <v>239.994</v>
      </c>
      <c r="O12117">
        <v>2.29</v>
      </c>
    </row>
    <row r="12118" spans="1:15" x14ac:dyDescent="0.3">
      <c r="A12118" t="s">
        <v>418</v>
      </c>
      <c r="B12118" t="s">
        <v>419</v>
      </c>
      <c r="C12118" t="s">
        <v>435</v>
      </c>
      <c r="D12118" t="s">
        <v>432</v>
      </c>
      <c r="E12118">
        <v>1997</v>
      </c>
      <c r="F12118">
        <v>20.106000000000002</v>
      </c>
      <c r="G12118">
        <v>5.75</v>
      </c>
      <c r="H12118">
        <v>202.89599999999999</v>
      </c>
      <c r="I12118">
        <v>26843700000</v>
      </c>
      <c r="J12118">
        <v>348.017</v>
      </c>
      <c r="K12118">
        <v>3.9819599999999997E-3</v>
      </c>
      <c r="L12118">
        <v>26.9</v>
      </c>
      <c r="M12118">
        <v>72.399000000000001</v>
      </c>
      <c r="N12118">
        <v>236.976</v>
      </c>
      <c r="O12118">
        <v>2.87</v>
      </c>
    </row>
    <row r="12119" spans="1:15" x14ac:dyDescent="0.3">
      <c r="A12119" t="s">
        <v>418</v>
      </c>
      <c r="B12119" t="s">
        <v>419</v>
      </c>
      <c r="C12119" t="s">
        <v>435</v>
      </c>
      <c r="D12119" t="s">
        <v>432</v>
      </c>
      <c r="E12119">
        <v>1996</v>
      </c>
      <c r="F12119">
        <v>21.420999999999999</v>
      </c>
      <c r="G12119">
        <v>5.8129999999999997</v>
      </c>
      <c r="H12119">
        <v>179.83699999999999</v>
      </c>
      <c r="I12119">
        <v>24657500000</v>
      </c>
      <c r="J12119">
        <v>324.14699999999999</v>
      </c>
      <c r="K12119">
        <v>1.3481300000000001E-4</v>
      </c>
      <c r="L12119">
        <v>28.2</v>
      </c>
      <c r="M12119">
        <v>72.168000000000006</v>
      </c>
      <c r="N12119">
        <v>233.70500000000001</v>
      </c>
      <c r="O12119">
        <v>1.93</v>
      </c>
    </row>
    <row r="12120" spans="1:15" x14ac:dyDescent="0.3">
      <c r="A12120" t="s">
        <v>418</v>
      </c>
      <c r="B12120" t="s">
        <v>419</v>
      </c>
      <c r="C12120" t="s">
        <v>435</v>
      </c>
      <c r="D12120" t="s">
        <v>432</v>
      </c>
      <c r="E12120">
        <v>1995</v>
      </c>
      <c r="F12120">
        <v>22.841999999999999</v>
      </c>
      <c r="G12120">
        <v>5.8890000000000002</v>
      </c>
      <c r="H12120">
        <v>153.10300000000001</v>
      </c>
      <c r="I12120">
        <v>20736200000</v>
      </c>
      <c r="J12120">
        <v>276.81299999999999</v>
      </c>
      <c r="L12120">
        <v>29.6</v>
      </c>
      <c r="M12120">
        <v>71.923000000000002</v>
      </c>
      <c r="N12120">
        <v>230.14699999999999</v>
      </c>
      <c r="O12120">
        <v>1.9430000000000001</v>
      </c>
    </row>
    <row r="12121" spans="1:15" x14ac:dyDescent="0.3">
      <c r="A12121" t="s">
        <v>418</v>
      </c>
      <c r="B12121" t="s">
        <v>419</v>
      </c>
      <c r="C12121" t="s">
        <v>435</v>
      </c>
      <c r="D12121" t="s">
        <v>432</v>
      </c>
      <c r="E12121">
        <v>1994</v>
      </c>
      <c r="F12121">
        <v>24.273</v>
      </c>
      <c r="G12121">
        <v>5.976</v>
      </c>
      <c r="H12121">
        <v>129.31200000000001</v>
      </c>
      <c r="I12121">
        <v>16286400000</v>
      </c>
      <c r="J12121">
        <v>221.12899999999999</v>
      </c>
      <c r="L12121">
        <v>31.1</v>
      </c>
      <c r="M12121">
        <v>71.665999999999997</v>
      </c>
      <c r="N12121">
        <v>226.27799999999999</v>
      </c>
      <c r="O12121">
        <v>1.9330000000000001</v>
      </c>
    </row>
    <row r="12122" spans="1:15" x14ac:dyDescent="0.3">
      <c r="A12122" t="s">
        <v>418</v>
      </c>
      <c r="B12122" t="s">
        <v>419</v>
      </c>
      <c r="C12122" t="s">
        <v>435</v>
      </c>
      <c r="D12122" t="s">
        <v>432</v>
      </c>
      <c r="E12122">
        <v>1993</v>
      </c>
      <c r="F12122">
        <v>25.617999999999999</v>
      </c>
      <c r="G12122">
        <v>6.069</v>
      </c>
      <c r="H12122">
        <v>112.06</v>
      </c>
      <c r="I12122">
        <v>13181000000</v>
      </c>
      <c r="J12122">
        <v>182.30799999999999</v>
      </c>
      <c r="L12122">
        <v>32.5</v>
      </c>
      <c r="M12122">
        <v>71.399000000000001</v>
      </c>
      <c r="N12122">
        <v>222.12799999999999</v>
      </c>
      <c r="O12122">
        <v>1.881</v>
      </c>
    </row>
    <row r="12123" spans="1:15" x14ac:dyDescent="0.3">
      <c r="A12123" t="s">
        <v>418</v>
      </c>
      <c r="B12123" t="s">
        <v>419</v>
      </c>
      <c r="C12123" t="s">
        <v>435</v>
      </c>
      <c r="D12123" t="s">
        <v>432</v>
      </c>
      <c r="E12123">
        <v>1992</v>
      </c>
      <c r="F12123">
        <v>26.803999999999998</v>
      </c>
      <c r="G12123">
        <v>6.165</v>
      </c>
      <c r="H12123">
        <v>101.843</v>
      </c>
      <c r="I12123">
        <v>9866990000</v>
      </c>
      <c r="J12123">
        <v>139.19999999999999</v>
      </c>
      <c r="L12123">
        <v>34</v>
      </c>
      <c r="M12123">
        <v>71.123999999999995</v>
      </c>
      <c r="N12123">
        <v>217.77500000000001</v>
      </c>
      <c r="O12123">
        <v>1.964</v>
      </c>
    </row>
    <row r="12124" spans="1:15" x14ac:dyDescent="0.3">
      <c r="A12124" t="s">
        <v>418</v>
      </c>
      <c r="B12124" t="s">
        <v>419</v>
      </c>
      <c r="C12124" t="s">
        <v>435</v>
      </c>
      <c r="D12124" t="s">
        <v>432</v>
      </c>
      <c r="E12124">
        <v>1991</v>
      </c>
      <c r="F12124">
        <v>27.79</v>
      </c>
      <c r="G12124">
        <v>6.2619999999999996</v>
      </c>
      <c r="H12124">
        <v>98.780299999999997</v>
      </c>
      <c r="I12124">
        <v>9613370000</v>
      </c>
      <c r="J12124">
        <v>138.447</v>
      </c>
      <c r="L12124">
        <v>35.5</v>
      </c>
      <c r="M12124">
        <v>70.841999999999999</v>
      </c>
      <c r="N12124">
        <v>213.33099999999999</v>
      </c>
      <c r="O12124">
        <v>1.962</v>
      </c>
    </row>
    <row r="12125" spans="1:15" x14ac:dyDescent="0.3">
      <c r="A12125" t="s">
        <v>418</v>
      </c>
      <c r="B12125" t="s">
        <v>419</v>
      </c>
      <c r="C12125" t="s">
        <v>435</v>
      </c>
      <c r="D12125" t="s">
        <v>432</v>
      </c>
      <c r="E12125">
        <v>1990</v>
      </c>
      <c r="F12125">
        <v>28.561</v>
      </c>
      <c r="G12125">
        <v>6.36</v>
      </c>
      <c r="H12125">
        <v>95.250900000000001</v>
      </c>
      <c r="I12125">
        <v>6471740000</v>
      </c>
      <c r="J12125">
        <v>95.188299999999998</v>
      </c>
      <c r="K12125">
        <v>0</v>
      </c>
      <c r="L12125">
        <v>36.9</v>
      </c>
      <c r="M12125">
        <v>70.551000000000002</v>
      </c>
      <c r="N12125">
        <v>208.88200000000001</v>
      </c>
    </row>
    <row r="12126" spans="1:15" x14ac:dyDescent="0.3">
      <c r="A12126" t="s">
        <v>418</v>
      </c>
      <c r="B12126" t="s">
        <v>419</v>
      </c>
      <c r="C12126" t="s">
        <v>435</v>
      </c>
      <c r="D12126" t="s">
        <v>432</v>
      </c>
      <c r="E12126">
        <v>1989</v>
      </c>
      <c r="F12126">
        <v>29.135999999999999</v>
      </c>
      <c r="G12126">
        <v>6.4589999999999996</v>
      </c>
      <c r="H12126">
        <v>91.645099999999999</v>
      </c>
      <c r="I12126">
        <v>6293300000</v>
      </c>
      <c r="J12126">
        <v>94.564700000000002</v>
      </c>
      <c r="L12126">
        <v>38.299999999999997</v>
      </c>
      <c r="M12126">
        <v>70.251999999999995</v>
      </c>
      <c r="N12126">
        <v>204.46199999999999</v>
      </c>
    </row>
    <row r="12127" spans="1:15" x14ac:dyDescent="0.3">
      <c r="A12127" t="s">
        <v>418</v>
      </c>
      <c r="B12127" t="s">
        <v>419</v>
      </c>
      <c r="C12127" t="s">
        <v>435</v>
      </c>
      <c r="D12127" t="s">
        <v>432</v>
      </c>
      <c r="E12127">
        <v>1988</v>
      </c>
      <c r="F12127">
        <v>29.582000000000001</v>
      </c>
      <c r="G12127">
        <v>6.5590000000000002</v>
      </c>
      <c r="H12127">
        <v>84.6892</v>
      </c>
      <c r="I12127">
        <v>25423800000</v>
      </c>
      <c r="J12127">
        <v>390.41199999999998</v>
      </c>
      <c r="L12127">
        <v>39.6</v>
      </c>
      <c r="M12127">
        <v>69.942999999999998</v>
      </c>
      <c r="N12127">
        <v>200.06899999999999</v>
      </c>
    </row>
    <row r="12128" spans="1:15" x14ac:dyDescent="0.3">
      <c r="A12128" t="s">
        <v>418</v>
      </c>
      <c r="B12128" t="s">
        <v>419</v>
      </c>
      <c r="C12128" t="s">
        <v>435</v>
      </c>
      <c r="D12128" t="s">
        <v>432</v>
      </c>
      <c r="E12128">
        <v>1987</v>
      </c>
      <c r="F12128">
        <v>29.959</v>
      </c>
      <c r="G12128">
        <v>6.6630000000000003</v>
      </c>
      <c r="H12128">
        <v>77.689899999999994</v>
      </c>
      <c r="I12128">
        <v>36658100000</v>
      </c>
      <c r="J12128">
        <v>575.46299999999997</v>
      </c>
      <c r="L12128">
        <v>40.700000000000003</v>
      </c>
      <c r="M12128">
        <v>69.623999999999995</v>
      </c>
      <c r="N12128">
        <v>195.71100000000001</v>
      </c>
    </row>
    <row r="12129" spans="1:14" x14ac:dyDescent="0.3">
      <c r="A12129" t="s">
        <v>418</v>
      </c>
      <c r="B12129" t="s">
        <v>419</v>
      </c>
      <c r="C12129" t="s">
        <v>435</v>
      </c>
      <c r="D12129" t="s">
        <v>432</v>
      </c>
      <c r="E12129">
        <v>1986</v>
      </c>
      <c r="F12129">
        <v>30.292999999999999</v>
      </c>
      <c r="G12129">
        <v>6.7709999999999999</v>
      </c>
      <c r="H12129">
        <v>71.002200000000002</v>
      </c>
      <c r="I12129">
        <v>26336600000</v>
      </c>
      <c r="J12129">
        <v>422.78</v>
      </c>
      <c r="L12129">
        <v>41.7</v>
      </c>
      <c r="M12129">
        <v>69.293000000000006</v>
      </c>
      <c r="N12129">
        <v>191.38499999999999</v>
      </c>
    </row>
    <row r="12130" spans="1:14" x14ac:dyDescent="0.3">
      <c r="A12130" t="s">
        <v>418</v>
      </c>
      <c r="B12130" t="s">
        <v>419</v>
      </c>
      <c r="C12130" t="s">
        <v>435</v>
      </c>
      <c r="D12130" t="s">
        <v>432</v>
      </c>
      <c r="E12130">
        <v>1985</v>
      </c>
      <c r="F12130">
        <v>30.603000000000002</v>
      </c>
      <c r="G12130">
        <v>6.8710000000000004</v>
      </c>
      <c r="H12130">
        <v>68.000399999999999</v>
      </c>
      <c r="I12130">
        <v>14094700000</v>
      </c>
      <c r="J12130">
        <v>231.452</v>
      </c>
      <c r="L12130">
        <v>42.6</v>
      </c>
      <c r="M12130">
        <v>68.971999999999994</v>
      </c>
      <c r="N12130">
        <v>187.09200000000001</v>
      </c>
    </row>
    <row r="12131" spans="1:14" x14ac:dyDescent="0.3">
      <c r="A12131" t="s">
        <v>418</v>
      </c>
      <c r="B12131" t="s">
        <v>419</v>
      </c>
      <c r="C12131" t="s">
        <v>435</v>
      </c>
      <c r="D12131" t="s">
        <v>432</v>
      </c>
      <c r="E12131">
        <v>1984</v>
      </c>
      <c r="F12131">
        <v>30.893000000000001</v>
      </c>
      <c r="G12131">
        <v>6.9450000000000003</v>
      </c>
      <c r="H12131">
        <v>64.960999999999999</v>
      </c>
      <c r="L12131">
        <v>43.3</v>
      </c>
      <c r="M12131">
        <v>68.688000000000002</v>
      </c>
      <c r="N12131">
        <v>182.84</v>
      </c>
    </row>
    <row r="12132" spans="1:14" x14ac:dyDescent="0.3">
      <c r="A12132" t="s">
        <v>418</v>
      </c>
      <c r="B12132" t="s">
        <v>419</v>
      </c>
      <c r="C12132" t="s">
        <v>435</v>
      </c>
      <c r="D12132" t="s">
        <v>432</v>
      </c>
      <c r="E12132">
        <v>1983</v>
      </c>
      <c r="F12132">
        <v>31.164000000000001</v>
      </c>
      <c r="G12132">
        <v>6.9950000000000001</v>
      </c>
      <c r="H12132">
        <v>56.063499999999998</v>
      </c>
      <c r="L12132">
        <v>44.1</v>
      </c>
      <c r="M12132">
        <v>68.438999999999993</v>
      </c>
      <c r="N12132">
        <v>178.649</v>
      </c>
    </row>
    <row r="12133" spans="1:14" x14ac:dyDescent="0.3">
      <c r="A12133" t="s">
        <v>418</v>
      </c>
      <c r="B12133" t="s">
        <v>419</v>
      </c>
      <c r="C12133" t="s">
        <v>435</v>
      </c>
      <c r="D12133" t="s">
        <v>432</v>
      </c>
      <c r="E12133">
        <v>1982</v>
      </c>
      <c r="F12133">
        <v>31.420999999999999</v>
      </c>
      <c r="G12133">
        <v>7.0359999999999996</v>
      </c>
      <c r="H12133">
        <v>56.711100000000002</v>
      </c>
      <c r="L12133">
        <v>44.9</v>
      </c>
      <c r="M12133">
        <v>68.203000000000003</v>
      </c>
      <c r="N12133">
        <v>174.55</v>
      </c>
    </row>
    <row r="12134" spans="1:14" x14ac:dyDescent="0.3">
      <c r="A12134" t="s">
        <v>418</v>
      </c>
      <c r="B12134" t="s">
        <v>419</v>
      </c>
      <c r="C12134" t="s">
        <v>435</v>
      </c>
      <c r="D12134" t="s">
        <v>432</v>
      </c>
      <c r="E12134">
        <v>1981</v>
      </c>
      <c r="F12134">
        <v>31.68</v>
      </c>
      <c r="G12134">
        <v>7.0910000000000002</v>
      </c>
      <c r="H12134">
        <v>54.32</v>
      </c>
      <c r="L12134">
        <v>45.7</v>
      </c>
      <c r="M12134">
        <v>67.941999999999993</v>
      </c>
      <c r="N12134">
        <v>170.58199999999999</v>
      </c>
    </row>
    <row r="12135" spans="1:14" x14ac:dyDescent="0.3">
      <c r="A12135" t="s">
        <v>418</v>
      </c>
      <c r="B12135" t="s">
        <v>419</v>
      </c>
      <c r="C12135" t="s">
        <v>435</v>
      </c>
      <c r="D12135" t="s">
        <v>432</v>
      </c>
      <c r="E12135">
        <v>1980</v>
      </c>
      <c r="F12135">
        <v>31.965</v>
      </c>
      <c r="G12135">
        <v>7.2279999999999998</v>
      </c>
      <c r="H12135">
        <v>53.977499999999999</v>
      </c>
      <c r="L12135">
        <v>46.5</v>
      </c>
      <c r="M12135">
        <v>67.542000000000002</v>
      </c>
      <c r="N12135">
        <v>166.77</v>
      </c>
    </row>
    <row r="12136" spans="1:14" x14ac:dyDescent="0.3">
      <c r="A12136" t="s">
        <v>418</v>
      </c>
      <c r="B12136" t="s">
        <v>419</v>
      </c>
      <c r="C12136" t="s">
        <v>435</v>
      </c>
      <c r="D12136" t="s">
        <v>432</v>
      </c>
      <c r="E12136">
        <v>1979</v>
      </c>
      <c r="F12136">
        <v>32.298000000000002</v>
      </c>
      <c r="G12136">
        <v>7.5279999999999996</v>
      </c>
      <c r="H12136">
        <v>52.885899999999999</v>
      </c>
      <c r="L12136">
        <v>47.4</v>
      </c>
      <c r="M12136">
        <v>66.864999999999995</v>
      </c>
      <c r="N12136">
        <v>163.125</v>
      </c>
    </row>
    <row r="12137" spans="1:14" x14ac:dyDescent="0.3">
      <c r="A12137" t="s">
        <v>418</v>
      </c>
      <c r="B12137" t="s">
        <v>419</v>
      </c>
      <c r="C12137" t="s">
        <v>435</v>
      </c>
      <c r="D12137" t="s">
        <v>432</v>
      </c>
      <c r="E12137">
        <v>1978</v>
      </c>
      <c r="F12137">
        <v>32.685000000000002</v>
      </c>
      <c r="G12137">
        <v>8.0229999999999997</v>
      </c>
      <c r="H12137">
        <v>54.0426</v>
      </c>
      <c r="L12137">
        <v>48.4</v>
      </c>
      <c r="M12137">
        <v>65.858999999999995</v>
      </c>
      <c r="N12137">
        <v>159.63300000000001</v>
      </c>
    </row>
    <row r="12138" spans="1:14" x14ac:dyDescent="0.3">
      <c r="A12138" t="s">
        <v>418</v>
      </c>
      <c r="B12138" t="s">
        <v>419</v>
      </c>
      <c r="C12138" t="s">
        <v>435</v>
      </c>
      <c r="D12138" t="s">
        <v>432</v>
      </c>
      <c r="E12138">
        <v>1977</v>
      </c>
      <c r="F12138">
        <v>33.125</v>
      </c>
      <c r="G12138">
        <v>8.7040000000000006</v>
      </c>
      <c r="H12138">
        <v>53.262599999999999</v>
      </c>
      <c r="L12138">
        <v>49.3</v>
      </c>
      <c r="M12138">
        <v>64.546999999999997</v>
      </c>
      <c r="N12138">
        <v>156.26</v>
      </c>
    </row>
    <row r="12139" spans="1:14" x14ac:dyDescent="0.3">
      <c r="A12139" t="s">
        <v>418</v>
      </c>
      <c r="B12139" t="s">
        <v>419</v>
      </c>
      <c r="C12139" t="s">
        <v>435</v>
      </c>
      <c r="D12139" t="s">
        <v>432</v>
      </c>
      <c r="E12139">
        <v>1976</v>
      </c>
      <c r="F12139">
        <v>33.613999999999997</v>
      </c>
      <c r="G12139">
        <v>9.5259999999999998</v>
      </c>
      <c r="H12139">
        <v>46.318899999999999</v>
      </c>
      <c r="L12139">
        <v>50.2</v>
      </c>
      <c r="M12139">
        <v>63.01</v>
      </c>
      <c r="N12139">
        <v>152.95500000000001</v>
      </c>
    </row>
    <row r="12140" spans="1:14" x14ac:dyDescent="0.3">
      <c r="A12140" t="s">
        <v>418</v>
      </c>
      <c r="B12140" t="s">
        <v>419</v>
      </c>
      <c r="C12140" t="s">
        <v>435</v>
      </c>
      <c r="D12140" t="s">
        <v>432</v>
      </c>
      <c r="E12140">
        <v>1975</v>
      </c>
      <c r="F12140">
        <v>34.131999999999998</v>
      </c>
      <c r="G12140">
        <v>10.379</v>
      </c>
      <c r="H12140">
        <v>38.8767</v>
      </c>
      <c r="L12140">
        <v>51.1</v>
      </c>
      <c r="M12140">
        <v>61.445999999999998</v>
      </c>
      <c r="N12140">
        <v>149.67599999999999</v>
      </c>
    </row>
    <row r="12141" spans="1:14" x14ac:dyDescent="0.3">
      <c r="A12141" t="s">
        <v>418</v>
      </c>
      <c r="B12141" t="s">
        <v>419</v>
      </c>
      <c r="C12141" t="s">
        <v>435</v>
      </c>
      <c r="D12141" t="s">
        <v>432</v>
      </c>
      <c r="E12141">
        <v>1974</v>
      </c>
      <c r="F12141">
        <v>34.648000000000003</v>
      </c>
      <c r="G12141">
        <v>11.12</v>
      </c>
      <c r="H12141">
        <v>33.887599999999999</v>
      </c>
      <c r="L12141">
        <v>51.8</v>
      </c>
      <c r="M12141">
        <v>60.112000000000002</v>
      </c>
      <c r="N12141">
        <v>146.41800000000001</v>
      </c>
    </row>
    <row r="12142" spans="1:14" x14ac:dyDescent="0.3">
      <c r="A12142" t="s">
        <v>418</v>
      </c>
      <c r="B12142" t="s">
        <v>419</v>
      </c>
      <c r="C12142" t="s">
        <v>435</v>
      </c>
      <c r="D12142" t="s">
        <v>432</v>
      </c>
      <c r="E12142">
        <v>1973</v>
      </c>
      <c r="F12142">
        <v>35.14</v>
      </c>
      <c r="G12142">
        <v>11.637</v>
      </c>
      <c r="H12142">
        <v>39.331800000000001</v>
      </c>
      <c r="L12142">
        <v>52.5</v>
      </c>
      <c r="M12142">
        <v>59.203000000000003</v>
      </c>
      <c r="N12142">
        <v>143.18</v>
      </c>
    </row>
    <row r="12143" spans="1:14" x14ac:dyDescent="0.3">
      <c r="A12143" t="s">
        <v>418</v>
      </c>
      <c r="B12143" t="s">
        <v>419</v>
      </c>
      <c r="C12143" t="s">
        <v>435</v>
      </c>
      <c r="D12143" t="s">
        <v>432</v>
      </c>
      <c r="E12143">
        <v>1972</v>
      </c>
      <c r="F12143">
        <v>35.591999999999999</v>
      </c>
      <c r="G12143">
        <v>11.867000000000001</v>
      </c>
      <c r="H12143">
        <v>37.674100000000003</v>
      </c>
      <c r="L12143">
        <v>53.1</v>
      </c>
      <c r="M12143">
        <v>58.826000000000001</v>
      </c>
      <c r="N12143">
        <v>139.93799999999999</v>
      </c>
    </row>
    <row r="12144" spans="1:14" x14ac:dyDescent="0.3">
      <c r="A12144" t="s">
        <v>418</v>
      </c>
      <c r="B12144" t="s">
        <v>419</v>
      </c>
      <c r="C12144" t="s">
        <v>435</v>
      </c>
      <c r="D12144" t="s">
        <v>432</v>
      </c>
      <c r="E12144">
        <v>1971</v>
      </c>
      <c r="F12144">
        <v>36.006999999999998</v>
      </c>
      <c r="G12144">
        <v>11.807</v>
      </c>
      <c r="H12144">
        <v>40.329099999999997</v>
      </c>
      <c r="L12144">
        <v>53.6</v>
      </c>
      <c r="M12144">
        <v>58.98</v>
      </c>
      <c r="N12144">
        <v>136.66800000000001</v>
      </c>
    </row>
    <row r="12145" spans="1:15" x14ac:dyDescent="0.3">
      <c r="A12145" t="s">
        <v>418</v>
      </c>
      <c r="B12145" t="s">
        <v>419</v>
      </c>
      <c r="C12145" t="s">
        <v>435</v>
      </c>
      <c r="D12145" t="s">
        <v>432</v>
      </c>
      <c r="E12145">
        <v>1970</v>
      </c>
      <c r="F12145">
        <v>36.404000000000003</v>
      </c>
      <c r="G12145">
        <v>11.512</v>
      </c>
      <c r="L12145">
        <v>54.1</v>
      </c>
      <c r="M12145">
        <v>59.563000000000002</v>
      </c>
      <c r="N12145">
        <v>133.352</v>
      </c>
    </row>
    <row r="12146" spans="1:15" x14ac:dyDescent="0.3">
      <c r="A12146" t="s">
        <v>418</v>
      </c>
      <c r="B12146" t="s">
        <v>419</v>
      </c>
      <c r="C12146" t="s">
        <v>435</v>
      </c>
      <c r="D12146" t="s">
        <v>432</v>
      </c>
      <c r="E12146">
        <v>1969</v>
      </c>
      <c r="F12146">
        <v>36.814</v>
      </c>
      <c r="G12146">
        <v>11.087</v>
      </c>
      <c r="L12146">
        <v>54.5</v>
      </c>
      <c r="M12146">
        <v>60.383000000000003</v>
      </c>
      <c r="N12146">
        <v>129.97999999999999</v>
      </c>
    </row>
    <row r="12147" spans="1:15" x14ac:dyDescent="0.3">
      <c r="A12147" t="s">
        <v>418</v>
      </c>
      <c r="B12147" t="s">
        <v>419</v>
      </c>
      <c r="C12147" t="s">
        <v>435</v>
      </c>
      <c r="D12147" t="s">
        <v>432</v>
      </c>
      <c r="E12147">
        <v>1968</v>
      </c>
      <c r="F12147">
        <v>37.268000000000001</v>
      </c>
      <c r="G12147">
        <v>10.673</v>
      </c>
      <c r="L12147">
        <v>54.9</v>
      </c>
      <c r="M12147">
        <v>61.186</v>
      </c>
      <c r="N12147">
        <v>126.559</v>
      </c>
    </row>
    <row r="12148" spans="1:15" x14ac:dyDescent="0.3">
      <c r="A12148" t="s">
        <v>418</v>
      </c>
      <c r="B12148" t="s">
        <v>419</v>
      </c>
      <c r="C12148" t="s">
        <v>435</v>
      </c>
      <c r="D12148" t="s">
        <v>432</v>
      </c>
      <c r="E12148">
        <v>1967</v>
      </c>
      <c r="F12148">
        <v>37.781999999999996</v>
      </c>
      <c r="G12148">
        <v>10.381</v>
      </c>
      <c r="L12148">
        <v>55.2</v>
      </c>
      <c r="M12148">
        <v>61.767000000000003</v>
      </c>
      <c r="N12148">
        <v>123.116</v>
      </c>
    </row>
    <row r="12149" spans="1:15" x14ac:dyDescent="0.3">
      <c r="A12149" t="s">
        <v>418</v>
      </c>
      <c r="B12149" t="s">
        <v>419</v>
      </c>
      <c r="C12149" t="s">
        <v>435</v>
      </c>
      <c r="D12149" t="s">
        <v>432</v>
      </c>
      <c r="E12149">
        <v>1966</v>
      </c>
      <c r="F12149">
        <v>38.354999999999997</v>
      </c>
      <c r="G12149">
        <v>10.259</v>
      </c>
      <c r="L12149">
        <v>55.5</v>
      </c>
      <c r="M12149">
        <v>62.036999999999999</v>
      </c>
      <c r="N12149">
        <v>119.69</v>
      </c>
    </row>
    <row r="12150" spans="1:15" x14ac:dyDescent="0.3">
      <c r="A12150" t="s">
        <v>418</v>
      </c>
      <c r="B12150" t="s">
        <v>419</v>
      </c>
      <c r="C12150" t="s">
        <v>435</v>
      </c>
      <c r="D12150" t="s">
        <v>432</v>
      </c>
      <c r="E12150">
        <v>1965</v>
      </c>
      <c r="F12150">
        <v>38.985999999999997</v>
      </c>
      <c r="G12150">
        <v>10.326000000000001</v>
      </c>
      <c r="L12150">
        <v>55.9</v>
      </c>
      <c r="M12150">
        <v>61.963000000000001</v>
      </c>
      <c r="N12150">
        <v>116.31399999999999</v>
      </c>
    </row>
    <row r="12151" spans="1:15" x14ac:dyDescent="0.3">
      <c r="A12151" t="s">
        <v>418</v>
      </c>
      <c r="B12151" t="s">
        <v>419</v>
      </c>
      <c r="C12151" t="s">
        <v>435</v>
      </c>
      <c r="D12151" t="s">
        <v>432</v>
      </c>
      <c r="E12151">
        <v>1964</v>
      </c>
      <c r="F12151">
        <v>39.67</v>
      </c>
      <c r="G12151">
        <v>10.563000000000001</v>
      </c>
      <c r="L12151">
        <v>56.3</v>
      </c>
      <c r="M12151">
        <v>61.581000000000003</v>
      </c>
      <c r="N12151">
        <v>112.999</v>
      </c>
    </row>
    <row r="12152" spans="1:15" x14ac:dyDescent="0.3">
      <c r="A12152" t="s">
        <v>418</v>
      </c>
      <c r="B12152" t="s">
        <v>419</v>
      </c>
      <c r="C12152" t="s">
        <v>435</v>
      </c>
      <c r="D12152" t="s">
        <v>432</v>
      </c>
      <c r="E12152">
        <v>1963</v>
      </c>
      <c r="F12152">
        <v>40.372999999999998</v>
      </c>
      <c r="G12152">
        <v>10.898999999999999</v>
      </c>
      <c r="M12152">
        <v>61.02</v>
      </c>
      <c r="N12152">
        <v>109.746</v>
      </c>
    </row>
    <row r="12153" spans="1:15" x14ac:dyDescent="0.3">
      <c r="A12153" t="s">
        <v>418</v>
      </c>
      <c r="B12153" t="s">
        <v>419</v>
      </c>
      <c r="C12153" t="s">
        <v>435</v>
      </c>
      <c r="D12153" t="s">
        <v>432</v>
      </c>
      <c r="E12153">
        <v>1962</v>
      </c>
      <c r="F12153">
        <v>41.05</v>
      </c>
      <c r="G12153">
        <v>11.273</v>
      </c>
      <c r="M12153">
        <v>60.387</v>
      </c>
      <c r="N12153">
        <v>106.55800000000001</v>
      </c>
    </row>
    <row r="12154" spans="1:15" x14ac:dyDescent="0.3">
      <c r="A12154" t="s">
        <v>418</v>
      </c>
      <c r="B12154" t="s">
        <v>419</v>
      </c>
      <c r="C12154" t="s">
        <v>435</v>
      </c>
      <c r="D12154" t="s">
        <v>432</v>
      </c>
      <c r="E12154">
        <v>1961</v>
      </c>
      <c r="F12154">
        <v>41.661000000000001</v>
      </c>
      <c r="G12154">
        <v>11.66</v>
      </c>
      <c r="M12154">
        <v>59.72</v>
      </c>
      <c r="N12154">
        <v>103.432</v>
      </c>
    </row>
    <row r="12155" spans="1:15" x14ac:dyDescent="0.3">
      <c r="A12155" t="s">
        <v>418</v>
      </c>
      <c r="B12155" t="s">
        <v>419</v>
      </c>
      <c r="C12155" t="s">
        <v>435</v>
      </c>
      <c r="D12155" t="s">
        <v>432</v>
      </c>
      <c r="E12155">
        <v>1960</v>
      </c>
      <c r="F12155">
        <v>42.164999999999999</v>
      </c>
      <c r="G12155">
        <v>12.045</v>
      </c>
      <c r="M12155">
        <v>59.039000000000001</v>
      </c>
    </row>
    <row r="12156" spans="1:15" x14ac:dyDescent="0.3">
      <c r="A12156" t="s">
        <v>420</v>
      </c>
      <c r="B12156" t="s">
        <v>421</v>
      </c>
      <c r="C12156" t="s">
        <v>437</v>
      </c>
      <c r="D12156" t="s">
        <v>436</v>
      </c>
      <c r="E12156">
        <v>2018</v>
      </c>
      <c r="N12156">
        <v>305.649</v>
      </c>
      <c r="O12156">
        <v>8.41</v>
      </c>
    </row>
    <row r="12157" spans="1:15" x14ac:dyDescent="0.3">
      <c r="A12157" t="s">
        <v>420</v>
      </c>
      <c r="B12157" t="s">
        <v>421</v>
      </c>
      <c r="C12157" t="s">
        <v>437</v>
      </c>
      <c r="D12157" t="s">
        <v>436</v>
      </c>
      <c r="E12157">
        <v>2017</v>
      </c>
      <c r="F12157">
        <v>12.8</v>
      </c>
      <c r="G12157">
        <v>7.8</v>
      </c>
      <c r="I12157">
        <v>3855000000</v>
      </c>
      <c r="J12157">
        <v>35938</v>
      </c>
      <c r="K12157">
        <v>64.377499999999998</v>
      </c>
      <c r="M12157">
        <v>79.419499999999999</v>
      </c>
      <c r="N12157">
        <v>306.48</v>
      </c>
      <c r="O12157">
        <v>8.4619999999999997</v>
      </c>
    </row>
    <row r="12158" spans="1:15" x14ac:dyDescent="0.3">
      <c r="A12158" t="s">
        <v>420</v>
      </c>
      <c r="B12158" t="s">
        <v>421</v>
      </c>
      <c r="C12158" t="s">
        <v>437</v>
      </c>
      <c r="D12158" t="s">
        <v>436</v>
      </c>
      <c r="E12158">
        <v>2016</v>
      </c>
      <c r="F12158">
        <v>13</v>
      </c>
      <c r="G12158">
        <v>7.6</v>
      </c>
      <c r="I12158">
        <v>3863000000</v>
      </c>
      <c r="J12158">
        <v>35931.5</v>
      </c>
      <c r="K12158">
        <v>59.6083</v>
      </c>
      <c r="M12158">
        <v>79.268299999999996</v>
      </c>
      <c r="N12158">
        <v>307.17099999999999</v>
      </c>
      <c r="O12158">
        <v>8.7059999999999995</v>
      </c>
    </row>
    <row r="12159" spans="1:15" x14ac:dyDescent="0.3">
      <c r="A12159" t="s">
        <v>420</v>
      </c>
      <c r="B12159" t="s">
        <v>421</v>
      </c>
      <c r="C12159" t="s">
        <v>437</v>
      </c>
      <c r="D12159" t="s">
        <v>436</v>
      </c>
      <c r="E12159">
        <v>2015</v>
      </c>
      <c r="F12159">
        <v>13.2</v>
      </c>
      <c r="G12159">
        <v>7.3</v>
      </c>
      <c r="I12159">
        <v>3748000000</v>
      </c>
      <c r="J12159">
        <v>34797.1</v>
      </c>
      <c r="K12159">
        <v>54.839100000000002</v>
      </c>
      <c r="M12159">
        <v>79.168300000000002</v>
      </c>
      <c r="N12159">
        <v>307.74299999999999</v>
      </c>
      <c r="O12159">
        <v>8.923</v>
      </c>
    </row>
    <row r="12160" spans="1:15" x14ac:dyDescent="0.3">
      <c r="A12160" t="s">
        <v>420</v>
      </c>
      <c r="B12160" t="s">
        <v>421</v>
      </c>
      <c r="C12160" t="s">
        <v>437</v>
      </c>
      <c r="D12160" t="s">
        <v>436</v>
      </c>
      <c r="E12160">
        <v>2014</v>
      </c>
      <c r="F12160">
        <v>13.2</v>
      </c>
      <c r="G12160">
        <v>7.1</v>
      </c>
      <c r="I12160">
        <v>3622000000</v>
      </c>
      <c r="J12160">
        <v>33573.1</v>
      </c>
      <c r="K12160">
        <v>50.07</v>
      </c>
      <c r="M12160">
        <v>78.968299999999999</v>
      </c>
      <c r="N12160">
        <v>308.24</v>
      </c>
      <c r="O12160">
        <v>9.1539999999999999</v>
      </c>
    </row>
    <row r="12161" spans="1:15" x14ac:dyDescent="0.3">
      <c r="A12161" t="s">
        <v>420</v>
      </c>
      <c r="B12161" t="s">
        <v>421</v>
      </c>
      <c r="C12161" t="s">
        <v>437</v>
      </c>
      <c r="D12161" t="s">
        <v>436</v>
      </c>
      <c r="E12161">
        <v>2013</v>
      </c>
      <c r="F12161">
        <v>13.1</v>
      </c>
      <c r="G12161">
        <v>6.9</v>
      </c>
      <c r="I12161">
        <v>3762000000</v>
      </c>
      <c r="J12161">
        <v>34819.1</v>
      </c>
      <c r="K12161">
        <v>45.3</v>
      </c>
      <c r="M12161">
        <v>78.868300000000005</v>
      </c>
      <c r="N12161">
        <v>308.697</v>
      </c>
      <c r="O12161">
        <v>9.3580000000000005</v>
      </c>
    </row>
    <row r="12162" spans="1:15" x14ac:dyDescent="0.3">
      <c r="A12162" t="s">
        <v>420</v>
      </c>
      <c r="B12162" t="s">
        <v>421</v>
      </c>
      <c r="C12162" t="s">
        <v>437</v>
      </c>
      <c r="D12162" t="s">
        <v>436</v>
      </c>
      <c r="E12162">
        <v>2012</v>
      </c>
      <c r="F12162">
        <v>13.1</v>
      </c>
      <c r="G12162">
        <v>6.7</v>
      </c>
      <c r="I12162">
        <v>4095000000</v>
      </c>
      <c r="J12162">
        <v>37849.699999999997</v>
      </c>
      <c r="K12162">
        <v>40.547899999999998</v>
      </c>
      <c r="M12162">
        <v>78.668300000000002</v>
      </c>
      <c r="N12162">
        <v>309.11700000000002</v>
      </c>
      <c r="O12162">
        <v>9.3089999999999993</v>
      </c>
    </row>
    <row r="12163" spans="1:15" x14ac:dyDescent="0.3">
      <c r="A12163" t="s">
        <v>420</v>
      </c>
      <c r="B12163" t="s">
        <v>421</v>
      </c>
      <c r="C12163" t="s">
        <v>437</v>
      </c>
      <c r="D12163" t="s">
        <v>436</v>
      </c>
      <c r="E12163">
        <v>2011</v>
      </c>
      <c r="F12163">
        <v>13.8</v>
      </c>
      <c r="G12163">
        <v>6.6</v>
      </c>
      <c r="I12163">
        <v>4239000000</v>
      </c>
      <c r="J12163">
        <v>39144.199999999997</v>
      </c>
      <c r="K12163">
        <v>35.6</v>
      </c>
      <c r="M12163">
        <v>78.417100000000005</v>
      </c>
      <c r="N12163">
        <v>309.40600000000001</v>
      </c>
      <c r="O12163">
        <v>9.2010000000000005</v>
      </c>
    </row>
    <row r="12164" spans="1:15" x14ac:dyDescent="0.3">
      <c r="A12164" t="s">
        <v>420</v>
      </c>
      <c r="B12164" t="s">
        <v>421</v>
      </c>
      <c r="C12164" t="s">
        <v>437</v>
      </c>
      <c r="D12164" t="s">
        <v>436</v>
      </c>
      <c r="E12164">
        <v>2010</v>
      </c>
      <c r="F12164">
        <v>14.8</v>
      </c>
      <c r="G12164">
        <v>6.6</v>
      </c>
      <c r="I12164">
        <v>4339000000</v>
      </c>
      <c r="J12164">
        <v>40043.199999999997</v>
      </c>
      <c r="K12164">
        <v>31.22</v>
      </c>
      <c r="M12164">
        <v>77.965900000000005</v>
      </c>
      <c r="N12164">
        <v>309.59399999999999</v>
      </c>
      <c r="O12164">
        <v>9.2420000000000009</v>
      </c>
    </row>
    <row r="12165" spans="1:15" x14ac:dyDescent="0.3">
      <c r="A12165" t="s">
        <v>420</v>
      </c>
      <c r="B12165" t="s">
        <v>421</v>
      </c>
      <c r="C12165" t="s">
        <v>437</v>
      </c>
      <c r="D12165" t="s">
        <v>436</v>
      </c>
      <c r="E12165">
        <v>2009</v>
      </c>
      <c r="F12165">
        <v>15.3</v>
      </c>
      <c r="G12165">
        <v>6.6</v>
      </c>
      <c r="I12165">
        <v>4203000000</v>
      </c>
      <c r="J12165">
        <v>38771.300000000003</v>
      </c>
      <c r="K12165">
        <v>27.3965</v>
      </c>
      <c r="M12165">
        <v>77.614599999999996</v>
      </c>
      <c r="N12165">
        <v>309.72899999999998</v>
      </c>
      <c r="O12165">
        <v>9.0500000000000007</v>
      </c>
    </row>
    <row r="12166" spans="1:15" x14ac:dyDescent="0.3">
      <c r="A12166" t="s">
        <v>420</v>
      </c>
      <c r="B12166" t="s">
        <v>421</v>
      </c>
      <c r="C12166" t="s">
        <v>437</v>
      </c>
      <c r="D12166" t="s">
        <v>436</v>
      </c>
      <c r="E12166">
        <v>2008</v>
      </c>
      <c r="F12166">
        <v>15.8</v>
      </c>
      <c r="G12166">
        <v>6.7</v>
      </c>
      <c r="I12166">
        <v>4250000000</v>
      </c>
      <c r="J12166">
        <v>39207</v>
      </c>
      <c r="K12166">
        <v>27.361799999999999</v>
      </c>
      <c r="M12166">
        <v>77.263400000000004</v>
      </c>
      <c r="N12166">
        <v>309.71100000000001</v>
      </c>
      <c r="O12166">
        <v>8.1739999999999995</v>
      </c>
    </row>
    <row r="12167" spans="1:15" x14ac:dyDescent="0.3">
      <c r="A12167" t="s">
        <v>420</v>
      </c>
      <c r="B12167" t="s">
        <v>421</v>
      </c>
      <c r="C12167" t="s">
        <v>437</v>
      </c>
      <c r="D12167" t="s">
        <v>436</v>
      </c>
      <c r="E12167">
        <v>2007</v>
      </c>
      <c r="F12167">
        <v>16.399999999999999</v>
      </c>
      <c r="G12167">
        <v>6.7</v>
      </c>
      <c r="I12167">
        <v>4803000000</v>
      </c>
      <c r="J12167">
        <v>44333.1</v>
      </c>
      <c r="K12167">
        <v>27.339300000000001</v>
      </c>
      <c r="M12167">
        <v>76.861000000000004</v>
      </c>
      <c r="N12167">
        <v>309.54000000000002</v>
      </c>
      <c r="O12167">
        <v>8.1880000000000006</v>
      </c>
    </row>
    <row r="12168" spans="1:15" x14ac:dyDescent="0.3">
      <c r="A12168" t="s">
        <v>420</v>
      </c>
      <c r="B12168" t="s">
        <v>421</v>
      </c>
      <c r="C12168" t="s">
        <v>437</v>
      </c>
      <c r="D12168" t="s">
        <v>436</v>
      </c>
      <c r="E12168">
        <v>2006</v>
      </c>
      <c r="F12168">
        <v>13.2</v>
      </c>
      <c r="G12168">
        <v>5.8</v>
      </c>
      <c r="I12168">
        <v>4504000000</v>
      </c>
      <c r="J12168">
        <v>41560.9</v>
      </c>
      <c r="K12168">
        <v>27.332599999999999</v>
      </c>
      <c r="M12168">
        <v>78.4756</v>
      </c>
      <c r="N12168">
        <v>309.63099999999997</v>
      </c>
      <c r="O12168">
        <v>8.4719999999999995</v>
      </c>
    </row>
    <row r="12169" spans="1:15" x14ac:dyDescent="0.3">
      <c r="A12169" t="s">
        <v>420</v>
      </c>
      <c r="B12169" t="s">
        <v>421</v>
      </c>
      <c r="C12169" t="s">
        <v>437</v>
      </c>
      <c r="D12169" t="s">
        <v>436</v>
      </c>
      <c r="E12169">
        <v>2005</v>
      </c>
      <c r="F12169">
        <v>14.8</v>
      </c>
      <c r="G12169">
        <v>6.1</v>
      </c>
      <c r="I12169">
        <v>4439000000</v>
      </c>
      <c r="J12169">
        <v>40929.800000000003</v>
      </c>
      <c r="K12169">
        <v>27.3443</v>
      </c>
      <c r="M12169">
        <v>77.421999999999997</v>
      </c>
      <c r="N12169">
        <v>309.86900000000003</v>
      </c>
      <c r="O12169">
        <v>8.7720000000000002</v>
      </c>
    </row>
    <row r="12170" spans="1:15" x14ac:dyDescent="0.3">
      <c r="A12170" t="s">
        <v>420</v>
      </c>
      <c r="B12170" t="s">
        <v>421</v>
      </c>
      <c r="C12170" t="s">
        <v>437</v>
      </c>
      <c r="D12170" t="s">
        <v>436</v>
      </c>
      <c r="E12170">
        <v>2004</v>
      </c>
      <c r="F12170">
        <v>14.5</v>
      </c>
      <c r="G12170">
        <v>5.8</v>
      </c>
      <c r="I12170">
        <v>3799000000</v>
      </c>
      <c r="J12170">
        <v>35024.5</v>
      </c>
      <c r="K12170">
        <v>27.376999999999999</v>
      </c>
      <c r="M12170">
        <v>77.873199999999997</v>
      </c>
      <c r="N12170">
        <v>309.90600000000001</v>
      </c>
      <c r="O12170">
        <v>8.9600000000000009</v>
      </c>
    </row>
    <row r="12171" spans="1:15" x14ac:dyDescent="0.3">
      <c r="A12171" t="s">
        <v>420</v>
      </c>
      <c r="B12171" t="s">
        <v>421</v>
      </c>
      <c r="C12171" t="s">
        <v>437</v>
      </c>
      <c r="D12171" t="s">
        <v>436</v>
      </c>
      <c r="E12171">
        <v>2003</v>
      </c>
      <c r="F12171">
        <v>14</v>
      </c>
      <c r="G12171">
        <v>5.8</v>
      </c>
      <c r="I12171">
        <v>3453000000</v>
      </c>
      <c r="J12171">
        <v>31823.1</v>
      </c>
      <c r="K12171">
        <v>27.429099999999998</v>
      </c>
      <c r="M12171">
        <v>77.5732</v>
      </c>
      <c r="N12171">
        <v>310.017</v>
      </c>
      <c r="O12171">
        <v>9.0340000000000007</v>
      </c>
    </row>
    <row r="12172" spans="1:15" x14ac:dyDescent="0.3">
      <c r="A12172" t="s">
        <v>420</v>
      </c>
      <c r="B12172" t="s">
        <v>421</v>
      </c>
      <c r="C12172" t="s">
        <v>437</v>
      </c>
      <c r="D12172" t="s">
        <v>436</v>
      </c>
      <c r="E12172">
        <v>2002</v>
      </c>
      <c r="F12172">
        <v>15.1</v>
      </c>
      <c r="G12172">
        <v>5.7</v>
      </c>
      <c r="I12172">
        <v>3269000000</v>
      </c>
      <c r="J12172">
        <v>30126.3</v>
      </c>
      <c r="K12172">
        <v>27.494399999999999</v>
      </c>
      <c r="M12172">
        <v>77.622</v>
      </c>
      <c r="N12172">
        <v>310.029</v>
      </c>
      <c r="O12172">
        <v>9.0009999999999994</v>
      </c>
    </row>
    <row r="12173" spans="1:15" x14ac:dyDescent="0.3">
      <c r="A12173" t="s">
        <v>420</v>
      </c>
      <c r="B12173" t="s">
        <v>421</v>
      </c>
      <c r="C12173" t="s">
        <v>437</v>
      </c>
      <c r="D12173" t="s">
        <v>436</v>
      </c>
      <c r="E12173">
        <v>2001</v>
      </c>
      <c r="F12173">
        <v>13.1</v>
      </c>
      <c r="G12173">
        <v>5.6</v>
      </c>
      <c r="K12173">
        <v>18.375800000000002</v>
      </c>
      <c r="M12173">
        <v>77.673199999999994</v>
      </c>
      <c r="N12173">
        <v>310.14</v>
      </c>
      <c r="O12173">
        <v>8.9239999999999995</v>
      </c>
    </row>
    <row r="12174" spans="1:15" x14ac:dyDescent="0.3">
      <c r="A12174" t="s">
        <v>420</v>
      </c>
      <c r="B12174" t="s">
        <v>421</v>
      </c>
      <c r="C12174" t="s">
        <v>437</v>
      </c>
      <c r="D12174" t="s">
        <v>436</v>
      </c>
      <c r="E12174">
        <v>2000</v>
      </c>
      <c r="F12174">
        <v>14.4</v>
      </c>
      <c r="G12174">
        <v>6</v>
      </c>
      <c r="K12174">
        <v>13.815099999999999</v>
      </c>
      <c r="M12174">
        <v>76.619500000000002</v>
      </c>
      <c r="N12174">
        <v>310.40600000000001</v>
      </c>
      <c r="O12174">
        <v>8.9979999999999993</v>
      </c>
    </row>
    <row r="12175" spans="1:15" x14ac:dyDescent="0.3">
      <c r="A12175" t="s">
        <v>420</v>
      </c>
      <c r="B12175" t="s">
        <v>421</v>
      </c>
      <c r="C12175" t="s">
        <v>437</v>
      </c>
      <c r="D12175" t="s">
        <v>436</v>
      </c>
      <c r="E12175">
        <v>1999</v>
      </c>
      <c r="F12175">
        <v>16.100000000000001</v>
      </c>
      <c r="G12175">
        <v>5.3</v>
      </c>
      <c r="K12175">
        <v>11.0746</v>
      </c>
      <c r="M12175">
        <v>76.4619</v>
      </c>
      <c r="N12175">
        <v>310.28300000000002</v>
      </c>
      <c r="O12175">
        <v>9.0820000000000007</v>
      </c>
    </row>
    <row r="12176" spans="1:15" x14ac:dyDescent="0.3">
      <c r="A12176" t="s">
        <v>420</v>
      </c>
      <c r="B12176" t="s">
        <v>421</v>
      </c>
      <c r="C12176" t="s">
        <v>437</v>
      </c>
      <c r="D12176" t="s">
        <v>436</v>
      </c>
      <c r="E12176">
        <v>1998</v>
      </c>
      <c r="F12176">
        <v>18</v>
      </c>
      <c r="G12176">
        <v>5</v>
      </c>
      <c r="K12176">
        <v>9.2452199999999998</v>
      </c>
      <c r="M12176">
        <v>76.236999999999995</v>
      </c>
      <c r="N12176">
        <v>310.10599999999999</v>
      </c>
      <c r="O12176">
        <v>9.02</v>
      </c>
    </row>
    <row r="12177" spans="1:15" x14ac:dyDescent="0.3">
      <c r="A12177" t="s">
        <v>420</v>
      </c>
      <c r="B12177" t="s">
        <v>421</v>
      </c>
      <c r="C12177" t="s">
        <v>437</v>
      </c>
      <c r="D12177" t="s">
        <v>436</v>
      </c>
      <c r="E12177">
        <v>1997</v>
      </c>
      <c r="F12177">
        <v>17.2</v>
      </c>
      <c r="G12177">
        <v>5.3</v>
      </c>
      <c r="K12177">
        <v>6.9483699999999997</v>
      </c>
      <c r="M12177">
        <v>76.002499999999998</v>
      </c>
      <c r="N12177">
        <v>309.59100000000001</v>
      </c>
      <c r="O12177">
        <v>9.1020000000000003</v>
      </c>
    </row>
    <row r="12178" spans="1:15" x14ac:dyDescent="0.3">
      <c r="A12178" t="s">
        <v>420</v>
      </c>
      <c r="B12178" t="s">
        <v>421</v>
      </c>
      <c r="C12178" t="s">
        <v>437</v>
      </c>
      <c r="D12178" t="s">
        <v>436</v>
      </c>
      <c r="E12178">
        <v>1996</v>
      </c>
      <c r="F12178">
        <v>17.600000000000001</v>
      </c>
      <c r="G12178">
        <v>5.2</v>
      </c>
      <c r="K12178">
        <v>4.6471900000000002</v>
      </c>
      <c r="M12178">
        <v>75.759</v>
      </c>
      <c r="N12178">
        <v>308.84300000000002</v>
      </c>
      <c r="O12178">
        <v>9.1649999999999991</v>
      </c>
    </row>
    <row r="12179" spans="1:15" x14ac:dyDescent="0.3">
      <c r="A12179" t="s">
        <v>420</v>
      </c>
      <c r="B12179" t="s">
        <v>421</v>
      </c>
      <c r="C12179" t="s">
        <v>437</v>
      </c>
      <c r="D12179" t="s">
        <v>436</v>
      </c>
      <c r="E12179">
        <v>1995</v>
      </c>
      <c r="F12179">
        <v>18.7</v>
      </c>
      <c r="G12179">
        <v>5.0250000000000004</v>
      </c>
      <c r="K12179">
        <v>2.8019599999999998</v>
      </c>
      <c r="M12179">
        <v>75.509900000000002</v>
      </c>
      <c r="N12179">
        <v>308.05099999999999</v>
      </c>
      <c r="O12179">
        <v>9.2349999999999994</v>
      </c>
    </row>
    <row r="12180" spans="1:15" x14ac:dyDescent="0.3">
      <c r="A12180" t="s">
        <v>420</v>
      </c>
      <c r="B12180" t="s">
        <v>421</v>
      </c>
      <c r="C12180" t="s">
        <v>437</v>
      </c>
      <c r="D12180" t="s">
        <v>436</v>
      </c>
      <c r="E12180">
        <v>1994</v>
      </c>
      <c r="F12180">
        <v>19.8</v>
      </c>
      <c r="G12180">
        <v>4.8499999999999996</v>
      </c>
      <c r="K12180">
        <v>0.94064499999999995</v>
      </c>
      <c r="M12180">
        <v>75.257300000000001</v>
      </c>
      <c r="N12180">
        <v>306.62299999999999</v>
      </c>
      <c r="O12180">
        <v>9.2539999999999996</v>
      </c>
    </row>
    <row r="12181" spans="1:15" x14ac:dyDescent="0.3">
      <c r="A12181" t="s">
        <v>420</v>
      </c>
      <c r="B12181" t="s">
        <v>421</v>
      </c>
      <c r="C12181" t="s">
        <v>437</v>
      </c>
      <c r="D12181" t="s">
        <v>436</v>
      </c>
      <c r="E12181">
        <v>1993</v>
      </c>
      <c r="F12181">
        <v>20.9</v>
      </c>
      <c r="G12181">
        <v>4.6749999999999998</v>
      </c>
      <c r="M12181">
        <v>75.002700000000004</v>
      </c>
      <c r="N12181">
        <v>304.50900000000001</v>
      </c>
      <c r="O12181">
        <v>9.2370000000000001</v>
      </c>
    </row>
    <row r="12182" spans="1:15" x14ac:dyDescent="0.3">
      <c r="A12182" t="s">
        <v>420</v>
      </c>
      <c r="B12182" t="s">
        <v>421</v>
      </c>
      <c r="C12182" t="s">
        <v>437</v>
      </c>
      <c r="D12182" t="s">
        <v>436</v>
      </c>
      <c r="E12182">
        <v>1992</v>
      </c>
      <c r="F12182">
        <v>22</v>
      </c>
      <c r="G12182">
        <v>4.5</v>
      </c>
      <c r="M12182">
        <v>74.747</v>
      </c>
      <c r="N12182">
        <v>302.03399999999999</v>
      </c>
      <c r="O12182">
        <v>8.9290000000000003</v>
      </c>
    </row>
    <row r="12183" spans="1:15" x14ac:dyDescent="0.3">
      <c r="A12183" t="s">
        <v>420</v>
      </c>
      <c r="B12183" t="s">
        <v>421</v>
      </c>
      <c r="C12183" t="s">
        <v>437</v>
      </c>
      <c r="D12183" t="s">
        <v>436</v>
      </c>
      <c r="E12183">
        <v>1991</v>
      </c>
      <c r="F12183">
        <v>21.1</v>
      </c>
      <c r="G12183">
        <v>4.5</v>
      </c>
      <c r="M12183">
        <v>74.492000000000004</v>
      </c>
      <c r="N12183">
        <v>299.44900000000001</v>
      </c>
      <c r="O12183">
        <v>8.7200000000000006</v>
      </c>
    </row>
    <row r="12184" spans="1:15" x14ac:dyDescent="0.3">
      <c r="A12184" t="s">
        <v>420</v>
      </c>
      <c r="B12184" t="s">
        <v>421</v>
      </c>
      <c r="C12184" t="s">
        <v>437</v>
      </c>
      <c r="D12184" t="s">
        <v>436</v>
      </c>
      <c r="E12184">
        <v>1990</v>
      </c>
      <c r="F12184">
        <v>21.4</v>
      </c>
      <c r="G12184">
        <v>4.625</v>
      </c>
      <c r="K12184">
        <v>0</v>
      </c>
      <c r="M12184">
        <v>74.235900000000001</v>
      </c>
      <c r="N12184">
        <v>297.03699999999998</v>
      </c>
    </row>
    <row r="12185" spans="1:15" x14ac:dyDescent="0.3">
      <c r="A12185" t="s">
        <v>420</v>
      </c>
      <c r="B12185" t="s">
        <v>421</v>
      </c>
      <c r="C12185" t="s">
        <v>437</v>
      </c>
      <c r="D12185" t="s">
        <v>436</v>
      </c>
      <c r="E12185">
        <v>1989</v>
      </c>
      <c r="F12185">
        <v>21.7</v>
      </c>
      <c r="G12185">
        <v>4.75</v>
      </c>
      <c r="M12185">
        <v>73.978200000000001</v>
      </c>
      <c r="N12185">
        <v>288.68900000000002</v>
      </c>
    </row>
    <row r="12186" spans="1:15" x14ac:dyDescent="0.3">
      <c r="A12186" t="s">
        <v>420</v>
      </c>
      <c r="B12186" t="s">
        <v>421</v>
      </c>
      <c r="C12186" t="s">
        <v>437</v>
      </c>
      <c r="D12186" t="s">
        <v>436</v>
      </c>
      <c r="E12186">
        <v>1988</v>
      </c>
      <c r="F12186">
        <v>22</v>
      </c>
      <c r="G12186">
        <v>4.875</v>
      </c>
      <c r="M12186">
        <v>73.717600000000004</v>
      </c>
      <c r="N12186">
        <v>288.43400000000003</v>
      </c>
    </row>
    <row r="12187" spans="1:15" x14ac:dyDescent="0.3">
      <c r="A12187" t="s">
        <v>420</v>
      </c>
      <c r="B12187" t="s">
        <v>421</v>
      </c>
      <c r="C12187" t="s">
        <v>437</v>
      </c>
      <c r="D12187" t="s">
        <v>436</v>
      </c>
      <c r="E12187">
        <v>1987</v>
      </c>
      <c r="F12187">
        <v>22.3</v>
      </c>
      <c r="G12187">
        <v>5</v>
      </c>
      <c r="M12187">
        <v>73.453900000000004</v>
      </c>
      <c r="N12187">
        <v>288.28899999999999</v>
      </c>
    </row>
    <row r="12188" spans="1:15" x14ac:dyDescent="0.3">
      <c r="A12188" t="s">
        <v>420</v>
      </c>
      <c r="B12188" t="s">
        <v>421</v>
      </c>
      <c r="C12188" t="s">
        <v>437</v>
      </c>
      <c r="D12188" t="s">
        <v>436</v>
      </c>
      <c r="E12188">
        <v>1986</v>
      </c>
      <c r="F12188">
        <v>23.65</v>
      </c>
      <c r="G12188">
        <v>5</v>
      </c>
      <c r="M12188">
        <v>73.186999999999998</v>
      </c>
      <c r="N12188">
        <v>288.12</v>
      </c>
    </row>
    <row r="12189" spans="1:15" x14ac:dyDescent="0.3">
      <c r="A12189" t="s">
        <v>420</v>
      </c>
      <c r="B12189" t="s">
        <v>421</v>
      </c>
      <c r="C12189" t="s">
        <v>437</v>
      </c>
      <c r="D12189" t="s">
        <v>436</v>
      </c>
      <c r="E12189">
        <v>1985</v>
      </c>
      <c r="F12189">
        <v>25</v>
      </c>
      <c r="G12189">
        <v>5</v>
      </c>
      <c r="M12189">
        <v>72.922200000000004</v>
      </c>
      <c r="N12189">
        <v>287.88600000000002</v>
      </c>
    </row>
    <row r="12190" spans="1:15" x14ac:dyDescent="0.3">
      <c r="A12190" t="s">
        <v>420</v>
      </c>
      <c r="B12190" t="s">
        <v>421</v>
      </c>
      <c r="C12190" t="s">
        <v>437</v>
      </c>
      <c r="D12190" t="s">
        <v>436</v>
      </c>
      <c r="E12190">
        <v>1984</v>
      </c>
      <c r="F12190">
        <v>24.9</v>
      </c>
      <c r="G12190">
        <v>5.0428600000000001</v>
      </c>
      <c r="M12190">
        <v>72.662199999999999</v>
      </c>
      <c r="N12190">
        <v>287.42899999999997</v>
      </c>
    </row>
    <row r="12191" spans="1:15" x14ac:dyDescent="0.3">
      <c r="A12191" t="s">
        <v>420</v>
      </c>
      <c r="B12191" t="s">
        <v>421</v>
      </c>
      <c r="C12191" t="s">
        <v>437</v>
      </c>
      <c r="D12191" t="s">
        <v>436</v>
      </c>
      <c r="E12191">
        <v>1983</v>
      </c>
      <c r="F12191">
        <v>24.8</v>
      </c>
      <c r="G12191">
        <v>5.0857099999999997</v>
      </c>
      <c r="M12191">
        <v>72.410200000000003</v>
      </c>
      <c r="N12191">
        <v>286.709</v>
      </c>
    </row>
    <row r="12192" spans="1:15" x14ac:dyDescent="0.3">
      <c r="A12192" t="s">
        <v>420</v>
      </c>
      <c r="B12192" t="s">
        <v>421</v>
      </c>
      <c r="C12192" t="s">
        <v>437</v>
      </c>
      <c r="D12192" t="s">
        <v>436</v>
      </c>
      <c r="E12192">
        <v>1982</v>
      </c>
      <c r="F12192">
        <v>24.7</v>
      </c>
      <c r="G12192">
        <v>5.1285699999999999</v>
      </c>
      <c r="M12192">
        <v>72.166200000000003</v>
      </c>
      <c r="N12192">
        <v>285.90899999999999</v>
      </c>
    </row>
    <row r="12193" spans="1:14" x14ac:dyDescent="0.3">
      <c r="A12193" t="s">
        <v>420</v>
      </c>
      <c r="B12193" t="s">
        <v>421</v>
      </c>
      <c r="C12193" t="s">
        <v>437</v>
      </c>
      <c r="D12193" t="s">
        <v>436</v>
      </c>
      <c r="E12193">
        <v>1981</v>
      </c>
      <c r="F12193">
        <v>25.25</v>
      </c>
      <c r="G12193">
        <v>5.17143</v>
      </c>
      <c r="M12193">
        <v>71.930700000000002</v>
      </c>
      <c r="N12193">
        <v>285.29399999999998</v>
      </c>
    </row>
    <row r="12194" spans="1:14" x14ac:dyDescent="0.3">
      <c r="A12194" t="s">
        <v>420</v>
      </c>
      <c r="B12194" t="s">
        <v>421</v>
      </c>
      <c r="C12194" t="s">
        <v>437</v>
      </c>
      <c r="D12194" t="s">
        <v>436</v>
      </c>
      <c r="E12194">
        <v>1980</v>
      </c>
      <c r="F12194">
        <v>25.8</v>
      </c>
      <c r="G12194">
        <v>5.2142900000000001</v>
      </c>
      <c r="M12194">
        <v>71.700100000000006</v>
      </c>
      <c r="N12194">
        <v>284.67399999999998</v>
      </c>
    </row>
    <row r="12195" spans="1:14" x14ac:dyDescent="0.3">
      <c r="A12195" t="s">
        <v>420</v>
      </c>
      <c r="B12195" t="s">
        <v>421</v>
      </c>
      <c r="C12195" t="s">
        <v>437</v>
      </c>
      <c r="D12195" t="s">
        <v>436</v>
      </c>
      <c r="E12195">
        <v>1979</v>
      </c>
      <c r="F12195">
        <v>26.35</v>
      </c>
      <c r="G12195">
        <v>5.2571399999999997</v>
      </c>
      <c r="M12195">
        <v>71.471000000000004</v>
      </c>
      <c r="N12195">
        <v>274.80900000000003</v>
      </c>
    </row>
    <row r="12196" spans="1:14" x14ac:dyDescent="0.3">
      <c r="A12196" t="s">
        <v>420</v>
      </c>
      <c r="B12196" t="s">
        <v>421</v>
      </c>
      <c r="C12196" t="s">
        <v>437</v>
      </c>
      <c r="D12196" t="s">
        <v>436</v>
      </c>
      <c r="E12196">
        <v>1978</v>
      </c>
      <c r="F12196">
        <v>26.9</v>
      </c>
      <c r="G12196">
        <v>5.3</v>
      </c>
      <c r="M12196">
        <v>71.239199999999997</v>
      </c>
      <c r="N12196">
        <v>274.08300000000003</v>
      </c>
    </row>
    <row r="12197" spans="1:14" x14ac:dyDescent="0.3">
      <c r="A12197" t="s">
        <v>420</v>
      </c>
      <c r="B12197" t="s">
        <v>421</v>
      </c>
      <c r="C12197" t="s">
        <v>437</v>
      </c>
      <c r="D12197" t="s">
        <v>436</v>
      </c>
      <c r="E12197">
        <v>1977</v>
      </c>
      <c r="F12197">
        <v>26.75</v>
      </c>
      <c r="G12197">
        <v>5.35</v>
      </c>
      <c r="M12197">
        <v>70.999899999999997</v>
      </c>
      <c r="N12197">
        <v>266.29399999999998</v>
      </c>
    </row>
    <row r="12198" spans="1:14" x14ac:dyDescent="0.3">
      <c r="A12198" t="s">
        <v>420</v>
      </c>
      <c r="B12198" t="s">
        <v>421</v>
      </c>
      <c r="C12198" t="s">
        <v>437</v>
      </c>
      <c r="D12198" t="s">
        <v>436</v>
      </c>
      <c r="E12198">
        <v>1976</v>
      </c>
      <c r="F12198">
        <v>26.6</v>
      </c>
      <c r="G12198">
        <v>5.4</v>
      </c>
      <c r="M12198">
        <v>70.750500000000002</v>
      </c>
      <c r="N12198">
        <v>274.76</v>
      </c>
    </row>
    <row r="12199" spans="1:14" x14ac:dyDescent="0.3">
      <c r="A12199" t="s">
        <v>420</v>
      </c>
      <c r="B12199" t="s">
        <v>421</v>
      </c>
      <c r="C12199" t="s">
        <v>437</v>
      </c>
      <c r="D12199" t="s">
        <v>436</v>
      </c>
      <c r="E12199">
        <v>1975</v>
      </c>
      <c r="F12199">
        <v>28.1</v>
      </c>
      <c r="G12199">
        <v>5.2</v>
      </c>
      <c r="M12199">
        <v>70.490099999999998</v>
      </c>
      <c r="N12199">
        <v>269.95400000000001</v>
      </c>
    </row>
    <row r="12200" spans="1:14" x14ac:dyDescent="0.3">
      <c r="A12200" t="s">
        <v>420</v>
      </c>
      <c r="B12200" t="s">
        <v>421</v>
      </c>
      <c r="C12200" t="s">
        <v>437</v>
      </c>
      <c r="D12200" t="s">
        <v>436</v>
      </c>
      <c r="E12200">
        <v>1974</v>
      </c>
      <c r="F12200">
        <v>29.7</v>
      </c>
      <c r="G12200">
        <v>5.6</v>
      </c>
      <c r="M12200">
        <v>70.217600000000004</v>
      </c>
      <c r="N12200">
        <v>256.97399999999999</v>
      </c>
    </row>
    <row r="12201" spans="1:14" x14ac:dyDescent="0.3">
      <c r="A12201" t="s">
        <v>420</v>
      </c>
      <c r="B12201" t="s">
        <v>421</v>
      </c>
      <c r="C12201" t="s">
        <v>437</v>
      </c>
      <c r="D12201" t="s">
        <v>436</v>
      </c>
      <c r="E12201">
        <v>1973</v>
      </c>
      <c r="F12201">
        <v>30.0778</v>
      </c>
      <c r="G12201">
        <v>5.9111099999999999</v>
      </c>
      <c r="M12201">
        <v>69.935599999999994</v>
      </c>
      <c r="N12201">
        <v>240.346</v>
      </c>
    </row>
    <row r="12202" spans="1:14" x14ac:dyDescent="0.3">
      <c r="A12202" t="s">
        <v>420</v>
      </c>
      <c r="B12202" t="s">
        <v>421</v>
      </c>
      <c r="C12202" t="s">
        <v>437</v>
      </c>
      <c r="D12202" t="s">
        <v>436</v>
      </c>
      <c r="E12202">
        <v>1972</v>
      </c>
      <c r="F12202">
        <v>30.4556</v>
      </c>
      <c r="G12202">
        <v>6.2222200000000001</v>
      </c>
      <c r="M12202">
        <v>69.646600000000007</v>
      </c>
      <c r="N12202">
        <v>218.054</v>
      </c>
    </row>
    <row r="12203" spans="1:14" x14ac:dyDescent="0.3">
      <c r="A12203" t="s">
        <v>420</v>
      </c>
      <c r="B12203" t="s">
        <v>421</v>
      </c>
      <c r="C12203" t="s">
        <v>437</v>
      </c>
      <c r="D12203" t="s">
        <v>436</v>
      </c>
      <c r="E12203">
        <v>1971</v>
      </c>
      <c r="F12203">
        <v>30.833300000000001</v>
      </c>
      <c r="G12203">
        <v>6.5333300000000003</v>
      </c>
      <c r="M12203">
        <v>69.351100000000002</v>
      </c>
      <c r="N12203">
        <v>202.67699999999999</v>
      </c>
    </row>
    <row r="12204" spans="1:14" x14ac:dyDescent="0.3">
      <c r="A12204" t="s">
        <v>420</v>
      </c>
      <c r="B12204" t="s">
        <v>421</v>
      </c>
      <c r="C12204" t="s">
        <v>437</v>
      </c>
      <c r="D12204" t="s">
        <v>436</v>
      </c>
      <c r="E12204">
        <v>1970</v>
      </c>
      <c r="F12204">
        <v>31.211099999999998</v>
      </c>
      <c r="G12204">
        <v>6.8444399999999996</v>
      </c>
      <c r="M12204">
        <v>69.051199999999994</v>
      </c>
      <c r="N12204">
        <v>181.36</v>
      </c>
    </row>
    <row r="12205" spans="1:14" x14ac:dyDescent="0.3">
      <c r="A12205" t="s">
        <v>420</v>
      </c>
      <c r="B12205" t="s">
        <v>421</v>
      </c>
      <c r="C12205" t="s">
        <v>437</v>
      </c>
      <c r="D12205" t="s">
        <v>436</v>
      </c>
      <c r="E12205">
        <v>1969</v>
      </c>
      <c r="F12205">
        <v>31.588899999999999</v>
      </c>
      <c r="G12205">
        <v>7.1555600000000004</v>
      </c>
      <c r="M12205">
        <v>68.748199999999997</v>
      </c>
      <c r="N12205">
        <v>172.286</v>
      </c>
    </row>
    <row r="12206" spans="1:14" x14ac:dyDescent="0.3">
      <c r="A12206" t="s">
        <v>420</v>
      </c>
      <c r="B12206" t="s">
        <v>421</v>
      </c>
      <c r="C12206" t="s">
        <v>437</v>
      </c>
      <c r="D12206" t="s">
        <v>436</v>
      </c>
      <c r="E12206">
        <v>1968</v>
      </c>
      <c r="F12206">
        <v>31.966699999999999</v>
      </c>
      <c r="G12206">
        <v>7.4666699999999997</v>
      </c>
      <c r="M12206">
        <v>68.442700000000002</v>
      </c>
      <c r="N12206">
        <v>159.143</v>
      </c>
    </row>
    <row r="12207" spans="1:14" x14ac:dyDescent="0.3">
      <c r="A12207" t="s">
        <v>420</v>
      </c>
      <c r="B12207" t="s">
        <v>421</v>
      </c>
      <c r="C12207" t="s">
        <v>437</v>
      </c>
      <c r="D12207" t="s">
        <v>436</v>
      </c>
      <c r="E12207">
        <v>1967</v>
      </c>
      <c r="F12207">
        <v>32.3444</v>
      </c>
      <c r="G12207">
        <v>7.7777799999999999</v>
      </c>
      <c r="M12207">
        <v>68.138199999999998</v>
      </c>
      <c r="N12207">
        <v>140.286</v>
      </c>
    </row>
    <row r="12208" spans="1:14" x14ac:dyDescent="0.3">
      <c r="A12208" t="s">
        <v>420</v>
      </c>
      <c r="B12208" t="s">
        <v>421</v>
      </c>
      <c r="C12208" t="s">
        <v>437</v>
      </c>
      <c r="D12208" t="s">
        <v>436</v>
      </c>
      <c r="E12208">
        <v>1966</v>
      </c>
      <c r="F12208">
        <v>32.722200000000001</v>
      </c>
      <c r="G12208">
        <v>8.0888899999999992</v>
      </c>
      <c r="M12208">
        <v>67.835099999999997</v>
      </c>
      <c r="N12208">
        <v>132</v>
      </c>
    </row>
    <row r="12209" spans="1:15" x14ac:dyDescent="0.3">
      <c r="A12209" t="s">
        <v>420</v>
      </c>
      <c r="B12209" t="s">
        <v>421</v>
      </c>
      <c r="C12209" t="s">
        <v>437</v>
      </c>
      <c r="D12209" t="s">
        <v>436</v>
      </c>
      <c r="E12209">
        <v>1965</v>
      </c>
      <c r="F12209">
        <v>33.1</v>
      </c>
      <c r="G12209">
        <v>8.4</v>
      </c>
      <c r="M12209">
        <v>67.540499999999994</v>
      </c>
      <c r="N12209">
        <v>124.286</v>
      </c>
    </row>
    <row r="12210" spans="1:15" x14ac:dyDescent="0.3">
      <c r="A12210" t="s">
        <v>420</v>
      </c>
      <c r="B12210" t="s">
        <v>421</v>
      </c>
      <c r="C12210" t="s">
        <v>437</v>
      </c>
      <c r="D12210" t="s">
        <v>436</v>
      </c>
      <c r="E12210">
        <v>1964</v>
      </c>
      <c r="F12210">
        <v>33.479999999999997</v>
      </c>
      <c r="G12210">
        <v>8.7200000000000006</v>
      </c>
      <c r="M12210">
        <v>67.260400000000004</v>
      </c>
      <c r="N12210">
        <v>116.571</v>
      </c>
    </row>
    <row r="12211" spans="1:15" x14ac:dyDescent="0.3">
      <c r="A12211" t="s">
        <v>420</v>
      </c>
      <c r="B12211" t="s">
        <v>421</v>
      </c>
      <c r="C12211" t="s">
        <v>437</v>
      </c>
      <c r="D12211" t="s">
        <v>436</v>
      </c>
      <c r="E12211">
        <v>1963</v>
      </c>
      <c r="F12211">
        <v>33.86</v>
      </c>
      <c r="G12211">
        <v>9.0399999999999991</v>
      </c>
      <c r="M12211">
        <v>66.996200000000002</v>
      </c>
      <c r="N12211">
        <v>113.714</v>
      </c>
    </row>
    <row r="12212" spans="1:15" x14ac:dyDescent="0.3">
      <c r="A12212" t="s">
        <v>420</v>
      </c>
      <c r="B12212" t="s">
        <v>421</v>
      </c>
      <c r="C12212" t="s">
        <v>437</v>
      </c>
      <c r="D12212" t="s">
        <v>436</v>
      </c>
      <c r="E12212">
        <v>1962</v>
      </c>
      <c r="F12212">
        <v>34.24</v>
      </c>
      <c r="G12212">
        <v>9.36</v>
      </c>
      <c r="M12212">
        <v>66.741100000000003</v>
      </c>
      <c r="N12212">
        <v>100</v>
      </c>
    </row>
    <row r="12213" spans="1:15" x14ac:dyDescent="0.3">
      <c r="A12213" t="s">
        <v>420</v>
      </c>
      <c r="B12213" t="s">
        <v>421</v>
      </c>
      <c r="C12213" t="s">
        <v>437</v>
      </c>
      <c r="D12213" t="s">
        <v>436</v>
      </c>
      <c r="E12213">
        <v>1961</v>
      </c>
      <c r="F12213">
        <v>34.619999999999997</v>
      </c>
      <c r="G12213">
        <v>9.68</v>
      </c>
      <c r="M12213">
        <v>66.488</v>
      </c>
      <c r="N12213">
        <v>98</v>
      </c>
    </row>
    <row r="12214" spans="1:15" x14ac:dyDescent="0.3">
      <c r="A12214" t="s">
        <v>420</v>
      </c>
      <c r="B12214" t="s">
        <v>421</v>
      </c>
      <c r="C12214" t="s">
        <v>437</v>
      </c>
      <c r="D12214" t="s">
        <v>436</v>
      </c>
      <c r="E12214">
        <v>1960</v>
      </c>
      <c r="F12214">
        <v>35</v>
      </c>
      <c r="G12214">
        <v>10</v>
      </c>
      <c r="M12214">
        <v>66.224900000000005</v>
      </c>
    </row>
    <row r="12215" spans="1:15" x14ac:dyDescent="0.3">
      <c r="A12215" t="s">
        <v>422</v>
      </c>
      <c r="B12215" t="s">
        <v>423</v>
      </c>
      <c r="C12215" t="s">
        <v>434</v>
      </c>
      <c r="D12215" t="s">
        <v>432</v>
      </c>
      <c r="E12215">
        <v>2018</v>
      </c>
      <c r="I12215">
        <v>14615900000</v>
      </c>
      <c r="J12215">
        <v>3198.87</v>
      </c>
      <c r="K12215">
        <v>64.400000000000006</v>
      </c>
      <c r="L12215">
        <v>17.3</v>
      </c>
      <c r="N12215">
        <v>758.98500000000001</v>
      </c>
      <c r="O12215">
        <v>30.181999999999999</v>
      </c>
    </row>
    <row r="12216" spans="1:15" x14ac:dyDescent="0.3">
      <c r="A12216" t="s">
        <v>422</v>
      </c>
      <c r="B12216" t="s">
        <v>423</v>
      </c>
      <c r="C12216" t="s">
        <v>434</v>
      </c>
      <c r="D12216" t="s">
        <v>432</v>
      </c>
      <c r="E12216">
        <v>2017</v>
      </c>
      <c r="F12216">
        <v>29.905000000000001</v>
      </c>
      <c r="G12216">
        <v>3.4689999999999999</v>
      </c>
      <c r="I12216">
        <v>14498100000</v>
      </c>
      <c r="J12216">
        <v>3254.49</v>
      </c>
      <c r="K12216">
        <v>65.2</v>
      </c>
      <c r="L12216">
        <v>17.7</v>
      </c>
      <c r="M12216">
        <v>73.739999999999995</v>
      </c>
      <c r="N12216">
        <v>740.00099999999998</v>
      </c>
      <c r="O12216">
        <v>27.443999999999999</v>
      </c>
    </row>
    <row r="12217" spans="1:15" x14ac:dyDescent="0.3">
      <c r="A12217" t="s">
        <v>422</v>
      </c>
      <c r="B12217" t="s">
        <v>423</v>
      </c>
      <c r="C12217" t="s">
        <v>434</v>
      </c>
      <c r="D12217" t="s">
        <v>432</v>
      </c>
      <c r="E12217">
        <v>2016</v>
      </c>
      <c r="F12217">
        <v>30.571999999999999</v>
      </c>
      <c r="G12217">
        <v>3.4780000000000002</v>
      </c>
      <c r="I12217">
        <v>13425700000</v>
      </c>
      <c r="J12217">
        <v>3074.29</v>
      </c>
      <c r="K12217">
        <v>61.178400000000003</v>
      </c>
      <c r="L12217">
        <v>18.100000000000001</v>
      </c>
      <c r="M12217">
        <v>73.588999999999999</v>
      </c>
      <c r="N12217">
        <v>725.43</v>
      </c>
      <c r="O12217">
        <v>26.89</v>
      </c>
    </row>
    <row r="12218" spans="1:15" x14ac:dyDescent="0.3">
      <c r="A12218" t="s">
        <v>422</v>
      </c>
      <c r="B12218" t="s">
        <v>423</v>
      </c>
      <c r="C12218" t="s">
        <v>434</v>
      </c>
      <c r="D12218" t="s">
        <v>432</v>
      </c>
      <c r="E12218">
        <v>2015</v>
      </c>
      <c r="F12218">
        <v>31.245999999999999</v>
      </c>
      <c r="G12218">
        <v>3.488</v>
      </c>
      <c r="I12218">
        <v>12673000000</v>
      </c>
      <c r="J12218">
        <v>2967.85</v>
      </c>
      <c r="K12218">
        <v>57.424199999999999</v>
      </c>
      <c r="L12218">
        <v>18.5</v>
      </c>
      <c r="M12218">
        <v>73.441999999999993</v>
      </c>
      <c r="N12218">
        <v>709.31799999999998</v>
      </c>
      <c r="O12218">
        <v>25.821000000000002</v>
      </c>
    </row>
    <row r="12219" spans="1:15" x14ac:dyDescent="0.3">
      <c r="A12219" t="s">
        <v>422</v>
      </c>
      <c r="B12219" t="s">
        <v>423</v>
      </c>
      <c r="C12219" t="s">
        <v>434</v>
      </c>
      <c r="D12219" t="s">
        <v>432</v>
      </c>
      <c r="E12219">
        <v>2014</v>
      </c>
      <c r="F12219">
        <v>31.885000000000002</v>
      </c>
      <c r="G12219">
        <v>3.4950000000000001</v>
      </c>
      <c r="I12219">
        <v>12715600000</v>
      </c>
      <c r="J12219">
        <v>3046.82</v>
      </c>
      <c r="K12219">
        <v>53.67</v>
      </c>
      <c r="L12219">
        <v>18.8</v>
      </c>
      <c r="M12219">
        <v>73.302999999999997</v>
      </c>
      <c r="N12219">
        <v>693.255</v>
      </c>
      <c r="O12219">
        <v>26.946000000000002</v>
      </c>
    </row>
    <row r="12220" spans="1:15" x14ac:dyDescent="0.3">
      <c r="A12220" t="s">
        <v>422</v>
      </c>
      <c r="B12220" t="s">
        <v>423</v>
      </c>
      <c r="C12220" t="s">
        <v>434</v>
      </c>
      <c r="D12220" t="s">
        <v>432</v>
      </c>
      <c r="E12220">
        <v>2013</v>
      </c>
      <c r="F12220">
        <v>32.450000000000003</v>
      </c>
      <c r="G12220">
        <v>3.5009999999999999</v>
      </c>
      <c r="I12220">
        <v>12476000000</v>
      </c>
      <c r="J12220">
        <v>3060.31</v>
      </c>
      <c r="K12220">
        <v>46.6</v>
      </c>
      <c r="L12220">
        <v>19</v>
      </c>
      <c r="M12220">
        <v>73.17</v>
      </c>
      <c r="N12220">
        <v>677.19399999999996</v>
      </c>
      <c r="O12220">
        <v>23.396999999999998</v>
      </c>
    </row>
    <row r="12221" spans="1:15" x14ac:dyDescent="0.3">
      <c r="A12221" t="s">
        <v>422</v>
      </c>
      <c r="B12221" t="s">
        <v>423</v>
      </c>
      <c r="C12221" t="s">
        <v>434</v>
      </c>
      <c r="D12221" t="s">
        <v>432</v>
      </c>
      <c r="E12221">
        <v>2012</v>
      </c>
      <c r="F12221">
        <v>32.920999999999999</v>
      </c>
      <c r="G12221">
        <v>3.5049999999999999</v>
      </c>
      <c r="I12221">
        <v>11279400000</v>
      </c>
      <c r="J12221">
        <v>2834.02</v>
      </c>
      <c r="K12221">
        <v>43.4</v>
      </c>
      <c r="L12221">
        <v>19.3</v>
      </c>
      <c r="M12221">
        <v>73.040999999999997</v>
      </c>
      <c r="N12221">
        <v>661.12900000000002</v>
      </c>
      <c r="O12221">
        <v>22.972999999999999</v>
      </c>
    </row>
    <row r="12222" spans="1:15" x14ac:dyDescent="0.3">
      <c r="A12222" t="s">
        <v>422</v>
      </c>
      <c r="B12222" t="s">
        <v>423</v>
      </c>
      <c r="C12222" t="s">
        <v>434</v>
      </c>
      <c r="D12222" t="s">
        <v>432</v>
      </c>
      <c r="E12222">
        <v>2011</v>
      </c>
      <c r="F12222">
        <v>33.290999999999997</v>
      </c>
      <c r="G12222">
        <v>3.508</v>
      </c>
      <c r="I12222">
        <v>10465400000</v>
      </c>
      <c r="J12222">
        <v>2695.19</v>
      </c>
      <c r="K12222">
        <v>41.08</v>
      </c>
      <c r="L12222">
        <v>19.5</v>
      </c>
      <c r="M12222">
        <v>72.915000000000006</v>
      </c>
      <c r="N12222">
        <v>645.01400000000001</v>
      </c>
      <c r="O12222">
        <v>20.936</v>
      </c>
    </row>
    <row r="12223" spans="1:15" x14ac:dyDescent="0.3">
      <c r="A12223" t="s">
        <v>422</v>
      </c>
      <c r="B12223" t="s">
        <v>423</v>
      </c>
      <c r="C12223" t="s">
        <v>434</v>
      </c>
      <c r="D12223" t="s">
        <v>432</v>
      </c>
      <c r="E12223">
        <v>2010</v>
      </c>
      <c r="F12223">
        <v>33.564</v>
      </c>
      <c r="G12223">
        <v>3.5110000000000001</v>
      </c>
      <c r="I12223">
        <v>8913100000</v>
      </c>
      <c r="J12223">
        <v>2354.13</v>
      </c>
      <c r="K12223">
        <v>37.4</v>
      </c>
      <c r="L12223">
        <v>19.8</v>
      </c>
      <c r="M12223">
        <v>72.787999999999997</v>
      </c>
      <c r="N12223">
        <v>628.92999999999995</v>
      </c>
      <c r="O12223">
        <v>23.734000000000002</v>
      </c>
    </row>
    <row r="12224" spans="1:15" x14ac:dyDescent="0.3">
      <c r="A12224" t="s">
        <v>422</v>
      </c>
      <c r="B12224" t="s">
        <v>423</v>
      </c>
      <c r="C12224" t="s">
        <v>434</v>
      </c>
      <c r="D12224" t="s">
        <v>432</v>
      </c>
      <c r="E12224">
        <v>2009</v>
      </c>
      <c r="F12224">
        <v>33.753999999999998</v>
      </c>
      <c r="G12224">
        <v>3.5150000000000001</v>
      </c>
      <c r="I12224">
        <v>7268200000</v>
      </c>
      <c r="J12224">
        <v>1970.18</v>
      </c>
      <c r="K12224">
        <v>32.229999999999997</v>
      </c>
      <c r="L12224">
        <v>20.100000000000001</v>
      </c>
      <c r="M12224">
        <v>72.656000000000006</v>
      </c>
      <c r="N12224">
        <v>612.80700000000002</v>
      </c>
      <c r="O12224">
        <v>24.547999999999998</v>
      </c>
    </row>
    <row r="12225" spans="1:15" x14ac:dyDescent="0.3">
      <c r="A12225" t="s">
        <v>422</v>
      </c>
      <c r="B12225" t="s">
        <v>423</v>
      </c>
      <c r="C12225" t="s">
        <v>434</v>
      </c>
      <c r="D12225" t="s">
        <v>432</v>
      </c>
      <c r="E12225">
        <v>2008</v>
      </c>
      <c r="F12225">
        <v>33.902999999999999</v>
      </c>
      <c r="G12225">
        <v>3.5209999999999999</v>
      </c>
      <c r="I12225">
        <v>6673500000</v>
      </c>
      <c r="J12225">
        <v>1857.89</v>
      </c>
      <c r="K12225">
        <v>24.358000000000001</v>
      </c>
      <c r="L12225">
        <v>20.6</v>
      </c>
      <c r="M12225">
        <v>72.516999999999996</v>
      </c>
      <c r="N12225">
        <v>596.67399999999998</v>
      </c>
      <c r="O12225">
        <v>26.611999999999998</v>
      </c>
    </row>
    <row r="12226" spans="1:15" x14ac:dyDescent="0.3">
      <c r="A12226" t="s">
        <v>422</v>
      </c>
      <c r="B12226" t="s">
        <v>423</v>
      </c>
      <c r="C12226" t="s">
        <v>434</v>
      </c>
      <c r="D12226" t="s">
        <v>432</v>
      </c>
      <c r="E12226">
        <v>2007</v>
      </c>
      <c r="F12226">
        <v>35.854999999999997</v>
      </c>
      <c r="G12226">
        <v>3.6749999999999998</v>
      </c>
      <c r="I12226">
        <v>5505800000</v>
      </c>
      <c r="J12226">
        <v>1575.56</v>
      </c>
      <c r="K12226">
        <v>21.175999999999998</v>
      </c>
      <c r="L12226">
        <v>21.1</v>
      </c>
      <c r="M12226">
        <v>72.366</v>
      </c>
      <c r="N12226">
        <v>580.48099999999999</v>
      </c>
      <c r="O12226">
        <v>21.718</v>
      </c>
    </row>
    <row r="12227" spans="1:15" x14ac:dyDescent="0.3">
      <c r="A12227" t="s">
        <v>422</v>
      </c>
      <c r="B12227" t="s">
        <v>423</v>
      </c>
      <c r="C12227" t="s">
        <v>434</v>
      </c>
      <c r="D12227" t="s">
        <v>432</v>
      </c>
      <c r="E12227">
        <v>2006</v>
      </c>
      <c r="F12227">
        <v>36.700000000000003</v>
      </c>
      <c r="G12227">
        <v>3.9</v>
      </c>
      <c r="I12227">
        <v>4910100000</v>
      </c>
      <c r="J12227">
        <v>1441.46</v>
      </c>
      <c r="K12227">
        <v>18.41</v>
      </c>
      <c r="L12227">
        <v>21.6</v>
      </c>
      <c r="M12227">
        <v>72.203000000000003</v>
      </c>
      <c r="N12227">
        <v>565.83600000000001</v>
      </c>
      <c r="O12227">
        <v>23.741</v>
      </c>
    </row>
    <row r="12228" spans="1:15" x14ac:dyDescent="0.3">
      <c r="A12228" t="s">
        <v>422</v>
      </c>
      <c r="B12228" t="s">
        <v>423</v>
      </c>
      <c r="C12228" t="s">
        <v>434</v>
      </c>
      <c r="D12228" t="s">
        <v>432</v>
      </c>
      <c r="E12228">
        <v>2005</v>
      </c>
      <c r="F12228">
        <v>37.299999999999997</v>
      </c>
      <c r="G12228">
        <v>4</v>
      </c>
      <c r="I12228">
        <v>4831800000</v>
      </c>
      <c r="J12228">
        <v>1455.19</v>
      </c>
      <c r="K12228">
        <v>16.004999999999999</v>
      </c>
      <c r="L12228">
        <v>22.1</v>
      </c>
      <c r="M12228">
        <v>72.028000000000006</v>
      </c>
      <c r="N12228">
        <v>551.56100000000004</v>
      </c>
      <c r="O12228">
        <v>23.515000000000001</v>
      </c>
    </row>
    <row r="12229" spans="1:15" x14ac:dyDescent="0.3">
      <c r="A12229" t="s">
        <v>422</v>
      </c>
      <c r="B12229" t="s">
        <v>423</v>
      </c>
      <c r="C12229" t="s">
        <v>434</v>
      </c>
      <c r="D12229" t="s">
        <v>432</v>
      </c>
      <c r="E12229">
        <v>2004</v>
      </c>
      <c r="F12229">
        <v>38.1</v>
      </c>
      <c r="G12229">
        <v>4.0999999999999996</v>
      </c>
      <c r="I12229">
        <v>4329200000</v>
      </c>
      <c r="J12229">
        <v>1337.57</v>
      </c>
      <c r="K12229">
        <v>4.4009</v>
      </c>
      <c r="L12229">
        <v>22.6</v>
      </c>
      <c r="M12229">
        <v>71.841999999999999</v>
      </c>
      <c r="N12229">
        <v>537.64599999999996</v>
      </c>
      <c r="O12229">
        <v>26.786000000000001</v>
      </c>
    </row>
    <row r="12230" spans="1:15" x14ac:dyDescent="0.3">
      <c r="A12230" t="s">
        <v>422</v>
      </c>
      <c r="B12230" t="s">
        <v>423</v>
      </c>
      <c r="C12230" t="s">
        <v>434</v>
      </c>
      <c r="D12230" t="s">
        <v>432</v>
      </c>
      <c r="E12230">
        <v>2003</v>
      </c>
      <c r="F12230">
        <v>38.799999999999997</v>
      </c>
      <c r="G12230">
        <v>4.2</v>
      </c>
      <c r="I12230">
        <v>3968000000</v>
      </c>
      <c r="J12230">
        <v>1257.7</v>
      </c>
      <c r="K12230">
        <v>4.1306200000000004</v>
      </c>
      <c r="L12230">
        <v>23.2</v>
      </c>
      <c r="M12230">
        <v>71.647999999999996</v>
      </c>
      <c r="N12230">
        <v>524.08100000000002</v>
      </c>
      <c r="O12230">
        <v>25.48</v>
      </c>
    </row>
    <row r="12231" spans="1:15" x14ac:dyDescent="0.3">
      <c r="A12231" t="s">
        <v>422</v>
      </c>
      <c r="B12231" t="s">
        <v>423</v>
      </c>
      <c r="C12231" t="s">
        <v>434</v>
      </c>
      <c r="D12231" t="s">
        <v>432</v>
      </c>
      <c r="E12231">
        <v>2002</v>
      </c>
      <c r="F12231">
        <v>39.6</v>
      </c>
      <c r="G12231">
        <v>4.3</v>
      </c>
      <c r="I12231">
        <v>3555800000</v>
      </c>
      <c r="J12231">
        <v>1156.22</v>
      </c>
      <c r="K12231">
        <v>3.1000899999999998</v>
      </c>
      <c r="L12231">
        <v>23.8</v>
      </c>
      <c r="M12231">
        <v>71.447000000000003</v>
      </c>
      <c r="N12231">
        <v>510.85899999999998</v>
      </c>
      <c r="O12231">
        <v>31.222000000000001</v>
      </c>
    </row>
    <row r="12232" spans="1:15" x14ac:dyDescent="0.3">
      <c r="A12232" t="s">
        <v>422</v>
      </c>
      <c r="B12232" t="s">
        <v>423</v>
      </c>
      <c r="C12232" t="s">
        <v>434</v>
      </c>
      <c r="D12232" t="s">
        <v>432</v>
      </c>
      <c r="E12232">
        <v>2001</v>
      </c>
      <c r="F12232">
        <v>40.200000000000003</v>
      </c>
      <c r="G12232">
        <v>4.4000000000000004</v>
      </c>
      <c r="I12232">
        <v>4003700000</v>
      </c>
      <c r="J12232">
        <v>1335.55</v>
      </c>
      <c r="K12232">
        <v>1.8368500000000001</v>
      </c>
      <c r="L12232">
        <v>24.4</v>
      </c>
      <c r="M12232">
        <v>71.239000000000004</v>
      </c>
      <c r="N12232">
        <v>497.971</v>
      </c>
      <c r="O12232">
        <v>25.297999999999998</v>
      </c>
    </row>
    <row r="12233" spans="1:15" x14ac:dyDescent="0.3">
      <c r="A12233" t="s">
        <v>422</v>
      </c>
      <c r="B12233" t="s">
        <v>423</v>
      </c>
      <c r="C12233" t="s">
        <v>434</v>
      </c>
      <c r="D12233" t="s">
        <v>432</v>
      </c>
      <c r="E12233">
        <v>2000</v>
      </c>
      <c r="F12233">
        <v>40.9</v>
      </c>
      <c r="G12233">
        <v>4.5</v>
      </c>
      <c r="I12233">
        <v>4313600000</v>
      </c>
      <c r="J12233">
        <v>1476.17</v>
      </c>
      <c r="K12233">
        <v>1.11131</v>
      </c>
      <c r="L12233">
        <v>25.1</v>
      </c>
      <c r="M12233">
        <v>71.022000000000006</v>
      </c>
      <c r="N12233">
        <v>485.40699999999998</v>
      </c>
      <c r="O12233">
        <v>13.534000000000001</v>
      </c>
    </row>
    <row r="12234" spans="1:15" x14ac:dyDescent="0.3">
      <c r="A12234" t="s">
        <v>422</v>
      </c>
      <c r="B12234" t="s">
        <v>423</v>
      </c>
      <c r="C12234" t="s">
        <v>434</v>
      </c>
      <c r="D12234" t="s">
        <v>432</v>
      </c>
      <c r="E12234">
        <v>1999</v>
      </c>
      <c r="F12234">
        <v>41.4</v>
      </c>
      <c r="G12234">
        <v>4.5999999999999996</v>
      </c>
      <c r="I12234">
        <v>4271200000</v>
      </c>
      <c r="J12234">
        <v>1499.49</v>
      </c>
      <c r="L12234">
        <v>25.8</v>
      </c>
      <c r="M12234">
        <v>70.796999999999997</v>
      </c>
      <c r="N12234">
        <v>473.161</v>
      </c>
      <c r="O12234">
        <v>13.804</v>
      </c>
    </row>
    <row r="12235" spans="1:15" x14ac:dyDescent="0.3">
      <c r="A12235" t="s">
        <v>422</v>
      </c>
      <c r="B12235" t="s">
        <v>423</v>
      </c>
      <c r="C12235" t="s">
        <v>434</v>
      </c>
      <c r="D12235" t="s">
        <v>432</v>
      </c>
      <c r="E12235">
        <v>1998</v>
      </c>
      <c r="F12235">
        <v>42.1</v>
      </c>
      <c r="G12235">
        <v>4.8</v>
      </c>
      <c r="I12235">
        <v>4067800000</v>
      </c>
      <c r="J12235">
        <v>1465.05</v>
      </c>
      <c r="L12235">
        <v>26.6</v>
      </c>
      <c r="M12235">
        <v>70.56</v>
      </c>
      <c r="N12235">
        <v>461.22399999999999</v>
      </c>
      <c r="O12235">
        <v>13.923999999999999</v>
      </c>
    </row>
    <row r="12236" spans="1:15" x14ac:dyDescent="0.3">
      <c r="A12236" t="s">
        <v>422</v>
      </c>
      <c r="B12236" t="s">
        <v>423</v>
      </c>
      <c r="C12236" t="s">
        <v>434</v>
      </c>
      <c r="D12236" t="s">
        <v>432</v>
      </c>
      <c r="E12236">
        <v>1997</v>
      </c>
      <c r="F12236">
        <v>42.7</v>
      </c>
      <c r="G12236">
        <v>4.9000000000000004</v>
      </c>
      <c r="I12236">
        <v>3759800000</v>
      </c>
      <c r="J12236">
        <v>1389.16</v>
      </c>
      <c r="L12236">
        <v>27.5</v>
      </c>
      <c r="M12236">
        <v>70.308999999999997</v>
      </c>
      <c r="N12236">
        <v>449.58800000000002</v>
      </c>
      <c r="O12236">
        <v>14.194000000000001</v>
      </c>
    </row>
    <row r="12237" spans="1:15" x14ac:dyDescent="0.3">
      <c r="A12237" t="s">
        <v>422</v>
      </c>
      <c r="B12237" t="s">
        <v>423</v>
      </c>
      <c r="C12237" t="s">
        <v>434</v>
      </c>
      <c r="D12237" t="s">
        <v>432</v>
      </c>
      <c r="E12237">
        <v>1996</v>
      </c>
      <c r="F12237">
        <v>43.06</v>
      </c>
      <c r="G12237">
        <v>5.16</v>
      </c>
      <c r="I12237">
        <v>3409600000</v>
      </c>
      <c r="J12237">
        <v>1317.47</v>
      </c>
      <c r="L12237">
        <v>28.4</v>
      </c>
      <c r="M12237">
        <v>70.040999999999997</v>
      </c>
      <c r="N12237">
        <v>429.9</v>
      </c>
      <c r="O12237">
        <v>14.247</v>
      </c>
    </row>
    <row r="12238" spans="1:15" x14ac:dyDescent="0.3">
      <c r="A12238" t="s">
        <v>422</v>
      </c>
      <c r="B12238" t="s">
        <v>423</v>
      </c>
      <c r="C12238" t="s">
        <v>434</v>
      </c>
      <c r="D12238" t="s">
        <v>432</v>
      </c>
      <c r="E12238">
        <v>1995</v>
      </c>
      <c r="F12238">
        <v>43.42</v>
      </c>
      <c r="G12238">
        <v>5.42</v>
      </c>
      <c r="I12238">
        <v>3282800000</v>
      </c>
      <c r="J12238">
        <v>1326.56</v>
      </c>
      <c r="L12238">
        <v>29.4</v>
      </c>
      <c r="M12238">
        <v>69.757000000000005</v>
      </c>
      <c r="N12238">
        <v>411.07400000000001</v>
      </c>
      <c r="O12238">
        <v>14.381</v>
      </c>
    </row>
    <row r="12239" spans="1:15" x14ac:dyDescent="0.3">
      <c r="A12239" t="s">
        <v>422</v>
      </c>
      <c r="B12239" t="s">
        <v>423</v>
      </c>
      <c r="C12239" t="s">
        <v>434</v>
      </c>
      <c r="D12239" t="s">
        <v>432</v>
      </c>
      <c r="E12239">
        <v>1994</v>
      </c>
      <c r="F12239">
        <v>43.78</v>
      </c>
      <c r="G12239">
        <v>5.68</v>
      </c>
      <c r="I12239">
        <v>2843300000</v>
      </c>
      <c r="J12239">
        <v>1201.58</v>
      </c>
      <c r="L12239">
        <v>30.4</v>
      </c>
      <c r="M12239">
        <v>69.454999999999998</v>
      </c>
      <c r="N12239">
        <v>393.07299999999998</v>
      </c>
      <c r="O12239">
        <v>14.199</v>
      </c>
    </row>
    <row r="12240" spans="1:15" x14ac:dyDescent="0.3">
      <c r="A12240" t="s">
        <v>422</v>
      </c>
      <c r="B12240" t="s">
        <v>423</v>
      </c>
      <c r="C12240" t="s">
        <v>434</v>
      </c>
      <c r="D12240" t="s">
        <v>432</v>
      </c>
      <c r="E12240">
        <v>1993</v>
      </c>
      <c r="F12240">
        <v>44.14</v>
      </c>
      <c r="G12240">
        <v>5.94</v>
      </c>
      <c r="L12240">
        <v>31.6</v>
      </c>
      <c r="M12240">
        <v>69.135000000000005</v>
      </c>
      <c r="N12240">
        <v>375.86</v>
      </c>
      <c r="O12240">
        <v>14.22</v>
      </c>
    </row>
    <row r="12241" spans="1:15" x14ac:dyDescent="0.3">
      <c r="A12241" t="s">
        <v>422</v>
      </c>
      <c r="B12241" t="s">
        <v>423</v>
      </c>
      <c r="C12241" t="s">
        <v>434</v>
      </c>
      <c r="D12241" t="s">
        <v>432</v>
      </c>
      <c r="E12241">
        <v>1992</v>
      </c>
      <c r="F12241">
        <v>44.5</v>
      </c>
      <c r="G12241">
        <v>6.2</v>
      </c>
      <c r="L12241">
        <v>32.799999999999997</v>
      </c>
      <c r="M12241">
        <v>68.795000000000002</v>
      </c>
      <c r="N12241">
        <v>359.4</v>
      </c>
      <c r="O12241">
        <v>13.894</v>
      </c>
    </row>
    <row r="12242" spans="1:15" x14ac:dyDescent="0.3">
      <c r="A12242" t="s">
        <v>422</v>
      </c>
      <c r="B12242" t="s">
        <v>423</v>
      </c>
      <c r="C12242" t="s">
        <v>434</v>
      </c>
      <c r="D12242" t="s">
        <v>432</v>
      </c>
      <c r="E12242">
        <v>1991</v>
      </c>
      <c r="F12242">
        <v>44.86</v>
      </c>
      <c r="G12242">
        <v>6.46</v>
      </c>
      <c r="L12242">
        <v>34.1</v>
      </c>
      <c r="M12242">
        <v>68.433000000000007</v>
      </c>
      <c r="N12242">
        <v>343.66199999999998</v>
      </c>
      <c r="O12242">
        <v>13.842000000000001</v>
      </c>
    </row>
    <row r="12243" spans="1:15" x14ac:dyDescent="0.3">
      <c r="A12243" t="s">
        <v>422</v>
      </c>
      <c r="B12243" t="s">
        <v>423</v>
      </c>
      <c r="C12243" t="s">
        <v>434</v>
      </c>
      <c r="D12243" t="s">
        <v>432</v>
      </c>
      <c r="E12243">
        <v>1990</v>
      </c>
      <c r="F12243">
        <v>45.22</v>
      </c>
      <c r="G12243">
        <v>6.72</v>
      </c>
      <c r="K12243">
        <v>0</v>
      </c>
      <c r="L12243">
        <v>35.6</v>
      </c>
      <c r="M12243">
        <v>68.048000000000002</v>
      </c>
      <c r="N12243">
        <v>328.613</v>
      </c>
    </row>
    <row r="12244" spans="1:15" x14ac:dyDescent="0.3">
      <c r="A12244" t="s">
        <v>422</v>
      </c>
      <c r="B12244" t="s">
        <v>423</v>
      </c>
      <c r="C12244" t="s">
        <v>434</v>
      </c>
      <c r="D12244" t="s">
        <v>432</v>
      </c>
      <c r="E12244">
        <v>1989</v>
      </c>
      <c r="L12244">
        <v>37.200000000000003</v>
      </c>
    </row>
    <row r="12245" spans="1:15" x14ac:dyDescent="0.3">
      <c r="A12245" t="s">
        <v>422</v>
      </c>
      <c r="B12245" t="s">
        <v>423</v>
      </c>
      <c r="C12245" t="s">
        <v>434</v>
      </c>
      <c r="D12245" t="s">
        <v>432</v>
      </c>
      <c r="E12245">
        <v>1988</v>
      </c>
      <c r="L12245">
        <v>39</v>
      </c>
    </row>
    <row r="12246" spans="1:15" x14ac:dyDescent="0.3">
      <c r="A12246" t="s">
        <v>422</v>
      </c>
      <c r="B12246" t="s">
        <v>423</v>
      </c>
      <c r="C12246" t="s">
        <v>434</v>
      </c>
      <c r="D12246" t="s">
        <v>432</v>
      </c>
      <c r="E12246">
        <v>1987</v>
      </c>
      <c r="L12246">
        <v>41</v>
      </c>
    </row>
    <row r="12247" spans="1:15" x14ac:dyDescent="0.3">
      <c r="A12247" t="s">
        <v>422</v>
      </c>
      <c r="B12247" t="s">
        <v>423</v>
      </c>
      <c r="C12247" t="s">
        <v>434</v>
      </c>
      <c r="D12247" t="s">
        <v>432</v>
      </c>
      <c r="E12247">
        <v>1986</v>
      </c>
      <c r="L12247">
        <v>43.1</v>
      </c>
    </row>
    <row r="12248" spans="1:15" x14ac:dyDescent="0.3">
      <c r="A12248" t="s">
        <v>422</v>
      </c>
      <c r="B12248" t="s">
        <v>423</v>
      </c>
      <c r="C12248" t="s">
        <v>434</v>
      </c>
      <c r="D12248" t="s">
        <v>432</v>
      </c>
      <c r="E12248">
        <v>1985</v>
      </c>
      <c r="L12248">
        <v>45.4</v>
      </c>
    </row>
    <row r="12249" spans="1:15" x14ac:dyDescent="0.3">
      <c r="A12249" t="s">
        <v>422</v>
      </c>
      <c r="B12249" t="s">
        <v>423</v>
      </c>
      <c r="C12249" t="s">
        <v>434</v>
      </c>
      <c r="D12249" t="s">
        <v>432</v>
      </c>
      <c r="E12249">
        <v>1984</v>
      </c>
      <c r="L12249">
        <v>47.8</v>
      </c>
    </row>
    <row r="12250" spans="1:15" x14ac:dyDescent="0.3">
      <c r="A12250" t="s">
        <v>422</v>
      </c>
      <c r="B12250" t="s">
        <v>423</v>
      </c>
      <c r="C12250" t="s">
        <v>434</v>
      </c>
      <c r="D12250" t="s">
        <v>432</v>
      </c>
      <c r="E12250">
        <v>1983</v>
      </c>
      <c r="L12250">
        <v>50.3</v>
      </c>
    </row>
    <row r="12251" spans="1:15" x14ac:dyDescent="0.3">
      <c r="A12251" t="s">
        <v>422</v>
      </c>
      <c r="B12251" t="s">
        <v>423</v>
      </c>
      <c r="C12251" t="s">
        <v>434</v>
      </c>
      <c r="D12251" t="s">
        <v>432</v>
      </c>
      <c r="E12251">
        <v>1982</v>
      </c>
      <c r="L12251">
        <v>53</v>
      </c>
    </row>
    <row r="12252" spans="1:15" x14ac:dyDescent="0.3">
      <c r="A12252" t="s">
        <v>422</v>
      </c>
      <c r="B12252" t="s">
        <v>423</v>
      </c>
      <c r="C12252" t="s">
        <v>434</v>
      </c>
      <c r="D12252" t="s">
        <v>432</v>
      </c>
      <c r="E12252">
        <v>1981</v>
      </c>
      <c r="L12252">
        <v>55.8</v>
      </c>
    </row>
    <row r="12253" spans="1:15" x14ac:dyDescent="0.3">
      <c r="A12253" t="s">
        <v>422</v>
      </c>
      <c r="B12253" t="s">
        <v>423</v>
      </c>
      <c r="C12253" t="s">
        <v>434</v>
      </c>
      <c r="D12253" t="s">
        <v>432</v>
      </c>
      <c r="E12253">
        <v>1980</v>
      </c>
      <c r="L12253">
        <v>58.7</v>
      </c>
    </row>
    <row r="12254" spans="1:15" x14ac:dyDescent="0.3">
      <c r="A12254" t="s">
        <v>422</v>
      </c>
      <c r="B12254" t="s">
        <v>423</v>
      </c>
      <c r="C12254" t="s">
        <v>434</v>
      </c>
      <c r="D12254" t="s">
        <v>432</v>
      </c>
      <c r="E12254">
        <v>1979</v>
      </c>
      <c r="L12254">
        <v>61.9</v>
      </c>
    </row>
    <row r="12255" spans="1:15" x14ac:dyDescent="0.3">
      <c r="A12255" t="s">
        <v>422</v>
      </c>
      <c r="B12255" t="s">
        <v>423</v>
      </c>
      <c r="C12255" t="s">
        <v>434</v>
      </c>
      <c r="D12255" t="s">
        <v>432</v>
      </c>
      <c r="E12255">
        <v>1978</v>
      </c>
      <c r="L12255">
        <v>65.3</v>
      </c>
    </row>
    <row r="12256" spans="1:15" x14ac:dyDescent="0.3">
      <c r="A12256" t="s">
        <v>422</v>
      </c>
      <c r="B12256" t="s">
        <v>423</v>
      </c>
      <c r="C12256" t="s">
        <v>434</v>
      </c>
      <c r="D12256" t="s">
        <v>432</v>
      </c>
      <c r="E12256">
        <v>1977</v>
      </c>
      <c r="L12256">
        <v>68.8</v>
      </c>
    </row>
    <row r="12257" spans="1:12" x14ac:dyDescent="0.3">
      <c r="A12257" t="s">
        <v>422</v>
      </c>
      <c r="B12257" t="s">
        <v>423</v>
      </c>
      <c r="C12257" t="s">
        <v>434</v>
      </c>
      <c r="D12257" t="s">
        <v>432</v>
      </c>
      <c r="E12257">
        <v>1976</v>
      </c>
      <c r="L12257">
        <v>72.599999999999994</v>
      </c>
    </row>
    <row r="12258" spans="1:12" x14ac:dyDescent="0.3">
      <c r="A12258" t="s">
        <v>422</v>
      </c>
      <c r="B12258" t="s">
        <v>423</v>
      </c>
      <c r="C12258" t="s">
        <v>434</v>
      </c>
      <c r="D12258" t="s">
        <v>432</v>
      </c>
      <c r="E12258">
        <v>1975</v>
      </c>
      <c r="L12258">
        <v>76.7</v>
      </c>
    </row>
    <row r="12259" spans="1:12" x14ac:dyDescent="0.3">
      <c r="A12259" t="s">
        <v>422</v>
      </c>
      <c r="B12259" t="s">
        <v>423</v>
      </c>
      <c r="C12259" t="s">
        <v>434</v>
      </c>
      <c r="D12259" t="s">
        <v>432</v>
      </c>
      <c r="E12259">
        <v>1974</v>
      </c>
    </row>
    <row r="12260" spans="1:12" x14ac:dyDescent="0.3">
      <c r="A12260" t="s">
        <v>422</v>
      </c>
      <c r="B12260" t="s">
        <v>423</v>
      </c>
      <c r="C12260" t="s">
        <v>434</v>
      </c>
      <c r="D12260" t="s">
        <v>432</v>
      </c>
      <c r="E12260">
        <v>1973</v>
      </c>
    </row>
    <row r="12261" spans="1:12" x14ac:dyDescent="0.3">
      <c r="A12261" t="s">
        <v>422</v>
      </c>
      <c r="B12261" t="s">
        <v>423</v>
      </c>
      <c r="C12261" t="s">
        <v>434</v>
      </c>
      <c r="D12261" t="s">
        <v>432</v>
      </c>
      <c r="E12261">
        <v>1972</v>
      </c>
    </row>
    <row r="12262" spans="1:12" x14ac:dyDescent="0.3">
      <c r="A12262" t="s">
        <v>422</v>
      </c>
      <c r="B12262" t="s">
        <v>423</v>
      </c>
      <c r="C12262" t="s">
        <v>434</v>
      </c>
      <c r="D12262" t="s">
        <v>432</v>
      </c>
      <c r="E12262">
        <v>1971</v>
      </c>
    </row>
    <row r="12263" spans="1:12" x14ac:dyDescent="0.3">
      <c r="A12263" t="s">
        <v>422</v>
      </c>
      <c r="B12263" t="s">
        <v>423</v>
      </c>
      <c r="C12263" t="s">
        <v>434</v>
      </c>
      <c r="D12263" t="s">
        <v>432</v>
      </c>
      <c r="E12263">
        <v>1970</v>
      </c>
    </row>
    <row r="12264" spans="1:12" x14ac:dyDescent="0.3">
      <c r="A12264" t="s">
        <v>422</v>
      </c>
      <c r="B12264" t="s">
        <v>423</v>
      </c>
      <c r="C12264" t="s">
        <v>434</v>
      </c>
      <c r="D12264" t="s">
        <v>432</v>
      </c>
      <c r="E12264">
        <v>1969</v>
      </c>
    </row>
    <row r="12265" spans="1:12" x14ac:dyDescent="0.3">
      <c r="A12265" t="s">
        <v>422</v>
      </c>
      <c r="B12265" t="s">
        <v>423</v>
      </c>
      <c r="C12265" t="s">
        <v>434</v>
      </c>
      <c r="D12265" t="s">
        <v>432</v>
      </c>
      <c r="E12265">
        <v>1968</v>
      </c>
    </row>
    <row r="12266" spans="1:12" x14ac:dyDescent="0.3">
      <c r="A12266" t="s">
        <v>422</v>
      </c>
      <c r="B12266" t="s">
        <v>423</v>
      </c>
      <c r="C12266" t="s">
        <v>434</v>
      </c>
      <c r="D12266" t="s">
        <v>432</v>
      </c>
      <c r="E12266">
        <v>1967</v>
      </c>
    </row>
    <row r="12267" spans="1:12" x14ac:dyDescent="0.3">
      <c r="A12267" t="s">
        <v>422</v>
      </c>
      <c r="B12267" t="s">
        <v>423</v>
      </c>
      <c r="C12267" t="s">
        <v>434</v>
      </c>
      <c r="D12267" t="s">
        <v>432</v>
      </c>
      <c r="E12267">
        <v>1966</v>
      </c>
    </row>
    <row r="12268" spans="1:12" x14ac:dyDescent="0.3">
      <c r="A12268" t="s">
        <v>422</v>
      </c>
      <c r="B12268" t="s">
        <v>423</v>
      </c>
      <c r="C12268" t="s">
        <v>434</v>
      </c>
      <c r="D12268" t="s">
        <v>432</v>
      </c>
      <c r="E12268">
        <v>1965</v>
      </c>
    </row>
    <row r="12269" spans="1:12" x14ac:dyDescent="0.3">
      <c r="A12269" t="s">
        <v>422</v>
      </c>
      <c r="B12269" t="s">
        <v>423</v>
      </c>
      <c r="C12269" t="s">
        <v>434</v>
      </c>
      <c r="D12269" t="s">
        <v>432</v>
      </c>
      <c r="E12269">
        <v>1964</v>
      </c>
    </row>
    <row r="12270" spans="1:12" x14ac:dyDescent="0.3">
      <c r="A12270" t="s">
        <v>422</v>
      </c>
      <c r="B12270" t="s">
        <v>423</v>
      </c>
      <c r="C12270" t="s">
        <v>434</v>
      </c>
      <c r="D12270" t="s">
        <v>432</v>
      </c>
      <c r="E12270">
        <v>1963</v>
      </c>
    </row>
    <row r="12271" spans="1:12" x14ac:dyDescent="0.3">
      <c r="A12271" t="s">
        <v>422</v>
      </c>
      <c r="B12271" t="s">
        <v>423</v>
      </c>
      <c r="C12271" t="s">
        <v>434</v>
      </c>
      <c r="D12271" t="s">
        <v>432</v>
      </c>
      <c r="E12271">
        <v>1962</v>
      </c>
    </row>
    <row r="12272" spans="1:12" x14ac:dyDescent="0.3">
      <c r="A12272" t="s">
        <v>422</v>
      </c>
      <c r="B12272" t="s">
        <v>423</v>
      </c>
      <c r="C12272" t="s">
        <v>434</v>
      </c>
      <c r="D12272" t="s">
        <v>432</v>
      </c>
      <c r="E12272">
        <v>1961</v>
      </c>
    </row>
    <row r="12273" spans="1:15" x14ac:dyDescent="0.3">
      <c r="A12273" t="s">
        <v>422</v>
      </c>
      <c r="B12273" t="s">
        <v>423</v>
      </c>
      <c r="C12273" t="s">
        <v>434</v>
      </c>
      <c r="D12273" t="s">
        <v>432</v>
      </c>
      <c r="E12273">
        <v>1960</v>
      </c>
    </row>
    <row r="12274" spans="1:15" x14ac:dyDescent="0.3">
      <c r="A12274" t="s">
        <v>424</v>
      </c>
      <c r="B12274" t="s">
        <v>425</v>
      </c>
      <c r="C12274" t="s">
        <v>434</v>
      </c>
      <c r="D12274" t="s">
        <v>432</v>
      </c>
      <c r="E12274">
        <v>2018</v>
      </c>
      <c r="I12274">
        <v>26914400000</v>
      </c>
      <c r="J12274">
        <v>944.40800000000002</v>
      </c>
      <c r="L12274">
        <v>42.9</v>
      </c>
      <c r="N12274">
        <v>53.977899999999998</v>
      </c>
      <c r="O12274">
        <v>12.933999999999999</v>
      </c>
    </row>
    <row r="12275" spans="1:15" x14ac:dyDescent="0.3">
      <c r="A12275" t="s">
        <v>424</v>
      </c>
      <c r="B12275" t="s">
        <v>425</v>
      </c>
      <c r="C12275" t="s">
        <v>434</v>
      </c>
      <c r="D12275" t="s">
        <v>432</v>
      </c>
      <c r="E12275">
        <v>2017</v>
      </c>
      <c r="F12275">
        <v>31.04</v>
      </c>
      <c r="G12275">
        <v>5.9779999999999998</v>
      </c>
      <c r="I12275">
        <v>26818700000</v>
      </c>
      <c r="J12275">
        <v>963.495</v>
      </c>
      <c r="K12275">
        <v>26.718399999999999</v>
      </c>
      <c r="L12275">
        <v>42.9</v>
      </c>
      <c r="M12275">
        <v>66.085999999999999</v>
      </c>
      <c r="N12275">
        <v>52.720500000000001</v>
      </c>
      <c r="O12275">
        <v>13.175000000000001</v>
      </c>
    </row>
    <row r="12276" spans="1:15" x14ac:dyDescent="0.3">
      <c r="A12276" t="s">
        <v>424</v>
      </c>
      <c r="B12276" t="s">
        <v>425</v>
      </c>
      <c r="C12276" t="s">
        <v>434</v>
      </c>
      <c r="D12276" t="s">
        <v>432</v>
      </c>
      <c r="E12276">
        <v>2016</v>
      </c>
      <c r="F12276">
        <v>31.626999999999999</v>
      </c>
      <c r="G12276">
        <v>5.9720000000000004</v>
      </c>
      <c r="I12276">
        <v>30968200000</v>
      </c>
      <c r="J12276">
        <v>1139.8699999999999</v>
      </c>
      <c r="K12276">
        <v>24.5792</v>
      </c>
      <c r="L12276">
        <v>42.9</v>
      </c>
      <c r="M12276">
        <v>66.087000000000003</v>
      </c>
      <c r="N12276">
        <v>51.457900000000002</v>
      </c>
      <c r="O12276">
        <v>13.523999999999999</v>
      </c>
    </row>
    <row r="12277" spans="1:15" x14ac:dyDescent="0.3">
      <c r="A12277" t="s">
        <v>424</v>
      </c>
      <c r="B12277" t="s">
        <v>425</v>
      </c>
      <c r="C12277" t="s">
        <v>434</v>
      </c>
      <c r="D12277" t="s">
        <v>432</v>
      </c>
      <c r="E12277">
        <v>2015</v>
      </c>
      <c r="F12277">
        <v>32.197000000000003</v>
      </c>
      <c r="G12277">
        <v>5.9690000000000003</v>
      </c>
      <c r="I12277">
        <v>42628300000</v>
      </c>
      <c r="J12277">
        <v>1608.74</v>
      </c>
      <c r="K12277">
        <v>24.0854</v>
      </c>
      <c r="L12277">
        <v>42.9</v>
      </c>
      <c r="M12277">
        <v>66.084999999999994</v>
      </c>
      <c r="N12277">
        <v>50.188200000000002</v>
      </c>
      <c r="O12277">
        <v>14.023</v>
      </c>
    </row>
    <row r="12278" spans="1:15" x14ac:dyDescent="0.3">
      <c r="A12278" t="s">
        <v>424</v>
      </c>
      <c r="B12278" t="s">
        <v>425</v>
      </c>
      <c r="C12278" t="s">
        <v>434</v>
      </c>
      <c r="D12278" t="s">
        <v>432</v>
      </c>
      <c r="E12278">
        <v>2014</v>
      </c>
      <c r="F12278">
        <v>32.734999999999999</v>
      </c>
      <c r="G12278">
        <v>5.9740000000000002</v>
      </c>
      <c r="H12278">
        <v>219.8</v>
      </c>
      <c r="I12278">
        <v>43228600000</v>
      </c>
      <c r="J12278">
        <v>1674</v>
      </c>
      <c r="K12278">
        <v>22.55</v>
      </c>
      <c r="L12278">
        <v>42.9</v>
      </c>
      <c r="M12278">
        <v>66.066000000000003</v>
      </c>
      <c r="N12278">
        <v>48.910899999999998</v>
      </c>
      <c r="O12278">
        <v>13.467000000000001</v>
      </c>
    </row>
    <row r="12279" spans="1:15" x14ac:dyDescent="0.3">
      <c r="A12279" t="s">
        <v>424</v>
      </c>
      <c r="B12279" t="s">
        <v>425</v>
      </c>
      <c r="C12279" t="s">
        <v>434</v>
      </c>
      <c r="D12279" t="s">
        <v>432</v>
      </c>
      <c r="E12279">
        <v>2013</v>
      </c>
      <c r="F12279">
        <v>33.228999999999999</v>
      </c>
      <c r="G12279">
        <v>5.992</v>
      </c>
      <c r="H12279">
        <v>250.96299999999999</v>
      </c>
      <c r="I12279">
        <v>40415200000</v>
      </c>
      <c r="J12279">
        <v>1607.15</v>
      </c>
      <c r="K12279">
        <v>20</v>
      </c>
      <c r="L12279">
        <v>42.9</v>
      </c>
      <c r="M12279">
        <v>66.016000000000005</v>
      </c>
      <c r="N12279">
        <v>47.629800000000003</v>
      </c>
      <c r="O12279">
        <v>13.507</v>
      </c>
    </row>
    <row r="12280" spans="1:15" x14ac:dyDescent="0.3">
      <c r="A12280" t="s">
        <v>424</v>
      </c>
      <c r="B12280" t="s">
        <v>425</v>
      </c>
      <c r="C12280" t="s">
        <v>434</v>
      </c>
      <c r="D12280" t="s">
        <v>432</v>
      </c>
      <c r="E12280">
        <v>2012</v>
      </c>
      <c r="F12280">
        <v>33.68</v>
      </c>
      <c r="G12280">
        <v>6.03</v>
      </c>
      <c r="H12280">
        <v>193.804</v>
      </c>
      <c r="I12280">
        <v>35401300000</v>
      </c>
      <c r="J12280">
        <v>1446.54</v>
      </c>
      <c r="K12280">
        <v>17.4465</v>
      </c>
      <c r="L12280">
        <v>42.9</v>
      </c>
      <c r="M12280">
        <v>65.92</v>
      </c>
      <c r="N12280">
        <v>46.353299999999997</v>
      </c>
      <c r="O12280">
        <v>13.252000000000001</v>
      </c>
    </row>
    <row r="12281" spans="1:15" x14ac:dyDescent="0.3">
      <c r="A12281" t="s">
        <v>424</v>
      </c>
      <c r="B12281" t="s">
        <v>425</v>
      </c>
      <c r="C12281" t="s">
        <v>434</v>
      </c>
      <c r="D12281" t="s">
        <v>432</v>
      </c>
      <c r="E12281">
        <v>2011</v>
      </c>
      <c r="F12281">
        <v>34.091000000000001</v>
      </c>
      <c r="G12281">
        <v>6.0940000000000003</v>
      </c>
      <c r="H12281">
        <v>193.804</v>
      </c>
      <c r="I12281">
        <v>32726400000</v>
      </c>
      <c r="J12281">
        <v>1374.62</v>
      </c>
      <c r="K12281">
        <v>14.904999999999999</v>
      </c>
      <c r="L12281">
        <v>43</v>
      </c>
      <c r="M12281">
        <v>65.768000000000001</v>
      </c>
      <c r="N12281">
        <v>45.092700000000001</v>
      </c>
      <c r="O12281">
        <v>13.058</v>
      </c>
    </row>
    <row r="12282" spans="1:15" x14ac:dyDescent="0.3">
      <c r="A12282" t="s">
        <v>424</v>
      </c>
      <c r="B12282" t="s">
        <v>425</v>
      </c>
      <c r="C12282" t="s">
        <v>434</v>
      </c>
      <c r="D12282" t="s">
        <v>432</v>
      </c>
      <c r="E12282">
        <v>2010</v>
      </c>
      <c r="F12282">
        <v>34.472000000000001</v>
      </c>
      <c r="G12282">
        <v>6.1890000000000001</v>
      </c>
      <c r="H12282">
        <v>254.84899999999999</v>
      </c>
      <c r="I12282">
        <v>30906700000</v>
      </c>
      <c r="J12282">
        <v>1334.78</v>
      </c>
      <c r="K12282">
        <v>12.35</v>
      </c>
      <c r="L12282">
        <v>43.6</v>
      </c>
      <c r="M12282">
        <v>65.549000000000007</v>
      </c>
      <c r="N12282">
        <v>43.856400000000001</v>
      </c>
      <c r="O12282">
        <v>12.904999999999999</v>
      </c>
    </row>
    <row r="12283" spans="1:15" x14ac:dyDescent="0.3">
      <c r="A12283" t="s">
        <v>424</v>
      </c>
      <c r="B12283" t="s">
        <v>425</v>
      </c>
      <c r="C12283" t="s">
        <v>434</v>
      </c>
      <c r="D12283" t="s">
        <v>432</v>
      </c>
      <c r="E12283">
        <v>2009</v>
      </c>
      <c r="F12283">
        <v>34.834000000000003</v>
      </c>
      <c r="G12283">
        <v>6.32</v>
      </c>
      <c r="H12283">
        <v>226.99</v>
      </c>
      <c r="I12283">
        <v>25130300000</v>
      </c>
      <c r="J12283">
        <v>1116.08</v>
      </c>
      <c r="K12283">
        <v>9.9600000000000009</v>
      </c>
      <c r="L12283">
        <v>45</v>
      </c>
      <c r="M12283">
        <v>65.254999999999995</v>
      </c>
      <c r="N12283">
        <v>42.647199999999998</v>
      </c>
      <c r="O12283">
        <v>12.513</v>
      </c>
    </row>
    <row r="12284" spans="1:15" x14ac:dyDescent="0.3">
      <c r="A12284" t="s">
        <v>424</v>
      </c>
      <c r="B12284" t="s">
        <v>425</v>
      </c>
      <c r="C12284" t="s">
        <v>434</v>
      </c>
      <c r="D12284" t="s">
        <v>432</v>
      </c>
      <c r="E12284">
        <v>2008</v>
      </c>
      <c r="F12284">
        <v>35.201000000000001</v>
      </c>
      <c r="G12284">
        <v>6.4880000000000004</v>
      </c>
      <c r="H12284">
        <v>230.12799999999999</v>
      </c>
      <c r="I12284">
        <v>26910900000</v>
      </c>
      <c r="J12284">
        <v>1229.25</v>
      </c>
      <c r="K12284">
        <v>6.89</v>
      </c>
      <c r="L12284">
        <v>47</v>
      </c>
      <c r="M12284">
        <v>64.891999999999996</v>
      </c>
      <c r="N12284">
        <v>41.464799999999997</v>
      </c>
      <c r="O12284">
        <v>11.343</v>
      </c>
    </row>
    <row r="12285" spans="1:15" x14ac:dyDescent="0.3">
      <c r="A12285" t="s">
        <v>424</v>
      </c>
      <c r="B12285" t="s">
        <v>425</v>
      </c>
      <c r="C12285" t="s">
        <v>434</v>
      </c>
      <c r="D12285" t="s">
        <v>432</v>
      </c>
      <c r="E12285">
        <v>2007</v>
      </c>
      <c r="F12285">
        <v>35.591000000000001</v>
      </c>
      <c r="G12285">
        <v>6.6909999999999998</v>
      </c>
      <c r="H12285">
        <v>211.20599999999999</v>
      </c>
      <c r="I12285">
        <v>21650500000</v>
      </c>
      <c r="J12285">
        <v>1017.29</v>
      </c>
      <c r="K12285">
        <v>5.01</v>
      </c>
      <c r="L12285">
        <v>49.4</v>
      </c>
      <c r="M12285">
        <v>64.47</v>
      </c>
      <c r="N12285">
        <v>40.310099999999998</v>
      </c>
      <c r="O12285">
        <v>11.337999999999999</v>
      </c>
    </row>
    <row r="12286" spans="1:15" x14ac:dyDescent="0.3">
      <c r="A12286" t="s">
        <v>424</v>
      </c>
      <c r="B12286" t="s">
        <v>425</v>
      </c>
      <c r="C12286" t="s">
        <v>434</v>
      </c>
      <c r="D12286" t="s">
        <v>432</v>
      </c>
      <c r="E12286">
        <v>2006</v>
      </c>
      <c r="F12286">
        <v>36.021000000000001</v>
      </c>
      <c r="G12286">
        <v>6.9269999999999996</v>
      </c>
      <c r="H12286">
        <v>193.88399999999999</v>
      </c>
      <c r="I12286">
        <v>19062000000</v>
      </c>
      <c r="J12286">
        <v>921.41800000000001</v>
      </c>
      <c r="K12286">
        <v>1.2478199999999999</v>
      </c>
      <c r="L12286">
        <v>51.9</v>
      </c>
      <c r="M12286">
        <v>63.997</v>
      </c>
      <c r="N12286">
        <v>39.183399999999999</v>
      </c>
      <c r="O12286">
        <v>11.606</v>
      </c>
    </row>
    <row r="12287" spans="1:15" x14ac:dyDescent="0.3">
      <c r="A12287" t="s">
        <v>424</v>
      </c>
      <c r="B12287" t="s">
        <v>425</v>
      </c>
      <c r="C12287" t="s">
        <v>434</v>
      </c>
      <c r="D12287" t="s">
        <v>432</v>
      </c>
      <c r="E12287">
        <v>2005</v>
      </c>
      <c r="F12287">
        <v>36.491</v>
      </c>
      <c r="G12287">
        <v>7.1970000000000001</v>
      </c>
      <c r="H12287">
        <v>183.66399999999999</v>
      </c>
      <c r="I12287">
        <v>16746300000</v>
      </c>
      <c r="J12287">
        <v>832.84400000000005</v>
      </c>
      <c r="K12287">
        <v>1.0486</v>
      </c>
      <c r="L12287">
        <v>54.5</v>
      </c>
      <c r="M12287">
        <v>63.481000000000002</v>
      </c>
      <c r="N12287">
        <v>38.084400000000002</v>
      </c>
      <c r="O12287">
        <v>11.798999999999999</v>
      </c>
    </row>
    <row r="12288" spans="1:15" x14ac:dyDescent="0.3">
      <c r="A12288" t="s">
        <v>424</v>
      </c>
      <c r="B12288" t="s">
        <v>425</v>
      </c>
      <c r="C12288" t="s">
        <v>434</v>
      </c>
      <c r="D12288" t="s">
        <v>432</v>
      </c>
      <c r="E12288">
        <v>2004</v>
      </c>
      <c r="F12288">
        <v>36.996000000000002</v>
      </c>
      <c r="G12288">
        <v>7.4989999999999997</v>
      </c>
      <c r="H12288">
        <v>173.387</v>
      </c>
      <c r="I12288">
        <v>13872800000</v>
      </c>
      <c r="J12288">
        <v>709.96500000000003</v>
      </c>
      <c r="K12288">
        <v>0.88122299999999998</v>
      </c>
      <c r="L12288">
        <v>57.1</v>
      </c>
      <c r="M12288">
        <v>62.930999999999997</v>
      </c>
      <c r="N12288">
        <v>37.009900000000002</v>
      </c>
      <c r="O12288">
        <v>11.867000000000001</v>
      </c>
    </row>
    <row r="12289" spans="1:15" x14ac:dyDescent="0.3">
      <c r="A12289" t="s">
        <v>424</v>
      </c>
      <c r="B12289" t="s">
        <v>425</v>
      </c>
      <c r="C12289" t="s">
        <v>434</v>
      </c>
      <c r="D12289" t="s">
        <v>432</v>
      </c>
      <c r="E12289">
        <v>2003</v>
      </c>
      <c r="F12289">
        <v>37.531999999999996</v>
      </c>
      <c r="G12289">
        <v>7.827</v>
      </c>
      <c r="H12289">
        <v>165.65700000000001</v>
      </c>
      <c r="I12289">
        <v>11778000000</v>
      </c>
      <c r="J12289">
        <v>620.38300000000004</v>
      </c>
      <c r="K12289">
        <v>0.60473399999999999</v>
      </c>
      <c r="L12289">
        <v>59.9</v>
      </c>
      <c r="M12289">
        <v>62.357999999999997</v>
      </c>
      <c r="N12289">
        <v>35.958500000000001</v>
      </c>
      <c r="O12289">
        <v>11.914</v>
      </c>
    </row>
    <row r="12290" spans="1:15" x14ac:dyDescent="0.3">
      <c r="A12290" t="s">
        <v>424</v>
      </c>
      <c r="B12290" t="s">
        <v>425</v>
      </c>
      <c r="C12290" t="s">
        <v>434</v>
      </c>
      <c r="D12290" t="s">
        <v>432</v>
      </c>
      <c r="E12290">
        <v>2002</v>
      </c>
      <c r="F12290">
        <v>38.110999999999997</v>
      </c>
      <c r="G12290">
        <v>8.1750000000000007</v>
      </c>
      <c r="H12290">
        <v>155.28299999999999</v>
      </c>
      <c r="I12290">
        <v>10694600000</v>
      </c>
      <c r="J12290">
        <v>579.85299999999995</v>
      </c>
      <c r="K12290">
        <v>0.51879600000000003</v>
      </c>
      <c r="L12290">
        <v>62.8</v>
      </c>
      <c r="M12290">
        <v>61.780999999999999</v>
      </c>
      <c r="N12290">
        <v>34.933199999999999</v>
      </c>
      <c r="O12290">
        <v>11.923</v>
      </c>
    </row>
    <row r="12291" spans="1:15" x14ac:dyDescent="0.3">
      <c r="A12291" t="s">
        <v>424</v>
      </c>
      <c r="B12291" t="s">
        <v>425</v>
      </c>
      <c r="C12291" t="s">
        <v>434</v>
      </c>
      <c r="D12291" t="s">
        <v>432</v>
      </c>
      <c r="E12291">
        <v>2001</v>
      </c>
      <c r="F12291">
        <v>38.753999999999998</v>
      </c>
      <c r="G12291">
        <v>8.5340000000000007</v>
      </c>
      <c r="H12291">
        <v>147.39099999999999</v>
      </c>
      <c r="I12291">
        <v>9861560000</v>
      </c>
      <c r="J12291">
        <v>550.36</v>
      </c>
      <c r="K12291">
        <v>9.0802499999999994E-2</v>
      </c>
      <c r="L12291">
        <v>65.8</v>
      </c>
      <c r="M12291">
        <v>61.216000000000001</v>
      </c>
      <c r="N12291">
        <v>33.938200000000002</v>
      </c>
      <c r="O12291">
        <v>11.590999999999999</v>
      </c>
    </row>
    <row r="12292" spans="1:15" x14ac:dyDescent="0.3">
      <c r="A12292" t="s">
        <v>424</v>
      </c>
      <c r="B12292" t="s">
        <v>425</v>
      </c>
      <c r="C12292" t="s">
        <v>434</v>
      </c>
      <c r="D12292" t="s">
        <v>432</v>
      </c>
      <c r="E12292">
        <v>2000</v>
      </c>
      <c r="F12292">
        <v>39.517000000000003</v>
      </c>
      <c r="G12292">
        <v>8.8940000000000001</v>
      </c>
      <c r="H12292">
        <v>142.74199999999999</v>
      </c>
      <c r="I12292">
        <v>9652440000</v>
      </c>
      <c r="J12292">
        <v>554.44899999999996</v>
      </c>
      <c r="K12292">
        <v>8.2500400000000002E-2</v>
      </c>
      <c r="L12292">
        <v>68.7</v>
      </c>
      <c r="M12292">
        <v>60.683</v>
      </c>
      <c r="N12292">
        <v>32.973599999999998</v>
      </c>
      <c r="O12292">
        <v>11.441000000000001</v>
      </c>
    </row>
    <row r="12293" spans="1:15" x14ac:dyDescent="0.3">
      <c r="A12293" t="s">
        <v>424</v>
      </c>
      <c r="B12293" t="s">
        <v>425</v>
      </c>
      <c r="C12293" t="s">
        <v>434</v>
      </c>
      <c r="D12293" t="s">
        <v>432</v>
      </c>
      <c r="E12293">
        <v>1999</v>
      </c>
      <c r="F12293">
        <v>40.466000000000001</v>
      </c>
      <c r="G12293">
        <v>9.2479999999999993</v>
      </c>
      <c r="H12293">
        <v>132.32</v>
      </c>
      <c r="I12293">
        <v>7641100000</v>
      </c>
      <c r="J12293">
        <v>451.57100000000003</v>
      </c>
      <c r="K12293">
        <v>5.6628699999999997E-2</v>
      </c>
      <c r="L12293">
        <v>71.5</v>
      </c>
      <c r="M12293">
        <v>60.204000000000001</v>
      </c>
      <c r="N12293">
        <v>32.049500000000002</v>
      </c>
      <c r="O12293">
        <v>11.46</v>
      </c>
    </row>
    <row r="12294" spans="1:15" x14ac:dyDescent="0.3">
      <c r="A12294" t="s">
        <v>424</v>
      </c>
      <c r="B12294" t="s">
        <v>425</v>
      </c>
      <c r="C12294" t="s">
        <v>434</v>
      </c>
      <c r="D12294" t="s">
        <v>432</v>
      </c>
      <c r="E12294">
        <v>1998</v>
      </c>
      <c r="F12294">
        <v>41.622999999999998</v>
      </c>
      <c r="G12294">
        <v>9.59</v>
      </c>
      <c r="H12294">
        <v>133.858</v>
      </c>
      <c r="I12294">
        <v>6325140000</v>
      </c>
      <c r="J12294">
        <v>384.5</v>
      </c>
      <c r="K12294">
        <v>2.3323199999999999E-2</v>
      </c>
      <c r="L12294">
        <v>74.099999999999994</v>
      </c>
      <c r="M12294">
        <v>59.781999999999996</v>
      </c>
      <c r="N12294">
        <v>31.157699999999998</v>
      </c>
      <c r="O12294">
        <v>10.635999999999999</v>
      </c>
    </row>
    <row r="12295" spans="1:15" x14ac:dyDescent="0.3">
      <c r="A12295" t="s">
        <v>424</v>
      </c>
      <c r="B12295" t="s">
        <v>425</v>
      </c>
      <c r="C12295" t="s">
        <v>434</v>
      </c>
      <c r="D12295" t="s">
        <v>432</v>
      </c>
      <c r="E12295">
        <v>1997</v>
      </c>
      <c r="F12295">
        <v>42.976999999999997</v>
      </c>
      <c r="G12295">
        <v>9.9179999999999993</v>
      </c>
      <c r="H12295">
        <v>137.02099999999999</v>
      </c>
      <c r="I12295">
        <v>6838560000</v>
      </c>
      <c r="J12295">
        <v>428.06099999999998</v>
      </c>
      <c r="K12295">
        <v>1.50253E-2</v>
      </c>
      <c r="L12295">
        <v>76.2</v>
      </c>
      <c r="M12295">
        <v>59.414999999999999</v>
      </c>
      <c r="N12295">
        <v>30.258700000000001</v>
      </c>
      <c r="O12295">
        <v>9.7629999999999999</v>
      </c>
    </row>
    <row r="12296" spans="1:15" x14ac:dyDescent="0.3">
      <c r="A12296" t="s">
        <v>424</v>
      </c>
      <c r="B12296" t="s">
        <v>425</v>
      </c>
      <c r="C12296" t="s">
        <v>434</v>
      </c>
      <c r="D12296" t="s">
        <v>432</v>
      </c>
      <c r="E12296">
        <v>1996</v>
      </c>
      <c r="F12296">
        <v>44.49</v>
      </c>
      <c r="G12296">
        <v>10.228999999999999</v>
      </c>
      <c r="H12296">
        <v>123.40600000000001</v>
      </c>
      <c r="I12296">
        <v>5785690000</v>
      </c>
      <c r="J12296">
        <v>374.01100000000002</v>
      </c>
      <c r="K12296">
        <v>6.21081E-4</v>
      </c>
      <c r="L12296">
        <v>77.900000000000006</v>
      </c>
      <c r="M12296">
        <v>59.095999999999997</v>
      </c>
      <c r="N12296">
        <v>29.299499999999998</v>
      </c>
      <c r="O12296">
        <v>9.1969999999999992</v>
      </c>
    </row>
    <row r="12297" spans="1:15" x14ac:dyDescent="0.3">
      <c r="A12297" t="s">
        <v>424</v>
      </c>
      <c r="B12297" t="s">
        <v>425</v>
      </c>
      <c r="C12297" t="s">
        <v>434</v>
      </c>
      <c r="D12297" t="s">
        <v>432</v>
      </c>
      <c r="E12297">
        <v>1995</v>
      </c>
      <c r="F12297">
        <v>46.094999999999999</v>
      </c>
      <c r="G12297">
        <v>10.52</v>
      </c>
      <c r="H12297">
        <v>128.006</v>
      </c>
      <c r="I12297">
        <v>4258790000</v>
      </c>
      <c r="J12297">
        <v>285.57</v>
      </c>
      <c r="L12297">
        <v>79.400000000000006</v>
      </c>
      <c r="M12297">
        <v>58.817</v>
      </c>
      <c r="N12297">
        <v>28.246500000000001</v>
      </c>
      <c r="O12297">
        <v>8.7859999999999996</v>
      </c>
    </row>
    <row r="12298" spans="1:15" x14ac:dyDescent="0.3">
      <c r="A12298" t="s">
        <v>424</v>
      </c>
      <c r="B12298" t="s">
        <v>425</v>
      </c>
      <c r="C12298" t="s">
        <v>434</v>
      </c>
      <c r="D12298" t="s">
        <v>432</v>
      </c>
      <c r="E12298">
        <v>1994</v>
      </c>
      <c r="F12298">
        <v>47.704000000000001</v>
      </c>
      <c r="G12298">
        <v>10.787000000000001</v>
      </c>
      <c r="H12298">
        <v>122.468</v>
      </c>
      <c r="I12298">
        <v>4167360000</v>
      </c>
      <c r="J12298">
        <v>291.47199999999998</v>
      </c>
      <c r="L12298">
        <v>80.8</v>
      </c>
      <c r="M12298">
        <v>58.566000000000003</v>
      </c>
      <c r="N12298">
        <v>27.080400000000001</v>
      </c>
      <c r="O12298">
        <v>8.34</v>
      </c>
    </row>
    <row r="12299" spans="1:15" x14ac:dyDescent="0.3">
      <c r="A12299" t="s">
        <v>424</v>
      </c>
      <c r="B12299" t="s">
        <v>425</v>
      </c>
      <c r="C12299" t="s">
        <v>434</v>
      </c>
      <c r="D12299" t="s">
        <v>432</v>
      </c>
      <c r="E12299">
        <v>1993</v>
      </c>
      <c r="F12299">
        <v>49.223999999999997</v>
      </c>
      <c r="G12299">
        <v>11.038</v>
      </c>
      <c r="H12299">
        <v>136.57</v>
      </c>
      <c r="I12299">
        <v>5368270000</v>
      </c>
      <c r="J12299">
        <v>393.73899999999998</v>
      </c>
      <c r="L12299">
        <v>82.4</v>
      </c>
      <c r="M12299">
        <v>58.317999999999998</v>
      </c>
      <c r="N12299">
        <v>25.823599999999999</v>
      </c>
      <c r="O12299">
        <v>8.2690000000000001</v>
      </c>
    </row>
    <row r="12300" spans="1:15" x14ac:dyDescent="0.3">
      <c r="A12300" t="s">
        <v>424</v>
      </c>
      <c r="B12300" t="s">
        <v>425</v>
      </c>
      <c r="C12300" t="s">
        <v>434</v>
      </c>
      <c r="D12300" t="s">
        <v>432</v>
      </c>
      <c r="E12300">
        <v>1992</v>
      </c>
      <c r="F12300">
        <v>50.578000000000003</v>
      </c>
      <c r="G12300">
        <v>11.286</v>
      </c>
      <c r="H12300">
        <v>134.24299999999999</v>
      </c>
      <c r="I12300">
        <v>6463650000</v>
      </c>
      <c r="J12300">
        <v>498.96300000000002</v>
      </c>
      <c r="L12300">
        <v>84.1</v>
      </c>
      <c r="M12300">
        <v>58.046999999999997</v>
      </c>
      <c r="N12300">
        <v>24.535799999999998</v>
      </c>
      <c r="O12300">
        <v>7.9809999999999999</v>
      </c>
    </row>
    <row r="12301" spans="1:15" x14ac:dyDescent="0.3">
      <c r="A12301" t="s">
        <v>424</v>
      </c>
      <c r="B12301" t="s">
        <v>425</v>
      </c>
      <c r="C12301" t="s">
        <v>434</v>
      </c>
      <c r="D12301" t="s">
        <v>432</v>
      </c>
      <c r="E12301">
        <v>1991</v>
      </c>
      <c r="F12301">
        <v>51.72</v>
      </c>
      <c r="G12301">
        <v>11.545999999999999</v>
      </c>
      <c r="H12301">
        <v>133.31</v>
      </c>
      <c r="I12301">
        <v>5930370000</v>
      </c>
      <c r="J12301">
        <v>482.06099999999998</v>
      </c>
      <c r="L12301">
        <v>86.1</v>
      </c>
      <c r="M12301">
        <v>57.73</v>
      </c>
      <c r="N12301">
        <v>23.300799999999999</v>
      </c>
      <c r="O12301">
        <v>8.0419999999999998</v>
      </c>
    </row>
    <row r="12302" spans="1:15" x14ac:dyDescent="0.3">
      <c r="A12302" t="s">
        <v>424</v>
      </c>
      <c r="B12302" t="s">
        <v>425</v>
      </c>
      <c r="C12302" t="s">
        <v>434</v>
      </c>
      <c r="D12302" t="s">
        <v>432</v>
      </c>
      <c r="E12302">
        <v>1990</v>
      </c>
      <c r="F12302">
        <v>52.621000000000002</v>
      </c>
      <c r="G12302">
        <v>11.833</v>
      </c>
      <c r="H12302">
        <v>125.619</v>
      </c>
      <c r="I12302">
        <v>5647120000</v>
      </c>
      <c r="J12302">
        <v>482.24799999999999</v>
      </c>
      <c r="K12302">
        <v>0</v>
      </c>
      <c r="L12302">
        <v>88.4</v>
      </c>
      <c r="M12302">
        <v>57.345999999999997</v>
      </c>
      <c r="N12302">
        <v>22.179300000000001</v>
      </c>
    </row>
    <row r="12303" spans="1:15" x14ac:dyDescent="0.3">
      <c r="A12303" t="s">
        <v>424</v>
      </c>
      <c r="B12303" t="s">
        <v>425</v>
      </c>
      <c r="C12303" t="s">
        <v>434</v>
      </c>
      <c r="D12303" t="s">
        <v>432</v>
      </c>
      <c r="E12303">
        <v>1989</v>
      </c>
      <c r="F12303">
        <v>53.280999999999999</v>
      </c>
      <c r="G12303">
        <v>12.164</v>
      </c>
      <c r="H12303">
        <v>108.319</v>
      </c>
      <c r="L12303">
        <v>91</v>
      </c>
      <c r="M12303">
        <v>56.881</v>
      </c>
      <c r="N12303">
        <v>21.192799999999998</v>
      </c>
    </row>
    <row r="12304" spans="1:15" x14ac:dyDescent="0.3">
      <c r="A12304" t="s">
        <v>424</v>
      </c>
      <c r="B12304" t="s">
        <v>425</v>
      </c>
      <c r="C12304" t="s">
        <v>434</v>
      </c>
      <c r="D12304" t="s">
        <v>432</v>
      </c>
      <c r="E12304">
        <v>1988</v>
      </c>
      <c r="F12304">
        <v>53.756</v>
      </c>
      <c r="G12304">
        <v>12.552</v>
      </c>
      <c r="H12304">
        <v>110.429</v>
      </c>
      <c r="L12304">
        <v>94</v>
      </c>
      <c r="M12304">
        <v>56.331000000000003</v>
      </c>
      <c r="N12304">
        <v>20.3248</v>
      </c>
    </row>
    <row r="12305" spans="1:14" x14ac:dyDescent="0.3">
      <c r="A12305" t="s">
        <v>424</v>
      </c>
      <c r="B12305" t="s">
        <v>425</v>
      </c>
      <c r="C12305" t="s">
        <v>434</v>
      </c>
      <c r="D12305" t="s">
        <v>432</v>
      </c>
      <c r="E12305">
        <v>1987</v>
      </c>
      <c r="F12305">
        <v>54.095999999999997</v>
      </c>
      <c r="G12305">
        <v>13.01</v>
      </c>
      <c r="H12305">
        <v>100.852</v>
      </c>
      <c r="L12305">
        <v>97.4</v>
      </c>
      <c r="M12305">
        <v>55.692</v>
      </c>
      <c r="N12305">
        <v>19.5504</v>
      </c>
    </row>
    <row r="12306" spans="1:14" x14ac:dyDescent="0.3">
      <c r="A12306" t="s">
        <v>424</v>
      </c>
      <c r="B12306" t="s">
        <v>425</v>
      </c>
      <c r="C12306" t="s">
        <v>434</v>
      </c>
      <c r="D12306" t="s">
        <v>432</v>
      </c>
      <c r="E12306">
        <v>1986</v>
      </c>
      <c r="F12306">
        <v>54.329000000000001</v>
      </c>
      <c r="G12306">
        <v>13.548</v>
      </c>
      <c r="H12306">
        <v>97.775800000000004</v>
      </c>
      <c r="L12306">
        <v>101.3</v>
      </c>
      <c r="M12306">
        <v>54.959000000000003</v>
      </c>
      <c r="N12306">
        <v>18.828900000000001</v>
      </c>
    </row>
    <row r="12307" spans="1:14" x14ac:dyDescent="0.3">
      <c r="A12307" t="s">
        <v>424</v>
      </c>
      <c r="B12307" t="s">
        <v>425</v>
      </c>
      <c r="C12307" t="s">
        <v>434</v>
      </c>
      <c r="D12307" t="s">
        <v>432</v>
      </c>
      <c r="E12307">
        <v>1985</v>
      </c>
      <c r="F12307">
        <v>54.476999999999997</v>
      </c>
      <c r="G12307">
        <v>14.177</v>
      </c>
      <c r="H12307">
        <v>85.978399999999993</v>
      </c>
      <c r="L12307">
        <v>105.8</v>
      </c>
      <c r="M12307">
        <v>54.12</v>
      </c>
      <c r="N12307">
        <v>18.130099999999999</v>
      </c>
    </row>
    <row r="12308" spans="1:14" x14ac:dyDescent="0.3">
      <c r="A12308" t="s">
        <v>424</v>
      </c>
      <c r="B12308" t="s">
        <v>425</v>
      </c>
      <c r="C12308" t="s">
        <v>434</v>
      </c>
      <c r="D12308" t="s">
        <v>432</v>
      </c>
      <c r="E12308">
        <v>1984</v>
      </c>
      <c r="F12308">
        <v>54.56</v>
      </c>
      <c r="G12308">
        <v>14.903</v>
      </c>
      <c r="H12308">
        <v>84.227999999999994</v>
      </c>
      <c r="L12308">
        <v>111.2</v>
      </c>
      <c r="M12308">
        <v>53.17</v>
      </c>
      <c r="N12308">
        <v>17.45</v>
      </c>
    </row>
    <row r="12309" spans="1:14" x14ac:dyDescent="0.3">
      <c r="A12309" t="s">
        <v>424</v>
      </c>
      <c r="B12309" t="s">
        <v>425</v>
      </c>
      <c r="C12309" t="s">
        <v>434</v>
      </c>
      <c r="D12309" t="s">
        <v>432</v>
      </c>
      <c r="E12309">
        <v>1983</v>
      </c>
      <c r="F12309">
        <v>54.593000000000004</v>
      </c>
      <c r="G12309">
        <v>15.718999999999999</v>
      </c>
      <c r="H12309">
        <v>78.134100000000004</v>
      </c>
      <c r="L12309">
        <v>117.2</v>
      </c>
      <c r="M12309">
        <v>52.116999999999997</v>
      </c>
      <c r="N12309">
        <v>16.798999999999999</v>
      </c>
    </row>
    <row r="12310" spans="1:14" x14ac:dyDescent="0.3">
      <c r="A12310" t="s">
        <v>424</v>
      </c>
      <c r="B12310" t="s">
        <v>425</v>
      </c>
      <c r="C12310" t="s">
        <v>434</v>
      </c>
      <c r="D12310" t="s">
        <v>432</v>
      </c>
      <c r="E12310">
        <v>1982</v>
      </c>
      <c r="F12310">
        <v>54.598999999999997</v>
      </c>
      <c r="G12310">
        <v>16.611999999999998</v>
      </c>
      <c r="H12310">
        <v>76.683499999999995</v>
      </c>
      <c r="L12310">
        <v>124.1</v>
      </c>
      <c r="M12310">
        <v>50.981000000000002</v>
      </c>
      <c r="N12310">
        <v>16.1782</v>
      </c>
    </row>
    <row r="12311" spans="1:14" x14ac:dyDescent="0.3">
      <c r="A12311" t="s">
        <v>424</v>
      </c>
      <c r="B12311" t="s">
        <v>425</v>
      </c>
      <c r="C12311" t="s">
        <v>434</v>
      </c>
      <c r="D12311" t="s">
        <v>432</v>
      </c>
      <c r="E12311">
        <v>1981</v>
      </c>
      <c r="F12311">
        <v>54.603000000000002</v>
      </c>
      <c r="G12311">
        <v>17.571999999999999</v>
      </c>
      <c r="H12311">
        <v>65.962800000000001</v>
      </c>
      <c r="L12311">
        <v>131.5</v>
      </c>
      <c r="M12311">
        <v>49.777999999999999</v>
      </c>
      <c r="N12311">
        <v>15.5916</v>
      </c>
    </row>
    <row r="12312" spans="1:14" x14ac:dyDescent="0.3">
      <c r="A12312" t="s">
        <v>424</v>
      </c>
      <c r="B12312" t="s">
        <v>425</v>
      </c>
      <c r="C12312" t="s">
        <v>434</v>
      </c>
      <c r="D12312" t="s">
        <v>432</v>
      </c>
      <c r="E12312">
        <v>1980</v>
      </c>
      <c r="F12312">
        <v>54.636000000000003</v>
      </c>
      <c r="G12312">
        <v>18.588000000000001</v>
      </c>
      <c r="H12312">
        <v>63.335000000000001</v>
      </c>
      <c r="L12312">
        <v>139.4</v>
      </c>
      <c r="M12312">
        <v>48.531999999999996</v>
      </c>
      <c r="N12312">
        <v>15.042299999999999</v>
      </c>
    </row>
    <row r="12313" spans="1:14" x14ac:dyDescent="0.3">
      <c r="A12313" t="s">
        <v>424</v>
      </c>
      <c r="B12313" t="s">
        <v>425</v>
      </c>
      <c r="C12313" t="s">
        <v>434</v>
      </c>
      <c r="D12313" t="s">
        <v>432</v>
      </c>
      <c r="E12313">
        <v>1979</v>
      </c>
      <c r="F12313">
        <v>54.722000000000001</v>
      </c>
      <c r="G12313">
        <v>19.648</v>
      </c>
      <c r="H12313">
        <v>51.371000000000002</v>
      </c>
      <c r="L12313">
        <v>147.30000000000001</v>
      </c>
      <c r="M12313">
        <v>47.265000000000001</v>
      </c>
      <c r="N12313">
        <v>14.5268</v>
      </c>
    </row>
    <row r="12314" spans="1:14" x14ac:dyDescent="0.3">
      <c r="A12314" t="s">
        <v>424</v>
      </c>
      <c r="B12314" t="s">
        <v>425</v>
      </c>
      <c r="C12314" t="s">
        <v>434</v>
      </c>
      <c r="D12314" t="s">
        <v>432</v>
      </c>
      <c r="E12314">
        <v>1978</v>
      </c>
      <c r="F12314">
        <v>54.863</v>
      </c>
      <c r="G12314">
        <v>20.74</v>
      </c>
      <c r="H12314">
        <v>48.555700000000002</v>
      </c>
      <c r="L12314">
        <v>155.6</v>
      </c>
      <c r="M12314">
        <v>46</v>
      </c>
      <c r="N12314">
        <v>14.0428</v>
      </c>
    </row>
    <row r="12315" spans="1:14" x14ac:dyDescent="0.3">
      <c r="A12315" t="s">
        <v>424</v>
      </c>
      <c r="B12315" t="s">
        <v>425</v>
      </c>
      <c r="C12315" t="s">
        <v>434</v>
      </c>
      <c r="D12315" t="s">
        <v>432</v>
      </c>
      <c r="E12315">
        <v>1977</v>
      </c>
      <c r="F12315">
        <v>55.052</v>
      </c>
      <c r="G12315">
        <v>21.847999999999999</v>
      </c>
      <c r="H12315">
        <v>44.1586</v>
      </c>
      <c r="L12315">
        <v>164.1</v>
      </c>
      <c r="M12315">
        <v>44.753</v>
      </c>
      <c r="N12315">
        <v>13.5967</v>
      </c>
    </row>
    <row r="12316" spans="1:14" x14ac:dyDescent="0.3">
      <c r="A12316" t="s">
        <v>424</v>
      </c>
      <c r="B12316" t="s">
        <v>425</v>
      </c>
      <c r="C12316" t="s">
        <v>434</v>
      </c>
      <c r="D12316" t="s">
        <v>432</v>
      </c>
      <c r="E12316">
        <v>1976</v>
      </c>
      <c r="F12316">
        <v>55.28</v>
      </c>
      <c r="G12316">
        <v>22.96</v>
      </c>
      <c r="H12316">
        <v>43.197800000000001</v>
      </c>
      <c r="L12316">
        <v>172.4</v>
      </c>
      <c r="M12316">
        <v>43.54</v>
      </c>
      <c r="N12316">
        <v>13.1976</v>
      </c>
    </row>
    <row r="12317" spans="1:14" x14ac:dyDescent="0.3">
      <c r="A12317" t="s">
        <v>424</v>
      </c>
      <c r="B12317" t="s">
        <v>425</v>
      </c>
      <c r="C12317" t="s">
        <v>434</v>
      </c>
      <c r="D12317" t="s">
        <v>432</v>
      </c>
      <c r="E12317">
        <v>1975</v>
      </c>
      <c r="F12317">
        <v>55.530999999999999</v>
      </c>
      <c r="G12317">
        <v>24.07</v>
      </c>
      <c r="H12317">
        <v>37.879399999999997</v>
      </c>
      <c r="L12317">
        <v>180.6</v>
      </c>
      <c r="M12317">
        <v>42.363999999999997</v>
      </c>
      <c r="N12317">
        <v>12.8505</v>
      </c>
    </row>
    <row r="12318" spans="1:14" x14ac:dyDescent="0.3">
      <c r="A12318" t="s">
        <v>424</v>
      </c>
      <c r="B12318" t="s">
        <v>425</v>
      </c>
      <c r="C12318" t="s">
        <v>434</v>
      </c>
      <c r="D12318" t="s">
        <v>432</v>
      </c>
      <c r="E12318">
        <v>1974</v>
      </c>
      <c r="F12318">
        <v>55.779000000000003</v>
      </c>
      <c r="G12318">
        <v>25.178999999999998</v>
      </c>
      <c r="H12318">
        <v>36.199100000000001</v>
      </c>
      <c r="L12318">
        <v>188.3</v>
      </c>
      <c r="M12318">
        <v>41.219000000000001</v>
      </c>
      <c r="N12318">
        <v>12.557499999999999</v>
      </c>
    </row>
    <row r="12319" spans="1:14" x14ac:dyDescent="0.3">
      <c r="A12319" t="s">
        <v>424</v>
      </c>
      <c r="B12319" t="s">
        <v>425</v>
      </c>
      <c r="C12319" t="s">
        <v>434</v>
      </c>
      <c r="D12319" t="s">
        <v>432</v>
      </c>
      <c r="E12319">
        <v>1973</v>
      </c>
      <c r="F12319">
        <v>55.994</v>
      </c>
      <c r="G12319">
        <v>26.286999999999999</v>
      </c>
      <c r="H12319">
        <v>31.688300000000002</v>
      </c>
      <c r="L12319">
        <v>195.8</v>
      </c>
      <c r="M12319">
        <v>40.093000000000004</v>
      </c>
      <c r="N12319">
        <v>12.312900000000001</v>
      </c>
    </row>
    <row r="12320" spans="1:14" x14ac:dyDescent="0.3">
      <c r="A12320" t="s">
        <v>424</v>
      </c>
      <c r="B12320" t="s">
        <v>425</v>
      </c>
      <c r="C12320" t="s">
        <v>434</v>
      </c>
      <c r="D12320" t="s">
        <v>432</v>
      </c>
      <c r="E12320">
        <v>1972</v>
      </c>
      <c r="F12320">
        <v>56.151000000000003</v>
      </c>
      <c r="G12320">
        <v>27.39</v>
      </c>
      <c r="H12320">
        <v>33.643300000000004</v>
      </c>
      <c r="L12320">
        <v>203.4</v>
      </c>
      <c r="M12320">
        <v>38.981000000000002</v>
      </c>
      <c r="N12320">
        <v>12.103999999999999</v>
      </c>
    </row>
    <row r="12321" spans="1:15" x14ac:dyDescent="0.3">
      <c r="A12321" t="s">
        <v>424</v>
      </c>
      <c r="B12321" t="s">
        <v>425</v>
      </c>
      <c r="C12321" t="s">
        <v>434</v>
      </c>
      <c r="D12321" t="s">
        <v>432</v>
      </c>
      <c r="E12321">
        <v>1971</v>
      </c>
      <c r="F12321">
        <v>56.232999999999997</v>
      </c>
      <c r="G12321">
        <v>28.478000000000002</v>
      </c>
      <c r="H12321">
        <v>33.2254</v>
      </c>
      <c r="L12321">
        <v>211.5</v>
      </c>
      <c r="M12321">
        <v>37.887999999999998</v>
      </c>
      <c r="N12321">
        <v>11.914199999999999</v>
      </c>
    </row>
    <row r="12322" spans="1:15" x14ac:dyDescent="0.3">
      <c r="A12322" t="s">
        <v>424</v>
      </c>
      <c r="B12322" t="s">
        <v>425</v>
      </c>
      <c r="C12322" t="s">
        <v>434</v>
      </c>
      <c r="D12322" t="s">
        <v>432</v>
      </c>
      <c r="E12322">
        <v>1970</v>
      </c>
      <c r="F12322">
        <v>56.226999999999997</v>
      </c>
      <c r="G12322">
        <v>29.54</v>
      </c>
      <c r="L12322">
        <v>219.7</v>
      </c>
      <c r="M12322">
        <v>36.82</v>
      </c>
      <c r="N12322">
        <v>11.730600000000001</v>
      </c>
    </row>
    <row r="12323" spans="1:15" x14ac:dyDescent="0.3">
      <c r="A12323" t="s">
        <v>424</v>
      </c>
      <c r="B12323" t="s">
        <v>425</v>
      </c>
      <c r="C12323" t="s">
        <v>434</v>
      </c>
      <c r="D12323" t="s">
        <v>432</v>
      </c>
      <c r="E12323">
        <v>1969</v>
      </c>
      <c r="F12323">
        <v>56.128</v>
      </c>
      <c r="G12323">
        <v>30.571999999999999</v>
      </c>
      <c r="L12323">
        <v>228.3</v>
      </c>
      <c r="M12323">
        <v>35.78</v>
      </c>
      <c r="N12323">
        <v>11.5481</v>
      </c>
    </row>
    <row r="12324" spans="1:15" x14ac:dyDescent="0.3">
      <c r="A12324" t="s">
        <v>424</v>
      </c>
      <c r="B12324" t="s">
        <v>425</v>
      </c>
      <c r="C12324" t="s">
        <v>434</v>
      </c>
      <c r="D12324" t="s">
        <v>432</v>
      </c>
      <c r="E12324">
        <v>1968</v>
      </c>
      <c r="F12324">
        <v>55.948</v>
      </c>
      <c r="G12324">
        <v>31.562999999999999</v>
      </c>
      <c r="L12324">
        <v>237.2</v>
      </c>
      <c r="M12324">
        <v>34.78</v>
      </c>
      <c r="N12324">
        <v>11.367800000000001</v>
      </c>
    </row>
    <row r="12325" spans="1:15" x14ac:dyDescent="0.3">
      <c r="A12325" t="s">
        <v>424</v>
      </c>
      <c r="B12325" t="s">
        <v>425</v>
      </c>
      <c r="C12325" t="s">
        <v>434</v>
      </c>
      <c r="D12325" t="s">
        <v>432</v>
      </c>
      <c r="E12325">
        <v>1967</v>
      </c>
      <c r="F12325">
        <v>55.704999999999998</v>
      </c>
      <c r="G12325">
        <v>32.5</v>
      </c>
      <c r="L12325">
        <v>245.9</v>
      </c>
      <c r="M12325">
        <v>33.835999999999999</v>
      </c>
      <c r="N12325">
        <v>11.1898</v>
      </c>
    </row>
    <row r="12326" spans="1:15" x14ac:dyDescent="0.3">
      <c r="A12326" t="s">
        <v>424</v>
      </c>
      <c r="B12326" t="s">
        <v>425</v>
      </c>
      <c r="C12326" t="s">
        <v>434</v>
      </c>
      <c r="D12326" t="s">
        <v>432</v>
      </c>
      <c r="E12326">
        <v>1966</v>
      </c>
      <c r="F12326">
        <v>55.412999999999997</v>
      </c>
      <c r="G12326">
        <v>33.365000000000002</v>
      </c>
      <c r="L12326">
        <v>254</v>
      </c>
      <c r="M12326">
        <v>32.96</v>
      </c>
      <c r="N12326">
        <v>11.0162</v>
      </c>
    </row>
    <row r="12327" spans="1:15" x14ac:dyDescent="0.3">
      <c r="A12327" t="s">
        <v>424</v>
      </c>
      <c r="B12327" t="s">
        <v>425</v>
      </c>
      <c r="C12327" t="s">
        <v>434</v>
      </c>
      <c r="D12327" t="s">
        <v>432</v>
      </c>
      <c r="E12327">
        <v>1965</v>
      </c>
      <c r="F12327">
        <v>55.088999999999999</v>
      </c>
      <c r="G12327">
        <v>34.136000000000003</v>
      </c>
      <c r="L12327">
        <v>261.3</v>
      </c>
      <c r="M12327">
        <v>32.174999999999997</v>
      </c>
      <c r="N12327">
        <v>10.848599999999999</v>
      </c>
    </row>
    <row r="12328" spans="1:15" x14ac:dyDescent="0.3">
      <c r="A12328" t="s">
        <v>424</v>
      </c>
      <c r="B12328" t="s">
        <v>425</v>
      </c>
      <c r="C12328" t="s">
        <v>434</v>
      </c>
      <c r="D12328" t="s">
        <v>432</v>
      </c>
      <c r="E12328">
        <v>1964</v>
      </c>
      <c r="F12328">
        <v>54.75</v>
      </c>
      <c r="G12328">
        <v>34.79</v>
      </c>
      <c r="L12328">
        <v>267.8</v>
      </c>
      <c r="M12328">
        <v>31.501000000000001</v>
      </c>
      <c r="N12328">
        <v>10.6854</v>
      </c>
    </row>
    <row r="12329" spans="1:15" x14ac:dyDescent="0.3">
      <c r="A12329" t="s">
        <v>424</v>
      </c>
      <c r="B12329" t="s">
        <v>425</v>
      </c>
      <c r="C12329" t="s">
        <v>434</v>
      </c>
      <c r="D12329" t="s">
        <v>432</v>
      </c>
      <c r="E12329">
        <v>1963</v>
      </c>
      <c r="F12329">
        <v>54.412999999999997</v>
      </c>
      <c r="G12329">
        <v>35.320999999999998</v>
      </c>
      <c r="L12329">
        <v>273.89999999999998</v>
      </c>
      <c r="M12329">
        <v>30.943000000000001</v>
      </c>
      <c r="N12329">
        <v>10.524800000000001</v>
      </c>
    </row>
    <row r="12330" spans="1:15" x14ac:dyDescent="0.3">
      <c r="A12330" t="s">
        <v>424</v>
      </c>
      <c r="B12330" t="s">
        <v>425</v>
      </c>
      <c r="C12330" t="s">
        <v>434</v>
      </c>
      <c r="D12330" t="s">
        <v>432</v>
      </c>
      <c r="E12330">
        <v>1962</v>
      </c>
      <c r="F12330">
        <v>54.088999999999999</v>
      </c>
      <c r="G12330">
        <v>35.731999999999999</v>
      </c>
      <c r="L12330">
        <v>279.39999999999998</v>
      </c>
      <c r="M12330">
        <v>30.5</v>
      </c>
      <c r="N12330">
        <v>10.3674</v>
      </c>
    </row>
    <row r="12331" spans="1:15" x14ac:dyDescent="0.3">
      <c r="A12331" t="s">
        <v>424</v>
      </c>
      <c r="B12331" t="s">
        <v>425</v>
      </c>
      <c r="C12331" t="s">
        <v>434</v>
      </c>
      <c r="D12331" t="s">
        <v>432</v>
      </c>
      <c r="E12331">
        <v>1961</v>
      </c>
      <c r="F12331">
        <v>53.786000000000001</v>
      </c>
      <c r="G12331">
        <v>36.030999999999999</v>
      </c>
      <c r="M12331">
        <v>30.163</v>
      </c>
      <c r="N12331">
        <v>10.214700000000001</v>
      </c>
    </row>
    <row r="12332" spans="1:15" x14ac:dyDescent="0.3">
      <c r="A12332" t="s">
        <v>424</v>
      </c>
      <c r="B12332" t="s">
        <v>425</v>
      </c>
      <c r="C12332" t="s">
        <v>434</v>
      </c>
      <c r="D12332" t="s">
        <v>432</v>
      </c>
      <c r="E12332">
        <v>1960</v>
      </c>
      <c r="F12332">
        <v>53.503999999999998</v>
      </c>
      <c r="G12332">
        <v>36.234000000000002</v>
      </c>
      <c r="M12332">
        <v>29.919</v>
      </c>
    </row>
    <row r="12333" spans="1:15" x14ac:dyDescent="0.3">
      <c r="A12333" t="s">
        <v>426</v>
      </c>
      <c r="B12333" t="s">
        <v>427</v>
      </c>
      <c r="C12333" t="s">
        <v>431</v>
      </c>
      <c r="D12333" t="s">
        <v>432</v>
      </c>
      <c r="E12333">
        <v>2018</v>
      </c>
      <c r="I12333">
        <v>26720100000</v>
      </c>
      <c r="J12333">
        <v>1539.9</v>
      </c>
      <c r="K12333">
        <v>14.3</v>
      </c>
      <c r="L12333">
        <v>40.4</v>
      </c>
      <c r="N12333">
        <v>23.3415</v>
      </c>
      <c r="O12333">
        <v>7.2089999999999996</v>
      </c>
    </row>
    <row r="12334" spans="1:15" x14ac:dyDescent="0.3">
      <c r="A12334" t="s">
        <v>426</v>
      </c>
      <c r="B12334" t="s">
        <v>427</v>
      </c>
      <c r="C12334" t="s">
        <v>431</v>
      </c>
      <c r="D12334" t="s">
        <v>432</v>
      </c>
      <c r="E12334">
        <v>2017</v>
      </c>
      <c r="F12334">
        <v>36.698999999999998</v>
      </c>
      <c r="G12334">
        <v>6.633</v>
      </c>
      <c r="I12334">
        <v>25868100000</v>
      </c>
      <c r="J12334">
        <v>1534.87</v>
      </c>
      <c r="K12334">
        <v>27.852599999999999</v>
      </c>
      <c r="L12334">
        <v>41.5</v>
      </c>
      <c r="M12334">
        <v>63.042999999999999</v>
      </c>
      <c r="N12334">
        <v>22.671399999999998</v>
      </c>
      <c r="O12334">
        <v>7.2060000000000004</v>
      </c>
    </row>
    <row r="12335" spans="1:15" x14ac:dyDescent="0.3">
      <c r="A12335" t="s">
        <v>426</v>
      </c>
      <c r="B12335" t="s">
        <v>427</v>
      </c>
      <c r="C12335" t="s">
        <v>431</v>
      </c>
      <c r="D12335" t="s">
        <v>432</v>
      </c>
      <c r="E12335">
        <v>2016</v>
      </c>
      <c r="F12335">
        <v>37.292000000000002</v>
      </c>
      <c r="G12335">
        <v>6.8639999999999999</v>
      </c>
      <c r="I12335">
        <v>20954800000</v>
      </c>
      <c r="J12335">
        <v>1280.58</v>
      </c>
      <c r="K12335">
        <v>25.506599999999999</v>
      </c>
      <c r="L12335">
        <v>43.1</v>
      </c>
      <c r="M12335">
        <v>62.463999999999999</v>
      </c>
      <c r="N12335">
        <v>22.012</v>
      </c>
      <c r="O12335">
        <v>7.3719999999999999</v>
      </c>
    </row>
    <row r="12336" spans="1:15" x14ac:dyDescent="0.3">
      <c r="A12336" t="s">
        <v>426</v>
      </c>
      <c r="B12336" t="s">
        <v>427</v>
      </c>
      <c r="C12336" t="s">
        <v>431</v>
      </c>
      <c r="D12336" t="s">
        <v>432</v>
      </c>
      <c r="E12336">
        <v>2015</v>
      </c>
      <c r="F12336">
        <v>37.950000000000003</v>
      </c>
      <c r="G12336">
        <v>7.1689999999999996</v>
      </c>
      <c r="I12336">
        <v>21154400000</v>
      </c>
      <c r="J12336">
        <v>1332.19</v>
      </c>
      <c r="K12336">
        <v>21</v>
      </c>
      <c r="L12336">
        <v>44.5</v>
      </c>
      <c r="M12336">
        <v>61.737000000000002</v>
      </c>
      <c r="N12336">
        <v>21.360700000000001</v>
      </c>
      <c r="O12336">
        <v>7.4459999999999997</v>
      </c>
    </row>
    <row r="12337" spans="1:15" x14ac:dyDescent="0.3">
      <c r="A12337" t="s">
        <v>426</v>
      </c>
      <c r="B12337" t="s">
        <v>427</v>
      </c>
      <c r="C12337" t="s">
        <v>431</v>
      </c>
      <c r="D12337" t="s">
        <v>432</v>
      </c>
      <c r="E12337">
        <v>2014</v>
      </c>
      <c r="F12337">
        <v>38.645000000000003</v>
      </c>
      <c r="G12337">
        <v>7.5650000000000004</v>
      </c>
      <c r="H12337">
        <v>717.34900000000005</v>
      </c>
      <c r="I12337">
        <v>27150600000</v>
      </c>
      <c r="J12337">
        <v>1763.06</v>
      </c>
      <c r="K12337">
        <v>19</v>
      </c>
      <c r="L12337">
        <v>45.9</v>
      </c>
      <c r="M12337">
        <v>60.831000000000003</v>
      </c>
      <c r="N12337">
        <v>20.715599999999998</v>
      </c>
      <c r="O12337">
        <v>7.7069999999999999</v>
      </c>
    </row>
    <row r="12338" spans="1:15" x14ac:dyDescent="0.3">
      <c r="A12338" t="s">
        <v>426</v>
      </c>
      <c r="B12338" t="s">
        <v>427</v>
      </c>
      <c r="C12338" t="s">
        <v>431</v>
      </c>
      <c r="D12338" t="s">
        <v>432</v>
      </c>
      <c r="E12338">
        <v>2013</v>
      </c>
      <c r="F12338">
        <v>39.338999999999999</v>
      </c>
      <c r="G12338">
        <v>8.0549999999999997</v>
      </c>
      <c r="H12338">
        <v>747.06</v>
      </c>
      <c r="I12338">
        <v>28045500000</v>
      </c>
      <c r="J12338">
        <v>1878.9</v>
      </c>
      <c r="K12338">
        <v>15.4</v>
      </c>
      <c r="L12338">
        <v>47.8</v>
      </c>
      <c r="M12338">
        <v>59.746000000000002</v>
      </c>
      <c r="N12338">
        <v>20.079000000000001</v>
      </c>
      <c r="O12338">
        <v>7.8010000000000002</v>
      </c>
    </row>
    <row r="12339" spans="1:15" x14ac:dyDescent="0.3">
      <c r="A12339" t="s">
        <v>426</v>
      </c>
      <c r="B12339" t="s">
        <v>427</v>
      </c>
      <c r="C12339" t="s">
        <v>431</v>
      </c>
      <c r="D12339" t="s">
        <v>432</v>
      </c>
      <c r="E12339">
        <v>2012</v>
      </c>
      <c r="F12339">
        <v>40.002000000000002</v>
      </c>
      <c r="G12339">
        <v>8.6370000000000005</v>
      </c>
      <c r="H12339">
        <v>733.21199999999999</v>
      </c>
      <c r="I12339">
        <v>25503400000</v>
      </c>
      <c r="J12339">
        <v>1763.09</v>
      </c>
      <c r="K12339">
        <v>13.4682</v>
      </c>
      <c r="L12339">
        <v>49.6</v>
      </c>
      <c r="M12339">
        <v>58.502000000000002</v>
      </c>
      <c r="N12339">
        <v>19.458300000000001</v>
      </c>
      <c r="O12339">
        <v>7.85</v>
      </c>
    </row>
    <row r="12340" spans="1:15" x14ac:dyDescent="0.3">
      <c r="A12340" t="s">
        <v>426</v>
      </c>
      <c r="B12340" t="s">
        <v>427</v>
      </c>
      <c r="C12340" t="s">
        <v>431</v>
      </c>
      <c r="D12340" t="s">
        <v>432</v>
      </c>
      <c r="E12340">
        <v>2011</v>
      </c>
      <c r="F12340">
        <v>40.619999999999997</v>
      </c>
      <c r="G12340">
        <v>9.3040000000000003</v>
      </c>
      <c r="H12340">
        <v>631.73900000000003</v>
      </c>
      <c r="I12340">
        <v>23460100000</v>
      </c>
      <c r="J12340">
        <v>1672.95</v>
      </c>
      <c r="K12340">
        <v>11.5</v>
      </c>
      <c r="L12340">
        <v>51.2</v>
      </c>
      <c r="M12340">
        <v>57.125999999999998</v>
      </c>
      <c r="N12340">
        <v>18.863800000000001</v>
      </c>
      <c r="O12340">
        <v>10.199999999999999</v>
      </c>
    </row>
    <row r="12341" spans="1:15" x14ac:dyDescent="0.3">
      <c r="A12341" t="s">
        <v>426</v>
      </c>
      <c r="B12341" t="s">
        <v>427</v>
      </c>
      <c r="C12341" t="s">
        <v>431</v>
      </c>
      <c r="D12341" t="s">
        <v>432</v>
      </c>
      <c r="E12341">
        <v>2010</v>
      </c>
      <c r="F12341">
        <v>41.194000000000003</v>
      </c>
      <c r="G12341">
        <v>10.051</v>
      </c>
      <c r="H12341">
        <v>590.54899999999998</v>
      </c>
      <c r="I12341">
        <v>20265600000</v>
      </c>
      <c r="J12341">
        <v>1489.46</v>
      </c>
      <c r="K12341">
        <v>10</v>
      </c>
      <c r="L12341">
        <v>52.8</v>
      </c>
      <c r="M12341">
        <v>55.655000000000001</v>
      </c>
      <c r="N12341">
        <v>18.302600000000002</v>
      </c>
      <c r="O12341">
        <v>13.19</v>
      </c>
    </row>
    <row r="12342" spans="1:15" x14ac:dyDescent="0.3">
      <c r="A12342" t="s">
        <v>426</v>
      </c>
      <c r="B12342" t="s">
        <v>427</v>
      </c>
      <c r="C12342" t="s">
        <v>431</v>
      </c>
      <c r="D12342" t="s">
        <v>432</v>
      </c>
      <c r="E12342">
        <v>2009</v>
      </c>
      <c r="F12342">
        <v>41.738</v>
      </c>
      <c r="G12342">
        <v>10.869</v>
      </c>
      <c r="H12342">
        <v>568.43899999999996</v>
      </c>
      <c r="I12342">
        <v>15328300000</v>
      </c>
      <c r="J12342">
        <v>1159.9100000000001</v>
      </c>
      <c r="K12342">
        <v>6.31</v>
      </c>
      <c r="L12342">
        <v>54.8</v>
      </c>
      <c r="M12342">
        <v>54.13</v>
      </c>
      <c r="N12342">
        <v>17.776900000000001</v>
      </c>
      <c r="O12342">
        <v>10.622999999999999</v>
      </c>
    </row>
    <row r="12343" spans="1:15" x14ac:dyDescent="0.3">
      <c r="A12343" t="s">
        <v>426</v>
      </c>
      <c r="B12343" t="s">
        <v>427</v>
      </c>
      <c r="C12343" t="s">
        <v>431</v>
      </c>
      <c r="D12343" t="s">
        <v>432</v>
      </c>
      <c r="E12343">
        <v>2008</v>
      </c>
      <c r="F12343">
        <v>42.271999999999998</v>
      </c>
      <c r="G12343">
        <v>11.736000000000001</v>
      </c>
      <c r="H12343">
        <v>589.56200000000001</v>
      </c>
      <c r="I12343">
        <v>17910900000</v>
      </c>
      <c r="J12343">
        <v>1394</v>
      </c>
      <c r="K12343">
        <v>5.55</v>
      </c>
      <c r="L12343">
        <v>56.7</v>
      </c>
      <c r="M12343">
        <v>52.606000000000002</v>
      </c>
      <c r="N12343">
        <v>17.2837</v>
      </c>
      <c r="O12343">
        <v>7.93</v>
      </c>
    </row>
    <row r="12344" spans="1:15" x14ac:dyDescent="0.3">
      <c r="A12344" t="s">
        <v>426</v>
      </c>
      <c r="B12344" t="s">
        <v>427</v>
      </c>
      <c r="C12344" t="s">
        <v>431</v>
      </c>
      <c r="D12344" t="s">
        <v>432</v>
      </c>
      <c r="E12344">
        <v>2007</v>
      </c>
      <c r="F12344">
        <v>42.802999999999997</v>
      </c>
      <c r="G12344">
        <v>12.625</v>
      </c>
      <c r="H12344">
        <v>664.16300000000001</v>
      </c>
      <c r="I12344">
        <v>14057000000</v>
      </c>
      <c r="J12344">
        <v>1124.29</v>
      </c>
      <c r="K12344">
        <v>4.87</v>
      </c>
      <c r="L12344">
        <v>59.3</v>
      </c>
      <c r="M12344">
        <v>51.134</v>
      </c>
      <c r="N12344">
        <v>16.8188</v>
      </c>
      <c r="O12344">
        <v>9.9870000000000001</v>
      </c>
    </row>
    <row r="12345" spans="1:15" x14ac:dyDescent="0.3">
      <c r="A12345" t="s">
        <v>426</v>
      </c>
      <c r="B12345" t="s">
        <v>427</v>
      </c>
      <c r="C12345" t="s">
        <v>431</v>
      </c>
      <c r="D12345" t="s">
        <v>432</v>
      </c>
      <c r="E12345">
        <v>2006</v>
      </c>
      <c r="F12345">
        <v>43.326999999999998</v>
      </c>
      <c r="G12345">
        <v>13.51</v>
      </c>
      <c r="H12345">
        <v>704.56200000000001</v>
      </c>
      <c r="I12345">
        <v>12756900000</v>
      </c>
      <c r="J12345">
        <v>1047.92</v>
      </c>
      <c r="K12345">
        <v>4.15991</v>
      </c>
      <c r="L12345">
        <v>61.6</v>
      </c>
      <c r="M12345">
        <v>49.756999999999998</v>
      </c>
      <c r="N12345">
        <v>16.375699999999998</v>
      </c>
      <c r="O12345">
        <v>12.5</v>
      </c>
    </row>
    <row r="12346" spans="1:15" x14ac:dyDescent="0.3">
      <c r="A12346" t="s">
        <v>426</v>
      </c>
      <c r="B12346" t="s">
        <v>427</v>
      </c>
      <c r="C12346" t="s">
        <v>431</v>
      </c>
      <c r="D12346" t="s">
        <v>432</v>
      </c>
      <c r="E12346">
        <v>2005</v>
      </c>
      <c r="F12346">
        <v>43.823</v>
      </c>
      <c r="G12346">
        <v>14.375999999999999</v>
      </c>
      <c r="H12346">
        <v>692.71500000000003</v>
      </c>
      <c r="I12346">
        <v>8331870000</v>
      </c>
      <c r="J12346">
        <v>702.74099999999999</v>
      </c>
      <c r="K12346">
        <v>2.85175</v>
      </c>
      <c r="L12346">
        <v>65.5</v>
      </c>
      <c r="M12346">
        <v>48.496000000000002</v>
      </c>
      <c r="N12346">
        <v>15.9489</v>
      </c>
      <c r="O12346">
        <v>15.9</v>
      </c>
    </row>
    <row r="12347" spans="1:15" x14ac:dyDescent="0.3">
      <c r="A12347" t="s">
        <v>426</v>
      </c>
      <c r="B12347" t="s">
        <v>427</v>
      </c>
      <c r="C12347" t="s">
        <v>431</v>
      </c>
      <c r="D12347" t="s">
        <v>432</v>
      </c>
      <c r="E12347">
        <v>2004</v>
      </c>
      <c r="F12347">
        <v>44.268000000000001</v>
      </c>
      <c r="G12347">
        <v>15.211</v>
      </c>
      <c r="H12347">
        <v>685.15700000000004</v>
      </c>
      <c r="I12347">
        <v>6221080000</v>
      </c>
      <c r="J12347">
        <v>538.59199999999998</v>
      </c>
      <c r="K12347">
        <v>2.01355</v>
      </c>
      <c r="L12347">
        <v>71.099999999999994</v>
      </c>
      <c r="M12347">
        <v>47.353999999999999</v>
      </c>
      <c r="N12347">
        <v>15.537800000000001</v>
      </c>
      <c r="O12347">
        <v>15.265000000000001</v>
      </c>
    </row>
    <row r="12348" spans="1:15" x14ac:dyDescent="0.3">
      <c r="A12348" t="s">
        <v>426</v>
      </c>
      <c r="B12348" t="s">
        <v>427</v>
      </c>
      <c r="C12348" t="s">
        <v>431</v>
      </c>
      <c r="D12348" t="s">
        <v>432</v>
      </c>
      <c r="E12348">
        <v>2003</v>
      </c>
      <c r="F12348">
        <v>44.642000000000003</v>
      </c>
      <c r="G12348">
        <v>16.007000000000001</v>
      </c>
      <c r="H12348">
        <v>663.42499999999995</v>
      </c>
      <c r="I12348">
        <v>4901840000</v>
      </c>
      <c r="J12348">
        <v>435.45800000000003</v>
      </c>
      <c r="K12348">
        <v>0.98048299999999999</v>
      </c>
      <c r="L12348">
        <v>77.7</v>
      </c>
      <c r="M12348">
        <v>46.322000000000003</v>
      </c>
      <c r="N12348">
        <v>15.1424</v>
      </c>
      <c r="O12348">
        <v>14.824999999999999</v>
      </c>
    </row>
    <row r="12349" spans="1:15" x14ac:dyDescent="0.3">
      <c r="A12349" t="s">
        <v>426</v>
      </c>
      <c r="B12349" t="s">
        <v>427</v>
      </c>
      <c r="C12349" t="s">
        <v>431</v>
      </c>
      <c r="D12349" t="s">
        <v>432</v>
      </c>
      <c r="E12349">
        <v>2002</v>
      </c>
      <c r="F12349">
        <v>44.935000000000002</v>
      </c>
      <c r="G12349">
        <v>16.742999999999999</v>
      </c>
      <c r="H12349">
        <v>644.11199999999997</v>
      </c>
      <c r="I12349">
        <v>4193850000</v>
      </c>
      <c r="J12349">
        <v>382.24200000000002</v>
      </c>
      <c r="K12349">
        <v>0.47775099999999998</v>
      </c>
      <c r="L12349">
        <v>84</v>
      </c>
      <c r="M12349">
        <v>45.4</v>
      </c>
      <c r="N12349">
        <v>14.759</v>
      </c>
      <c r="O12349">
        <v>14.491</v>
      </c>
    </row>
    <row r="12350" spans="1:15" x14ac:dyDescent="0.3">
      <c r="A12350" t="s">
        <v>426</v>
      </c>
      <c r="B12350" t="s">
        <v>427</v>
      </c>
      <c r="C12350" t="s">
        <v>431</v>
      </c>
      <c r="D12350" t="s">
        <v>432</v>
      </c>
      <c r="E12350">
        <v>2001</v>
      </c>
      <c r="F12350">
        <v>45.143000000000001</v>
      </c>
      <c r="G12350">
        <v>17.395</v>
      </c>
      <c r="H12350">
        <v>618.67600000000004</v>
      </c>
      <c r="I12350">
        <v>4094480000</v>
      </c>
      <c r="J12350">
        <v>382.94099999999997</v>
      </c>
      <c r="K12350">
        <v>0.23313</v>
      </c>
      <c r="L12350">
        <v>90.1</v>
      </c>
      <c r="M12350">
        <v>44.615000000000002</v>
      </c>
      <c r="N12350">
        <v>14.382999999999999</v>
      </c>
      <c r="O12350">
        <v>13.81</v>
      </c>
    </row>
    <row r="12351" spans="1:15" x14ac:dyDescent="0.3">
      <c r="A12351" t="s">
        <v>426</v>
      </c>
      <c r="B12351" t="s">
        <v>427</v>
      </c>
      <c r="C12351" t="s">
        <v>431</v>
      </c>
      <c r="D12351" t="s">
        <v>432</v>
      </c>
      <c r="E12351">
        <v>2000</v>
      </c>
      <c r="F12351">
        <v>45.271000000000001</v>
      </c>
      <c r="G12351">
        <v>17.928999999999998</v>
      </c>
      <c r="H12351">
        <v>597.54499999999996</v>
      </c>
      <c r="I12351">
        <v>3600680000</v>
      </c>
      <c r="J12351">
        <v>345.69</v>
      </c>
      <c r="K12351">
        <v>0.19107199999999999</v>
      </c>
      <c r="L12351">
        <v>95.1</v>
      </c>
      <c r="M12351">
        <v>44</v>
      </c>
      <c r="N12351">
        <v>14.0114</v>
      </c>
      <c r="O12351">
        <v>12.93</v>
      </c>
    </row>
    <row r="12352" spans="1:15" x14ac:dyDescent="0.3">
      <c r="A12352" t="s">
        <v>426</v>
      </c>
      <c r="B12352" t="s">
        <v>427</v>
      </c>
      <c r="C12352" t="s">
        <v>431</v>
      </c>
      <c r="D12352" t="s">
        <v>432</v>
      </c>
      <c r="E12352">
        <v>1999</v>
      </c>
      <c r="F12352">
        <v>45.328000000000003</v>
      </c>
      <c r="G12352">
        <v>18.312999999999999</v>
      </c>
      <c r="H12352">
        <v>585.66800000000001</v>
      </c>
      <c r="I12352">
        <v>3404310000</v>
      </c>
      <c r="J12352">
        <v>335.71199999999999</v>
      </c>
      <c r="K12352">
        <v>0.14705299999999999</v>
      </c>
      <c r="L12352">
        <v>98.8</v>
      </c>
      <c r="M12352">
        <v>43.594000000000001</v>
      </c>
      <c r="N12352">
        <v>13.641</v>
      </c>
      <c r="O12352">
        <v>12.663</v>
      </c>
    </row>
    <row r="12353" spans="1:15" x14ac:dyDescent="0.3">
      <c r="A12353" t="s">
        <v>426</v>
      </c>
      <c r="B12353" t="s">
        <v>427</v>
      </c>
      <c r="C12353" t="s">
        <v>431</v>
      </c>
      <c r="D12353" t="s">
        <v>432</v>
      </c>
      <c r="E12353">
        <v>1998</v>
      </c>
      <c r="F12353">
        <v>45.338000000000001</v>
      </c>
      <c r="G12353">
        <v>18.538</v>
      </c>
      <c r="H12353">
        <v>582.57899999999995</v>
      </c>
      <c r="I12353">
        <v>3537680000</v>
      </c>
      <c r="J12353">
        <v>358.55599999999998</v>
      </c>
      <c r="K12353">
        <v>3.0226200000000002E-2</v>
      </c>
      <c r="L12353">
        <v>101.1</v>
      </c>
      <c r="M12353">
        <v>43.412999999999997</v>
      </c>
      <c r="N12353">
        <v>13.2723</v>
      </c>
      <c r="O12353">
        <v>12</v>
      </c>
    </row>
    <row r="12354" spans="1:15" x14ac:dyDescent="0.3">
      <c r="A12354" t="s">
        <v>426</v>
      </c>
      <c r="B12354" t="s">
        <v>427</v>
      </c>
      <c r="C12354" t="s">
        <v>431</v>
      </c>
      <c r="D12354" t="s">
        <v>432</v>
      </c>
      <c r="E12354">
        <v>1997</v>
      </c>
      <c r="F12354">
        <v>45.325000000000003</v>
      </c>
      <c r="G12354">
        <v>18.603999999999999</v>
      </c>
      <c r="H12354">
        <v>638.28399999999999</v>
      </c>
      <c r="I12354">
        <v>4303280000</v>
      </c>
      <c r="J12354">
        <v>448.37</v>
      </c>
      <c r="K12354">
        <v>9.32966E-3</v>
      </c>
      <c r="L12354">
        <v>102.6</v>
      </c>
      <c r="M12354">
        <v>43.460999999999999</v>
      </c>
      <c r="N12354">
        <v>12.910600000000001</v>
      </c>
      <c r="O12354">
        <v>13.813000000000001</v>
      </c>
    </row>
    <row r="12355" spans="1:15" x14ac:dyDescent="0.3">
      <c r="A12355" t="s">
        <v>426</v>
      </c>
      <c r="B12355" t="s">
        <v>427</v>
      </c>
      <c r="C12355" t="s">
        <v>431</v>
      </c>
      <c r="D12355" t="s">
        <v>432</v>
      </c>
      <c r="E12355">
        <v>1996</v>
      </c>
      <c r="F12355">
        <v>45.307000000000002</v>
      </c>
      <c r="G12355">
        <v>18.515000000000001</v>
      </c>
      <c r="H12355">
        <v>685.56600000000003</v>
      </c>
      <c r="I12355">
        <v>3597220000</v>
      </c>
      <c r="J12355">
        <v>385.15199999999999</v>
      </c>
      <c r="K12355">
        <v>9.0691799999999996E-3</v>
      </c>
      <c r="L12355">
        <v>104.2</v>
      </c>
      <c r="M12355">
        <v>43.734999999999999</v>
      </c>
      <c r="N12355">
        <v>12.563700000000001</v>
      </c>
      <c r="O12355">
        <v>15.3</v>
      </c>
    </row>
    <row r="12356" spans="1:15" x14ac:dyDescent="0.3">
      <c r="A12356" t="s">
        <v>426</v>
      </c>
      <c r="B12356" t="s">
        <v>427</v>
      </c>
      <c r="C12356" t="s">
        <v>431</v>
      </c>
      <c r="D12356" t="s">
        <v>432</v>
      </c>
      <c r="E12356">
        <v>1995</v>
      </c>
      <c r="F12356">
        <v>45.302</v>
      </c>
      <c r="G12356">
        <v>18.274000000000001</v>
      </c>
      <c r="H12356">
        <v>710.48500000000001</v>
      </c>
      <c r="I12356">
        <v>3807070000</v>
      </c>
      <c r="J12356">
        <v>418.51499999999999</v>
      </c>
      <c r="K12356">
        <v>8.7836200000000007E-3</v>
      </c>
      <c r="L12356">
        <v>106</v>
      </c>
      <c r="M12356">
        <v>44.241999999999997</v>
      </c>
      <c r="N12356">
        <v>12.236700000000001</v>
      </c>
      <c r="O12356">
        <v>16.616</v>
      </c>
    </row>
    <row r="12357" spans="1:15" x14ac:dyDescent="0.3">
      <c r="A12357" t="s">
        <v>426</v>
      </c>
      <c r="B12357" t="s">
        <v>427</v>
      </c>
      <c r="C12357" t="s">
        <v>431</v>
      </c>
      <c r="D12357" t="s">
        <v>432</v>
      </c>
      <c r="E12357">
        <v>1994</v>
      </c>
      <c r="F12357">
        <v>45.323999999999998</v>
      </c>
      <c r="G12357">
        <v>17.893000000000001</v>
      </c>
      <c r="H12357">
        <v>731.476</v>
      </c>
      <c r="I12357">
        <v>3656650000</v>
      </c>
      <c r="J12357">
        <v>412.26100000000002</v>
      </c>
      <c r="K12357">
        <v>6.7761100000000001E-3</v>
      </c>
      <c r="L12357">
        <v>107.9</v>
      </c>
      <c r="M12357">
        <v>44.982999999999997</v>
      </c>
      <c r="N12357">
        <v>11.9315</v>
      </c>
      <c r="O12357">
        <v>17.942</v>
      </c>
    </row>
    <row r="12358" spans="1:15" x14ac:dyDescent="0.3">
      <c r="A12358" t="s">
        <v>426</v>
      </c>
      <c r="B12358" t="s">
        <v>427</v>
      </c>
      <c r="C12358" t="s">
        <v>431</v>
      </c>
      <c r="D12358" t="s">
        <v>432</v>
      </c>
      <c r="E12358">
        <v>1993</v>
      </c>
      <c r="F12358">
        <v>45.375999999999998</v>
      </c>
      <c r="G12358">
        <v>17.405000000000001</v>
      </c>
      <c r="H12358">
        <v>740.601</v>
      </c>
      <c r="I12358">
        <v>3273240000</v>
      </c>
      <c r="J12358">
        <v>378.125</v>
      </c>
      <c r="L12358">
        <v>109.5</v>
      </c>
      <c r="M12358">
        <v>45.918999999999997</v>
      </c>
      <c r="N12358">
        <v>11.644600000000001</v>
      </c>
      <c r="O12358">
        <v>19.7</v>
      </c>
    </row>
    <row r="12359" spans="1:15" x14ac:dyDescent="0.3">
      <c r="A12359" t="s">
        <v>426</v>
      </c>
      <c r="B12359" t="s">
        <v>427</v>
      </c>
      <c r="C12359" t="s">
        <v>431</v>
      </c>
      <c r="D12359" t="s">
        <v>432</v>
      </c>
      <c r="E12359">
        <v>1992</v>
      </c>
      <c r="F12359">
        <v>45.46</v>
      </c>
      <c r="G12359">
        <v>16.853000000000002</v>
      </c>
      <c r="H12359">
        <v>735.74099999999999</v>
      </c>
      <c r="I12359">
        <v>3181920000</v>
      </c>
      <c r="J12359">
        <v>376.49900000000002</v>
      </c>
      <c r="L12359">
        <v>110.6</v>
      </c>
      <c r="M12359">
        <v>46.987000000000002</v>
      </c>
      <c r="N12359">
        <v>11.3687</v>
      </c>
      <c r="O12359">
        <v>19.256</v>
      </c>
    </row>
    <row r="12360" spans="1:15" x14ac:dyDescent="0.3">
      <c r="A12360" t="s">
        <v>426</v>
      </c>
      <c r="B12360" t="s">
        <v>427</v>
      </c>
      <c r="C12360" t="s">
        <v>431</v>
      </c>
      <c r="D12360" t="s">
        <v>432</v>
      </c>
      <c r="E12360">
        <v>1991</v>
      </c>
      <c r="F12360">
        <v>45.578000000000003</v>
      </c>
      <c r="G12360">
        <v>16.274999999999999</v>
      </c>
      <c r="H12360">
        <v>736.78300000000002</v>
      </c>
      <c r="I12360">
        <v>3378880000</v>
      </c>
      <c r="J12360">
        <v>409.72800000000001</v>
      </c>
      <c r="L12360">
        <v>110.9</v>
      </c>
      <c r="M12360">
        <v>48.125</v>
      </c>
      <c r="N12360">
        <v>11.093299999999999</v>
      </c>
      <c r="O12360">
        <v>18.899999999999999</v>
      </c>
    </row>
    <row r="12361" spans="1:15" x14ac:dyDescent="0.3">
      <c r="A12361" t="s">
        <v>426</v>
      </c>
      <c r="B12361" t="s">
        <v>427</v>
      </c>
      <c r="C12361" t="s">
        <v>431</v>
      </c>
      <c r="D12361" t="s">
        <v>432</v>
      </c>
      <c r="E12361">
        <v>1990</v>
      </c>
      <c r="F12361">
        <v>45.725000000000001</v>
      </c>
      <c r="G12361">
        <v>15.711</v>
      </c>
      <c r="H12361">
        <v>761.86599999999999</v>
      </c>
      <c r="I12361">
        <v>3285220000</v>
      </c>
      <c r="J12361">
        <v>408.77</v>
      </c>
      <c r="K12361">
        <v>0</v>
      </c>
      <c r="L12361">
        <v>110.7</v>
      </c>
      <c r="M12361">
        <v>49.249000000000002</v>
      </c>
      <c r="N12361">
        <v>10.8111</v>
      </c>
    </row>
    <row r="12362" spans="1:15" x14ac:dyDescent="0.3">
      <c r="A12362" t="s">
        <v>426</v>
      </c>
      <c r="B12362" t="s">
        <v>427</v>
      </c>
      <c r="C12362" t="s">
        <v>431</v>
      </c>
      <c r="D12362" t="s">
        <v>432</v>
      </c>
      <c r="E12362">
        <v>1989</v>
      </c>
      <c r="F12362">
        <v>45.893999999999998</v>
      </c>
      <c r="G12362">
        <v>15.199</v>
      </c>
      <c r="H12362">
        <v>779.90300000000002</v>
      </c>
      <c r="I12362">
        <v>3998640000</v>
      </c>
      <c r="J12362">
        <v>511.32100000000003</v>
      </c>
      <c r="L12362">
        <v>110</v>
      </c>
      <c r="M12362">
        <v>50.281999999999996</v>
      </c>
      <c r="N12362">
        <v>10.5197</v>
      </c>
    </row>
    <row r="12363" spans="1:15" x14ac:dyDescent="0.3">
      <c r="A12363" t="s">
        <v>426</v>
      </c>
      <c r="B12363" t="s">
        <v>427</v>
      </c>
      <c r="C12363" t="s">
        <v>431</v>
      </c>
      <c r="D12363" t="s">
        <v>432</v>
      </c>
      <c r="E12363">
        <v>1988</v>
      </c>
      <c r="F12363">
        <v>46.070999999999998</v>
      </c>
      <c r="G12363">
        <v>14.754</v>
      </c>
      <c r="H12363">
        <v>933.76499999999999</v>
      </c>
      <c r="I12363">
        <v>3713610000</v>
      </c>
      <c r="J12363">
        <v>488.74400000000003</v>
      </c>
      <c r="L12363">
        <v>108.9</v>
      </c>
      <c r="M12363">
        <v>51.173000000000002</v>
      </c>
      <c r="N12363">
        <v>10.2211</v>
      </c>
    </row>
    <row r="12364" spans="1:15" x14ac:dyDescent="0.3">
      <c r="A12364" t="s">
        <v>426</v>
      </c>
      <c r="B12364" t="s">
        <v>427</v>
      </c>
      <c r="C12364" t="s">
        <v>431</v>
      </c>
      <c r="D12364" t="s">
        <v>432</v>
      </c>
      <c r="E12364">
        <v>1987</v>
      </c>
      <c r="F12364">
        <v>46.249000000000002</v>
      </c>
      <c r="G12364">
        <v>14.39</v>
      </c>
      <c r="H12364">
        <v>883.92</v>
      </c>
      <c r="I12364">
        <v>2269890000</v>
      </c>
      <c r="J12364">
        <v>307.87299999999999</v>
      </c>
      <c r="L12364">
        <v>107.3</v>
      </c>
      <c r="M12364">
        <v>51.887999999999998</v>
      </c>
      <c r="N12364">
        <v>9.9178599999999992</v>
      </c>
    </row>
    <row r="12365" spans="1:15" x14ac:dyDescent="0.3">
      <c r="A12365" t="s">
        <v>426</v>
      </c>
      <c r="B12365" t="s">
        <v>427</v>
      </c>
      <c r="C12365" t="s">
        <v>431</v>
      </c>
      <c r="D12365" t="s">
        <v>432</v>
      </c>
      <c r="E12365">
        <v>1986</v>
      </c>
      <c r="F12365">
        <v>46.427999999999997</v>
      </c>
      <c r="G12365">
        <v>14.119</v>
      </c>
      <c r="H12365">
        <v>900.38199999999995</v>
      </c>
      <c r="I12365">
        <v>1661950000</v>
      </c>
      <c r="J12365">
        <v>232.53899999999999</v>
      </c>
      <c r="L12365">
        <v>105.1</v>
      </c>
      <c r="M12365">
        <v>52.402000000000001</v>
      </c>
      <c r="N12365">
        <v>9.61402</v>
      </c>
    </row>
    <row r="12366" spans="1:15" x14ac:dyDescent="0.3">
      <c r="A12366" t="s">
        <v>426</v>
      </c>
      <c r="B12366" t="s">
        <v>427</v>
      </c>
      <c r="C12366" t="s">
        <v>431</v>
      </c>
      <c r="D12366" t="s">
        <v>432</v>
      </c>
      <c r="E12366">
        <v>1985</v>
      </c>
      <c r="F12366">
        <v>46.615000000000002</v>
      </c>
      <c r="G12366">
        <v>13.942</v>
      </c>
      <c r="H12366">
        <v>948.26800000000003</v>
      </c>
      <c r="I12366">
        <v>2281260000</v>
      </c>
      <c r="J12366">
        <v>329.512</v>
      </c>
      <c r="L12366">
        <v>102.5</v>
      </c>
      <c r="M12366">
        <v>52.72</v>
      </c>
      <c r="N12366">
        <v>9.3129399999999993</v>
      </c>
    </row>
    <row r="12367" spans="1:15" x14ac:dyDescent="0.3">
      <c r="A12367" t="s">
        <v>426</v>
      </c>
      <c r="B12367" t="s">
        <v>427</v>
      </c>
      <c r="C12367" t="s">
        <v>431</v>
      </c>
      <c r="D12367" t="s">
        <v>432</v>
      </c>
      <c r="E12367">
        <v>1984</v>
      </c>
      <c r="F12367">
        <v>46.82</v>
      </c>
      <c r="G12367">
        <v>13.846</v>
      </c>
      <c r="H12367">
        <v>993.80100000000004</v>
      </c>
      <c r="I12367">
        <v>2739440000</v>
      </c>
      <c r="J12367">
        <v>408.77800000000002</v>
      </c>
      <c r="L12367">
        <v>100.1</v>
      </c>
      <c r="M12367">
        <v>52.87</v>
      </c>
      <c r="N12367">
        <v>9.0148399999999995</v>
      </c>
    </row>
    <row r="12368" spans="1:15" x14ac:dyDescent="0.3">
      <c r="A12368" t="s">
        <v>426</v>
      </c>
      <c r="B12368" t="s">
        <v>427</v>
      </c>
      <c r="C12368" t="s">
        <v>431</v>
      </c>
      <c r="D12368" t="s">
        <v>432</v>
      </c>
      <c r="E12368">
        <v>1983</v>
      </c>
      <c r="F12368">
        <v>47.052999999999997</v>
      </c>
      <c r="G12368">
        <v>13.805999999999999</v>
      </c>
      <c r="H12368">
        <v>1034.8800000000001</v>
      </c>
      <c r="I12368">
        <v>3216310000</v>
      </c>
      <c r="J12368">
        <v>496.197</v>
      </c>
      <c r="L12368">
        <v>98.2</v>
      </c>
      <c r="M12368">
        <v>52.914999999999999</v>
      </c>
      <c r="N12368">
        <v>8.7194000000000003</v>
      </c>
    </row>
    <row r="12369" spans="1:14" x14ac:dyDescent="0.3">
      <c r="A12369" t="s">
        <v>426</v>
      </c>
      <c r="B12369" t="s">
        <v>427</v>
      </c>
      <c r="C12369" t="s">
        <v>431</v>
      </c>
      <c r="D12369" t="s">
        <v>432</v>
      </c>
      <c r="E12369">
        <v>1982</v>
      </c>
      <c r="F12369">
        <v>47.317</v>
      </c>
      <c r="G12369">
        <v>13.8</v>
      </c>
      <c r="H12369">
        <v>1056.52</v>
      </c>
      <c r="I12369">
        <v>3994780000</v>
      </c>
      <c r="J12369">
        <v>637.54600000000005</v>
      </c>
      <c r="L12369">
        <v>96.8</v>
      </c>
      <c r="M12369">
        <v>52.905000000000001</v>
      </c>
      <c r="N12369">
        <v>8.4287700000000001</v>
      </c>
    </row>
    <row r="12370" spans="1:14" x14ac:dyDescent="0.3">
      <c r="A12370" t="s">
        <v>426</v>
      </c>
      <c r="B12370" t="s">
        <v>427</v>
      </c>
      <c r="C12370" t="s">
        <v>431</v>
      </c>
      <c r="D12370" t="s">
        <v>432</v>
      </c>
      <c r="E12370">
        <v>1981</v>
      </c>
      <c r="F12370">
        <v>47.606000000000002</v>
      </c>
      <c r="G12370">
        <v>13.819000000000001</v>
      </c>
      <c r="H12370">
        <v>1073.26</v>
      </c>
      <c r="I12370">
        <v>3872670000</v>
      </c>
      <c r="J12370">
        <v>639.54300000000001</v>
      </c>
      <c r="L12370">
        <v>96</v>
      </c>
      <c r="M12370">
        <v>52.863</v>
      </c>
      <c r="N12370">
        <v>8.1456099999999996</v>
      </c>
    </row>
    <row r="12371" spans="1:14" x14ac:dyDescent="0.3">
      <c r="A12371" t="s">
        <v>426</v>
      </c>
      <c r="B12371" t="s">
        <v>427</v>
      </c>
      <c r="C12371" t="s">
        <v>431</v>
      </c>
      <c r="D12371" t="s">
        <v>432</v>
      </c>
      <c r="E12371">
        <v>1980</v>
      </c>
      <c r="F12371">
        <v>47.911999999999999</v>
      </c>
      <c r="G12371">
        <v>13.862</v>
      </c>
      <c r="H12371">
        <v>1037.28</v>
      </c>
      <c r="I12371">
        <v>3829500000</v>
      </c>
      <c r="J12371">
        <v>654.41099999999994</v>
      </c>
      <c r="L12371">
        <v>95.7</v>
      </c>
      <c r="M12371">
        <v>52.802</v>
      </c>
      <c r="N12371">
        <v>7.87181</v>
      </c>
    </row>
    <row r="12372" spans="1:14" x14ac:dyDescent="0.3">
      <c r="A12372" t="s">
        <v>426</v>
      </c>
      <c r="B12372" t="s">
        <v>427</v>
      </c>
      <c r="C12372" t="s">
        <v>431</v>
      </c>
      <c r="D12372" t="s">
        <v>432</v>
      </c>
      <c r="E12372">
        <v>1979</v>
      </c>
      <c r="F12372">
        <v>48.225000000000001</v>
      </c>
      <c r="G12372">
        <v>13.928000000000001</v>
      </c>
      <c r="H12372">
        <v>1046.1199999999999</v>
      </c>
      <c r="I12372">
        <v>3325500000</v>
      </c>
      <c r="J12372">
        <v>587.94500000000005</v>
      </c>
      <c r="L12372">
        <v>95.3</v>
      </c>
      <c r="M12372">
        <v>52.722000000000001</v>
      </c>
      <c r="N12372">
        <v>7.6085799999999999</v>
      </c>
    </row>
    <row r="12373" spans="1:14" x14ac:dyDescent="0.3">
      <c r="A12373" t="s">
        <v>426</v>
      </c>
      <c r="B12373" t="s">
        <v>427</v>
      </c>
      <c r="C12373" t="s">
        <v>431</v>
      </c>
      <c r="D12373" t="s">
        <v>432</v>
      </c>
      <c r="E12373">
        <v>1978</v>
      </c>
      <c r="F12373">
        <v>48.53</v>
      </c>
      <c r="G12373">
        <v>14.025</v>
      </c>
      <c r="H12373">
        <v>1067.6199999999999</v>
      </c>
      <c r="I12373">
        <v>2813380000</v>
      </c>
      <c r="J12373">
        <v>514.49199999999996</v>
      </c>
      <c r="L12373">
        <v>94.7</v>
      </c>
      <c r="M12373">
        <v>52.606999999999999</v>
      </c>
      <c r="N12373">
        <v>7.3558500000000002</v>
      </c>
    </row>
    <row r="12374" spans="1:14" x14ac:dyDescent="0.3">
      <c r="A12374" t="s">
        <v>426</v>
      </c>
      <c r="B12374" t="s">
        <v>427</v>
      </c>
      <c r="C12374" t="s">
        <v>431</v>
      </c>
      <c r="D12374" t="s">
        <v>432</v>
      </c>
      <c r="E12374">
        <v>1977</v>
      </c>
      <c r="F12374">
        <v>48.81</v>
      </c>
      <c r="G12374">
        <v>14.157</v>
      </c>
      <c r="H12374">
        <v>1110.9100000000001</v>
      </c>
      <c r="I12374">
        <v>2483000000</v>
      </c>
      <c r="J12374">
        <v>469.59399999999999</v>
      </c>
      <c r="L12374">
        <v>94.3</v>
      </c>
      <c r="M12374">
        <v>52.448999999999998</v>
      </c>
      <c r="N12374">
        <v>7.1127500000000001</v>
      </c>
    </row>
    <row r="12375" spans="1:14" x14ac:dyDescent="0.3">
      <c r="A12375" t="s">
        <v>426</v>
      </c>
      <c r="B12375" t="s">
        <v>427</v>
      </c>
      <c r="C12375" t="s">
        <v>431</v>
      </c>
      <c r="D12375" t="s">
        <v>432</v>
      </c>
      <c r="E12375">
        <v>1976</v>
      </c>
      <c r="F12375">
        <v>49.055</v>
      </c>
      <c r="G12375">
        <v>14.321999999999999</v>
      </c>
      <c r="H12375">
        <v>1172.1500000000001</v>
      </c>
      <c r="I12375">
        <v>2746710000</v>
      </c>
      <c r="J12375">
        <v>537.221</v>
      </c>
      <c r="L12375">
        <v>94.5</v>
      </c>
      <c r="M12375">
        <v>52.247</v>
      </c>
      <c r="N12375">
        <v>6.8777100000000004</v>
      </c>
    </row>
    <row r="12376" spans="1:14" x14ac:dyDescent="0.3">
      <c r="A12376" t="s">
        <v>426</v>
      </c>
      <c r="B12376" t="s">
        <v>427</v>
      </c>
      <c r="C12376" t="s">
        <v>431</v>
      </c>
      <c r="D12376" t="s">
        <v>432</v>
      </c>
      <c r="E12376">
        <v>1975</v>
      </c>
      <c r="F12376">
        <v>49.25</v>
      </c>
      <c r="G12376">
        <v>14.52</v>
      </c>
      <c r="H12376">
        <v>1155.0999999999999</v>
      </c>
      <c r="I12376">
        <v>2618670000</v>
      </c>
      <c r="J12376">
        <v>529.74199999999996</v>
      </c>
      <c r="L12376">
        <v>95.6</v>
      </c>
      <c r="M12376">
        <v>51.999000000000002</v>
      </c>
      <c r="N12376">
        <v>6.6496500000000003</v>
      </c>
    </row>
    <row r="12377" spans="1:14" x14ac:dyDescent="0.3">
      <c r="A12377" t="s">
        <v>426</v>
      </c>
      <c r="B12377" t="s">
        <v>427</v>
      </c>
      <c r="C12377" t="s">
        <v>431</v>
      </c>
      <c r="D12377" t="s">
        <v>432</v>
      </c>
      <c r="E12377">
        <v>1974</v>
      </c>
      <c r="F12377">
        <v>49.381</v>
      </c>
      <c r="G12377">
        <v>14.752000000000001</v>
      </c>
      <c r="H12377">
        <v>1186.72</v>
      </c>
      <c r="I12377">
        <v>3121830000</v>
      </c>
      <c r="J12377">
        <v>653.27800000000002</v>
      </c>
      <c r="L12377">
        <v>97.6</v>
      </c>
      <c r="M12377">
        <v>51.7</v>
      </c>
      <c r="N12377">
        <v>6.4282899999999996</v>
      </c>
    </row>
    <row r="12378" spans="1:14" x14ac:dyDescent="0.3">
      <c r="A12378" t="s">
        <v>426</v>
      </c>
      <c r="B12378" t="s">
        <v>427</v>
      </c>
      <c r="C12378" t="s">
        <v>431</v>
      </c>
      <c r="D12378" t="s">
        <v>432</v>
      </c>
      <c r="E12378">
        <v>1973</v>
      </c>
      <c r="F12378">
        <v>49.451000000000001</v>
      </c>
      <c r="G12378">
        <v>15.016999999999999</v>
      </c>
      <c r="H12378">
        <v>1120.02</v>
      </c>
      <c r="I12378">
        <v>2268710000</v>
      </c>
      <c r="J12378">
        <v>491.11200000000002</v>
      </c>
      <c r="L12378">
        <v>100.2</v>
      </c>
      <c r="M12378">
        <v>51.350999999999999</v>
      </c>
      <c r="N12378">
        <v>6.2141599999999997</v>
      </c>
    </row>
    <row r="12379" spans="1:14" x14ac:dyDescent="0.3">
      <c r="A12379" t="s">
        <v>426</v>
      </c>
      <c r="B12379" t="s">
        <v>427</v>
      </c>
      <c r="C12379" t="s">
        <v>431</v>
      </c>
      <c r="D12379" t="s">
        <v>432</v>
      </c>
      <c r="E12379">
        <v>1972</v>
      </c>
      <c r="F12379">
        <v>49.469000000000001</v>
      </c>
      <c r="G12379">
        <v>15.305</v>
      </c>
      <c r="H12379">
        <v>1071.3900000000001</v>
      </c>
      <c r="I12379">
        <v>1910710000</v>
      </c>
      <c r="J12379">
        <v>427.81900000000002</v>
      </c>
      <c r="L12379">
        <v>103.2</v>
      </c>
      <c r="M12379">
        <v>50.960999999999999</v>
      </c>
      <c r="N12379">
        <v>6.0078500000000004</v>
      </c>
    </row>
    <row r="12380" spans="1:14" x14ac:dyDescent="0.3">
      <c r="A12380" t="s">
        <v>426</v>
      </c>
      <c r="B12380" t="s">
        <v>427</v>
      </c>
      <c r="C12380" t="s">
        <v>431</v>
      </c>
      <c r="D12380" t="s">
        <v>432</v>
      </c>
      <c r="E12380">
        <v>1971</v>
      </c>
      <c r="F12380">
        <v>49.447000000000003</v>
      </c>
      <c r="G12380">
        <v>15.61</v>
      </c>
      <c r="H12380">
        <v>1021.25</v>
      </c>
      <c r="I12380">
        <v>1687000000</v>
      </c>
      <c r="J12380">
        <v>390.57900000000001</v>
      </c>
      <c r="L12380">
        <v>106.1</v>
      </c>
      <c r="M12380">
        <v>50.542000000000002</v>
      </c>
      <c r="N12380">
        <v>5.8101700000000003</v>
      </c>
    </row>
    <row r="12381" spans="1:14" x14ac:dyDescent="0.3">
      <c r="A12381" t="s">
        <v>426</v>
      </c>
      <c r="B12381" t="s">
        <v>427</v>
      </c>
      <c r="C12381" t="s">
        <v>431</v>
      </c>
      <c r="D12381" t="s">
        <v>432</v>
      </c>
      <c r="E12381">
        <v>1970</v>
      </c>
      <c r="F12381">
        <v>49.41</v>
      </c>
      <c r="G12381">
        <v>15.919</v>
      </c>
      <c r="I12381">
        <v>1825290000</v>
      </c>
      <c r="J12381">
        <v>436.76900000000001</v>
      </c>
      <c r="L12381">
        <v>108.6</v>
      </c>
      <c r="M12381">
        <v>50.113999999999997</v>
      </c>
      <c r="N12381">
        <v>5.6216299999999997</v>
      </c>
    </row>
    <row r="12382" spans="1:14" x14ac:dyDescent="0.3">
      <c r="A12382" t="s">
        <v>426</v>
      </c>
      <c r="B12382" t="s">
        <v>427</v>
      </c>
      <c r="C12382" t="s">
        <v>431</v>
      </c>
      <c r="D12382" t="s">
        <v>432</v>
      </c>
      <c r="E12382">
        <v>1969</v>
      </c>
      <c r="F12382">
        <v>49.387</v>
      </c>
      <c r="G12382">
        <v>16.22</v>
      </c>
      <c r="I12382">
        <v>1965710000</v>
      </c>
      <c r="J12382">
        <v>485.87299999999999</v>
      </c>
      <c r="L12382">
        <v>110.5</v>
      </c>
      <c r="M12382">
        <v>49.7</v>
      </c>
      <c r="N12382">
        <v>5.4422800000000002</v>
      </c>
    </row>
    <row r="12383" spans="1:14" x14ac:dyDescent="0.3">
      <c r="A12383" t="s">
        <v>426</v>
      </c>
      <c r="B12383" t="s">
        <v>427</v>
      </c>
      <c r="C12383" t="s">
        <v>431</v>
      </c>
      <c r="D12383" t="s">
        <v>432</v>
      </c>
      <c r="E12383">
        <v>1968</v>
      </c>
      <c r="F12383">
        <v>49.401000000000003</v>
      </c>
      <c r="G12383">
        <v>16.504000000000001</v>
      </c>
      <c r="I12383">
        <v>1605860000</v>
      </c>
      <c r="J12383">
        <v>409.77499999999998</v>
      </c>
      <c r="L12383">
        <v>111.7</v>
      </c>
      <c r="M12383">
        <v>49.313000000000002</v>
      </c>
      <c r="N12383">
        <v>5.2716200000000004</v>
      </c>
    </row>
    <row r="12384" spans="1:14" x14ac:dyDescent="0.3">
      <c r="A12384" t="s">
        <v>426</v>
      </c>
      <c r="B12384" t="s">
        <v>427</v>
      </c>
      <c r="C12384" t="s">
        <v>431</v>
      </c>
      <c r="D12384" t="s">
        <v>432</v>
      </c>
      <c r="E12384">
        <v>1967</v>
      </c>
      <c r="F12384">
        <v>49.459000000000003</v>
      </c>
      <c r="G12384">
        <v>16.768000000000001</v>
      </c>
      <c r="I12384">
        <v>1368000000</v>
      </c>
      <c r="J12384">
        <v>360.202</v>
      </c>
      <c r="L12384">
        <v>112.4</v>
      </c>
      <c r="M12384">
        <v>48.96</v>
      </c>
      <c r="N12384">
        <v>5.10886</v>
      </c>
    </row>
    <row r="12385" spans="1:15" x14ac:dyDescent="0.3">
      <c r="A12385" t="s">
        <v>426</v>
      </c>
      <c r="B12385" t="s">
        <v>427</v>
      </c>
      <c r="C12385" t="s">
        <v>431</v>
      </c>
      <c r="D12385" t="s">
        <v>432</v>
      </c>
      <c r="E12385">
        <v>1966</v>
      </c>
      <c r="F12385">
        <v>49.558999999999997</v>
      </c>
      <c r="G12385">
        <v>17.012</v>
      </c>
      <c r="I12385">
        <v>1264290000</v>
      </c>
      <c r="J12385">
        <v>343.37299999999999</v>
      </c>
      <c r="L12385">
        <v>113</v>
      </c>
      <c r="M12385">
        <v>48.643000000000001</v>
      </c>
      <c r="N12385">
        <v>4.9529300000000003</v>
      </c>
    </row>
    <row r="12386" spans="1:15" x14ac:dyDescent="0.3">
      <c r="A12386" t="s">
        <v>426</v>
      </c>
      <c r="B12386" t="s">
        <v>427</v>
      </c>
      <c r="C12386" t="s">
        <v>431</v>
      </c>
      <c r="D12386" t="s">
        <v>432</v>
      </c>
      <c r="E12386">
        <v>1965</v>
      </c>
      <c r="F12386">
        <v>49.68</v>
      </c>
      <c r="G12386">
        <v>17.241</v>
      </c>
      <c r="I12386">
        <v>1082860000</v>
      </c>
      <c r="J12386">
        <v>303.28199999999998</v>
      </c>
      <c r="L12386">
        <v>113.8</v>
      </c>
      <c r="M12386">
        <v>48.350999999999999</v>
      </c>
      <c r="N12386">
        <v>4.8029500000000001</v>
      </c>
    </row>
    <row r="12387" spans="1:15" x14ac:dyDescent="0.3">
      <c r="A12387" t="s">
        <v>426</v>
      </c>
      <c r="B12387" t="s">
        <v>427</v>
      </c>
      <c r="C12387" t="s">
        <v>431</v>
      </c>
      <c r="D12387" t="s">
        <v>432</v>
      </c>
      <c r="E12387">
        <v>1964</v>
      </c>
      <c r="F12387">
        <v>49.792999999999999</v>
      </c>
      <c r="G12387">
        <v>17.462</v>
      </c>
      <c r="I12387">
        <v>839429000</v>
      </c>
      <c r="J12387">
        <v>242.38399999999999</v>
      </c>
      <c r="L12387">
        <v>114.8</v>
      </c>
      <c r="M12387">
        <v>48.067999999999998</v>
      </c>
      <c r="N12387">
        <v>4.6586800000000004</v>
      </c>
    </row>
    <row r="12388" spans="1:15" x14ac:dyDescent="0.3">
      <c r="A12388" t="s">
        <v>426</v>
      </c>
      <c r="B12388" t="s">
        <v>427</v>
      </c>
      <c r="C12388" t="s">
        <v>431</v>
      </c>
      <c r="D12388" t="s">
        <v>432</v>
      </c>
      <c r="E12388">
        <v>1963</v>
      </c>
      <c r="F12388">
        <v>49.865000000000002</v>
      </c>
      <c r="G12388">
        <v>17.689</v>
      </c>
      <c r="I12388">
        <v>718714000</v>
      </c>
      <c r="J12388">
        <v>213.89599999999999</v>
      </c>
      <c r="L12388">
        <v>116.2</v>
      </c>
      <c r="M12388">
        <v>47.771999999999998</v>
      </c>
      <c r="N12388">
        <v>4.5199699999999998</v>
      </c>
    </row>
    <row r="12389" spans="1:15" x14ac:dyDescent="0.3">
      <c r="A12389" t="s">
        <v>426</v>
      </c>
      <c r="B12389" t="s">
        <v>427</v>
      </c>
      <c r="C12389" t="s">
        <v>431</v>
      </c>
      <c r="D12389" t="s">
        <v>432</v>
      </c>
      <c r="E12389">
        <v>1962</v>
      </c>
      <c r="F12389">
        <v>49.872</v>
      </c>
      <c r="G12389">
        <v>17.931000000000001</v>
      </c>
      <c r="I12389">
        <v>693143000</v>
      </c>
      <c r="J12389">
        <v>212.578</v>
      </c>
      <c r="L12389">
        <v>117.9</v>
      </c>
      <c r="M12389">
        <v>47.445999999999998</v>
      </c>
      <c r="N12389">
        <v>4.38619</v>
      </c>
    </row>
    <row r="12390" spans="1:15" x14ac:dyDescent="0.3">
      <c r="A12390" t="s">
        <v>426</v>
      </c>
      <c r="B12390" t="s">
        <v>427</v>
      </c>
      <c r="C12390" t="s">
        <v>431</v>
      </c>
      <c r="D12390" t="s">
        <v>432</v>
      </c>
      <c r="E12390">
        <v>1961</v>
      </c>
      <c r="F12390">
        <v>49.805999999999997</v>
      </c>
      <c r="G12390">
        <v>18.190999999999999</v>
      </c>
      <c r="I12390">
        <v>696286000</v>
      </c>
      <c r="J12390">
        <v>220.042</v>
      </c>
      <c r="L12390">
        <v>119.9</v>
      </c>
      <c r="M12390">
        <v>47.084000000000003</v>
      </c>
      <c r="N12390">
        <v>4.2566199999999998</v>
      </c>
    </row>
    <row r="12391" spans="1:15" x14ac:dyDescent="0.3">
      <c r="A12391" t="s">
        <v>426</v>
      </c>
      <c r="B12391" t="s">
        <v>427</v>
      </c>
      <c r="C12391" t="s">
        <v>431</v>
      </c>
      <c r="D12391" t="s">
        <v>432</v>
      </c>
      <c r="E12391">
        <v>1960</v>
      </c>
      <c r="F12391">
        <v>49.671999999999997</v>
      </c>
      <c r="G12391">
        <v>18.471</v>
      </c>
      <c r="I12391">
        <v>713000000</v>
      </c>
      <c r="J12391">
        <v>232.18899999999999</v>
      </c>
      <c r="L12391">
        <v>122.2</v>
      </c>
      <c r="M12391">
        <v>46.686999999999998</v>
      </c>
    </row>
    <row r="12392" spans="1:15" x14ac:dyDescent="0.3">
      <c r="A12392" t="s">
        <v>428</v>
      </c>
      <c r="B12392" t="s">
        <v>429</v>
      </c>
      <c r="C12392" t="s">
        <v>431</v>
      </c>
      <c r="D12392" t="s">
        <v>430</v>
      </c>
      <c r="E12392">
        <v>2018</v>
      </c>
      <c r="I12392">
        <v>31000500000</v>
      </c>
      <c r="J12392">
        <v>2147</v>
      </c>
      <c r="L12392">
        <v>33.9</v>
      </c>
      <c r="N12392">
        <v>37.324599999999997</v>
      </c>
      <c r="O12392">
        <v>4.915</v>
      </c>
    </row>
    <row r="12393" spans="1:15" x14ac:dyDescent="0.3">
      <c r="A12393" t="s">
        <v>428</v>
      </c>
      <c r="B12393" t="s">
        <v>429</v>
      </c>
      <c r="C12393" t="s">
        <v>431</v>
      </c>
      <c r="D12393" t="s">
        <v>430</v>
      </c>
      <c r="E12393">
        <v>2017</v>
      </c>
      <c r="F12393">
        <v>31.731999999999999</v>
      </c>
      <c r="G12393">
        <v>8.0440000000000005</v>
      </c>
      <c r="I12393">
        <v>22813000000</v>
      </c>
      <c r="J12393">
        <v>1602.4</v>
      </c>
      <c r="K12393">
        <v>27.055499999999999</v>
      </c>
      <c r="L12393">
        <v>35.4</v>
      </c>
      <c r="M12393">
        <v>60.811999999999998</v>
      </c>
      <c r="N12393">
        <v>36.801699999999997</v>
      </c>
      <c r="O12393">
        <v>4.9429999999999996</v>
      </c>
    </row>
    <row r="12394" spans="1:15" x14ac:dyDescent="0.3">
      <c r="A12394" t="s">
        <v>428</v>
      </c>
      <c r="B12394" t="s">
        <v>429</v>
      </c>
      <c r="C12394" t="s">
        <v>431</v>
      </c>
      <c r="D12394" t="s">
        <v>430</v>
      </c>
      <c r="E12394">
        <v>2016</v>
      </c>
      <c r="F12394">
        <v>32.863999999999997</v>
      </c>
      <c r="G12394">
        <v>8.2859999999999996</v>
      </c>
      <c r="I12394">
        <v>20548700000</v>
      </c>
      <c r="J12394">
        <v>1464.58</v>
      </c>
      <c r="K12394">
        <v>23.12</v>
      </c>
      <c r="L12394">
        <v>36.299999999999997</v>
      </c>
      <c r="M12394">
        <v>60.293999999999997</v>
      </c>
      <c r="N12394">
        <v>36.268300000000004</v>
      </c>
      <c r="O12394">
        <v>5.2389999999999999</v>
      </c>
    </row>
    <row r="12395" spans="1:15" x14ac:dyDescent="0.3">
      <c r="A12395" t="s">
        <v>428</v>
      </c>
      <c r="B12395" t="s">
        <v>429</v>
      </c>
      <c r="C12395" t="s">
        <v>431</v>
      </c>
      <c r="D12395" t="s">
        <v>430</v>
      </c>
      <c r="E12395">
        <v>2015</v>
      </c>
      <c r="F12395">
        <v>33.981000000000002</v>
      </c>
      <c r="G12395">
        <v>8.673</v>
      </c>
      <c r="I12395">
        <v>19963100000</v>
      </c>
      <c r="J12395">
        <v>1445.07</v>
      </c>
      <c r="K12395">
        <v>22.742799999999999</v>
      </c>
      <c r="L12395">
        <v>38.5</v>
      </c>
      <c r="M12395">
        <v>59.533999999999999</v>
      </c>
      <c r="N12395">
        <v>35.710599999999999</v>
      </c>
      <c r="O12395">
        <v>5.4379999999999997</v>
      </c>
    </row>
    <row r="12396" spans="1:15" x14ac:dyDescent="0.3">
      <c r="A12396" t="s">
        <v>428</v>
      </c>
      <c r="B12396" t="s">
        <v>429</v>
      </c>
      <c r="C12396" t="s">
        <v>431</v>
      </c>
      <c r="D12396" t="s">
        <v>430</v>
      </c>
      <c r="E12396">
        <v>2014</v>
      </c>
      <c r="F12396">
        <v>34.978000000000002</v>
      </c>
      <c r="G12396">
        <v>9.2769999999999992</v>
      </c>
      <c r="H12396">
        <v>609.12599999999998</v>
      </c>
      <c r="I12396">
        <v>19495500000</v>
      </c>
      <c r="J12396">
        <v>1434.9</v>
      </c>
      <c r="K12396">
        <v>16.364699999999999</v>
      </c>
      <c r="L12396">
        <v>40.4</v>
      </c>
      <c r="M12396">
        <v>58.41</v>
      </c>
      <c r="N12396">
        <v>35.121299999999998</v>
      </c>
      <c r="O12396">
        <v>5.5179999999999998</v>
      </c>
    </row>
    <row r="12397" spans="1:15" x14ac:dyDescent="0.3">
      <c r="A12397" t="s">
        <v>428</v>
      </c>
      <c r="B12397" t="s">
        <v>429</v>
      </c>
      <c r="C12397" t="s">
        <v>431</v>
      </c>
      <c r="D12397" t="s">
        <v>430</v>
      </c>
      <c r="E12397">
        <v>2013</v>
      </c>
      <c r="F12397">
        <v>35.768000000000001</v>
      </c>
      <c r="G12397">
        <v>10.115</v>
      </c>
      <c r="H12397">
        <v>628.74699999999996</v>
      </c>
      <c r="I12397">
        <v>19091000000</v>
      </c>
      <c r="J12397">
        <v>1430</v>
      </c>
      <c r="K12397">
        <v>15.5</v>
      </c>
      <c r="L12397">
        <v>42.8</v>
      </c>
      <c r="M12397">
        <v>56.896999999999998</v>
      </c>
      <c r="N12397">
        <v>34.510399999999997</v>
      </c>
      <c r="O12397">
        <v>5.6230000000000002</v>
      </c>
    </row>
    <row r="12398" spans="1:15" x14ac:dyDescent="0.3">
      <c r="A12398" t="s">
        <v>428</v>
      </c>
      <c r="B12398" t="s">
        <v>429</v>
      </c>
      <c r="C12398" t="s">
        <v>431</v>
      </c>
      <c r="D12398" t="s">
        <v>430</v>
      </c>
      <c r="E12398">
        <v>2012</v>
      </c>
      <c r="F12398">
        <v>36.292000000000002</v>
      </c>
      <c r="G12398">
        <v>11.167</v>
      </c>
      <c r="H12398">
        <v>608.76300000000003</v>
      </c>
      <c r="I12398">
        <v>17114800000</v>
      </c>
      <c r="J12398">
        <v>1304.97</v>
      </c>
      <c r="K12398">
        <v>12</v>
      </c>
      <c r="L12398">
        <v>45.7</v>
      </c>
      <c r="M12398">
        <v>55.031999999999996</v>
      </c>
      <c r="N12398">
        <v>33.9024</v>
      </c>
      <c r="O12398">
        <v>5.6079999999999997</v>
      </c>
    </row>
    <row r="12399" spans="1:15" x14ac:dyDescent="0.3">
      <c r="A12399" t="s">
        <v>428</v>
      </c>
      <c r="B12399" t="s">
        <v>429</v>
      </c>
      <c r="C12399" t="s">
        <v>431</v>
      </c>
      <c r="D12399" t="s">
        <v>430</v>
      </c>
      <c r="E12399">
        <v>2011</v>
      </c>
      <c r="F12399">
        <v>36.526000000000003</v>
      </c>
      <c r="G12399">
        <v>12.384</v>
      </c>
      <c r="H12399">
        <v>636.24900000000002</v>
      </c>
      <c r="I12399">
        <v>14101900000</v>
      </c>
      <c r="J12399">
        <v>1093.6500000000001</v>
      </c>
      <c r="K12399">
        <v>8.4</v>
      </c>
      <c r="L12399">
        <v>50.3</v>
      </c>
      <c r="M12399">
        <v>52.896000000000001</v>
      </c>
      <c r="N12399">
        <v>33.331600000000002</v>
      </c>
      <c r="O12399">
        <v>5.3680000000000003</v>
      </c>
    </row>
    <row r="12400" spans="1:15" x14ac:dyDescent="0.3">
      <c r="A12400" t="s">
        <v>428</v>
      </c>
      <c r="B12400" t="s">
        <v>429</v>
      </c>
      <c r="C12400" t="s">
        <v>431</v>
      </c>
      <c r="D12400" t="s">
        <v>430</v>
      </c>
      <c r="E12400">
        <v>2010</v>
      </c>
      <c r="F12400">
        <v>36.463999999999999</v>
      </c>
      <c r="G12400">
        <v>13.679</v>
      </c>
      <c r="H12400">
        <v>606.64400000000001</v>
      </c>
      <c r="I12400">
        <v>12041700000</v>
      </c>
      <c r="J12400">
        <v>948.33199999999999</v>
      </c>
      <c r="K12400">
        <v>6.4</v>
      </c>
      <c r="L12400">
        <v>53.1</v>
      </c>
      <c r="M12400">
        <v>50.64</v>
      </c>
      <c r="N12400">
        <v>32.823399999999999</v>
      </c>
      <c r="O12400">
        <v>5.1219999999999999</v>
      </c>
    </row>
    <row r="12401" spans="1:15" x14ac:dyDescent="0.3">
      <c r="A12401" t="s">
        <v>428</v>
      </c>
      <c r="B12401" t="s">
        <v>429</v>
      </c>
      <c r="C12401" t="s">
        <v>431</v>
      </c>
      <c r="D12401" t="s">
        <v>430</v>
      </c>
      <c r="E12401">
        <v>2009</v>
      </c>
      <c r="F12401">
        <v>36.134</v>
      </c>
      <c r="G12401">
        <v>14.942</v>
      </c>
      <c r="H12401">
        <v>585.45699999999999</v>
      </c>
      <c r="I12401">
        <v>9665790000</v>
      </c>
      <c r="J12401">
        <v>771.59900000000005</v>
      </c>
      <c r="K12401">
        <v>4</v>
      </c>
      <c r="L12401">
        <v>56.1</v>
      </c>
      <c r="M12401">
        <v>48.448999999999998</v>
      </c>
      <c r="N12401">
        <v>32.381999999999998</v>
      </c>
      <c r="O12401">
        <v>5.0339999999999998</v>
      </c>
    </row>
    <row r="12402" spans="1:15" x14ac:dyDescent="0.3">
      <c r="A12402" t="s">
        <v>428</v>
      </c>
      <c r="B12402" t="s">
        <v>429</v>
      </c>
      <c r="C12402" t="s">
        <v>431</v>
      </c>
      <c r="D12402" t="s">
        <v>430</v>
      </c>
      <c r="E12402">
        <v>2008</v>
      </c>
      <c r="F12402">
        <v>35.624000000000002</v>
      </c>
      <c r="G12402">
        <v>16.065999999999999</v>
      </c>
      <c r="H12402">
        <v>627.89</v>
      </c>
      <c r="I12402">
        <v>4415700000</v>
      </c>
      <c r="J12402">
        <v>356.69299999999998</v>
      </c>
      <c r="K12402">
        <v>3.5</v>
      </c>
      <c r="L12402">
        <v>57.5</v>
      </c>
      <c r="M12402">
        <v>46.503999999999998</v>
      </c>
      <c r="N12402">
        <v>32.000900000000001</v>
      </c>
      <c r="O12402">
        <v>4.45</v>
      </c>
    </row>
    <row r="12403" spans="1:15" x14ac:dyDescent="0.3">
      <c r="A12403" t="s">
        <v>428</v>
      </c>
      <c r="B12403" t="s">
        <v>429</v>
      </c>
      <c r="C12403" t="s">
        <v>431</v>
      </c>
      <c r="D12403" t="s">
        <v>430</v>
      </c>
      <c r="E12403">
        <v>2007</v>
      </c>
      <c r="F12403">
        <v>35.021000000000001</v>
      </c>
      <c r="G12403">
        <v>16.963999999999999</v>
      </c>
      <c r="H12403">
        <v>760.20399999999995</v>
      </c>
      <c r="I12403">
        <v>5291950000</v>
      </c>
      <c r="J12403">
        <v>431.78699999999998</v>
      </c>
      <c r="K12403">
        <v>3</v>
      </c>
      <c r="L12403">
        <v>58.7</v>
      </c>
      <c r="M12403">
        <v>44.947000000000003</v>
      </c>
      <c r="N12403">
        <v>31.6813</v>
      </c>
      <c r="O12403">
        <v>4.1609999999999996</v>
      </c>
    </row>
    <row r="12404" spans="1:15" x14ac:dyDescent="0.3">
      <c r="A12404" t="s">
        <v>428</v>
      </c>
      <c r="B12404" t="s">
        <v>429</v>
      </c>
      <c r="C12404" t="s">
        <v>431</v>
      </c>
      <c r="D12404" t="s">
        <v>430</v>
      </c>
      <c r="E12404">
        <v>2006</v>
      </c>
      <c r="F12404">
        <v>34.384</v>
      </c>
      <c r="G12404">
        <v>17.585999999999999</v>
      </c>
      <c r="H12404">
        <v>871.952</v>
      </c>
      <c r="I12404">
        <v>5443900000</v>
      </c>
      <c r="J12404">
        <v>447.85500000000002</v>
      </c>
      <c r="K12404">
        <v>2.4</v>
      </c>
      <c r="L12404">
        <v>58.6</v>
      </c>
      <c r="M12404">
        <v>43.853000000000002</v>
      </c>
      <c r="N12404">
        <v>31.421700000000001</v>
      </c>
      <c r="O12404">
        <v>4.0670000000000002</v>
      </c>
    </row>
    <row r="12405" spans="1:15" x14ac:dyDescent="0.3">
      <c r="A12405" t="s">
        <v>428</v>
      </c>
      <c r="B12405" t="s">
        <v>429</v>
      </c>
      <c r="C12405" t="s">
        <v>431</v>
      </c>
      <c r="D12405" t="s">
        <v>430</v>
      </c>
      <c r="E12405">
        <v>2005</v>
      </c>
      <c r="F12405">
        <v>33.764000000000003</v>
      </c>
      <c r="G12405">
        <v>17.91</v>
      </c>
      <c r="H12405">
        <v>891.88300000000004</v>
      </c>
      <c r="I12405">
        <v>5755220000</v>
      </c>
      <c r="J12405">
        <v>476.55500000000001</v>
      </c>
      <c r="K12405">
        <v>2.4</v>
      </c>
      <c r="L12405">
        <v>57.7</v>
      </c>
      <c r="M12405">
        <v>43.241</v>
      </c>
      <c r="N12405">
        <v>31.218</v>
      </c>
      <c r="O12405">
        <v>4.2839999999999998</v>
      </c>
    </row>
    <row r="12406" spans="1:15" x14ac:dyDescent="0.3">
      <c r="A12406" t="s">
        <v>428</v>
      </c>
      <c r="B12406" t="s">
        <v>429</v>
      </c>
      <c r="C12406" t="s">
        <v>431</v>
      </c>
      <c r="D12406" t="s">
        <v>430</v>
      </c>
      <c r="E12406">
        <v>2004</v>
      </c>
      <c r="F12406">
        <v>33.195999999999998</v>
      </c>
      <c r="G12406">
        <v>17.954000000000001</v>
      </c>
      <c r="H12406">
        <v>855.74699999999996</v>
      </c>
      <c r="I12406">
        <v>5805600000</v>
      </c>
      <c r="J12406">
        <v>482.99799999999999</v>
      </c>
      <c r="K12406">
        <v>2.1</v>
      </c>
      <c r="L12406">
        <v>57.5</v>
      </c>
      <c r="M12406">
        <v>43.064999999999998</v>
      </c>
      <c r="N12406">
        <v>31.071200000000001</v>
      </c>
      <c r="O12406">
        <v>4.3899999999999997</v>
      </c>
    </row>
    <row r="12407" spans="1:15" x14ac:dyDescent="0.3">
      <c r="A12407" t="s">
        <v>428</v>
      </c>
      <c r="B12407" t="s">
        <v>429</v>
      </c>
      <c r="C12407" t="s">
        <v>431</v>
      </c>
      <c r="D12407" t="s">
        <v>430</v>
      </c>
      <c r="E12407">
        <v>2003</v>
      </c>
      <c r="F12407">
        <v>32.694000000000003</v>
      </c>
      <c r="G12407">
        <v>17.788</v>
      </c>
      <c r="H12407">
        <v>879.63599999999997</v>
      </c>
      <c r="I12407">
        <v>5727590000</v>
      </c>
      <c r="J12407">
        <v>478.00700000000001</v>
      </c>
      <c r="K12407">
        <v>1.8</v>
      </c>
      <c r="L12407">
        <v>57.1</v>
      </c>
      <c r="M12407">
        <v>43.195</v>
      </c>
      <c r="N12407">
        <v>30.973800000000001</v>
      </c>
      <c r="O12407">
        <v>4.867</v>
      </c>
    </row>
    <row r="12408" spans="1:15" x14ac:dyDescent="0.3">
      <c r="A12408" t="s">
        <v>428</v>
      </c>
      <c r="B12408" t="s">
        <v>429</v>
      </c>
      <c r="C12408" t="s">
        <v>431</v>
      </c>
      <c r="D12408" t="s">
        <v>430</v>
      </c>
      <c r="E12408">
        <v>2002</v>
      </c>
      <c r="F12408">
        <v>32.274000000000001</v>
      </c>
      <c r="G12408">
        <v>17.48</v>
      </c>
      <c r="H12408">
        <v>878.346</v>
      </c>
      <c r="I12408">
        <v>6342120000</v>
      </c>
      <c r="J12408">
        <v>530.53099999999995</v>
      </c>
      <c r="K12408">
        <v>1.1000000000000001</v>
      </c>
      <c r="L12408">
        <v>57.5</v>
      </c>
      <c r="M12408">
        <v>43.523000000000003</v>
      </c>
      <c r="N12408">
        <v>30.901599999999998</v>
      </c>
      <c r="O12408">
        <v>5.2409999999999997</v>
      </c>
    </row>
    <row r="12409" spans="1:15" x14ac:dyDescent="0.3">
      <c r="A12409" t="s">
        <v>428</v>
      </c>
      <c r="B12409" t="s">
        <v>429</v>
      </c>
      <c r="C12409" t="s">
        <v>431</v>
      </c>
      <c r="D12409" t="s">
        <v>430</v>
      </c>
      <c r="E12409">
        <v>2001</v>
      </c>
      <c r="F12409">
        <v>31.963000000000001</v>
      </c>
      <c r="G12409">
        <v>17.056999999999999</v>
      </c>
      <c r="H12409">
        <v>872.029</v>
      </c>
      <c r="I12409">
        <v>6777380000</v>
      </c>
      <c r="J12409">
        <v>568.38599999999997</v>
      </c>
      <c r="K12409">
        <v>0.79984599999999995</v>
      </c>
      <c r="L12409">
        <v>57.9</v>
      </c>
      <c r="M12409">
        <v>44.01</v>
      </c>
      <c r="N12409">
        <v>30.8231</v>
      </c>
      <c r="O12409">
        <v>5.4050000000000002</v>
      </c>
    </row>
    <row r="12410" spans="1:15" x14ac:dyDescent="0.3">
      <c r="A12410" t="s">
        <v>428</v>
      </c>
      <c r="B12410" t="s">
        <v>429</v>
      </c>
      <c r="C12410" t="s">
        <v>431</v>
      </c>
      <c r="D12410" t="s">
        <v>430</v>
      </c>
      <c r="E12410">
        <v>2000</v>
      </c>
      <c r="F12410">
        <v>31.776</v>
      </c>
      <c r="G12410">
        <v>16.533999999999999</v>
      </c>
      <c r="H12410">
        <v>897.86800000000005</v>
      </c>
      <c r="I12410">
        <v>6689960000</v>
      </c>
      <c r="J12410">
        <v>563.05799999999999</v>
      </c>
      <c r="K12410">
        <v>0.40143400000000001</v>
      </c>
      <c r="L12410">
        <v>58.4</v>
      </c>
      <c r="M12410">
        <v>44.649000000000001</v>
      </c>
      <c r="N12410">
        <v>30.7134</v>
      </c>
      <c r="O12410">
        <v>5.7030000000000003</v>
      </c>
    </row>
    <row r="12411" spans="1:15" x14ac:dyDescent="0.3">
      <c r="A12411" t="s">
        <v>428</v>
      </c>
      <c r="B12411" t="s">
        <v>429</v>
      </c>
      <c r="C12411" t="s">
        <v>431</v>
      </c>
      <c r="D12411" t="s">
        <v>430</v>
      </c>
      <c r="E12411">
        <v>1999</v>
      </c>
      <c r="F12411">
        <v>31.716999999999999</v>
      </c>
      <c r="G12411">
        <v>15.913</v>
      </c>
      <c r="H12411">
        <v>926.86</v>
      </c>
      <c r="I12411">
        <v>6858010000</v>
      </c>
      <c r="J12411">
        <v>580.07100000000003</v>
      </c>
      <c r="K12411">
        <v>0.16167599999999999</v>
      </c>
      <c r="L12411">
        <v>59.1</v>
      </c>
      <c r="M12411">
        <v>45.460999999999999</v>
      </c>
      <c r="N12411">
        <v>30.561499999999999</v>
      </c>
      <c r="O12411">
        <v>6</v>
      </c>
    </row>
    <row r="12412" spans="1:15" x14ac:dyDescent="0.3">
      <c r="A12412" t="s">
        <v>428</v>
      </c>
      <c r="B12412" t="s">
        <v>429</v>
      </c>
      <c r="C12412" t="s">
        <v>431</v>
      </c>
      <c r="D12412" t="s">
        <v>430</v>
      </c>
      <c r="E12412">
        <v>1998</v>
      </c>
      <c r="F12412">
        <v>31.77</v>
      </c>
      <c r="G12412">
        <v>15.196999999999999</v>
      </c>
      <c r="H12412">
        <v>876.303</v>
      </c>
      <c r="I12412">
        <v>6401970000</v>
      </c>
      <c r="J12412">
        <v>544.98400000000004</v>
      </c>
      <c r="K12412">
        <v>8.1648499999999999E-2</v>
      </c>
      <c r="L12412">
        <v>59.9</v>
      </c>
      <c r="M12412">
        <v>46.466000000000001</v>
      </c>
      <c r="N12412">
        <v>30.366</v>
      </c>
      <c r="O12412">
        <v>6.3739999999999997</v>
      </c>
    </row>
    <row r="12413" spans="1:15" x14ac:dyDescent="0.3">
      <c r="A12413" t="s">
        <v>428</v>
      </c>
      <c r="B12413" t="s">
        <v>429</v>
      </c>
      <c r="C12413" t="s">
        <v>431</v>
      </c>
      <c r="D12413" t="s">
        <v>430</v>
      </c>
      <c r="E12413">
        <v>1997</v>
      </c>
      <c r="F12413">
        <v>31.925999999999998</v>
      </c>
      <c r="G12413">
        <v>14.403</v>
      </c>
      <c r="H12413">
        <v>901.38</v>
      </c>
      <c r="I12413">
        <v>8529570000</v>
      </c>
      <c r="J12413">
        <v>731.94799999999998</v>
      </c>
      <c r="K12413">
        <v>3.30803E-2</v>
      </c>
      <c r="L12413">
        <v>60.4</v>
      </c>
      <c r="M12413">
        <v>47.661000000000001</v>
      </c>
      <c r="N12413">
        <v>30.1234</v>
      </c>
      <c r="O12413">
        <v>6.93</v>
      </c>
    </row>
    <row r="12414" spans="1:15" x14ac:dyDescent="0.3">
      <c r="A12414" t="s">
        <v>428</v>
      </c>
      <c r="B12414" t="s">
        <v>429</v>
      </c>
      <c r="C12414" t="s">
        <v>431</v>
      </c>
      <c r="D12414" t="s">
        <v>430</v>
      </c>
      <c r="E12414">
        <v>1996</v>
      </c>
      <c r="F12414">
        <v>32.185000000000002</v>
      </c>
      <c r="G12414">
        <v>13.563000000000001</v>
      </c>
      <c r="H12414">
        <v>867.32600000000002</v>
      </c>
      <c r="I12414">
        <v>8553150000</v>
      </c>
      <c r="J12414">
        <v>741.096</v>
      </c>
      <c r="K12414">
        <v>1.67905E-2</v>
      </c>
      <c r="L12414">
        <v>60.4</v>
      </c>
      <c r="M12414">
        <v>49.009</v>
      </c>
      <c r="N12414">
        <v>29.8338</v>
      </c>
      <c r="O12414">
        <v>6.2709999999999999</v>
      </c>
    </row>
    <row r="12415" spans="1:15" x14ac:dyDescent="0.3">
      <c r="A12415" t="s">
        <v>428</v>
      </c>
      <c r="B12415" t="s">
        <v>429</v>
      </c>
      <c r="C12415" t="s">
        <v>431</v>
      </c>
      <c r="D12415" t="s">
        <v>430</v>
      </c>
      <c r="E12415">
        <v>1995</v>
      </c>
      <c r="F12415">
        <v>32.56</v>
      </c>
      <c r="G12415">
        <v>12.707000000000001</v>
      </c>
      <c r="H12415">
        <v>822.99800000000005</v>
      </c>
      <c r="I12415">
        <v>7111270000</v>
      </c>
      <c r="J12415">
        <v>623.21</v>
      </c>
      <c r="K12415">
        <v>7.68354E-3</v>
      </c>
      <c r="L12415">
        <v>59.5</v>
      </c>
      <c r="M12415">
        <v>50.48</v>
      </c>
      <c r="N12415">
        <v>29.496500000000001</v>
      </c>
      <c r="O12415">
        <v>5.5880000000000001</v>
      </c>
    </row>
    <row r="12416" spans="1:15" x14ac:dyDescent="0.3">
      <c r="A12416" t="s">
        <v>428</v>
      </c>
      <c r="B12416" t="s">
        <v>429</v>
      </c>
      <c r="C12416" t="s">
        <v>431</v>
      </c>
      <c r="D12416" t="s">
        <v>430</v>
      </c>
      <c r="E12416">
        <v>1994</v>
      </c>
      <c r="F12416">
        <v>33.067</v>
      </c>
      <c r="G12416">
        <v>11.861000000000001</v>
      </c>
      <c r="H12416">
        <v>777.58799999999997</v>
      </c>
      <c r="I12416">
        <v>6890680000</v>
      </c>
      <c r="J12416">
        <v>611.86599999999999</v>
      </c>
      <c r="K12416">
        <v>1.7392799999999999E-3</v>
      </c>
      <c r="L12416">
        <v>57.7</v>
      </c>
      <c r="M12416">
        <v>52.043999999999997</v>
      </c>
      <c r="N12416">
        <v>29.1114</v>
      </c>
      <c r="O12416">
        <v>4.96</v>
      </c>
    </row>
    <row r="12417" spans="1:15" x14ac:dyDescent="0.3">
      <c r="A12417" t="s">
        <v>428</v>
      </c>
      <c r="B12417" t="s">
        <v>429</v>
      </c>
      <c r="C12417" t="s">
        <v>431</v>
      </c>
      <c r="D12417" t="s">
        <v>430</v>
      </c>
      <c r="E12417">
        <v>1993</v>
      </c>
      <c r="F12417">
        <v>33.704999999999998</v>
      </c>
      <c r="G12417">
        <v>11.047000000000001</v>
      </c>
      <c r="H12417">
        <v>737.23699999999997</v>
      </c>
      <c r="I12417">
        <v>6563810000</v>
      </c>
      <c r="J12417">
        <v>591.72</v>
      </c>
      <c r="L12417">
        <v>56.1</v>
      </c>
      <c r="M12417">
        <v>53.652999999999999</v>
      </c>
      <c r="N12417">
        <v>28.674600000000002</v>
      </c>
      <c r="O12417">
        <v>4.8579999999999997</v>
      </c>
    </row>
    <row r="12418" spans="1:15" x14ac:dyDescent="0.3">
      <c r="A12418" t="s">
        <v>428</v>
      </c>
      <c r="B12418" t="s">
        <v>429</v>
      </c>
      <c r="C12418" t="s">
        <v>431</v>
      </c>
      <c r="D12418" t="s">
        <v>430</v>
      </c>
      <c r="E12418">
        <v>1992</v>
      </c>
      <c r="F12418">
        <v>34.459000000000003</v>
      </c>
      <c r="G12418">
        <v>10.292</v>
      </c>
      <c r="H12418">
        <v>787.21100000000001</v>
      </c>
      <c r="I12418">
        <v>6751470000</v>
      </c>
      <c r="J12418">
        <v>619.37300000000005</v>
      </c>
      <c r="L12418">
        <v>54.3</v>
      </c>
      <c r="M12418">
        <v>55.243000000000002</v>
      </c>
      <c r="N12418">
        <v>28.177600000000002</v>
      </c>
      <c r="O12418">
        <v>4.5190000000000001</v>
      </c>
    </row>
    <row r="12419" spans="1:15" x14ac:dyDescent="0.3">
      <c r="A12419" t="s">
        <v>428</v>
      </c>
      <c r="B12419" t="s">
        <v>429</v>
      </c>
      <c r="C12419" t="s">
        <v>431</v>
      </c>
      <c r="D12419" t="s">
        <v>430</v>
      </c>
      <c r="E12419">
        <v>1991</v>
      </c>
      <c r="F12419">
        <v>35.308999999999997</v>
      </c>
      <c r="G12419">
        <v>9.625</v>
      </c>
      <c r="H12419">
        <v>856.1</v>
      </c>
      <c r="I12419">
        <v>8641480000</v>
      </c>
      <c r="J12419">
        <v>809.05200000000002</v>
      </c>
      <c r="L12419">
        <v>52.9</v>
      </c>
      <c r="M12419">
        <v>56.749000000000002</v>
      </c>
      <c r="N12419">
        <v>27.610199999999999</v>
      </c>
      <c r="O12419">
        <v>4.5179999999999998</v>
      </c>
    </row>
    <row r="12420" spans="1:15" x14ac:dyDescent="0.3">
      <c r="A12420" t="s">
        <v>428</v>
      </c>
      <c r="B12420" t="s">
        <v>429</v>
      </c>
      <c r="C12420" t="s">
        <v>431</v>
      </c>
      <c r="D12420" t="s">
        <v>430</v>
      </c>
      <c r="E12420">
        <v>1990</v>
      </c>
      <c r="F12420">
        <v>36.218000000000004</v>
      </c>
      <c r="G12420">
        <v>9.0739999999999998</v>
      </c>
      <c r="H12420">
        <v>865.37900000000002</v>
      </c>
      <c r="I12420">
        <v>8783820000</v>
      </c>
      <c r="J12420">
        <v>841.97299999999996</v>
      </c>
      <c r="K12420">
        <v>0</v>
      </c>
      <c r="L12420">
        <v>51.9</v>
      </c>
      <c r="M12420">
        <v>58.1</v>
      </c>
      <c r="N12420">
        <v>26.967600000000001</v>
      </c>
    </row>
    <row r="12421" spans="1:15" x14ac:dyDescent="0.3">
      <c r="A12421" t="s">
        <v>428</v>
      </c>
      <c r="B12421" t="s">
        <v>429</v>
      </c>
      <c r="C12421" t="s">
        <v>431</v>
      </c>
      <c r="D12421" t="s">
        <v>430</v>
      </c>
      <c r="E12421">
        <v>1989</v>
      </c>
      <c r="F12421">
        <v>37.146000000000001</v>
      </c>
      <c r="G12421">
        <v>8.6590000000000007</v>
      </c>
      <c r="H12421">
        <v>883.70399999999995</v>
      </c>
      <c r="I12421">
        <v>8286320000</v>
      </c>
      <c r="J12421">
        <v>816.077</v>
      </c>
      <c r="L12421">
        <v>51.2</v>
      </c>
      <c r="M12421">
        <v>59.234999999999999</v>
      </c>
      <c r="N12421">
        <v>26.247499999999999</v>
      </c>
    </row>
    <row r="12422" spans="1:15" x14ac:dyDescent="0.3">
      <c r="A12422" t="s">
        <v>428</v>
      </c>
      <c r="B12422" t="s">
        <v>429</v>
      </c>
      <c r="C12422" t="s">
        <v>431</v>
      </c>
      <c r="D12422" t="s">
        <v>430</v>
      </c>
      <c r="E12422">
        <v>1988</v>
      </c>
      <c r="F12422">
        <v>38.061</v>
      </c>
      <c r="G12422">
        <v>8.3759999999999994</v>
      </c>
      <c r="H12422">
        <v>858.14700000000005</v>
      </c>
      <c r="I12422">
        <v>7814780000</v>
      </c>
      <c r="J12422">
        <v>793.45</v>
      </c>
      <c r="L12422">
        <v>51.2</v>
      </c>
      <c r="M12422">
        <v>60.136000000000003</v>
      </c>
      <c r="N12422">
        <v>25.459800000000001</v>
      </c>
    </row>
    <row r="12423" spans="1:15" x14ac:dyDescent="0.3">
      <c r="A12423" t="s">
        <v>428</v>
      </c>
      <c r="B12423" t="s">
        <v>429</v>
      </c>
      <c r="C12423" t="s">
        <v>431</v>
      </c>
      <c r="D12423" t="s">
        <v>430</v>
      </c>
      <c r="E12423">
        <v>1987</v>
      </c>
      <c r="F12423">
        <v>38.941000000000003</v>
      </c>
      <c r="G12423">
        <v>8.2159999999999993</v>
      </c>
      <c r="H12423">
        <v>878.85199999999998</v>
      </c>
      <c r="I12423">
        <v>6741220000</v>
      </c>
      <c r="J12423">
        <v>707.57500000000005</v>
      </c>
      <c r="L12423">
        <v>51.8</v>
      </c>
      <c r="M12423">
        <v>60.792000000000002</v>
      </c>
      <c r="N12423">
        <v>24.627600000000001</v>
      </c>
    </row>
    <row r="12424" spans="1:15" x14ac:dyDescent="0.3">
      <c r="A12424" t="s">
        <v>428</v>
      </c>
      <c r="B12424" t="s">
        <v>429</v>
      </c>
      <c r="C12424" t="s">
        <v>431</v>
      </c>
      <c r="D12424" t="s">
        <v>430</v>
      </c>
      <c r="E12424">
        <v>1986</v>
      </c>
      <c r="F12424">
        <v>39.78</v>
      </c>
      <c r="G12424">
        <v>8.1760000000000002</v>
      </c>
      <c r="H12424">
        <v>871.61599999999999</v>
      </c>
      <c r="I12424">
        <v>6217520000</v>
      </c>
      <c r="J12424">
        <v>675.80700000000002</v>
      </c>
      <c r="L12424">
        <v>52.9</v>
      </c>
      <c r="M12424">
        <v>61.198999999999998</v>
      </c>
      <c r="N12424">
        <v>23.7822</v>
      </c>
    </row>
    <row r="12425" spans="1:15" x14ac:dyDescent="0.3">
      <c r="A12425" t="s">
        <v>428</v>
      </c>
      <c r="B12425" t="s">
        <v>429</v>
      </c>
      <c r="C12425" t="s">
        <v>431</v>
      </c>
      <c r="D12425" t="s">
        <v>430</v>
      </c>
      <c r="E12425">
        <v>1985</v>
      </c>
      <c r="F12425">
        <v>40.600999999999999</v>
      </c>
      <c r="G12425">
        <v>8.25</v>
      </c>
      <c r="H12425">
        <v>935.85</v>
      </c>
      <c r="I12425">
        <v>5637260000</v>
      </c>
      <c r="J12425">
        <v>635.00599999999997</v>
      </c>
      <c r="L12425">
        <v>54.8</v>
      </c>
      <c r="M12425">
        <v>61.356000000000002</v>
      </c>
      <c r="N12425">
        <v>22.9481</v>
      </c>
    </row>
    <row r="12426" spans="1:15" x14ac:dyDescent="0.3">
      <c r="A12426" t="s">
        <v>428</v>
      </c>
      <c r="B12426" t="s">
        <v>429</v>
      </c>
      <c r="C12426" t="s">
        <v>431</v>
      </c>
      <c r="D12426" t="s">
        <v>430</v>
      </c>
      <c r="E12426">
        <v>1984</v>
      </c>
      <c r="F12426">
        <v>41.45</v>
      </c>
      <c r="G12426">
        <v>8.43</v>
      </c>
      <c r="H12426">
        <v>830.27300000000002</v>
      </c>
      <c r="I12426">
        <v>6352130000</v>
      </c>
      <c r="J12426">
        <v>741.87599999999998</v>
      </c>
      <c r="L12426">
        <v>57.3</v>
      </c>
      <c r="M12426">
        <v>61.28</v>
      </c>
      <c r="N12426">
        <v>22.133299999999998</v>
      </c>
    </row>
    <row r="12427" spans="1:15" x14ac:dyDescent="0.3">
      <c r="A12427" t="s">
        <v>428</v>
      </c>
      <c r="B12427" t="s">
        <v>429</v>
      </c>
      <c r="C12427" t="s">
        <v>431</v>
      </c>
      <c r="D12427" t="s">
        <v>430</v>
      </c>
      <c r="E12427">
        <v>1983</v>
      </c>
      <c r="F12427">
        <v>42.36</v>
      </c>
      <c r="G12427">
        <v>8.6950000000000003</v>
      </c>
      <c r="H12427">
        <v>882.28</v>
      </c>
      <c r="I12427">
        <v>7764070000</v>
      </c>
      <c r="J12427">
        <v>940.55799999999999</v>
      </c>
      <c r="L12427">
        <v>60.3</v>
      </c>
      <c r="M12427">
        <v>61.024999999999999</v>
      </c>
      <c r="N12427">
        <v>21.3384</v>
      </c>
    </row>
    <row r="12428" spans="1:15" x14ac:dyDescent="0.3">
      <c r="A12428" t="s">
        <v>428</v>
      </c>
      <c r="B12428" t="s">
        <v>429</v>
      </c>
      <c r="C12428" t="s">
        <v>431</v>
      </c>
      <c r="D12428" t="s">
        <v>430</v>
      </c>
      <c r="E12428">
        <v>1982</v>
      </c>
      <c r="F12428">
        <v>43.335999999999999</v>
      </c>
      <c r="G12428">
        <v>9.0150000000000006</v>
      </c>
      <c r="H12428">
        <v>936.89</v>
      </c>
      <c r="I12428">
        <v>8539700000</v>
      </c>
      <c r="J12428">
        <v>1073.06</v>
      </c>
      <c r="L12428">
        <v>63.3</v>
      </c>
      <c r="M12428">
        <v>60.65</v>
      </c>
      <c r="N12428">
        <v>20.571899999999999</v>
      </c>
    </row>
    <row r="12429" spans="1:15" x14ac:dyDescent="0.3">
      <c r="A12429" t="s">
        <v>428</v>
      </c>
      <c r="B12429" t="s">
        <v>429</v>
      </c>
      <c r="C12429" t="s">
        <v>431</v>
      </c>
      <c r="D12429" t="s">
        <v>430</v>
      </c>
      <c r="E12429">
        <v>1981</v>
      </c>
      <c r="F12429">
        <v>44.350999999999999</v>
      </c>
      <c r="G12429">
        <v>9.3650000000000002</v>
      </c>
      <c r="H12429">
        <v>946.24599999999998</v>
      </c>
      <c r="I12429">
        <v>8011370000</v>
      </c>
      <c r="J12429">
        <v>1043.75</v>
      </c>
      <c r="L12429">
        <v>66.2</v>
      </c>
      <c r="M12429">
        <v>60.203000000000003</v>
      </c>
      <c r="N12429">
        <v>19.8413</v>
      </c>
    </row>
    <row r="12430" spans="1:15" x14ac:dyDescent="0.3">
      <c r="A12430" t="s">
        <v>428</v>
      </c>
      <c r="B12430" t="s">
        <v>429</v>
      </c>
      <c r="C12430" t="s">
        <v>431</v>
      </c>
      <c r="D12430" t="s">
        <v>430</v>
      </c>
      <c r="E12430">
        <v>1980</v>
      </c>
      <c r="F12430">
        <v>45.344999999999999</v>
      </c>
      <c r="G12430">
        <v>9.7170000000000005</v>
      </c>
      <c r="H12430">
        <v>944.17</v>
      </c>
      <c r="I12430">
        <v>6678870000</v>
      </c>
      <c r="J12430">
        <v>901.49900000000002</v>
      </c>
      <c r="L12430">
        <v>68.5</v>
      </c>
      <c r="M12430">
        <v>59.731000000000002</v>
      </c>
      <c r="N12430">
        <v>19.151199999999999</v>
      </c>
    </row>
    <row r="12431" spans="1:15" x14ac:dyDescent="0.3">
      <c r="A12431" t="s">
        <v>428</v>
      </c>
      <c r="B12431" t="s">
        <v>429</v>
      </c>
      <c r="C12431" t="s">
        <v>431</v>
      </c>
      <c r="D12431" t="s">
        <v>430</v>
      </c>
      <c r="E12431">
        <v>1979</v>
      </c>
      <c r="F12431">
        <v>46.238</v>
      </c>
      <c r="G12431">
        <v>10.042999999999999</v>
      </c>
      <c r="H12431">
        <v>894.69</v>
      </c>
      <c r="I12431">
        <v>5177460000</v>
      </c>
      <c r="J12431">
        <v>723.10699999999997</v>
      </c>
      <c r="L12431">
        <v>70</v>
      </c>
      <c r="M12431">
        <v>59.274000000000001</v>
      </c>
      <c r="N12431">
        <v>18.508500000000002</v>
      </c>
    </row>
    <row r="12432" spans="1:15" x14ac:dyDescent="0.3">
      <c r="A12432" t="s">
        <v>428</v>
      </c>
      <c r="B12432" t="s">
        <v>429</v>
      </c>
      <c r="C12432" t="s">
        <v>431</v>
      </c>
      <c r="D12432" t="s">
        <v>430</v>
      </c>
      <c r="E12432">
        <v>1978</v>
      </c>
      <c r="F12432">
        <v>46.965000000000003</v>
      </c>
      <c r="G12432">
        <v>10.334</v>
      </c>
      <c r="H12432">
        <v>857.47299999999996</v>
      </c>
      <c r="I12432">
        <v>4351600000</v>
      </c>
      <c r="J12432">
        <v>627.96699999999998</v>
      </c>
      <c r="L12432">
        <v>70.900000000000006</v>
      </c>
      <c r="M12432">
        <v>58.85</v>
      </c>
      <c r="N12432">
        <v>17.9131</v>
      </c>
    </row>
    <row r="12433" spans="1:14" x14ac:dyDescent="0.3">
      <c r="A12433" t="s">
        <v>428</v>
      </c>
      <c r="B12433" t="s">
        <v>429</v>
      </c>
      <c r="C12433" t="s">
        <v>431</v>
      </c>
      <c r="D12433" t="s">
        <v>430</v>
      </c>
      <c r="E12433">
        <v>1977</v>
      </c>
      <c r="F12433">
        <v>47.484999999999999</v>
      </c>
      <c r="G12433">
        <v>10.582000000000001</v>
      </c>
      <c r="H12433">
        <v>919.88099999999997</v>
      </c>
      <c r="I12433">
        <v>4364380000</v>
      </c>
      <c r="J12433">
        <v>650.15599999999995</v>
      </c>
      <c r="L12433">
        <v>71.400000000000006</v>
      </c>
      <c r="M12433">
        <v>58.47</v>
      </c>
      <c r="N12433">
        <v>17.352499999999999</v>
      </c>
    </row>
    <row r="12434" spans="1:14" x14ac:dyDescent="0.3">
      <c r="A12434" t="s">
        <v>428</v>
      </c>
      <c r="B12434" t="s">
        <v>429</v>
      </c>
      <c r="C12434" t="s">
        <v>431</v>
      </c>
      <c r="D12434" t="s">
        <v>430</v>
      </c>
      <c r="E12434">
        <v>1976</v>
      </c>
      <c r="F12434">
        <v>47.790999999999997</v>
      </c>
      <c r="G12434">
        <v>10.782999999999999</v>
      </c>
      <c r="H12434">
        <v>1006.68</v>
      </c>
      <c r="I12434">
        <v>4318370000</v>
      </c>
      <c r="J12434">
        <v>664.10199999999998</v>
      </c>
      <c r="L12434">
        <v>71.599999999999994</v>
      </c>
      <c r="M12434">
        <v>58.15</v>
      </c>
      <c r="N12434">
        <v>16.809000000000001</v>
      </c>
    </row>
    <row r="12435" spans="1:14" x14ac:dyDescent="0.3">
      <c r="A12435" t="s">
        <v>428</v>
      </c>
      <c r="B12435" t="s">
        <v>429</v>
      </c>
      <c r="C12435" t="s">
        <v>431</v>
      </c>
      <c r="D12435" t="s">
        <v>430</v>
      </c>
      <c r="E12435">
        <v>1975</v>
      </c>
      <c r="F12435">
        <v>47.896999999999998</v>
      </c>
      <c r="G12435">
        <v>10.938000000000001</v>
      </c>
      <c r="H12435">
        <v>948.06500000000005</v>
      </c>
      <c r="I12435">
        <v>4371300000</v>
      </c>
      <c r="J12435">
        <v>694.53200000000004</v>
      </c>
      <c r="L12435">
        <v>71.599999999999994</v>
      </c>
      <c r="M12435">
        <v>57.892000000000003</v>
      </c>
      <c r="N12435">
        <v>16.269500000000001</v>
      </c>
    </row>
    <row r="12436" spans="1:14" x14ac:dyDescent="0.3">
      <c r="A12436" t="s">
        <v>428</v>
      </c>
      <c r="B12436" t="s">
        <v>429</v>
      </c>
      <c r="C12436" t="s">
        <v>431</v>
      </c>
      <c r="D12436" t="s">
        <v>430</v>
      </c>
      <c r="E12436">
        <v>1974</v>
      </c>
      <c r="F12436">
        <v>47.844000000000001</v>
      </c>
      <c r="G12436">
        <v>11.055999999999999</v>
      </c>
      <c r="H12436">
        <v>876.9</v>
      </c>
      <c r="I12436">
        <v>3982160000</v>
      </c>
      <c r="J12436">
        <v>654.41499999999996</v>
      </c>
      <c r="L12436">
        <v>71.599999999999994</v>
      </c>
      <c r="M12436">
        <v>57.688000000000002</v>
      </c>
      <c r="N12436">
        <v>15.729799999999999</v>
      </c>
    </row>
    <row r="12437" spans="1:14" x14ac:dyDescent="0.3">
      <c r="A12437" t="s">
        <v>428</v>
      </c>
      <c r="B12437" t="s">
        <v>429</v>
      </c>
      <c r="C12437" t="s">
        <v>431</v>
      </c>
      <c r="D12437" t="s">
        <v>430</v>
      </c>
      <c r="E12437">
        <v>1973</v>
      </c>
      <c r="F12437">
        <v>47.704999999999998</v>
      </c>
      <c r="G12437">
        <v>11.159000000000001</v>
      </c>
      <c r="H12437">
        <v>844.20399999999995</v>
      </c>
      <c r="I12437">
        <v>3309350000</v>
      </c>
      <c r="J12437">
        <v>563.03300000000002</v>
      </c>
      <c r="L12437">
        <v>71.599999999999994</v>
      </c>
      <c r="M12437">
        <v>57.509</v>
      </c>
      <c r="N12437">
        <v>15.1938</v>
      </c>
    </row>
    <row r="12438" spans="1:14" x14ac:dyDescent="0.3">
      <c r="A12438" t="s">
        <v>428</v>
      </c>
      <c r="B12438" t="s">
        <v>429</v>
      </c>
      <c r="C12438" t="s">
        <v>431</v>
      </c>
      <c r="D12438" t="s">
        <v>430</v>
      </c>
      <c r="E12438">
        <v>1972</v>
      </c>
      <c r="F12438">
        <v>47.546999999999997</v>
      </c>
      <c r="G12438">
        <v>11.265000000000001</v>
      </c>
      <c r="H12438">
        <v>824.12300000000005</v>
      </c>
      <c r="I12438">
        <v>2677730000</v>
      </c>
      <c r="J12438">
        <v>471.93700000000001</v>
      </c>
      <c r="L12438">
        <v>71.8</v>
      </c>
      <c r="M12438">
        <v>57.329000000000001</v>
      </c>
      <c r="N12438">
        <v>14.667</v>
      </c>
    </row>
    <row r="12439" spans="1:14" x14ac:dyDescent="0.3">
      <c r="A12439" t="s">
        <v>428</v>
      </c>
      <c r="B12439" t="s">
        <v>429</v>
      </c>
      <c r="C12439" t="s">
        <v>431</v>
      </c>
      <c r="D12439" t="s">
        <v>430</v>
      </c>
      <c r="E12439">
        <v>1971</v>
      </c>
      <c r="F12439">
        <v>47.406999999999996</v>
      </c>
      <c r="G12439">
        <v>11.388</v>
      </c>
      <c r="H12439">
        <v>649.99300000000005</v>
      </c>
      <c r="I12439">
        <v>2178720000</v>
      </c>
      <c r="J12439">
        <v>397.79500000000002</v>
      </c>
      <c r="L12439">
        <v>72.400000000000006</v>
      </c>
      <c r="M12439">
        <v>57.134999999999998</v>
      </c>
      <c r="N12439">
        <v>14.1579</v>
      </c>
    </row>
    <row r="12440" spans="1:14" x14ac:dyDescent="0.3">
      <c r="A12440" t="s">
        <v>428</v>
      </c>
      <c r="B12440" t="s">
        <v>429</v>
      </c>
      <c r="C12440" t="s">
        <v>431</v>
      </c>
      <c r="D12440" t="s">
        <v>430</v>
      </c>
      <c r="E12440">
        <v>1970</v>
      </c>
      <c r="F12440">
        <v>47.319000000000003</v>
      </c>
      <c r="G12440">
        <v>11.537000000000001</v>
      </c>
      <c r="I12440">
        <v>1884206300</v>
      </c>
      <c r="J12440">
        <v>356.23</v>
      </c>
      <c r="L12440">
        <v>73.2</v>
      </c>
      <c r="M12440">
        <v>56.912999999999997</v>
      </c>
      <c r="N12440">
        <v>13.672700000000001</v>
      </c>
    </row>
    <row r="12441" spans="1:14" x14ac:dyDescent="0.3">
      <c r="A12441" t="s">
        <v>428</v>
      </c>
      <c r="B12441" t="s">
        <v>429</v>
      </c>
      <c r="C12441" t="s">
        <v>431</v>
      </c>
      <c r="D12441" t="s">
        <v>430</v>
      </c>
      <c r="E12441">
        <v>1969</v>
      </c>
      <c r="F12441">
        <v>47.298000000000002</v>
      </c>
      <c r="G12441">
        <v>11.721</v>
      </c>
      <c r="I12441">
        <v>1747998800</v>
      </c>
      <c r="J12441">
        <v>341.98500000000001</v>
      </c>
      <c r="L12441">
        <v>74.099999999999994</v>
      </c>
      <c r="M12441">
        <v>56.655999999999999</v>
      </c>
      <c r="N12441">
        <v>13.2127</v>
      </c>
    </row>
    <row r="12442" spans="1:14" x14ac:dyDescent="0.3">
      <c r="A12442" t="s">
        <v>428</v>
      </c>
      <c r="B12442" t="s">
        <v>429</v>
      </c>
      <c r="C12442" t="s">
        <v>431</v>
      </c>
      <c r="D12442" t="s">
        <v>430</v>
      </c>
      <c r="E12442">
        <v>1968</v>
      </c>
      <c r="F12442">
        <v>47.332999999999998</v>
      </c>
      <c r="G12442">
        <v>11.936999999999999</v>
      </c>
      <c r="I12442">
        <v>1479599899</v>
      </c>
      <c r="J12442">
        <v>299.399</v>
      </c>
      <c r="L12442">
        <v>75.400000000000006</v>
      </c>
      <c r="M12442">
        <v>56.362000000000002</v>
      </c>
      <c r="N12442">
        <v>12.774699999999999</v>
      </c>
    </row>
    <row r="12443" spans="1:14" x14ac:dyDescent="0.3">
      <c r="A12443" t="s">
        <v>428</v>
      </c>
      <c r="B12443" t="s">
        <v>429</v>
      </c>
      <c r="C12443" t="s">
        <v>431</v>
      </c>
      <c r="D12443" t="s">
        <v>430</v>
      </c>
      <c r="E12443">
        <v>1967</v>
      </c>
      <c r="F12443">
        <v>47.406999999999996</v>
      </c>
      <c r="G12443">
        <v>12.183</v>
      </c>
      <c r="I12443">
        <v>1397002000</v>
      </c>
      <c r="J12443">
        <v>292.27</v>
      </c>
      <c r="L12443">
        <v>76.900000000000006</v>
      </c>
      <c r="M12443">
        <v>56.033999999999999</v>
      </c>
      <c r="N12443">
        <v>12.3558</v>
      </c>
    </row>
    <row r="12444" spans="1:14" x14ac:dyDescent="0.3">
      <c r="A12444" t="s">
        <v>428</v>
      </c>
      <c r="B12444" t="s">
        <v>429</v>
      </c>
      <c r="C12444" t="s">
        <v>431</v>
      </c>
      <c r="D12444" t="s">
        <v>430</v>
      </c>
      <c r="E12444">
        <v>1966</v>
      </c>
      <c r="F12444">
        <v>47.515000000000001</v>
      </c>
      <c r="G12444">
        <v>12.458</v>
      </c>
      <c r="I12444">
        <v>1281749499</v>
      </c>
      <c r="J12444">
        <v>277.23399999999998</v>
      </c>
      <c r="L12444">
        <v>78.8</v>
      </c>
      <c r="M12444">
        <v>55.670999999999999</v>
      </c>
      <c r="N12444">
        <v>11.9513</v>
      </c>
    </row>
    <row r="12445" spans="1:14" x14ac:dyDescent="0.3">
      <c r="A12445" t="s">
        <v>428</v>
      </c>
      <c r="B12445" t="s">
        <v>429</v>
      </c>
      <c r="C12445" t="s">
        <v>431</v>
      </c>
      <c r="D12445" t="s">
        <v>430</v>
      </c>
      <c r="E12445">
        <v>1965</v>
      </c>
      <c r="F12445">
        <v>47.643000000000001</v>
      </c>
      <c r="G12445">
        <v>12.76</v>
      </c>
      <c r="I12445">
        <v>1311435800</v>
      </c>
      <c r="J12445">
        <v>293.30900000000003</v>
      </c>
      <c r="L12445">
        <v>80.900000000000006</v>
      </c>
      <c r="M12445">
        <v>55.274000000000001</v>
      </c>
      <c r="N12445">
        <v>11.5579</v>
      </c>
    </row>
    <row r="12446" spans="1:14" x14ac:dyDescent="0.3">
      <c r="A12446" t="s">
        <v>428</v>
      </c>
      <c r="B12446" t="s">
        <v>429</v>
      </c>
      <c r="C12446" t="s">
        <v>431</v>
      </c>
      <c r="D12446" t="s">
        <v>430</v>
      </c>
      <c r="E12446">
        <v>1964</v>
      </c>
      <c r="F12446">
        <v>47.77</v>
      </c>
      <c r="G12446">
        <v>13.083</v>
      </c>
      <c r="I12446">
        <v>1217138000</v>
      </c>
      <c r="J12446">
        <v>281.55799999999999</v>
      </c>
      <c r="L12446">
        <v>83.2</v>
      </c>
      <c r="M12446">
        <v>54.848999999999997</v>
      </c>
      <c r="N12446">
        <v>11.1745</v>
      </c>
    </row>
    <row r="12447" spans="1:14" x14ac:dyDescent="0.3">
      <c r="A12447" t="s">
        <v>428</v>
      </c>
      <c r="B12447" t="s">
        <v>429</v>
      </c>
      <c r="C12447" t="s">
        <v>431</v>
      </c>
      <c r="D12447" t="s">
        <v>430</v>
      </c>
      <c r="E12447">
        <v>1963</v>
      </c>
      <c r="F12447">
        <v>47.875999999999998</v>
      </c>
      <c r="G12447">
        <v>13.419</v>
      </c>
      <c r="I12447">
        <v>1159511700</v>
      </c>
      <c r="J12447">
        <v>277.48</v>
      </c>
      <c r="L12447">
        <v>85.7</v>
      </c>
      <c r="M12447">
        <v>54.402999999999999</v>
      </c>
      <c r="N12447">
        <v>10.8019</v>
      </c>
    </row>
    <row r="12448" spans="1:14" x14ac:dyDescent="0.3">
      <c r="A12448" t="s">
        <v>428</v>
      </c>
      <c r="B12448" t="s">
        <v>429</v>
      </c>
      <c r="C12448" t="s">
        <v>431</v>
      </c>
      <c r="D12448" t="s">
        <v>430</v>
      </c>
      <c r="E12448">
        <v>1962</v>
      </c>
      <c r="F12448">
        <v>47.95</v>
      </c>
      <c r="G12448">
        <v>13.762</v>
      </c>
      <c r="I12448">
        <v>1117601600</v>
      </c>
      <c r="J12448">
        <v>276.68900000000002</v>
      </c>
      <c r="L12448">
        <v>88.1</v>
      </c>
      <c r="M12448">
        <v>53.945999999999998</v>
      </c>
      <c r="N12448">
        <v>10.4413</v>
      </c>
    </row>
    <row r="12449" spans="1:15" x14ac:dyDescent="0.3">
      <c r="A12449" t="s">
        <v>428</v>
      </c>
      <c r="B12449" t="s">
        <v>429</v>
      </c>
      <c r="C12449" t="s">
        <v>431</v>
      </c>
      <c r="D12449" t="s">
        <v>430</v>
      </c>
      <c r="E12449">
        <v>1961</v>
      </c>
      <c r="F12449">
        <v>47.988</v>
      </c>
      <c r="G12449">
        <v>14.103999999999999</v>
      </c>
      <c r="I12449">
        <v>1096646600</v>
      </c>
      <c r="J12449">
        <v>280.82900000000001</v>
      </c>
      <c r="L12449">
        <v>90.5</v>
      </c>
      <c r="M12449">
        <v>53.482999999999997</v>
      </c>
      <c r="N12449">
        <v>10.0944</v>
      </c>
    </row>
    <row r="12450" spans="1:15" x14ac:dyDescent="0.3">
      <c r="A12450" t="s">
        <v>428</v>
      </c>
      <c r="B12450" t="s">
        <v>429</v>
      </c>
      <c r="C12450" t="s">
        <v>431</v>
      </c>
      <c r="D12450" t="s">
        <v>430</v>
      </c>
      <c r="E12450">
        <v>1960</v>
      </c>
      <c r="F12450">
        <v>47.996000000000002</v>
      </c>
      <c r="G12450">
        <v>14.441000000000001</v>
      </c>
      <c r="I12450">
        <v>1052990400</v>
      </c>
      <c r="J12450">
        <v>278.81400000000002</v>
      </c>
      <c r="L12450">
        <v>92.8</v>
      </c>
      <c r="M12450">
        <v>53.018999999999998</v>
      </c>
    </row>
    <row r="12451" spans="1:15" x14ac:dyDescent="0.3">
      <c r="A12451" t="s">
        <v>449</v>
      </c>
      <c r="O12451">
        <f>SUBTOTAL(109,World[Unemployment (% of total labor force) (modeled ILO estimate)])</f>
        <v>43200.770000000048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6648-FD45-4096-A00B-1450E583C8BB}">
  <dimension ref="A1:U8"/>
  <sheetViews>
    <sheetView showGridLines="0" tabSelected="1" zoomScale="90" zoomScaleNormal="90" workbookViewId="0">
      <selection activeCell="M5" sqref="M5"/>
    </sheetView>
  </sheetViews>
  <sheetFormatPr defaultRowHeight="15.6" x14ac:dyDescent="0.3"/>
  <cols>
    <col min="3" max="3" width="9.19921875" bestFit="1" customWidth="1"/>
    <col min="4" max="4" width="20.8984375" customWidth="1"/>
    <col min="5" max="5" width="12.8984375" customWidth="1"/>
    <col min="6" max="6" width="6.5" customWidth="1"/>
    <col min="7" max="7" width="12.19921875" bestFit="1" customWidth="1"/>
    <col min="8" max="8" width="11.19921875" customWidth="1"/>
    <col min="10" max="10" width="10.296875" customWidth="1"/>
    <col min="11" max="11" width="2.3984375" customWidth="1"/>
    <col min="13" max="13" width="30.8984375" bestFit="1" customWidth="1"/>
    <col min="15" max="15" width="2.8984375" customWidth="1"/>
  </cols>
  <sheetData>
    <row r="1" spans="1:21" ht="29.4" thickBot="1" x14ac:dyDescent="0.6">
      <c r="A1" s="11" t="str">
        <f>"Key Development Indicators- "&amp;Country&amp;"("&amp;Year&amp;")"</f>
        <v>Key Development Indicators- Global(2001)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6.2" thickTop="1" x14ac:dyDescent="0.3"/>
    <row r="4" spans="1:21" ht="25.8" x14ac:dyDescent="0.5">
      <c r="G4" s="10" t="s">
        <v>2</v>
      </c>
      <c r="M4" s="10" t="s">
        <v>450</v>
      </c>
    </row>
    <row r="5" spans="1:21" ht="23.4" x14ac:dyDescent="0.45">
      <c r="G5" s="14">
        <v>2001</v>
      </c>
      <c r="M5" s="14" t="s">
        <v>453</v>
      </c>
    </row>
    <row r="7" spans="1:21" ht="18" x14ac:dyDescent="0.35">
      <c r="B7" s="8"/>
      <c r="C7" s="9"/>
      <c r="D7" s="8"/>
      <c r="F7" s="8"/>
      <c r="G7" s="8"/>
      <c r="H7" s="8"/>
      <c r="I7" s="8"/>
      <c r="J7" s="8"/>
      <c r="L7" s="12"/>
      <c r="M7" s="12"/>
    </row>
    <row r="8" spans="1:21" ht="18" x14ac:dyDescent="0.35">
      <c r="B8" s="15" t="s">
        <v>451</v>
      </c>
      <c r="C8" s="15"/>
      <c r="D8" s="15"/>
      <c r="F8" s="15" t="s">
        <v>454</v>
      </c>
      <c r="G8" s="16"/>
      <c r="H8" s="16"/>
      <c r="I8" s="16"/>
      <c r="L8" s="15" t="s">
        <v>455</v>
      </c>
      <c r="M8" s="15"/>
      <c r="P8" s="15" t="s">
        <v>452</v>
      </c>
      <c r="Q8" s="15"/>
      <c r="R8" s="15"/>
      <c r="S8" s="15"/>
    </row>
  </sheetData>
  <sheetProtection sheet="1" objects="1" scenarios="1" selectLockedCells="1"/>
  <mergeCells count="6">
    <mergeCell ref="F8:I8"/>
    <mergeCell ref="L8:M8"/>
    <mergeCell ref="P8:S8"/>
    <mergeCell ref="A1:U1"/>
    <mergeCell ref="L7:M7"/>
    <mergeCell ref="B8:D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1378ABA-6F57-4BE5-B4D9-827E22CFCB98}">
          <x14:formula1>
            <xm:f>'Data Validation'!$D$3:$D$7</xm:f>
          </x14:formula1>
          <xm:sqref>D3</xm:sqref>
        </x14:dataValidation>
        <x14:dataValidation type="list" allowBlank="1" showInputMessage="1" showErrorMessage="1" xr:uid="{9F5674A6-415E-42AA-85EE-20BB499AF120}">
          <x14:formula1>
            <xm:f>'Data Validation'!$G$4:$G$59</xm:f>
          </x14:formula1>
          <xm:sqref>G5</xm:sqref>
        </x14:dataValidation>
        <x14:dataValidation type="list" allowBlank="1" showInputMessage="1" showErrorMessage="1" xr:uid="{BE98C741-D06F-4573-9736-E7B477925C26}">
          <x14:formula1>
            <xm:f>'Data Validation'!$I$2:$I$213</xm:f>
          </x14:formula1>
          <xm:sqref>M5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5782-CEA2-473E-AEAF-B34BA309E704}">
  <dimension ref="A2:U213"/>
  <sheetViews>
    <sheetView topLeftCell="A10" zoomScaleNormal="100" workbookViewId="0">
      <selection activeCell="E29" sqref="E29"/>
    </sheetView>
  </sheetViews>
  <sheetFormatPr defaultRowHeight="15.6" x14ac:dyDescent="0.3"/>
  <cols>
    <col min="2" max="2" width="20.296875" bestFit="1" customWidth="1"/>
    <col min="3" max="3" width="21.69921875" bestFit="1" customWidth="1"/>
    <col min="4" max="4" width="24.69921875" bestFit="1" customWidth="1"/>
    <col min="5" max="5" width="30.296875" bestFit="1" customWidth="1"/>
    <col min="9" max="9" width="27.296875" bestFit="1" customWidth="1"/>
    <col min="10" max="10" width="18.69921875" bestFit="1" customWidth="1"/>
    <col min="11" max="11" width="13.69921875" bestFit="1" customWidth="1"/>
    <col min="12" max="12" width="12.5" bestFit="1" customWidth="1"/>
    <col min="13" max="13" width="18.296875" bestFit="1" customWidth="1"/>
    <col min="14" max="14" width="27.19921875" bestFit="1" customWidth="1"/>
    <col min="16" max="16" width="12.5" bestFit="1" customWidth="1"/>
  </cols>
  <sheetData>
    <row r="2" spans="1:21" x14ac:dyDescent="0.3">
      <c r="I2" t="s">
        <v>453</v>
      </c>
      <c r="J2" cm="1">
        <f t="array" ref="J2">IFERROR(MEDIAN(
    IF(
        (World[Year]=Year)*
        (World[Infant mortality rate (per 1,000 live births)]&lt;&gt;0),
        World[Infant mortality rate (per 1,000 live births)])),"No Value")</f>
        <v>25.15</v>
      </c>
      <c r="K2" cm="1">
        <f t="array" ref="K2">IFERROR(MEDIAN(
    IF(
        (World[Year]=Year)*
        (World[Life expectancy at birth (years)]&lt;&gt;0),
        World[Life expectancy at birth (years)])),"No data")</f>
        <v>70.773499999999999</v>
      </c>
      <c r="L2" cm="1">
        <f t="array" ref="L2">IFERROR(MEDIAN(
    IF(
        (World[Year]=Year)*
        (World[GDP per capita (USD)]&lt;&gt;0),
        World[GDP per capita (USD)])),"No Value")</f>
        <v>1925.54</v>
      </c>
      <c r="M2" cm="1">
        <f t="array" ref="M2">IFERROR(MEDIAN(
    IF(
        (World[Year]=Year)*
        (World[Unemployment (% of total labor force) (modeled ILO estimate)]&lt;&gt;0),
        World[Unemployment (% of total labor force) (modeled ILO estimate)])),"No Value")</f>
        <v>7.2404999999999999</v>
      </c>
      <c r="N2" cm="1">
        <f t="array" ref="N2">IFERROR(MEDIAN(
    IF(
        (World[Year]=Year-1)*
        (World[Infant mortality rate (per 1,000 live births)]&lt;&gt;0),
        World[Infant mortality rate (per 1,000 live births)])),"No Value")</f>
        <v>25.549999999999997</v>
      </c>
      <c r="O2" cm="1">
        <f t="array" ref="O2">IFERROR(MEDIAN(
    IF(
        (World[Year]=Year-1)*
        (World[Life expectancy at birth (years)]&lt;&gt;0),
        World[Life expectancy at birth (years)])),"No Value")</f>
        <v>70.365849999999995</v>
      </c>
      <c r="P2" cm="1">
        <f t="array" ref="P2">IFERROR(MEDIAN(
    IF(
        (World[Year]=Year-1)*
        (World[GDP per capita (USD)]&lt;&gt;0),
        World[GDP per capita (USD)])),"No Value")</f>
        <v>2010</v>
      </c>
      <c r="Q2" cm="1">
        <f t="array" ref="Q2">IFERROR(MEDIAN(
    IF(
        (World[Year]=Year-1)*
        (World[Unemployment (% of total labor force) (modeled ILO estimate)]&lt;&gt;0),
        World[Unemployment (% of total labor force) (modeled ILO estimate)])),"No Value")</f>
        <v>6.9634999999999998</v>
      </c>
      <c r="R2" cm="1">
        <f t="array" ref="R2">IFERROR(MEDIAN(
    IF(
        (World[Year]=Year-2)*
        (World[Infant mortality rate (per 1,000 live births)]&lt;&gt;0),
        World[Infant mortality rate (per 1,000 live births)])),"No Value")</f>
        <v>26.45</v>
      </c>
      <c r="S2" cm="1">
        <f t="array" ref="S2">IFERROR(MEDIAN(
    IF(
        (World[Year]=Year-2)*
        (World[Life expectancy at birth (years)]&lt;&gt;0),
        World[Life expectancy at birth (years)])),"No Value")</f>
        <v>69.769000000000005</v>
      </c>
      <c r="T2" cm="1">
        <f t="array" ref="T2">IFERROR(MEDIAN(
    IF(
        (World[Year]=Year-2)*
        (World[GDP per capita (USD)]&lt;&gt;0),
        World[GDP per capita (USD)])),"No Value")</f>
        <v>2141.46</v>
      </c>
      <c r="U2" cm="1">
        <f t="array" ref="U2">IFERROR(MEDIAN(
    IF(
        (World[Year]=Year-2)*
        (World[Unemployment (% of total labor force) (modeled ILO estimate)]&lt;&gt;0),
        World[Unemployment (% of total labor force) (modeled ILO estimate)])),"No Value")</f>
        <v>7.5165000000000006</v>
      </c>
    </row>
    <row r="3" spans="1:21" x14ac:dyDescent="0.3">
      <c r="G3" cm="1">
        <f t="array" ref="G3:G61">_xlfn.UNIQUE(World[Year])</f>
        <v>2018</v>
      </c>
      <c r="I3" t="str" cm="1">
        <f t="array" ref="I3:I213">_xlfn.UNIQUE(World[Country Name])</f>
        <v>Afghanistan</v>
      </c>
      <c r="J3" s="3" cm="1">
        <f t="array" ref="J3">IFERROR(MEDIAN(
    IF(
        (World[Country Name]=$I3)*
        (World[Year]=Year)*
        (World[Infant mortality rate (per 1,000 live births)]&lt;&gt;0),
        World[Infant mortality rate (per 1,000 live births)])),"No Value")</f>
        <v>88</v>
      </c>
      <c r="K3" s="3" cm="1">
        <f t="array" ref="K3">IFERROR(MEDIAN(
    IF(
        (World[Country Name]=$I3)*
        (World[Year]=Year)*
        (World[Life expectancy at birth (years)]&lt;&gt;0),
        World[Life expectancy at birth (years)])),"No data")</f>
        <v>56.308</v>
      </c>
      <c r="L3" s="4" t="str" cm="1">
        <f t="array" ref="L3">IFERROR(MEDIAN(
    IF(
        (World[Country Name]=$I3)*
        (World[Year]=Year)*
        (World[GDP per capita (USD)]&lt;&gt;0),
        World[GDP per capita (USD)])),"No Value")</f>
        <v>No Value</v>
      </c>
      <c r="M3" s="2" cm="1">
        <f t="array" ref="M3">IFERROR(MEDIAN(
    IF(
        (World[Country Name]=$I3)*
        (World[Year]=Year)*
        (World[Unemployment (% of total labor force) (modeled ILO estimate)]&lt;&gt;0),
        World[Unemployment (% of total labor force) (modeled ILO estimate)])),"No Value")</f>
        <v>3.4260000000000002</v>
      </c>
      <c r="N3" s="3" cm="1">
        <f t="array" ref="N3">IFERROR(MEDIAN(
    IF(
        (World[Country Name]=$I3)*
        (World[Year]=Year-1)*
        (World[Infant mortality rate (per 1,000 live births)]&lt;&gt;0),
        World[Infant mortality rate (per 1,000 live births)])),"No Value")</f>
        <v>90.6</v>
      </c>
      <c r="O3" s="3" cm="1">
        <f t="array" ref="O3">IFERROR(MEDIAN(
    IF(
        (World[Country Name]=$I3)*
        (World[Year]=Year-1)*
        (World[Life expectancy at birth (years)]&lt;&gt;0),
        World[Life expectancy at birth (years)])),"No Value")</f>
        <v>55.841000000000001</v>
      </c>
      <c r="P3" s="5" t="str" cm="1">
        <f t="array" ref="P3">IFERROR(MEDIAN(
    IF(
        (World[Country Name]=$I3)*
        (World[Year]=Year-1)*
        (World[GDP per capita (USD)]&lt;&gt;0),
        World[GDP per capita (USD)])),"No Value")</f>
        <v>No Value</v>
      </c>
      <c r="Q3" s="2" cm="1">
        <f t="array" ref="Q3">IFERROR(MEDIAN(
    IF(
        (World[Country Name]=$I3)*
        (World[Year]=Year-1)*
        (World[Unemployment (% of total labor force) (modeled ILO estimate)]&lt;&gt;0),
        World[Unemployment (% of total labor force) (modeled ILO estimate)])),"No Value")</f>
        <v>3.5169999999999999</v>
      </c>
      <c r="R3" cm="1">
        <f t="array" ref="R3">IFERROR(MEDIAN(
    IF(
        (World[Country Name]=$I3)*
        (World[Year]=Year-2)*
        (World[Infant mortality rate (per 1,000 live births)]&lt;&gt;0),
        World[Infant mortality rate (per 1,000 live births)])),"No Value")</f>
        <v>93.1</v>
      </c>
      <c r="S3" s="2" cm="1">
        <f t="array" ref="S3">IFERROR(MEDIAN(
    IF(
        (World[Country Name]=$I3)*
        (World[Year]=Year-2)*
        (World[Life expectancy at birth (years)]&lt;&gt;0),
        World[Life expectancy at birth (years)])),"No Value")</f>
        <v>55.375999999999998</v>
      </c>
      <c r="T3" t="str" cm="1">
        <f t="array" ref="T3">IFERROR(MEDIAN(
    IF(
        (World[Country Name]=$I3)*
        (World[Year]=Year-2)*
        (World[GDP per capita (USD)]&lt;&gt;0),
        World[GDP per capita (USD)])),"No Value")</f>
        <v>No Value</v>
      </c>
      <c r="U3" s="6" cm="1">
        <f t="array" ref="U3">IFERROR(MEDIAN(
    IF(
        (World[Country Name]=$I3)*
        (World[Year]=Year-2)*
        (World[Unemployment (% of total labor force) (modeled ILO estimate)]&lt;&gt;0),
        World[Unemployment (% of total labor force) (modeled ILO estimate)])),"No Value")</f>
        <v>3.6059999999999999</v>
      </c>
    </row>
    <row r="4" spans="1:21" x14ac:dyDescent="0.3">
      <c r="G4">
        <v>2017</v>
      </c>
      <c r="I4" t="str">
        <v>Albania</v>
      </c>
      <c r="J4" s="3" cm="1">
        <f t="array" ref="J4">IFERROR(MEDIAN(
    IF(
        (World[Country Name]=$I4)*
        (World[Year]=Year)*
        (World[Infant mortality rate (per 1,000 live births)]&lt;&gt;0),
        World[Infant mortality rate (per 1,000 live births)])),"No Value")</f>
        <v>21.8</v>
      </c>
      <c r="K4" s="3" cm="1">
        <f t="array" ref="K4">IFERROR(MEDIAN(
    IF(
        (World[Country Name]=$I4)*
        (World[Year]=Year)*
        (World[Life expectancy at birth (years)]&lt;&gt;0),
        World[Life expectancy at birth (years)])),"No data")</f>
        <v>74.287999999999997</v>
      </c>
      <c r="L4" s="4" cm="1">
        <f t="array" ref="L4">IFERROR(MEDIAN(
    IF(
        (World[Country Name]=$I4)*
        (World[Year]=Year)*
        (World[GDP per capita (USD)]&lt;&gt;0),
        World[GDP per capita (USD)])),"No Value")</f>
        <v>1281.6600000000001</v>
      </c>
      <c r="M4" s="2" cm="1">
        <f t="array" ref="M4">IFERROR(MEDIAN(
    IF(
        (World[Country Name]=$I4)*
        (World[Year]=Year)*
        (World[Unemployment (% of total labor force) (modeled ILO estimate)]&lt;&gt;0),
        World[Unemployment (% of total labor force) (modeled ILO estimate)])),"No Value")</f>
        <v>17.411000000000001</v>
      </c>
      <c r="N4" s="3" cm="1">
        <f t="array" ref="N4">IFERROR(MEDIAN(
    IF(
        (World[Country Name]=$I4)*
        (World[Year]=Year-1)*
        (World[Infant mortality rate (per 1,000 live births)]&lt;&gt;0),
        World[Infant mortality rate (per 1,000 live births)])),"No Value")</f>
        <v>23</v>
      </c>
      <c r="O4" s="3" cm="1">
        <f t="array" ref="O4">IFERROR(MEDIAN(
    IF(
        (World[Country Name]=$I4)*
        (World[Year]=Year-1)*
        (World[Life expectancy at birth (years)]&lt;&gt;0),
        World[Life expectancy at birth (years)])),"No Value")</f>
        <v>73.954999999999998</v>
      </c>
      <c r="P4" s="5" cm="1">
        <f t="array" ref="P4">IFERROR(MEDIAN(
    IF(
        (World[Country Name]=$I4)*
        (World[Year]=Year-1)*
        (World[GDP per capita (USD)]&lt;&gt;0),
        World[GDP per capita (USD)])),"No Value")</f>
        <v>1126.68</v>
      </c>
      <c r="Q4" s="2" cm="1">
        <f t="array" ref="Q4">IFERROR(MEDIAN(
    IF(
        (World[Country Name]=$I4)*
        (World[Year]=Year-1)*
        (World[Unemployment (% of total labor force) (modeled ILO estimate)]&lt;&gt;0),
        World[Unemployment (% of total labor force) (modeled ILO estimate)])),"No Value")</f>
        <v>17.766999999999999</v>
      </c>
      <c r="R4" cm="1">
        <f t="array" ref="R4">IFERROR(MEDIAN(
    IF(
        (World[Country Name]=$I4)*
        (World[Year]=Year-2)*
        (World[Infant mortality rate (per 1,000 live births)]&lt;&gt;0),
        World[Infant mortality rate (per 1,000 live births)])),"No Value")</f>
        <v>24.2</v>
      </c>
      <c r="S4" s="2" cm="1">
        <f t="array" ref="S4">IFERROR(MEDIAN(
    IF(
        (World[Country Name]=$I4)*
        (World[Year]=Year-2)*
        (World[Life expectancy at birth (years)]&lt;&gt;0),
        World[Life expectancy at birth (years)])),"No Value")</f>
        <v>73.587000000000003</v>
      </c>
      <c r="T4" cm="1">
        <f t="array" ref="T4">IFERROR(MEDIAN(
    IF(
        (World[Country Name]=$I4)*
        (World[Year]=Year-2)*
        (World[GDP per capita (USD)]&lt;&gt;0),
        World[GDP per capita (USD)])),"No Value")</f>
        <v>1033.24</v>
      </c>
      <c r="U4" s="6" cm="1">
        <f t="array" ref="U4">IFERROR(MEDIAN(
    IF(
        (World[Country Name]=$I4)*
        (World[Year]=Year-2)*
        (World[Unemployment (% of total labor force) (modeled ILO estimate)]&lt;&gt;0),
        World[Unemployment (% of total labor force) (modeled ILO estimate)])),"No Value")</f>
        <v>18.568999999999999</v>
      </c>
    </row>
    <row r="5" spans="1:21" x14ac:dyDescent="0.3">
      <c r="G5">
        <v>2016</v>
      </c>
      <c r="I5" t="str">
        <v>Algeria</v>
      </c>
      <c r="J5" s="3" cm="1">
        <f t="array" ref="J5">IFERROR(MEDIAN(
    IF(
        (World[Country Name]=$I5)*
        (World[Year]=Year)*
        (World[Infant mortality rate (per 1,000 live births)]&lt;&gt;0),
        World[Infant mortality rate (per 1,000 live births)])),"No Value")</f>
        <v>33.299999999999997</v>
      </c>
      <c r="K5" s="3" cm="1">
        <f t="array" ref="K5">IFERROR(MEDIAN(
    IF(
        (World[Country Name]=$I5)*
        (World[Year]=Year)*
        (World[Life expectancy at birth (years)]&lt;&gt;0),
        World[Life expectancy at birth (years)])),"No data")</f>
        <v>71.116</v>
      </c>
      <c r="L5" s="4" cm="1">
        <f t="array" ref="L5">IFERROR(MEDIAN(
    IF(
        (World[Country Name]=$I5)*
        (World[Year]=Year)*
        (World[GDP per capita (USD)]&lt;&gt;0),
        World[GDP per capita (USD)])),"No Value")</f>
        <v>1740.61</v>
      </c>
      <c r="M5" s="2" cm="1">
        <f t="array" ref="M5">IFERROR(MEDIAN(
    IF(
        (World[Country Name]=$I5)*
        (World[Year]=Year)*
        (World[Unemployment (% of total labor force) (modeled ILO estimate)]&lt;&gt;0),
        World[Unemployment (% of total labor force) (modeled ILO estimate)])),"No Value")</f>
        <v>27.3</v>
      </c>
      <c r="N5" s="3" cm="1">
        <f t="array" ref="N5">IFERROR(MEDIAN(
    IF(
        (World[Country Name]=$I5)*
        (World[Year]=Year-1)*
        (World[Infant mortality rate (per 1,000 live births)]&lt;&gt;0),
        World[Infant mortality rate (per 1,000 live births)])),"No Value")</f>
        <v>33.9</v>
      </c>
      <c r="O5" s="3" cm="1">
        <f t="array" ref="O5">IFERROR(MEDIAN(
    IF(
        (World[Country Name]=$I5)*
        (World[Year]=Year-1)*
        (World[Life expectancy at birth (years)]&lt;&gt;0),
        World[Life expectancy at birth (years)])),"No Value")</f>
        <v>70.64</v>
      </c>
      <c r="P5" s="5" cm="1">
        <f t="array" ref="P5">IFERROR(MEDIAN(
    IF(
        (World[Country Name]=$I5)*
        (World[Year]=Year-1)*
        (World[GDP per capita (USD)]&lt;&gt;0),
        World[GDP per capita (USD)])),"No Value")</f>
        <v>1765.02</v>
      </c>
      <c r="Q5" s="2" cm="1">
        <f t="array" ref="Q5">IFERROR(MEDIAN(
    IF(
        (World[Country Name]=$I5)*
        (World[Year]=Year-1)*
        (World[Unemployment (% of total labor force) (modeled ILO estimate)]&lt;&gt;0),
        World[Unemployment (% of total labor force) (modeled ILO estimate)])),"No Value")</f>
        <v>29.77</v>
      </c>
      <c r="R5" cm="1">
        <f t="array" ref="R5">IFERROR(MEDIAN(
    IF(
        (World[Country Name]=$I5)*
        (World[Year]=Year-2)*
        (World[Infant mortality rate (per 1,000 live births)]&lt;&gt;0),
        World[Infant mortality rate (per 1,000 live births)])),"No Value")</f>
        <v>34.4</v>
      </c>
      <c r="S5" s="2" cm="1">
        <f t="array" ref="S5">IFERROR(MEDIAN(
    IF(
        (World[Country Name]=$I5)*
        (World[Year]=Year-2)*
        (World[Life expectancy at birth (years)]&lt;&gt;0),
        World[Life expectancy at birth (years)])),"No Value")</f>
        <v>70.183000000000007</v>
      </c>
      <c r="T5" cm="1">
        <f t="array" ref="T5">IFERROR(MEDIAN(
    IF(
        (World[Country Name]=$I5)*
        (World[Year]=Year-2)*
        (World[GDP per capita (USD)]&lt;&gt;0),
        World[GDP per capita (USD)])),"No Value")</f>
        <v>1588.35</v>
      </c>
      <c r="U5" s="6" cm="1">
        <f t="array" ref="U5">IFERROR(MEDIAN(
    IF(
        (World[Country Name]=$I5)*
        (World[Year]=Year-2)*
        (World[Unemployment (% of total labor force) (modeled ILO estimate)]&lt;&gt;0),
        World[Unemployment (% of total labor force) (modeled ILO estimate)])),"No Value")</f>
        <v>28.448</v>
      </c>
    </row>
    <row r="6" spans="1:21" x14ac:dyDescent="0.3">
      <c r="G6">
        <v>2015</v>
      </c>
      <c r="I6" t="str">
        <v>American Samoa</v>
      </c>
      <c r="J6" s="3" t="str" cm="1">
        <f t="array" ref="J6">IFERROR(MEDIAN(
    IF(
        (World[Country Name]=$I6)*
        (World[Year]=Year)*
        (World[Infant mortality rate (per 1,000 live births)]&lt;&gt;0),
        World[Infant mortality rate (per 1,000 live births)])),"No Value")</f>
        <v>No Value</v>
      </c>
      <c r="K6" s="3" t="str" cm="1">
        <f t="array" ref="K6">IFERROR(MEDIAN(
    IF(
        (World[Country Name]=$I6)*
        (World[Year]=Year)*
        (World[Life expectancy at birth (years)]&lt;&gt;0),
        World[Life expectancy at birth (years)])),"No data")</f>
        <v>No data</v>
      </c>
      <c r="L6" s="4" t="str" cm="1">
        <f t="array" ref="L6">IFERROR(MEDIAN(
    IF(
        (World[Country Name]=$I6)*
        (World[Year]=Year)*
        (World[GDP per capita (USD)]&lt;&gt;0),
        World[GDP per capita (USD)])),"No Value")</f>
        <v>No Value</v>
      </c>
      <c r="M6" s="2" t="str" cm="1">
        <f t="array" ref="M6">IFERROR(MEDIAN(
    IF(
        (World[Country Name]=$I6)*
        (World[Year]=Year)*
        (World[Unemployment (% of total labor force) (modeled ILO estimate)]&lt;&gt;0),
        World[Unemployment (% of total labor force) (modeled ILO estimate)])),"No Value")</f>
        <v>No Value</v>
      </c>
      <c r="N6" s="3" t="str" cm="1">
        <f t="array" ref="N6">IFERROR(MEDIAN(
    IF(
        (World[Country Name]=$I6)*
        (World[Year]=Year-1)*
        (World[Infant mortality rate (per 1,000 live births)]&lt;&gt;0),
        World[Infant mortality rate (per 1,000 live births)])),"No Value")</f>
        <v>No Value</v>
      </c>
      <c r="O6" s="3" t="str" cm="1">
        <f t="array" ref="O6">IFERROR(MEDIAN(
    IF(
        (World[Country Name]=$I6)*
        (World[Year]=Year-1)*
        (World[Life expectancy at birth (years)]&lt;&gt;0),
        World[Life expectancy at birth (years)])),"No Value")</f>
        <v>No Value</v>
      </c>
      <c r="P6" s="5" t="str" cm="1">
        <f t="array" ref="P6">IFERROR(MEDIAN(
    IF(
        (World[Country Name]=$I6)*
        (World[Year]=Year-1)*
        (World[GDP per capita (USD)]&lt;&gt;0),
        World[GDP per capita (USD)])),"No Value")</f>
        <v>No Value</v>
      </c>
      <c r="Q6" s="2" t="str" cm="1">
        <f t="array" ref="Q6">IFERROR(MEDIAN(
    IF(
        (World[Country Name]=$I6)*
        (World[Year]=Year-1)*
        (World[Unemployment (% of total labor force) (modeled ILO estimate)]&lt;&gt;0),
        World[Unemployment (% of total labor force) (modeled ILO estimate)])),"No Value")</f>
        <v>No Value</v>
      </c>
      <c r="R6" t="str" cm="1">
        <f t="array" ref="R6">IFERROR(MEDIAN(
    IF(
        (World[Country Name]=$I6)*
        (World[Year]=Year-2)*
        (World[Infant mortality rate (per 1,000 live births)]&lt;&gt;0),
        World[Infant mortality rate (per 1,000 live births)])),"No Value")</f>
        <v>No Value</v>
      </c>
      <c r="S6" s="2" t="str" cm="1">
        <f t="array" ref="S6">IFERROR(MEDIAN(
    IF(
        (World[Country Name]=$I6)*
        (World[Year]=Year-2)*
        (World[Life expectancy at birth (years)]&lt;&gt;0),
        World[Life expectancy at birth (years)])),"No Value")</f>
        <v>No Value</v>
      </c>
      <c r="T6" t="str" cm="1">
        <f t="array" ref="T6">IFERROR(MEDIAN(
    IF(
        (World[Country Name]=$I6)*
        (World[Year]=Year-2)*
        (World[GDP per capita (USD)]&lt;&gt;0),
        World[GDP per capita (USD)])),"No Value")</f>
        <v>No Value</v>
      </c>
      <c r="U6" s="6" t="str" cm="1">
        <f t="array" ref="U6">IFERROR(MEDIAN(
    IF(
        (World[Country Name]=$I6)*
        (World[Year]=Year-2)*
        (World[Unemployment (% of total labor force) (modeled ILO estimate)]&lt;&gt;0),
        World[Unemployment (% of total labor force) (modeled ILO estimate)])),"No Value")</f>
        <v>No Value</v>
      </c>
    </row>
    <row r="7" spans="1:21" x14ac:dyDescent="0.3">
      <c r="G7">
        <v>2014</v>
      </c>
      <c r="I7" t="str">
        <v>Andorra</v>
      </c>
      <c r="J7" s="3" cm="1">
        <f t="array" ref="J7">IFERROR(MEDIAN(
    IF(
        (World[Country Name]=$I7)*
        (World[Year]=Year)*
        (World[Infant mortality rate (per 1,000 live births)]&lt;&gt;0),
        World[Infant mortality rate (per 1,000 live births)])),"No Value")</f>
        <v>5.7</v>
      </c>
      <c r="K7" s="3" t="str" cm="1">
        <f t="array" ref="K7">IFERROR(MEDIAN(
    IF(
        (World[Country Name]=$I7)*
        (World[Year]=Year)*
        (World[Life expectancy at birth (years)]&lt;&gt;0),
        World[Life expectancy at birth (years)])),"No data")</f>
        <v>No data</v>
      </c>
      <c r="L7" s="4" cm="1">
        <f t="array" ref="L7">IFERROR(MEDIAN(
    IF(
        (World[Country Name]=$I7)*
        (World[Year]=Year)*
        (World[GDP per capita (USD)]&lt;&gt;0),
        World[GDP per capita (USD)])),"No Value")</f>
        <v>22228.799999999999</v>
      </c>
      <c r="M7" s="2" t="str" cm="1">
        <f t="array" ref="M7">IFERROR(MEDIAN(
    IF(
        (World[Country Name]=$I7)*
        (World[Year]=Year)*
        (World[Unemployment (% of total labor force) (modeled ILO estimate)]&lt;&gt;0),
        World[Unemployment (% of total labor force) (modeled ILO estimate)])),"No Value")</f>
        <v>No Value</v>
      </c>
      <c r="N7" s="3" cm="1">
        <f t="array" ref="N7">IFERROR(MEDIAN(
    IF(
        (World[Country Name]=$I7)*
        (World[Year]=Year-1)*
        (World[Infant mortality rate (per 1,000 live births)]&lt;&gt;0),
        World[Infant mortality rate (per 1,000 live births)])),"No Value")</f>
        <v>5.9</v>
      </c>
      <c r="O7" s="3" t="str" cm="1">
        <f t="array" ref="O7">IFERROR(MEDIAN(
    IF(
        (World[Country Name]=$I7)*
        (World[Year]=Year-1)*
        (World[Life expectancy at birth (years)]&lt;&gt;0),
        World[Life expectancy at birth (years)])),"No Value")</f>
        <v>No Value</v>
      </c>
      <c r="P7" s="5" cm="1">
        <f t="array" ref="P7">IFERROR(MEDIAN(
    IF(
        (World[Country Name]=$I7)*
        (World[Year]=Year-1)*
        (World[GDP per capita (USD)]&lt;&gt;0),
        World[GDP per capita (USD)])),"No Value")</f>
        <v>21936.5</v>
      </c>
      <c r="Q7" s="2" t="str" cm="1">
        <f t="array" ref="Q7">IFERROR(MEDIAN(
    IF(
        (World[Country Name]=$I7)*
        (World[Year]=Year-1)*
        (World[Unemployment (% of total labor force) (modeled ILO estimate)]&lt;&gt;0),
        World[Unemployment (% of total labor force) (modeled ILO estimate)])),"No Value")</f>
        <v>No Value</v>
      </c>
      <c r="R7" cm="1">
        <f t="array" ref="R7">IFERROR(MEDIAN(
    IF(
        (World[Country Name]=$I7)*
        (World[Year]=Year-2)*
        (World[Infant mortality rate (per 1,000 live births)]&lt;&gt;0),
        World[Infant mortality rate (per 1,000 live births)])),"No Value")</f>
        <v>6.2</v>
      </c>
      <c r="S7" s="2" t="str" cm="1">
        <f t="array" ref="S7">IFERROR(MEDIAN(
    IF(
        (World[Country Name]=$I7)*
        (World[Year]=Year-2)*
        (World[Life expectancy at birth (years)]&lt;&gt;0),
        World[Life expectancy at birth (years)])),"No Value")</f>
        <v>No Value</v>
      </c>
      <c r="T7" cm="1">
        <f t="array" ref="T7">IFERROR(MEDIAN(
    IF(
        (World[Country Name]=$I7)*
        (World[Year]=Year-2)*
        (World[GDP per capita (USD)]&lt;&gt;0),
        World[GDP per capita (USD)])),"No Value")</f>
        <v>19261.7</v>
      </c>
      <c r="U7" s="6" t="str" cm="1">
        <f t="array" ref="U7">IFERROR(MEDIAN(
    IF(
        (World[Country Name]=$I7)*
        (World[Year]=Year-2)*
        (World[Unemployment (% of total labor force) (modeled ILO estimate)]&lt;&gt;0),
        World[Unemployment (% of total labor force) (modeled ILO estimate)])),"No Value")</f>
        <v>No Value</v>
      </c>
    </row>
    <row r="8" spans="1:21" x14ac:dyDescent="0.3">
      <c r="G8">
        <v>2013</v>
      </c>
      <c r="I8" t="str">
        <v>Angola</v>
      </c>
      <c r="J8" s="3" cm="1">
        <f t="array" ref="J8">IFERROR(MEDIAN(
    IF(
        (World[Country Name]=$I8)*
        (World[Year]=Year)*
        (World[Infant mortality rate (per 1,000 live births)]&lt;&gt;0),
        World[Infant mortality rate (per 1,000 live births)])),"No Value")</f>
        <v>118.9</v>
      </c>
      <c r="K8" s="3" cm="1">
        <f t="array" ref="K8">IFERROR(MEDIAN(
    IF(
        (World[Country Name]=$I8)*
        (World[Year]=Year)*
        (World[Life expectancy at birth (years)]&lt;&gt;0),
        World[Life expectancy at birth (years)])),"No data")</f>
        <v>47.058999999999997</v>
      </c>
      <c r="L8" s="4" cm="1">
        <f t="array" ref="L8">IFERROR(MEDIAN(
    IF(
        (World[Country Name]=$I8)*
        (World[Year]=Year)*
        (World[GDP per capita (USD)]&lt;&gt;0),
        World[GDP per capita (USD)])),"No Value")</f>
        <v>527.33399999999995</v>
      </c>
      <c r="M8" s="2" cm="1">
        <f t="array" ref="M8">IFERROR(MEDIAN(
    IF(
        (World[Country Name]=$I8)*
        (World[Year]=Year)*
        (World[Unemployment (% of total labor force) (modeled ILO estimate)]&lt;&gt;0),
        World[Unemployment (% of total labor force) (modeled ILO estimate)])),"No Value")</f>
        <v>23.114999999999998</v>
      </c>
      <c r="N8" s="3" cm="1">
        <f t="array" ref="N8">IFERROR(MEDIAN(
    IF(
        (World[Country Name]=$I8)*
        (World[Year]=Year-1)*
        (World[Infant mortality rate (per 1,000 live births)]&lt;&gt;0),
        World[Infant mortality rate (per 1,000 live births)])),"No Value")</f>
        <v>122.2</v>
      </c>
      <c r="O8" s="3" cm="1">
        <f t="array" ref="O8">IFERROR(MEDIAN(
    IF(
        (World[Country Name]=$I8)*
        (World[Year]=Year-1)*
        (World[Life expectancy at birth (years)]&lt;&gt;0),
        World[Life expectancy at birth (years)])),"No Value")</f>
        <v>46.521999999999998</v>
      </c>
      <c r="P8" s="5" cm="1">
        <f t="array" ref="P8">IFERROR(MEDIAN(
    IF(
        (World[Country Name]=$I8)*
        (World[Year]=Year-1)*
        (World[GDP per capita (USD)]&lt;&gt;0),
        World[GDP per capita (USD)])),"No Value")</f>
        <v>556.83600000000001</v>
      </c>
      <c r="Q8" s="2" cm="1">
        <f t="array" ref="Q8">IFERROR(MEDIAN(
    IF(
        (World[Country Name]=$I8)*
        (World[Year]=Year-1)*
        (World[Unemployment (% of total labor force) (modeled ILO estimate)]&lt;&gt;0),
        World[Unemployment (% of total labor force) (modeled ILO estimate)])),"No Value")</f>
        <v>22.885000000000002</v>
      </c>
      <c r="R8" cm="1">
        <f t="array" ref="R8">IFERROR(MEDIAN(
    IF(
        (World[Country Name]=$I8)*
        (World[Year]=Year-2)*
        (World[Infant mortality rate (per 1,000 live births)]&lt;&gt;0),
        World[Infant mortality rate (per 1,000 live births)])),"No Value")</f>
        <v>125.1</v>
      </c>
      <c r="S8" s="2" cm="1">
        <f t="array" ref="S8">IFERROR(MEDIAN(
    IF(
        (World[Country Name]=$I8)*
        (World[Year]=Year-2)*
        (World[Life expectancy at birth (years)]&lt;&gt;0),
        World[Life expectancy at birth (years)])),"No Value")</f>
        <v>46.093000000000004</v>
      </c>
      <c r="T8" cm="1">
        <f t="array" ref="T8">IFERROR(MEDIAN(
    IF(
        (World[Country Name]=$I8)*
        (World[Year]=Year-2)*
        (World[GDP per capita (USD)]&lt;&gt;0),
        World[GDP per capita (USD)])),"No Value")</f>
        <v>387.78399999999999</v>
      </c>
      <c r="U8" s="6" cm="1">
        <f t="array" ref="U8">IFERROR(MEDIAN(
    IF(
        (World[Country Name]=$I8)*
        (World[Year]=Year-2)*
        (World[Unemployment (% of total labor force) (modeled ILO estimate)]&lt;&gt;0),
        World[Unemployment (% of total labor force) (modeled ILO estimate)])),"No Value")</f>
        <v>20.896999999999998</v>
      </c>
    </row>
    <row r="9" spans="1:21" x14ac:dyDescent="0.3">
      <c r="G9">
        <v>2012</v>
      </c>
      <c r="I9" t="str">
        <v>Antigua and Barbuda</v>
      </c>
      <c r="J9" s="3" cm="1">
        <f t="array" ref="J9">IFERROR(MEDIAN(
    IF(
        (World[Country Name]=$I9)*
        (World[Year]=Year)*
        (World[Infant mortality rate (per 1,000 live births)]&lt;&gt;0),
        World[Infant mortality rate (per 1,000 live births)])),"No Value")</f>
        <v>12.5</v>
      </c>
      <c r="K9" s="3" cm="1">
        <f t="array" ref="K9">IFERROR(MEDIAN(
    IF(
        (World[Country Name]=$I9)*
        (World[Year]=Year)*
        (World[Life expectancy at birth (years)]&lt;&gt;0),
        World[Life expectancy at birth (years)])),"No data")</f>
        <v>74.171000000000006</v>
      </c>
      <c r="L9" s="4" cm="1">
        <f t="array" ref="L9">IFERROR(MEDIAN(
    IF(
        (World[Country Name]=$I9)*
        (World[Year]=Year)*
        (World[GDP per capita (USD)]&lt;&gt;0),
        World[GDP per capita (USD)])),"No Value")</f>
        <v>10370.700000000001</v>
      </c>
      <c r="M9" s="2" t="str" cm="1">
        <f t="array" ref="M9">IFERROR(MEDIAN(
    IF(
        (World[Country Name]=$I9)*
        (World[Year]=Year)*
        (World[Unemployment (% of total labor force) (modeled ILO estimate)]&lt;&gt;0),
        World[Unemployment (% of total labor force) (modeled ILO estimate)])),"No Value")</f>
        <v>No Value</v>
      </c>
      <c r="N9" s="3" cm="1">
        <f t="array" ref="N9">IFERROR(MEDIAN(
    IF(
        (World[Country Name]=$I9)*
        (World[Year]=Year-1)*
        (World[Infant mortality rate (per 1,000 live births)]&lt;&gt;0),
        World[Infant mortality rate (per 1,000 live births)])),"No Value")</f>
        <v>13.1</v>
      </c>
      <c r="O9" s="3" cm="1">
        <f t="array" ref="O9">IFERROR(MEDIAN(
    IF(
        (World[Country Name]=$I9)*
        (World[Year]=Year-1)*
        (World[Life expectancy at birth (years)]&lt;&gt;0),
        World[Life expectancy at birth (years)])),"No Value")</f>
        <v>73.94</v>
      </c>
      <c r="P9" s="5" cm="1">
        <f t="array" ref="P9">IFERROR(MEDIAN(
    IF(
        (World[Country Name]=$I9)*
        (World[Year]=Year-1)*
        (World[GDP per capita (USD)]&lt;&gt;0),
        World[GDP per capita (USD)])),"No Value")</f>
        <v>10920.8</v>
      </c>
      <c r="Q9" s="2" t="str" cm="1">
        <f t="array" ref="Q9">IFERROR(MEDIAN(
    IF(
        (World[Country Name]=$I9)*
        (World[Year]=Year-1)*
        (World[Unemployment (% of total labor force) (modeled ILO estimate)]&lt;&gt;0),
        World[Unemployment (% of total labor force) (modeled ILO estimate)])),"No Value")</f>
        <v>No Value</v>
      </c>
      <c r="R9" cm="1">
        <f t="array" ref="R9">IFERROR(MEDIAN(
    IF(
        (World[Country Name]=$I9)*
        (World[Year]=Year-2)*
        (World[Infant mortality rate (per 1,000 live births)]&lt;&gt;0),
        World[Infant mortality rate (per 1,000 live births)])),"No Value")</f>
        <v>13.9</v>
      </c>
      <c r="S9" s="2" cm="1">
        <f t="array" ref="S9">IFERROR(MEDIAN(
    IF(
        (World[Country Name]=$I9)*
        (World[Year]=Year-2)*
        (World[Life expectancy at birth (years)]&lt;&gt;0),
        World[Life expectancy at birth (years)])),"No Value")</f>
        <v>73.704999999999998</v>
      </c>
      <c r="T9" cm="1">
        <f t="array" ref="T9">IFERROR(MEDIAN(
    IF(
        (World[Country Name]=$I9)*
        (World[Year]=Year-2)*
        (World[GDP per capita (USD)]&lt;&gt;0),
        World[GDP per capita (USD)])),"No Value")</f>
        <v>10260.6</v>
      </c>
      <c r="U9" s="6" t="str" cm="1">
        <f t="array" ref="U9">IFERROR(MEDIAN(
    IF(
        (World[Country Name]=$I9)*
        (World[Year]=Year-2)*
        (World[Unemployment (% of total labor force) (modeled ILO estimate)]&lt;&gt;0),
        World[Unemployment (% of total labor force) (modeled ILO estimate)])),"No Value")</f>
        <v>No Value</v>
      </c>
    </row>
    <row r="10" spans="1:21" x14ac:dyDescent="0.3">
      <c r="G10">
        <v>2011</v>
      </c>
      <c r="I10" t="str">
        <v>Argentina</v>
      </c>
      <c r="J10" s="3" cm="1">
        <f t="array" ref="J10">IFERROR(MEDIAN(
    IF(
        (World[Country Name]=$I10)*
        (World[Year]=Year)*
        (World[Infant mortality rate (per 1,000 live births)]&lt;&gt;0),
        World[Infant mortality rate (per 1,000 live births)])),"No Value")</f>
        <v>16.899999999999999</v>
      </c>
      <c r="K10" s="3" cm="1">
        <f t="array" ref="K10">IFERROR(MEDIAN(
    IF(
        (World[Country Name]=$I10)*
        (World[Year]=Year)*
        (World[Life expectancy at birth (years)]&lt;&gt;0),
        World[Life expectancy at birth (years)])),"No data")</f>
        <v>73.754999999999995</v>
      </c>
      <c r="L10" s="4" cm="1">
        <f t="array" ref="L10">IFERROR(MEDIAN(
    IF(
        (World[Country Name]=$I10)*
        (World[Year]=Year)*
        (World[GDP per capita (USD)]&lt;&gt;0),
        World[GDP per capita (USD)])),"No Value")</f>
        <v>7208.37</v>
      </c>
      <c r="M10" s="2" cm="1">
        <f t="array" ref="M10">IFERROR(MEDIAN(
    IF(
        (World[Country Name]=$I10)*
        (World[Year]=Year)*
        (World[Unemployment (% of total labor force) (modeled ILO estimate)]&lt;&gt;0),
        World[Unemployment (% of total labor force) (modeled ILO estimate)])),"No Value")</f>
        <v>17.32</v>
      </c>
      <c r="N10" s="3" cm="1">
        <f t="array" ref="N10">IFERROR(MEDIAN(
    IF(
        (World[Country Name]=$I10)*
        (World[Year]=Year-1)*
        (World[Infant mortality rate (per 1,000 live births)]&lt;&gt;0),
        World[Infant mortality rate (per 1,000 live births)])),"No Value")</f>
        <v>17.5</v>
      </c>
      <c r="O10" s="3" cm="1">
        <f t="array" ref="O10">IFERROR(MEDIAN(
    IF(
        (World[Country Name]=$I10)*
        (World[Year]=Year-1)*
        (World[Life expectancy at birth (years)]&lt;&gt;0),
        World[Life expectancy at birth (years)])),"No Value")</f>
        <v>73.575999999999993</v>
      </c>
      <c r="P10" s="5" cm="1">
        <f t="array" ref="P10">IFERROR(MEDIAN(
    IF(
        (World[Country Name]=$I10)*
        (World[Year]=Year-1)*
        (World[GDP per capita (USD)]&lt;&gt;0),
        World[GDP per capita (USD)])),"No Value")</f>
        <v>7708.1</v>
      </c>
      <c r="Q10" s="2" cm="1">
        <f t="array" ref="Q10">IFERROR(MEDIAN(
    IF(
        (World[Country Name]=$I10)*
        (World[Year]=Year-1)*
        (World[Unemployment (% of total labor force) (modeled ILO estimate)]&lt;&gt;0),
        World[Unemployment (% of total labor force) (modeled ILO estimate)])),"No Value")</f>
        <v>15</v>
      </c>
      <c r="R10" cm="1">
        <f t="array" ref="R10">IFERROR(MEDIAN(
    IF(
        (World[Country Name]=$I10)*
        (World[Year]=Year-2)*
        (World[Infant mortality rate (per 1,000 live births)]&lt;&gt;0),
        World[Infant mortality rate (per 1,000 live births)])),"No Value")</f>
        <v>18.2</v>
      </c>
      <c r="S10" s="2" cm="1">
        <f t="array" ref="S10">IFERROR(MEDIAN(
    IF(
        (World[Country Name]=$I10)*
        (World[Year]=Year-2)*
        (World[Life expectancy at birth (years)]&lt;&gt;0),
        World[Life expectancy at birth (years)])),"No Value")</f>
        <v>73.396000000000001</v>
      </c>
      <c r="T10" cm="1">
        <f t="array" ref="T10">IFERROR(MEDIAN(
    IF(
        (World[Country Name]=$I10)*
        (World[Year]=Year-2)*
        (World[GDP per capita (USD)]&lt;&gt;0),
        World[GDP per capita (USD)])),"No Value")</f>
        <v>7774.74</v>
      </c>
      <c r="U10" s="6" cm="1">
        <f t="array" ref="U10">IFERROR(MEDIAN(
    IF(
        (World[Country Name]=$I10)*
        (World[Year]=Year-2)*
        (World[Unemployment (% of total labor force) (modeled ILO estimate)]&lt;&gt;0),
        World[Unemployment (% of total labor force) (modeled ILO estimate)])),"No Value")</f>
        <v>14.05</v>
      </c>
    </row>
    <row r="11" spans="1:21" x14ac:dyDescent="0.3">
      <c r="G11">
        <v>2010</v>
      </c>
      <c r="I11" t="str">
        <v>Armenia</v>
      </c>
      <c r="J11" s="3" cm="1">
        <f t="array" ref="J11">IFERROR(MEDIAN(
    IF(
        (World[Country Name]=$I11)*
        (World[Year]=Year)*
        (World[Infant mortality rate (per 1,000 live births)]&lt;&gt;0),
        World[Infant mortality rate (per 1,000 live births)])),"No Value")</f>
        <v>25.8</v>
      </c>
      <c r="K11" s="3" cm="1">
        <f t="array" ref="K11">IFERROR(MEDIAN(
    IF(
        (World[Country Name]=$I11)*
        (World[Year]=Year)*
        (World[Life expectancy at birth (years)]&lt;&gt;0),
        World[Life expectancy at birth (years)])),"No data")</f>
        <v>71.8</v>
      </c>
      <c r="L11" s="4" cm="1">
        <f t="array" ref="L11">IFERROR(MEDIAN(
    IF(
        (World[Country Name]=$I11)*
        (World[Year]=Year)*
        (World[GDP per capita (USD)]&lt;&gt;0),
        World[GDP per capita (USD)])),"No Value")</f>
        <v>694.423</v>
      </c>
      <c r="M11" s="2" cm="1">
        <f t="array" ref="M11">IFERROR(MEDIAN(
    IF(
        (World[Country Name]=$I11)*
        (World[Year]=Year)*
        (World[Unemployment (% of total labor force) (modeled ILO estimate)]&lt;&gt;0),
        World[Unemployment (% of total labor force) (modeled ILO estimate)])),"No Value")</f>
        <v>11.439</v>
      </c>
      <c r="N11" s="3" cm="1">
        <f t="array" ref="N11">IFERROR(MEDIAN(
    IF(
        (World[Country Name]=$I11)*
        (World[Year]=Year-1)*
        (World[Infant mortality rate (per 1,000 live births)]&lt;&gt;0),
        World[Infant mortality rate (per 1,000 live births)])),"No Value")</f>
        <v>27.1</v>
      </c>
      <c r="O11" s="3" cm="1">
        <f t="array" ref="O11">IFERROR(MEDIAN(
    IF(
        (World[Country Name]=$I11)*
        (World[Year]=Year-1)*
        (World[Life expectancy at birth (years)]&lt;&gt;0),
        World[Life expectancy at birth (years)])),"No Value")</f>
        <v>71.409000000000006</v>
      </c>
      <c r="P11" s="5" cm="1">
        <f t="array" ref="P11">IFERROR(MEDIAN(
    IF(
        (World[Country Name]=$I11)*
        (World[Year]=Year-1)*
        (World[GDP per capita (USD)]&lt;&gt;0),
        World[GDP per capita (USD)])),"No Value")</f>
        <v>622.74199999999996</v>
      </c>
      <c r="Q11" s="2" cm="1">
        <f t="array" ref="Q11">IFERROR(MEDIAN(
    IF(
        (World[Country Name]=$I11)*
        (World[Year]=Year-1)*
        (World[Unemployment (% of total labor force) (modeled ILO estimate)]&lt;&gt;0),
        World[Unemployment (% of total labor force) (modeled ILO estimate)])),"No Value")</f>
        <v>11.253</v>
      </c>
      <c r="R11" cm="1">
        <f t="array" ref="R11">IFERROR(MEDIAN(
    IF(
        (World[Country Name]=$I11)*
        (World[Year]=Year-2)*
        (World[Infant mortality rate (per 1,000 live births)]&lt;&gt;0),
        World[Infant mortality rate (per 1,000 live births)])),"No Value")</f>
        <v>28.4</v>
      </c>
      <c r="S11" s="2" cm="1">
        <f t="array" ref="S11">IFERROR(MEDIAN(
    IF(
        (World[Country Name]=$I11)*
        (World[Year]=Year-2)*
        (World[Life expectancy at birth (years)]&lt;&gt;0),
        World[Life expectancy at birth (years)])),"No Value")</f>
        <v>70.944000000000003</v>
      </c>
      <c r="T11" cm="1">
        <f t="array" ref="T11">IFERROR(MEDIAN(
    IF(
        (World[Country Name]=$I11)*
        (World[Year]=Year-2)*
        (World[GDP per capita (USD)]&lt;&gt;0),
        World[GDP per capita (USD)])),"No Value")</f>
        <v>597.43299999999999</v>
      </c>
      <c r="U11" s="6" cm="1">
        <f t="array" ref="U11">IFERROR(MEDIAN(
    IF(
        (World[Country Name]=$I11)*
        (World[Year]=Year-2)*
        (World[Unemployment (% of total labor force) (modeled ILO estimate)]&lt;&gt;0),
        World[Unemployment (% of total labor force) (modeled ILO estimate)])),"No Value")</f>
        <v>11.2</v>
      </c>
    </row>
    <row r="12" spans="1:21" x14ac:dyDescent="0.3">
      <c r="G12">
        <v>2009</v>
      </c>
      <c r="I12" t="str">
        <v>Aruba</v>
      </c>
      <c r="J12" s="3" t="str" cm="1">
        <f t="array" ref="J12">IFERROR(MEDIAN(
    IF(
        (World[Country Name]=$I12)*
        (World[Year]=Year)*
        (World[Infant mortality rate (per 1,000 live births)]&lt;&gt;0),
        World[Infant mortality rate (per 1,000 live births)])),"No Value")</f>
        <v>No Value</v>
      </c>
      <c r="K12" s="3" cm="1">
        <f t="array" ref="K12">IFERROR(MEDIAN(
    IF(
        (World[Country Name]=$I12)*
        (World[Year]=Year)*
        (World[Life expectancy at birth (years)]&lt;&gt;0),
        World[Life expectancy at birth (years)])),"No data")</f>
        <v>73.852999999999994</v>
      </c>
      <c r="L12" s="4" cm="1">
        <f t="array" ref="L12">IFERROR(MEDIAN(
    IF(
        (World[Country Name]=$I12)*
        (World[Year]=Year)*
        (World[GDP per capita (USD)]&lt;&gt;0),
        World[GDP per capita (USD)])),"No Value")</f>
        <v>20669</v>
      </c>
      <c r="M12" s="2" t="str" cm="1">
        <f t="array" ref="M12">IFERROR(MEDIAN(
    IF(
        (World[Country Name]=$I12)*
        (World[Year]=Year)*
        (World[Unemployment (% of total labor force) (modeled ILO estimate)]&lt;&gt;0),
        World[Unemployment (% of total labor force) (modeled ILO estimate)])),"No Value")</f>
        <v>No Value</v>
      </c>
      <c r="N12" s="3" t="str" cm="1">
        <f t="array" ref="N12">IFERROR(MEDIAN(
    IF(
        (World[Country Name]=$I12)*
        (World[Year]=Year-1)*
        (World[Infant mortality rate (per 1,000 live births)]&lt;&gt;0),
        World[Infant mortality rate (per 1,000 live births)])),"No Value")</f>
        <v>No Value</v>
      </c>
      <c r="O12" s="3" cm="1">
        <f t="array" ref="O12">IFERROR(MEDIAN(
    IF(
        (World[Country Name]=$I12)*
        (World[Year]=Year-1)*
        (World[Life expectancy at birth (years)]&lt;&gt;0),
        World[Life expectancy at birth (years)])),"No Value")</f>
        <v>73.787000000000006</v>
      </c>
      <c r="P12" s="5" cm="1">
        <f t="array" ref="P12">IFERROR(MEDIAN(
    IF(
        (World[Country Name]=$I12)*
        (World[Year]=Year-1)*
        (World[GDP per capita (USD)]&lt;&gt;0),
        World[GDP per capita (USD)])),"No Value")</f>
        <v>20620.7</v>
      </c>
      <c r="Q12" s="2" t="str" cm="1">
        <f t="array" ref="Q12">IFERROR(MEDIAN(
    IF(
        (World[Country Name]=$I12)*
        (World[Year]=Year-1)*
        (World[Unemployment (% of total labor force) (modeled ILO estimate)]&lt;&gt;0),
        World[Unemployment (% of total labor force) (modeled ILO estimate)])),"No Value")</f>
        <v>No Value</v>
      </c>
      <c r="R12" t="str" cm="1">
        <f t="array" ref="R12">IFERROR(MEDIAN(
    IF(
        (World[Country Name]=$I12)*
        (World[Year]=Year-2)*
        (World[Infant mortality rate (per 1,000 live births)]&lt;&gt;0),
        World[Infant mortality rate (per 1,000 live births)])),"No Value")</f>
        <v>No Value</v>
      </c>
      <c r="S12" s="2" cm="1">
        <f t="array" ref="S12">IFERROR(MEDIAN(
    IF(
        (World[Country Name]=$I12)*
        (World[Year]=Year-2)*
        (World[Life expectancy at birth (years)]&lt;&gt;0),
        World[Life expectancy at birth (years)])),"No Value")</f>
        <v>73.738</v>
      </c>
      <c r="T12" cm="1">
        <f t="array" ref="T12">IFERROR(MEDIAN(
    IF(
        (World[Country Name]=$I12)*
        (World[Year]=Year-2)*
        (World[GDP per capita (USD)]&lt;&gt;0),
        World[GDP per capita (USD)])),"No Value")</f>
        <v>19356.2</v>
      </c>
      <c r="U12" s="6" t="str" cm="1">
        <f t="array" ref="U12">IFERROR(MEDIAN(
    IF(
        (World[Country Name]=$I12)*
        (World[Year]=Year-2)*
        (World[Unemployment (% of total labor force) (modeled ILO estimate)]&lt;&gt;0),
        World[Unemployment (% of total labor force) (modeled ILO estimate)])),"No Value")</f>
        <v>No Value</v>
      </c>
    </row>
    <row r="13" spans="1:21" x14ac:dyDescent="0.3">
      <c r="A13">
        <f>Year-2</f>
        <v>1999</v>
      </c>
      <c r="B13" s="2">
        <f>_xlfn.XLOOKUP(Country,I2:I213,'Data Validation'!R2:R213)</f>
        <v>26.45</v>
      </c>
      <c r="C13" s="2">
        <f>_xlfn.XLOOKUP(Country,I2:I213,'Data Validation'!S2:S213)</f>
        <v>69.769000000000005</v>
      </c>
      <c r="D13" s="7">
        <f>_xlfn.XLOOKUP(Country,I2:I213,'Data Validation'!T2:T213)</f>
        <v>2141.46</v>
      </c>
      <c r="E13" s="13">
        <f>_xlfn.XLOOKUP(Country,I2:I213,'Data Validation'!U2:U213)/100</f>
        <v>7.516500000000001E-2</v>
      </c>
      <c r="G13">
        <v>2008</v>
      </c>
      <c r="I13" t="str">
        <v>Australia</v>
      </c>
      <c r="J13" s="3" cm="1">
        <f t="array" ref="J13">IFERROR(MEDIAN(
    IF(
        (World[Country Name]=$I13)*
        (World[Year]=Year)*
        (World[Infant mortality rate (per 1,000 live births)]&lt;&gt;0),
        World[Infant mortality rate (per 1,000 live births)])),"No Value")</f>
        <v>5</v>
      </c>
      <c r="K13" s="3" cm="1">
        <f t="array" ref="K13">IFERROR(MEDIAN(
    IF(
        (World[Country Name]=$I13)*
        (World[Year]=Year)*
        (World[Life expectancy at birth (years)]&lt;&gt;0),
        World[Life expectancy at birth (years)])),"No data")</f>
        <v>79.634100000000004</v>
      </c>
      <c r="L13" s="4" cm="1">
        <f t="array" ref="L13">IFERROR(MEDIAN(
    IF(
        (World[Country Name]=$I13)*
        (World[Year]=Year)*
        (World[GDP per capita (USD)]&lt;&gt;0),
        World[GDP per capita (USD)])),"No Value")</f>
        <v>19490.900000000001</v>
      </c>
      <c r="M13" s="2" cm="1">
        <f t="array" ref="M13">IFERROR(MEDIAN(
    IF(
        (World[Country Name]=$I13)*
        (World[Year]=Year)*
        (World[Unemployment (% of total labor force) (modeled ILO estimate)]&lt;&gt;0),
        World[Unemployment (% of total labor force) (modeled ILO estimate)])),"No Value")</f>
        <v>6.742</v>
      </c>
      <c r="N13" s="3" cm="1">
        <f t="array" ref="N13">IFERROR(MEDIAN(
    IF(
        (World[Country Name]=$I13)*
        (World[Year]=Year-1)*
        (World[Infant mortality rate (per 1,000 live births)]&lt;&gt;0),
        World[Infant mortality rate (per 1,000 live births)])),"No Value")</f>
        <v>5.0999999999999996</v>
      </c>
      <c r="O13" s="3" cm="1">
        <f t="array" ref="O13">IFERROR(MEDIAN(
    IF(
        (World[Country Name]=$I13)*
        (World[Year]=Year-1)*
        (World[Life expectancy at birth (years)]&lt;&gt;0),
        World[Life expectancy at birth (years)])),"No Value")</f>
        <v>79.234099999999998</v>
      </c>
      <c r="P13" s="5" cm="1">
        <f t="array" ref="P13">IFERROR(MEDIAN(
    IF(
        (World[Country Name]=$I13)*
        (World[Year]=Year-1)*
        (World[GDP per capita (USD)]&lt;&gt;0),
        World[GDP per capita (USD)])),"No Value")</f>
        <v>21679.200000000001</v>
      </c>
      <c r="Q13" s="2" cm="1">
        <f t="array" ref="Q13">IFERROR(MEDIAN(
    IF(
        (World[Country Name]=$I13)*
        (World[Year]=Year-1)*
        (World[Unemployment (% of total labor force) (modeled ILO estimate)]&lt;&gt;0),
        World[Unemployment (% of total labor force) (modeled ILO estimate)])),"No Value")</f>
        <v>6.2830000000000004</v>
      </c>
      <c r="R13" cm="1">
        <f t="array" ref="R13">IFERROR(MEDIAN(
    IF(
        (World[Country Name]=$I13)*
        (World[Year]=Year-2)*
        (World[Infant mortality rate (per 1,000 live births)]&lt;&gt;0),
        World[Infant mortality rate (per 1,000 live births)])),"No Value")</f>
        <v>5.2</v>
      </c>
      <c r="S13" s="2" cm="1">
        <f t="array" ref="S13">IFERROR(MEDIAN(
    IF(
        (World[Country Name]=$I13)*
        (World[Year]=Year-2)*
        (World[Life expectancy at birth (years)]&lt;&gt;0),
        World[Life expectancy at birth (years)])),"No Value")</f>
        <v>78.931700000000006</v>
      </c>
      <c r="T13" cm="1">
        <f t="array" ref="T13">IFERROR(MEDIAN(
    IF(
        (World[Country Name]=$I13)*
        (World[Year]=Year-2)*
        (World[GDP per capita (USD)]&lt;&gt;0),
        World[GDP per capita (USD)])),"No Value")</f>
        <v>20533</v>
      </c>
      <c r="U13" s="6" cm="1">
        <f t="array" ref="U13">IFERROR(MEDIAN(
    IF(
        (World[Country Name]=$I13)*
        (World[Year]=Year-2)*
        (World[Unemployment (% of total labor force) (modeled ILO estimate)]&lt;&gt;0),
        World[Unemployment (% of total labor force) (modeled ILO estimate)])),"No Value")</f>
        <v>6.8719999999999999</v>
      </c>
    </row>
    <row r="14" spans="1:21" x14ac:dyDescent="0.3">
      <c r="A14">
        <f>Year-1</f>
        <v>2000</v>
      </c>
      <c r="B14" s="2">
        <f>_xlfn.XLOOKUP(Country,I2:I213,'Data Validation'!N2:N213)</f>
        <v>25.549999999999997</v>
      </c>
      <c r="C14" s="2">
        <f>_xlfn.XLOOKUP(Country,I2:I213,'Data Validation'!O2:O213)</f>
        <v>70.365849999999995</v>
      </c>
      <c r="D14" s="7">
        <f>_xlfn.XLOOKUP(Country,I2:I213,'Data Validation'!P2:P213)</f>
        <v>2010</v>
      </c>
      <c r="E14" s="13">
        <f>_xlfn.XLOOKUP(Country,I2:I213,'Data Validation'!Q2:Q213)/100</f>
        <v>6.9635000000000002E-2</v>
      </c>
      <c r="G14">
        <v>2007</v>
      </c>
      <c r="I14" t="str">
        <v>Austria</v>
      </c>
      <c r="J14" s="3" cm="1">
        <f t="array" ref="J14">IFERROR(MEDIAN(
    IF(
        (World[Country Name]=$I14)*
        (World[Year]=Year)*
        (World[Infant mortality rate (per 1,000 live births)]&lt;&gt;0),
        World[Infant mortality rate (per 1,000 live births)])),"No Value")</f>
        <v>4.5</v>
      </c>
      <c r="K14" s="3" cm="1">
        <f t="array" ref="K14">IFERROR(MEDIAN(
    IF(
        (World[Country Name]=$I14)*
        (World[Year]=Year)*
        (World[Life expectancy at birth (years)]&lt;&gt;0),
        World[Life expectancy at birth (years)])),"No data")</f>
        <v>78.575599999999994</v>
      </c>
      <c r="L14" s="4" cm="1">
        <f t="array" ref="L14">IFERROR(MEDIAN(
    IF(
        (World[Country Name]=$I14)*
        (World[Year]=Year)*
        (World[GDP per capita (USD)]&lt;&gt;0),
        World[GDP per capita (USD)])),"No Value")</f>
        <v>24537.5</v>
      </c>
      <c r="M14" s="2" cm="1">
        <f t="array" ref="M14">IFERROR(MEDIAN(
    IF(
        (World[Country Name]=$I14)*
        (World[Year]=Year)*
        (World[Unemployment (% of total labor force) (modeled ILO estimate)]&lt;&gt;0),
        World[Unemployment (% of total labor force) (modeled ILO estimate)])),"No Value")</f>
        <v>4.0069999999999997</v>
      </c>
      <c r="N14" s="3" cm="1">
        <f t="array" ref="N14">IFERROR(MEDIAN(
    IF(
        (World[Country Name]=$I14)*
        (World[Year]=Year-1)*
        (World[Infant mortality rate (per 1,000 live births)]&lt;&gt;0),
        World[Infant mortality rate (per 1,000 live births)])),"No Value")</f>
        <v>4.5999999999999996</v>
      </c>
      <c r="O14" s="3" cm="1">
        <f t="array" ref="O14">IFERROR(MEDIAN(
    IF(
        (World[Country Name]=$I14)*
        (World[Year]=Year-1)*
        (World[Life expectancy at birth (years)]&lt;&gt;0),
        World[Life expectancy at birth (years)])),"No Value")</f>
        <v>78.126800000000003</v>
      </c>
      <c r="P14" s="5" cm="1">
        <f t="array" ref="P14">IFERROR(MEDIAN(
    IF(
        (World[Country Name]=$I14)*
        (World[Year]=Year-1)*
        (World[GDP per capita (USD)]&lt;&gt;0),
        World[GDP per capita (USD)])),"No Value")</f>
        <v>24564.5</v>
      </c>
      <c r="Q14" s="2" cm="1">
        <f t="array" ref="Q14">IFERROR(MEDIAN(
    IF(
        (World[Country Name]=$I14)*
        (World[Year]=Year-1)*
        (World[Unemployment (% of total labor force) (modeled ILO estimate)]&lt;&gt;0),
        World[Unemployment (% of total labor force) (modeled ILO estimate)])),"No Value")</f>
        <v>4.6870000000000003</v>
      </c>
      <c r="R14" cm="1">
        <f t="array" ref="R14">IFERROR(MEDIAN(
    IF(
        (World[Country Name]=$I14)*
        (World[Year]=Year-2)*
        (World[Infant mortality rate (per 1,000 live births)]&lt;&gt;0),
        World[Infant mortality rate (per 1,000 live births)])),"No Value")</f>
        <v>4.7</v>
      </c>
      <c r="S14" s="2" cm="1">
        <f t="array" ref="S14">IFERROR(MEDIAN(
    IF(
        (World[Country Name]=$I14)*
        (World[Year]=Year-2)*
        (World[Life expectancy at birth (years)]&lt;&gt;0),
        World[Life expectancy at birth (years)])),"No Value")</f>
        <v>77.875600000000006</v>
      </c>
      <c r="T14" cm="1">
        <f t="array" ref="T14">IFERROR(MEDIAN(
    IF(
        (World[Country Name]=$I14)*
        (World[Year]=Year-2)*
        (World[GDP per capita (USD)]&lt;&gt;0),
        World[GDP per capita (USD)])),"No Value")</f>
        <v>27174.3</v>
      </c>
      <c r="U14" s="6" cm="1">
        <f t="array" ref="U14">IFERROR(MEDIAN(
    IF(
        (World[Country Name]=$I14)*
        (World[Year]=Year-2)*
        (World[Unemployment (% of total labor force) (modeled ILO estimate)]&lt;&gt;0),
        World[Unemployment (% of total labor force) (modeled ILO estimate)])),"No Value")</f>
        <v>4.6980000000000004</v>
      </c>
    </row>
    <row r="15" spans="1:21" x14ac:dyDescent="0.3">
      <c r="A15">
        <f>Year</f>
        <v>2001</v>
      </c>
      <c r="B15" s="2">
        <f>_xlfn.XLOOKUP(Country,I2:I213,'Data Validation'!J2:J213)</f>
        <v>25.15</v>
      </c>
      <c r="C15" s="2">
        <f>_xlfn.XLOOKUP(Country,I2:I213,'Data Validation'!K2:K213)</f>
        <v>70.773499999999999</v>
      </c>
      <c r="D15" s="7">
        <f>_xlfn.XLOOKUP(Country,I2:I213,'Data Validation'!L2:L213)</f>
        <v>1925.54</v>
      </c>
      <c r="E15" s="13">
        <f>IFERROR(_xlfn.XLOOKUP(Country,I2:I213,'Data Validation'!M2:M213)/100,"No data")</f>
        <v>7.2404999999999997E-2</v>
      </c>
      <c r="G15">
        <v>2006</v>
      </c>
      <c r="I15" t="str">
        <v>Azerbaijan</v>
      </c>
      <c r="J15" s="3" cm="1">
        <f t="array" ref="J15">IFERROR(MEDIAN(
    IF(
        (World[Country Name]=$I15)*
        (World[Year]=Year)*
        (World[Infant mortality rate (per 1,000 live births)]&lt;&gt;0),
        World[Infant mortality rate (per 1,000 live births)])),"No Value")</f>
        <v>57.5</v>
      </c>
      <c r="K15" s="3" cm="1">
        <f t="array" ref="K15">IFERROR(MEDIAN(
    IF(
        (World[Country Name]=$I15)*
        (World[Year]=Year)*
        (World[Life expectancy at birth (years)]&lt;&gt;0),
        World[Life expectancy at birth (years)])),"No data")</f>
        <v>67.054000000000002</v>
      </c>
      <c r="L15" s="4" cm="1">
        <f t="array" ref="L15">IFERROR(MEDIAN(
    IF(
        (World[Country Name]=$I15)*
        (World[Year]=Year)*
        (World[GDP per capita (USD)]&lt;&gt;0),
        World[GDP per capita (USD)])),"No Value")</f>
        <v>703.68399999999997</v>
      </c>
      <c r="M15" s="2" cm="1">
        <f t="array" ref="M15">IFERROR(MEDIAN(
    IF(
        (World[Country Name]=$I15)*
        (World[Year]=Year)*
        (World[Unemployment (% of total labor force) (modeled ILO estimate)]&lt;&gt;0),
        World[Unemployment (% of total labor force) (modeled ILO estimate)])),"No Value")</f>
        <v>10.9</v>
      </c>
      <c r="N15" s="3" cm="1">
        <f t="array" ref="N15">IFERROR(MEDIAN(
    IF(
        (World[Country Name]=$I15)*
        (World[Year]=Year-1)*
        (World[Infant mortality rate (per 1,000 live births)]&lt;&gt;0),
        World[Infant mortality rate (per 1,000 live births)])),"No Value")</f>
        <v>61.3</v>
      </c>
      <c r="O15" s="3" cm="1">
        <f t="array" ref="O15">IFERROR(MEDIAN(
    IF(
        (World[Country Name]=$I15)*
        (World[Year]=Year-1)*
        (World[Life expectancy at birth (years)]&lt;&gt;0),
        World[Life expectancy at birth (years)])),"No Value")</f>
        <v>66.763000000000005</v>
      </c>
      <c r="P15" s="5" cm="1">
        <f t="array" ref="P15">IFERROR(MEDIAN(
    IF(
        (World[Country Name]=$I15)*
        (World[Year]=Year-1)*
        (World[GDP per capita (USD)]&lt;&gt;0),
        World[GDP per capita (USD)])),"No Value")</f>
        <v>655.09699999999998</v>
      </c>
      <c r="Q15" s="2" cm="1">
        <f t="array" ref="Q15">IFERROR(MEDIAN(
    IF(
        (World[Country Name]=$I15)*
        (World[Year]=Year-1)*
        (World[Unemployment (% of total labor force) (modeled ILO estimate)]&lt;&gt;0),
        World[Unemployment (% of total labor force) (modeled ILO estimate)])),"No Value")</f>
        <v>11.8</v>
      </c>
      <c r="R15" cm="1">
        <f t="array" ref="R15">IFERROR(MEDIAN(
    IF(
        (World[Country Name]=$I15)*
        (World[Year]=Year-2)*
        (World[Infant mortality rate (per 1,000 live births)]&lt;&gt;0),
        World[Infant mortality rate (per 1,000 live births)])),"No Value")</f>
        <v>65</v>
      </c>
      <c r="S15" s="2" cm="1">
        <f t="array" ref="S15">IFERROR(MEDIAN(
    IF(
        (World[Country Name]=$I15)*
        (World[Year]=Year-2)*
        (World[Life expectancy at birth (years)]&lt;&gt;0),
        World[Life expectancy at birth (years)])),"No Value")</f>
        <v>66.491</v>
      </c>
      <c r="T15" cm="1">
        <f t="array" ref="T15">IFERROR(MEDIAN(
    IF(
        (World[Country Name]=$I15)*
        (World[Year]=Year-2)*
        (World[GDP per capita (USD)]&lt;&gt;0),
        World[GDP per capita (USD)])),"No Value")</f>
        <v>573.89300000000003</v>
      </c>
      <c r="U15" s="6" cm="1">
        <f t="array" ref="U15">IFERROR(MEDIAN(
    IF(
        (World[Country Name]=$I15)*
        (World[Year]=Year-2)*
        (World[Unemployment (% of total labor force) (modeled ILO estimate)]&lt;&gt;0),
        World[Unemployment (% of total labor force) (modeled ILO estimate)])),"No Value")</f>
        <v>10.9</v>
      </c>
    </row>
    <row r="16" spans="1:21" x14ac:dyDescent="0.3">
      <c r="G16">
        <v>2005</v>
      </c>
      <c r="I16" t="str">
        <v>Bahamas, The</v>
      </c>
      <c r="J16" s="3" cm="1">
        <f t="array" ref="J16">IFERROR(MEDIAN(
    IF(
        (World[Country Name]=$I16)*
        (World[Year]=Year)*
        (World[Infant mortality rate (per 1,000 live births)]&lt;&gt;0),
        World[Infant mortality rate (per 1,000 live births)])),"No Value")</f>
        <v>12.8</v>
      </c>
      <c r="K16" s="3" cm="1">
        <f t="array" ref="K16">IFERROR(MEDIAN(
    IF(
        (World[Country Name]=$I16)*
        (World[Year]=Year)*
        (World[Life expectancy at birth (years)]&lt;&gt;0),
        World[Life expectancy at birth (years)])),"No data")</f>
        <v>71.953999999999994</v>
      </c>
      <c r="L16" s="4" cm="1">
        <f t="array" ref="L16">IFERROR(MEDIAN(
    IF(
        (World[Country Name]=$I16)*
        (World[Year]=Year)*
        (World[GDP per capita (USD)]&lt;&gt;0),
        World[GDP per capita (USD)])),"No Value")</f>
        <v>27486.2</v>
      </c>
      <c r="M16" s="2" cm="1">
        <f t="array" ref="M16">IFERROR(MEDIAN(
    IF(
        (World[Country Name]=$I16)*
        (World[Year]=Year)*
        (World[Unemployment (% of total labor force) (modeled ILO estimate)]&lt;&gt;0),
        World[Unemployment (% of total labor force) (modeled ILO estimate)])),"No Value")</f>
        <v>6.87</v>
      </c>
      <c r="N16" s="3" cm="1">
        <f t="array" ref="N16">IFERROR(MEDIAN(
    IF(
        (World[Country Name]=$I16)*
        (World[Year]=Year-1)*
        (World[Infant mortality rate (per 1,000 live births)]&lt;&gt;0),
        World[Infant mortality rate (per 1,000 live births)])),"No Value")</f>
        <v>13</v>
      </c>
      <c r="O16" s="3" cm="1">
        <f t="array" ref="O16">IFERROR(MEDIAN(
    IF(
        (World[Country Name]=$I16)*
        (World[Year]=Year-1)*
        (World[Life expectancy at birth (years)]&lt;&gt;0),
        World[Life expectancy at birth (years)])),"No Value")</f>
        <v>71.914000000000001</v>
      </c>
      <c r="P16" s="5" cm="1">
        <f t="array" ref="P16">IFERROR(MEDIAN(
    IF(
        (World[Country Name]=$I16)*
        (World[Year]=Year-1)*
        (World[GDP per capita (USD)]&lt;&gt;0),
        World[GDP per capita (USD)])),"No Value")</f>
        <v>27097.599999999999</v>
      </c>
      <c r="Q16" s="2" cm="1">
        <f t="array" ref="Q16">IFERROR(MEDIAN(
    IF(
        (World[Country Name]=$I16)*
        (World[Year]=Year-1)*
        (World[Unemployment (% of total labor force) (modeled ILO estimate)]&lt;&gt;0),
        World[Unemployment (% of total labor force) (modeled ILO estimate)])),"No Value")</f>
        <v>7.1529999999999996</v>
      </c>
      <c r="R16" cm="1">
        <f t="array" ref="R16">IFERROR(MEDIAN(
    IF(
        (World[Country Name]=$I16)*
        (World[Year]=Year-2)*
        (World[Infant mortality rate (per 1,000 live births)]&lt;&gt;0),
        World[Infant mortality rate (per 1,000 live births)])),"No Value")</f>
        <v>13.2</v>
      </c>
      <c r="S16" s="2" cm="1">
        <f t="array" ref="S16">IFERROR(MEDIAN(
    IF(
        (World[Country Name]=$I16)*
        (World[Year]=Year-2)*
        (World[Life expectancy at birth (years)]&lt;&gt;0),
        World[Life expectancy at birth (years)])),"No Value")</f>
        <v>71.858000000000004</v>
      </c>
      <c r="T16" cm="1">
        <f t="array" ref="T16">IFERROR(MEDIAN(
    IF(
        (World[Country Name]=$I16)*
        (World[Year]=Year-2)*
        (World[GDP per capita (USD)]&lt;&gt;0),
        World[GDP per capita (USD)])),"No Value")</f>
        <v>26130.1</v>
      </c>
      <c r="U16" s="6" cm="1">
        <f t="array" ref="U16">IFERROR(MEDIAN(
    IF(
        (World[Country Name]=$I16)*
        (World[Year]=Year-2)*
        (World[Unemployment (% of total labor force) (modeled ILO estimate)]&lt;&gt;0),
        World[Unemployment (% of total labor force) (modeled ILO estimate)])),"No Value")</f>
        <v>7.45</v>
      </c>
    </row>
    <row r="17" spans="2:21" x14ac:dyDescent="0.3">
      <c r="C17" s="2"/>
      <c r="G17">
        <v>2004</v>
      </c>
      <c r="I17" t="str">
        <v>Bahrain</v>
      </c>
      <c r="J17" s="3" cm="1">
        <f t="array" ref="J17">IFERROR(MEDIAN(
    IF(
        (World[Country Name]=$I17)*
        (World[Year]=Year)*
        (World[Infant mortality rate (per 1,000 live births)]&lt;&gt;0),
        World[Infant mortality rate (per 1,000 live births)])),"No Value")</f>
        <v>10.3</v>
      </c>
      <c r="K17" s="3" cm="1">
        <f t="array" ref="K17">IFERROR(MEDIAN(
    IF(
        (World[Country Name]=$I17)*
        (World[Year]=Year)*
        (World[Life expectancy at birth (years)]&lt;&gt;0),
        World[Life expectancy at birth (years)])),"No data")</f>
        <v>74.635000000000005</v>
      </c>
      <c r="L17" s="4" cm="1">
        <f t="array" ref="L17">IFERROR(MEDIAN(
    IF(
        (World[Country Name]=$I17)*
        (World[Year]=Year)*
        (World[GDP per capita (USD)]&lt;&gt;0),
        World[GDP per capita (USD)])),"No Value")</f>
        <v>12868.3</v>
      </c>
      <c r="M17" s="2" cm="1">
        <f t="array" ref="M17">IFERROR(MEDIAN(
    IF(
        (World[Country Name]=$I17)*
        (World[Year]=Year)*
        (World[Unemployment (% of total labor force) (modeled ILO estimate)]&lt;&gt;0),
        World[Unemployment (% of total labor force) (modeled ILO estimate)])),"No Value")</f>
        <v>1.0309999999999999</v>
      </c>
      <c r="N17" s="3" cm="1">
        <f t="array" ref="N17">IFERROR(MEDIAN(
    IF(
        (World[Country Name]=$I17)*
        (World[Year]=Year-1)*
        (World[Infant mortality rate (per 1,000 live births)]&lt;&gt;0),
        World[Infant mortality rate (per 1,000 live births)])),"No Value")</f>
        <v>10.8</v>
      </c>
      <c r="O17" s="3" cm="1">
        <f t="array" ref="O17">IFERROR(MEDIAN(
    IF(
        (World[Country Name]=$I17)*
        (World[Year]=Year-1)*
        (World[Life expectancy at birth (years)]&lt;&gt;0),
        World[Life expectancy at birth (years)])),"No Value")</f>
        <v>74.44</v>
      </c>
      <c r="P17" s="5" cm="1">
        <f t="array" ref="P17">IFERROR(MEDIAN(
    IF(
        (World[Country Name]=$I17)*
        (World[Year]=Year-1)*
        (World[GDP per capita (USD)]&lt;&gt;0),
        World[GDP per capita (USD)])),"No Value")</f>
        <v>13636.4</v>
      </c>
      <c r="Q17" s="2" cm="1">
        <f t="array" ref="Q17">IFERROR(MEDIAN(
    IF(
        (World[Country Name]=$I17)*
        (World[Year]=Year-1)*
        (World[Unemployment (% of total labor force) (modeled ILO estimate)]&lt;&gt;0),
        World[Unemployment (% of total labor force) (modeled ILO estimate)])),"No Value")</f>
        <v>1.0529999999999999</v>
      </c>
      <c r="R17" cm="1">
        <f t="array" ref="R17">IFERROR(MEDIAN(
    IF(
        (World[Country Name]=$I17)*
        (World[Year]=Year-2)*
        (World[Infant mortality rate (per 1,000 live births)]&lt;&gt;0),
        World[Infant mortality rate (per 1,000 live births)])),"No Value")</f>
        <v>11.4</v>
      </c>
      <c r="S17" s="2" cm="1">
        <f t="array" ref="S17">IFERROR(MEDIAN(
    IF(
        (World[Country Name]=$I17)*
        (World[Year]=Year-2)*
        (World[Life expectancy at birth (years)]&lt;&gt;0),
        World[Life expectancy at birth (years)])),"No Value")</f>
        <v>74.239000000000004</v>
      </c>
      <c r="T17" cm="1">
        <f t="array" ref="T17">IFERROR(MEDIAN(
    IF(
        (World[Country Name]=$I17)*
        (World[Year]=Year-2)*
        (World[GDP per capita (USD)]&lt;&gt;0),
        World[GDP per capita (USD)])),"No Value")</f>
        <v>10401.5</v>
      </c>
      <c r="U17" s="6" cm="1">
        <f t="array" ref="U17">IFERROR(MEDIAN(
    IF(
        (World[Country Name]=$I17)*
        (World[Year]=Year-2)*
        (World[Unemployment (% of total labor force) (modeled ILO estimate)]&lt;&gt;0),
        World[Unemployment (% of total labor force) (modeled ILO estimate)])),"No Value")</f>
        <v>1.079</v>
      </c>
    </row>
    <row r="18" spans="2:21" x14ac:dyDescent="0.3">
      <c r="B18" t="str">
        <f>TEXT(B15,"0.0")&amp;" deaths"</f>
        <v>25.2 deaths</v>
      </c>
      <c r="C18" s="2" t="str">
        <f>TEXT(C15,"0.0")&amp;" years"</f>
        <v>70.8 years</v>
      </c>
      <c r="G18">
        <v>2003</v>
      </c>
      <c r="I18" t="str">
        <v>Bangladesh</v>
      </c>
      <c r="J18" s="3" cm="1">
        <f t="array" ref="J18">IFERROR(MEDIAN(
    IF(
        (World[Country Name]=$I18)*
        (World[Year]=Year)*
        (World[Infant mortality rate (per 1,000 live births)]&lt;&gt;0),
        World[Infant mortality rate (per 1,000 live births)])),"No Value")</f>
        <v>60.9</v>
      </c>
      <c r="K18" s="3" cm="1">
        <f t="array" ref="K18">IFERROR(MEDIAN(
    IF(
        (World[Country Name]=$I18)*
        (World[Year]=Year)*
        (World[Life expectancy at birth (years)]&lt;&gt;0),
        World[Life expectancy at birth (years)])),"No data")</f>
        <v>65.956000000000003</v>
      </c>
      <c r="L18" s="4" cm="1">
        <f t="array" ref="L18">IFERROR(MEDIAN(
    IF(
        (World[Country Name]=$I18)*
        (World[Year]=Year)*
        (World[GDP per capita (USD)]&lt;&gt;0),
        World[GDP per capita (USD)])),"No Value")</f>
        <v>415.03399999999999</v>
      </c>
      <c r="M18" s="2" cm="1">
        <f t="array" ref="M18">IFERROR(MEDIAN(
    IF(
        (World[Country Name]=$I18)*
        (World[Year]=Year)*
        (World[Unemployment (% of total labor force) (modeled ILO estimate)]&lt;&gt;0),
        World[Unemployment (% of total labor force) (modeled ILO estimate)])),"No Value")</f>
        <v>3.5510000000000002</v>
      </c>
      <c r="N18" s="3" cm="1">
        <f t="array" ref="N18">IFERROR(MEDIAN(
    IF(
        (World[Country Name]=$I18)*
        (World[Year]=Year-1)*
        (World[Infant mortality rate (per 1,000 live births)]&lt;&gt;0),
        World[Infant mortality rate (per 1,000 live births)])),"No Value")</f>
        <v>63.9</v>
      </c>
      <c r="O18" s="3" cm="1">
        <f t="array" ref="O18">IFERROR(MEDIAN(
    IF(
        (World[Country Name]=$I18)*
        (World[Year]=Year-1)*
        (World[Life expectancy at birth (years)]&lt;&gt;0),
        World[Life expectancy at birth (years)])),"No Value")</f>
        <v>65.447000000000003</v>
      </c>
      <c r="P18" s="5" cm="1">
        <f t="array" ref="P18">IFERROR(MEDIAN(
    IF(
        (World[Country Name]=$I18)*
        (World[Year]=Year-1)*
        (World[GDP per capita (USD)]&lt;&gt;0),
        World[GDP per capita (USD)])),"No Value")</f>
        <v>418.06900000000002</v>
      </c>
      <c r="Q18" s="2" cm="1">
        <f t="array" ref="Q18">IFERROR(MEDIAN(
    IF(
        (World[Country Name]=$I18)*
        (World[Year]=Year-1)*
        (World[Unemployment (% of total labor force) (modeled ILO estimate)]&lt;&gt;0),
        World[Unemployment (% of total labor force) (modeled ILO estimate)])),"No Value")</f>
        <v>3.27</v>
      </c>
      <c r="R18" cm="1">
        <f t="array" ref="R18">IFERROR(MEDIAN(
    IF(
        (World[Country Name]=$I18)*
        (World[Year]=Year-2)*
        (World[Infant mortality rate (per 1,000 live births)]&lt;&gt;0),
        World[Infant mortality rate (per 1,000 live births)])),"No Value")</f>
        <v>67</v>
      </c>
      <c r="S18" s="2" cm="1">
        <f t="array" ref="S18">IFERROR(MEDIAN(
    IF(
        (World[Country Name]=$I18)*
        (World[Year]=Year-2)*
        (World[Life expectancy at birth (years)]&lt;&gt;0),
        World[Life expectancy at birth (years)])),"No Value")</f>
        <v>64.881</v>
      </c>
      <c r="T18" cm="1">
        <f t="array" ref="T18">IFERROR(MEDIAN(
    IF(
        (World[Country Name]=$I18)*
        (World[Year]=Year-2)*
        (World[GDP per capita (USD)]&lt;&gt;0),
        World[GDP per capita (USD)])),"No Value")</f>
        <v>409.54300000000001</v>
      </c>
      <c r="U18" s="6" cm="1">
        <f t="array" ref="U18">IFERROR(MEDIAN(
    IF(
        (World[Country Name]=$I18)*
        (World[Year]=Year-2)*
        (World[Unemployment (% of total labor force) (modeled ILO estimate)]&lt;&gt;0),
        World[Unemployment (% of total labor force) (modeled ILO estimate)])),"No Value")</f>
        <v>3.0950000000000002</v>
      </c>
    </row>
    <row r="19" spans="2:21" x14ac:dyDescent="0.3">
      <c r="G19">
        <v>2002</v>
      </c>
      <c r="I19" t="str">
        <v>Barbados</v>
      </c>
      <c r="J19" s="3" cm="1">
        <f t="array" ref="J19">IFERROR(MEDIAN(
    IF(
        (World[Country Name]=$I19)*
        (World[Year]=Year)*
        (World[Infant mortality rate (per 1,000 live births)]&lt;&gt;0),
        World[Infant mortality rate (per 1,000 live births)])),"No Value")</f>
        <v>14</v>
      </c>
      <c r="K19" s="3" cm="1">
        <f t="array" ref="K19">IFERROR(MEDIAN(
    IF(
        (World[Country Name]=$I19)*
        (World[Year]=Year)*
        (World[Life expectancy at birth (years)]&lt;&gt;0),
        World[Life expectancy at birth (years)])),"No data")</f>
        <v>77.361999999999995</v>
      </c>
      <c r="L19" s="4" cm="1">
        <f t="array" ref="L19">IFERROR(MEDIAN(
    IF(
        (World[Country Name]=$I19)*
        (World[Year]=Year)*
        (World[GDP per capita (USD)]&lt;&gt;0),
        World[GDP per capita (USD)])),"No Value")</f>
        <v>11437.2</v>
      </c>
      <c r="M19" s="2" cm="1">
        <f t="array" ref="M19">IFERROR(MEDIAN(
    IF(
        (World[Country Name]=$I19)*
        (World[Year]=Year)*
        (World[Unemployment (% of total labor force) (modeled ILO estimate)]&lt;&gt;0),
        World[Unemployment (% of total labor force) (modeled ILO estimate)])),"No Value")</f>
        <v>9.85</v>
      </c>
      <c r="N19" s="3" cm="1">
        <f t="array" ref="N19">IFERROR(MEDIAN(
    IF(
        (World[Country Name]=$I19)*
        (World[Year]=Year-1)*
        (World[Infant mortality rate (per 1,000 live births)]&lt;&gt;0),
        World[Infant mortality rate (per 1,000 live births)])),"No Value")</f>
        <v>13.7</v>
      </c>
      <c r="O19" s="3" cm="1">
        <f t="array" ref="O19">IFERROR(MEDIAN(
    IF(
        (World[Country Name]=$I19)*
        (World[Year]=Year-1)*
        (World[Life expectancy at birth (years)]&lt;&gt;0),
        World[Life expectancy at birth (years)])),"No Value")</f>
        <v>77.162000000000006</v>
      </c>
      <c r="P19" s="5" cm="1">
        <f t="array" ref="P19">IFERROR(MEDIAN(
    IF(
        (World[Country Name]=$I19)*
        (World[Year]=Year-1)*
        (World[GDP per capita (USD)]&lt;&gt;0),
        World[GDP per capita (USD)])),"No Value")</f>
        <v>11496.6</v>
      </c>
      <c r="Q19" s="2" cm="1">
        <f t="array" ref="Q19">IFERROR(MEDIAN(
    IF(
        (World[Country Name]=$I19)*
        (World[Year]=Year-1)*
        (World[Unemployment (% of total labor force) (modeled ILO estimate)]&lt;&gt;0),
        World[Unemployment (% of total labor force) (modeled ILO estimate)])),"No Value")</f>
        <v>9.35</v>
      </c>
      <c r="R19" cm="1">
        <f t="array" ref="R19">IFERROR(MEDIAN(
    IF(
        (World[Country Name]=$I19)*
        (World[Year]=Year-2)*
        (World[Infant mortality rate (per 1,000 live births)]&lt;&gt;0),
        World[Infant mortality rate (per 1,000 live births)])),"No Value")</f>
        <v>13.6</v>
      </c>
      <c r="S19" s="2" cm="1">
        <f t="array" ref="S19">IFERROR(MEDIAN(
    IF(
        (World[Country Name]=$I19)*
        (World[Year]=Year-2)*
        (World[Life expectancy at birth (years)]&lt;&gt;0),
        World[Life expectancy at birth (years)])),"No Value")</f>
        <v>76.933000000000007</v>
      </c>
      <c r="T19" cm="1">
        <f t="array" ref="T19">IFERROR(MEDIAN(
    IF(
        (World[Country Name]=$I19)*
        (World[Year]=Year-2)*
        (World[GDP per capita (USD)]&lt;&gt;0),
        World[GDP per capita (USD)])),"No Value")</f>
        <v>11137.3</v>
      </c>
      <c r="U19" s="6" cm="1">
        <f t="array" ref="U19">IFERROR(MEDIAN(
    IF(
        (World[Country Name]=$I19)*
        (World[Year]=Year-2)*
        (World[Unemployment (% of total labor force) (modeled ILO estimate)]&lt;&gt;0),
        World[Unemployment (% of total labor force) (modeled ILO estimate)])),"No Value")</f>
        <v>10.61</v>
      </c>
    </row>
    <row r="20" spans="2:21" x14ac:dyDescent="0.3">
      <c r="E20" t="str">
        <f>"Infant Mortality rate in "&amp;Year&amp;"|"&amp;Country</f>
        <v>Infant Mortality rate in 2001|Global</v>
      </c>
      <c r="G20">
        <v>2001</v>
      </c>
      <c r="I20" t="str">
        <v>Belarus</v>
      </c>
      <c r="J20" s="3" cm="1">
        <f t="array" ref="J20">IFERROR(MEDIAN(
    IF(
        (World[Country Name]=$I20)*
        (World[Year]=Year)*
        (World[Infant mortality rate (per 1,000 live births)]&lt;&gt;0),
        World[Infant mortality rate (per 1,000 live births)])),"No Value")</f>
        <v>9.1</v>
      </c>
      <c r="K20" s="3" cm="1">
        <f t="array" ref="K20">IFERROR(MEDIAN(
    IF(
        (World[Country Name]=$I20)*
        (World[Year]=Year)*
        (World[Life expectancy at birth (years)]&lt;&gt;0),
        World[Life expectancy at birth (years)])),"No data")</f>
        <v>68.507300000000001</v>
      </c>
      <c r="L20" s="4" cm="1">
        <f t="array" ref="L20">IFERROR(MEDIAN(
    IF(
        (World[Country Name]=$I20)*
        (World[Year]=Year)*
        (World[GDP per capita (USD)]&lt;&gt;0),
        World[GDP per capita (USD)])),"No Value")</f>
        <v>1244.3699999999999</v>
      </c>
      <c r="M20" s="2" cm="1">
        <f t="array" ref="M20">IFERROR(MEDIAN(
    IF(
        (World[Country Name]=$I20)*
        (World[Year]=Year)*
        (World[Unemployment (% of total labor force) (modeled ILO estimate)]&lt;&gt;0),
        World[Unemployment (% of total labor force) (modeled ILO estimate)])),"No Value")</f>
        <v>11.314</v>
      </c>
      <c r="N20" s="3" cm="1">
        <f t="array" ref="N20">IFERROR(MEDIAN(
    IF(
        (World[Country Name]=$I20)*
        (World[Year]=Year-1)*
        (World[Infant mortality rate (per 1,000 live births)]&lt;&gt;0),
        World[Infant mortality rate (per 1,000 live births)])),"No Value")</f>
        <v>9.9</v>
      </c>
      <c r="O20" s="3" cm="1">
        <f t="array" ref="O20">IFERROR(MEDIAN(
    IF(
        (World[Country Name]=$I20)*
        (World[Year]=Year-1)*
        (World[Life expectancy at birth (years)]&lt;&gt;0),
        World[Life expectancy at birth (years)])),"No Value")</f>
        <v>68.912199999999999</v>
      </c>
      <c r="P20" s="5" cm="1">
        <f t="array" ref="P20">IFERROR(MEDIAN(
    IF(
        (World[Country Name]=$I20)*
        (World[Year]=Year-1)*
        (World[GDP per capita (USD)]&lt;&gt;0),
        World[GDP per capita (USD)])),"No Value")</f>
        <v>1276.29</v>
      </c>
      <c r="Q20" s="2" cm="1">
        <f t="array" ref="Q20">IFERROR(MEDIAN(
    IF(
        (World[Country Name]=$I20)*
        (World[Year]=Year-1)*
        (World[Unemployment (% of total labor force) (modeled ILO estimate)]&lt;&gt;0),
        World[Unemployment (% of total labor force) (modeled ILO estimate)])),"No Value")</f>
        <v>11.942</v>
      </c>
      <c r="R20" cm="1">
        <f t="array" ref="R20">IFERROR(MEDIAN(
    IF(
        (World[Country Name]=$I20)*
        (World[Year]=Year-2)*
        (World[Infant mortality rate (per 1,000 live births)]&lt;&gt;0),
        World[Infant mortality rate (per 1,000 live births)])),"No Value")</f>
        <v>10.7</v>
      </c>
      <c r="S20" s="2" cm="1">
        <f t="array" ref="S20">IFERROR(MEDIAN(
    IF(
        (World[Country Name]=$I20)*
        (World[Year]=Year-2)*
        (World[Life expectancy at birth (years)]&lt;&gt;0),
        World[Life expectancy at birth (years)])),"No Value")</f>
        <v>67.907300000000006</v>
      </c>
      <c r="T20" cm="1">
        <f t="array" ref="T20">IFERROR(MEDIAN(
    IF(
        (World[Country Name]=$I20)*
        (World[Year]=Year-2)*
        (World[GDP per capita (USD)]&lt;&gt;0),
        World[GDP per capita (USD)])),"No Value")</f>
        <v>1210.6099999999999</v>
      </c>
      <c r="U20" s="6" cm="1">
        <f t="array" ref="U20">IFERROR(MEDIAN(
    IF(
        (World[Country Name]=$I20)*
        (World[Year]=Year-2)*
        (World[Unemployment (% of total labor force) (modeled ILO estimate)]&lt;&gt;0),
        World[Unemployment (% of total labor force) (modeled ILO estimate)])),"No Value")</f>
        <v>12.8</v>
      </c>
    </row>
    <row r="21" spans="2:21" x14ac:dyDescent="0.3">
      <c r="E21" t="str">
        <f>"Life Expectancy in "&amp;Year&amp;"|"&amp;Country</f>
        <v>Life Expectancy in 2001|Global</v>
      </c>
      <c r="G21">
        <v>2000</v>
      </c>
      <c r="I21" t="str">
        <v>Belgium</v>
      </c>
      <c r="J21" s="3" cm="1">
        <f t="array" ref="J21">IFERROR(MEDIAN(
    IF(
        (World[Country Name]=$I21)*
        (World[Year]=Year)*
        (World[Infant mortality rate (per 1,000 live births)]&lt;&gt;0),
        World[Infant mortality rate (per 1,000 live births)])),"No Value")</f>
        <v>4.5999999999999996</v>
      </c>
      <c r="K21" s="3" cm="1">
        <f t="array" ref="K21">IFERROR(MEDIAN(
    IF(
        (World[Country Name]=$I21)*
        (World[Year]=Year)*
        (World[Life expectancy at birth (years)]&lt;&gt;0),
        World[Life expectancy at birth (years)])),"No data")</f>
        <v>77.973200000000006</v>
      </c>
      <c r="L21" s="4" cm="1">
        <f t="array" ref="L21">IFERROR(MEDIAN(
    IF(
        (World[Country Name]=$I21)*
        (World[Year]=Year)*
        (World[GDP per capita (USD)]&lt;&gt;0),
        World[GDP per capita (USD)])),"No Value")</f>
        <v>23121.599999999999</v>
      </c>
      <c r="M21" s="2" cm="1">
        <f t="array" ref="M21">IFERROR(MEDIAN(
    IF(
        (World[Country Name]=$I21)*
        (World[Year]=Year)*
        (World[Unemployment (% of total labor force) (modeled ILO estimate)]&lt;&gt;0),
        World[Unemployment (% of total labor force) (modeled ILO estimate)])),"No Value")</f>
        <v>6.1769999999999996</v>
      </c>
      <c r="N21" s="3" cm="1">
        <f t="array" ref="N21">IFERROR(MEDIAN(
    IF(
        (World[Country Name]=$I21)*
        (World[Year]=Year-1)*
        (World[Infant mortality rate (per 1,000 live births)]&lt;&gt;0),
        World[Infant mortality rate (per 1,000 live births)])),"No Value")</f>
        <v>4.8</v>
      </c>
      <c r="O21" s="3" cm="1">
        <f t="array" ref="O21">IFERROR(MEDIAN(
    IF(
        (World[Country Name]=$I21)*
        (World[Year]=Year-1)*
        (World[Life expectancy at birth (years)]&lt;&gt;0),
        World[Life expectancy at birth (years)])),"No Value")</f>
        <v>77.721999999999994</v>
      </c>
      <c r="P21" s="5" cm="1">
        <f t="array" ref="P21">IFERROR(MEDIAN(
    IF(
        (World[Country Name]=$I21)*
        (World[Year]=Year-1)*
        (World[GDP per capita (USD)]&lt;&gt;0),
        World[GDP per capita (USD)])),"No Value")</f>
        <v>23207.4</v>
      </c>
      <c r="Q21" s="2" cm="1">
        <f t="array" ref="Q21">IFERROR(MEDIAN(
    IF(
        (World[Country Name]=$I21)*
        (World[Year]=Year-1)*
        (World[Unemployment (% of total labor force) (modeled ILO estimate)]&lt;&gt;0),
        World[Unemployment (% of total labor force) (modeled ILO estimate)])),"No Value")</f>
        <v>6.5860000000000003</v>
      </c>
      <c r="R21" cm="1">
        <f t="array" ref="R21">IFERROR(MEDIAN(
    IF(
        (World[Country Name]=$I21)*
        (World[Year]=Year-2)*
        (World[Infant mortality rate (per 1,000 live births)]&lt;&gt;0),
        World[Infant mortality rate (per 1,000 live births)])),"No Value")</f>
        <v>5</v>
      </c>
      <c r="S21" s="2" cm="1">
        <f t="array" ref="S21">IFERROR(MEDIAN(
    IF(
        (World[Country Name]=$I21)*
        (World[Year]=Year-2)*
        (World[Life expectancy at birth (years)]&lt;&gt;0),
        World[Life expectancy at birth (years)])),"No Value")</f>
        <v>77.619500000000002</v>
      </c>
      <c r="T21" cm="1">
        <f t="array" ref="T21">IFERROR(MEDIAN(
    IF(
        (World[Country Name]=$I21)*
        (World[Year]=Year-2)*
        (World[GDP per capita (USD)]&lt;&gt;0),
        World[GDP per capita (USD)])),"No Value")</f>
        <v>25444.1</v>
      </c>
      <c r="U21" s="6" cm="1">
        <f t="array" ref="U21">IFERROR(MEDIAN(
    IF(
        (World[Country Name]=$I21)*
        (World[Year]=Year-2)*
        (World[Unemployment (% of total labor force) (modeled ILO estimate)]&lt;&gt;0),
        World[Unemployment (% of total labor force) (modeled ILO estimate)])),"No Value")</f>
        <v>8.6489999999999991</v>
      </c>
    </row>
    <row r="22" spans="2:21" x14ac:dyDescent="0.3">
      <c r="C22" s="2"/>
      <c r="E22" t="str">
        <f>"GDP per capita "&amp;Year&amp;"|"&amp;Country</f>
        <v>GDP per capita 2001|Global</v>
      </c>
      <c r="G22">
        <v>1999</v>
      </c>
      <c r="I22" t="str">
        <v>Belize</v>
      </c>
      <c r="J22" s="3" cm="1">
        <f t="array" ref="J22">IFERROR(MEDIAN(
    IF(
        (World[Country Name]=$I22)*
        (World[Year]=Year)*
        (World[Infant mortality rate (per 1,000 live births)]&lt;&gt;0),
        World[Infant mortality rate (per 1,000 live births)])),"No Value")</f>
        <v>19.399999999999999</v>
      </c>
      <c r="K22" s="3" cm="1">
        <f t="array" ref="K22">IFERROR(MEDIAN(
    IF(
        (World[Country Name]=$I22)*
        (World[Year]=Year)*
        (World[Life expectancy at birth (years)]&lt;&gt;0),
        World[Life expectancy at birth (years)])),"No data")</f>
        <v>69.040000000000006</v>
      </c>
      <c r="L22" s="4" cm="1">
        <f t="array" ref="L22">IFERROR(MEDIAN(
    IF(
        (World[Country Name]=$I22)*
        (World[Year]=Year)*
        (World[GDP per capita (USD)]&lt;&gt;0),
        World[GDP per capita (USD)])),"No Value")</f>
        <v>3418.22</v>
      </c>
      <c r="M22" s="2" cm="1">
        <f t="array" ref="M22">IFERROR(MEDIAN(
    IF(
        (World[Country Name]=$I22)*
        (World[Year]=Year)*
        (World[Unemployment (% of total labor force) (modeled ILO estimate)]&lt;&gt;0),
        World[Unemployment (% of total labor force) (modeled ILO estimate)])),"No Value")</f>
        <v>9.07</v>
      </c>
      <c r="N22" s="3" cm="1">
        <f t="array" ref="N22">IFERROR(MEDIAN(
    IF(
        (World[Country Name]=$I22)*
        (World[Year]=Year-1)*
        (World[Infant mortality rate (per 1,000 live births)]&lt;&gt;0),
        World[Infant mortality rate (per 1,000 live births)])),"No Value")</f>
        <v>20</v>
      </c>
      <c r="O22" s="3" cm="1">
        <f t="array" ref="O22">IFERROR(MEDIAN(
    IF(
        (World[Country Name]=$I22)*
        (World[Year]=Year-1)*
        (World[Life expectancy at birth (years)]&lt;&gt;0),
        World[Life expectancy at birth (years)])),"No Value")</f>
        <v>68.846999999999994</v>
      </c>
      <c r="P22" s="5" cm="1">
        <f t="array" ref="P22">IFERROR(MEDIAN(
    IF(
        (World[Country Name]=$I22)*
        (World[Year]=Year-1)*
        (World[GDP per capita (USD)]&lt;&gt;0),
        World[GDP per capita (USD)])),"No Value")</f>
        <v>3364.42</v>
      </c>
      <c r="Q22" s="2" cm="1">
        <f t="array" ref="Q22">IFERROR(MEDIAN(
    IF(
        (World[Country Name]=$I22)*
        (World[Year]=Year-1)*
        (World[Unemployment (% of total labor force) (modeled ILO estimate)]&lt;&gt;0),
        World[Unemployment (% of total labor force) (modeled ILO estimate)])),"No Value")</f>
        <v>10.558999999999999</v>
      </c>
      <c r="R22" cm="1">
        <f t="array" ref="R22">IFERROR(MEDIAN(
    IF(
        (World[Country Name]=$I22)*
        (World[Year]=Year-2)*
        (World[Infant mortality rate (per 1,000 live births)]&lt;&gt;0),
        World[Infant mortality rate (per 1,000 live births)])),"No Value")</f>
        <v>20.7</v>
      </c>
      <c r="S22" s="2" cm="1">
        <f t="array" ref="S22">IFERROR(MEDIAN(
    IF(
        (World[Country Name]=$I22)*
        (World[Year]=Year-2)*
        (World[Life expectancy at birth (years)]&lt;&gt;0),
        World[Life expectancy at birth (years)])),"No Value")</f>
        <v>68.733999999999995</v>
      </c>
      <c r="T22" cm="1">
        <f t="array" ref="T22">IFERROR(MEDIAN(
    IF(
        (World[Country Name]=$I22)*
        (World[Year]=Year-2)*
        (World[GDP per capita (USD)]&lt;&gt;0),
        World[GDP per capita (USD)])),"No Value")</f>
        <v>3065.98</v>
      </c>
      <c r="U22" s="6" cm="1">
        <f t="array" ref="U22">IFERROR(MEDIAN(
    IF(
        (World[Country Name]=$I22)*
        (World[Year]=Year-2)*
        (World[Unemployment (% of total labor force) (modeled ILO estimate)]&lt;&gt;0),
        World[Unemployment (% of total labor force) (modeled ILO estimate)])),"No Value")</f>
        <v>12.84</v>
      </c>
    </row>
    <row r="23" spans="2:21" x14ac:dyDescent="0.3">
      <c r="E23" t="str">
        <f>"Unemployment Rate "&amp;Year&amp;"|"&amp;Country</f>
        <v>Unemployment Rate 2001|Global</v>
      </c>
      <c r="G23">
        <v>1998</v>
      </c>
      <c r="I23" t="str">
        <v>Benin</v>
      </c>
      <c r="J23" s="3" cm="1">
        <f t="array" ref="J23">IFERROR(MEDIAN(
    IF(
        (World[Country Name]=$I23)*
        (World[Year]=Year)*
        (World[Infant mortality rate (per 1,000 live births)]&lt;&gt;0),
        World[Infant mortality rate (per 1,000 live births)])),"No Value")</f>
        <v>84.5</v>
      </c>
      <c r="K23" s="3" cm="1">
        <f t="array" ref="K23">IFERROR(MEDIAN(
    IF(
        (World[Country Name]=$I23)*
        (World[Year]=Year)*
        (World[Life expectancy at birth (years)]&lt;&gt;0),
        World[Life expectancy at birth (years)])),"No data")</f>
        <v>55.667999999999999</v>
      </c>
      <c r="L23" s="4" cm="1">
        <f t="array" ref="L23">IFERROR(MEDIAN(
    IF(
        (World[Country Name]=$I23)*
        (World[Year]=Year)*
        (World[GDP per capita (USD)]&lt;&gt;0),
        World[GDP per capita (USD)])),"No Value")</f>
        <v>378.73599999999999</v>
      </c>
      <c r="M23" s="2" cm="1">
        <f t="array" ref="M23">IFERROR(MEDIAN(
    IF(
        (World[Country Name]=$I23)*
        (World[Year]=Year)*
        (World[Unemployment (% of total labor force) (modeled ILO estimate)]&lt;&gt;0),
        World[Unemployment (% of total labor force) (modeled ILO estimate)])),"No Value")</f>
        <v>0.71299999999999997</v>
      </c>
      <c r="N23" s="3" cm="1">
        <f t="array" ref="N23">IFERROR(MEDIAN(
    IF(
        (World[Country Name]=$I23)*
        (World[Year]=Year-1)*
        (World[Infant mortality rate (per 1,000 live births)]&lt;&gt;0),
        World[Infant mortality rate (per 1,000 live births)])),"No Value")</f>
        <v>86.4</v>
      </c>
      <c r="O23" s="3" cm="1">
        <f t="array" ref="O23">IFERROR(MEDIAN(
    IF(
        (World[Country Name]=$I23)*
        (World[Year]=Year-1)*
        (World[Life expectancy at birth (years)]&lt;&gt;0),
        World[Life expectancy at birth (years)])),"No Value")</f>
        <v>55.390999999999998</v>
      </c>
      <c r="P23" s="5" cm="1">
        <f t="array" ref="P23">IFERROR(MEDIAN(
    IF(
        (World[Country Name]=$I23)*
        (World[Year]=Year-1)*
        (World[GDP per capita (USD)]&lt;&gt;0),
        World[GDP per capita (USD)])),"No Value")</f>
        <v>374.19200000000001</v>
      </c>
      <c r="Q23" s="2" cm="1">
        <f t="array" ref="Q23">IFERROR(MEDIAN(
    IF(
        (World[Country Name]=$I23)*
        (World[Year]=Year-1)*
        (World[Unemployment (% of total labor force) (modeled ILO estimate)]&lt;&gt;0),
        World[Unemployment (% of total labor force) (modeled ILO estimate)])),"No Value")</f>
        <v>0.81599999999999995</v>
      </c>
      <c r="R23" cm="1">
        <f t="array" ref="R23">IFERROR(MEDIAN(
    IF(
        (World[Country Name]=$I23)*
        (World[Year]=Year-2)*
        (World[Infant mortality rate (per 1,000 live births)]&lt;&gt;0),
        World[Infant mortality rate (per 1,000 live births)])),"No Value")</f>
        <v>88.2</v>
      </c>
      <c r="S23" s="2" cm="1">
        <f t="array" ref="S23">IFERROR(MEDIAN(
    IF(
        (World[Country Name]=$I23)*
        (World[Year]=Year-2)*
        (World[Life expectancy at birth (years)]&lt;&gt;0),
        World[Life expectancy at birth (years)])),"No Value")</f>
        <v>55.218000000000004</v>
      </c>
      <c r="T23" cm="1">
        <f t="array" ref="T23">IFERROR(MEDIAN(
    IF(
        (World[Country Name]=$I23)*
        (World[Year]=Year-2)*
        (World[GDP per capita (USD)]&lt;&gt;0),
        World[GDP per capita (USD)])),"No Value")</f>
        <v>403.62400000000002</v>
      </c>
      <c r="U23" s="6" cm="1">
        <f t="array" ref="U23">IFERROR(MEDIAN(
    IF(
        (World[Country Name]=$I23)*
        (World[Year]=Year-2)*
        (World[Unemployment (% of total labor force) (modeled ILO estimate)]&lt;&gt;0),
        World[Unemployment (% of total labor force) (modeled ILO estimate)])),"No Value")</f>
        <v>0.876</v>
      </c>
    </row>
    <row r="24" spans="2:21" x14ac:dyDescent="0.3">
      <c r="G24">
        <v>1997</v>
      </c>
      <c r="I24" t="str">
        <v>Bermuda</v>
      </c>
      <c r="J24" s="3" t="str" cm="1">
        <f t="array" ref="J24">IFERROR(MEDIAN(
    IF(
        (World[Country Name]=$I24)*
        (World[Year]=Year)*
        (World[Infant mortality rate (per 1,000 live births)]&lt;&gt;0),
        World[Infant mortality rate (per 1,000 live births)])),"No Value")</f>
        <v>No Value</v>
      </c>
      <c r="K24" s="3" cm="1">
        <f t="array" ref="K24">IFERROR(MEDIAN(
    IF(
        (World[Country Name]=$I24)*
        (World[Year]=Year)*
        (World[Life expectancy at birth (years)]&lt;&gt;0),
        World[Life expectancy at birth (years)])),"No data")</f>
        <v>77.885400000000004</v>
      </c>
      <c r="L24" s="4" cm="1">
        <f t="array" ref="L24">IFERROR(MEDIAN(
    IF(
        (World[Country Name]=$I24)*
        (World[Year]=Year)*
        (World[GDP per capita (USD)]&lt;&gt;0),
        World[GDP per capita (USD)])),"No Value")</f>
        <v>58884</v>
      </c>
      <c r="M24" s="2" t="str" cm="1">
        <f t="array" ref="M24">IFERROR(MEDIAN(
    IF(
        (World[Country Name]=$I24)*
        (World[Year]=Year)*
        (World[Unemployment (% of total labor force) (modeled ILO estimate)]&lt;&gt;0),
        World[Unemployment (% of total labor force) (modeled ILO estimate)])),"No Value")</f>
        <v>No Value</v>
      </c>
      <c r="N24" s="3" t="str" cm="1">
        <f t="array" ref="N24">IFERROR(MEDIAN(
    IF(
        (World[Country Name]=$I24)*
        (World[Year]=Year-1)*
        (World[Infant mortality rate (per 1,000 live births)]&lt;&gt;0),
        World[Infant mortality rate (per 1,000 live births)])),"No Value")</f>
        <v>No Value</v>
      </c>
      <c r="O24" s="3" cm="1">
        <f t="array" ref="O24">IFERROR(MEDIAN(
    IF(
        (World[Country Name]=$I24)*
        (World[Year]=Year-1)*
        (World[Life expectancy at birth (years)]&lt;&gt;0),
        World[Life expectancy at birth (years)])),"No Value")</f>
        <v>77.885400000000004</v>
      </c>
      <c r="P24" s="5" cm="1">
        <f t="array" ref="P24">IFERROR(MEDIAN(
    IF(
        (World[Country Name]=$I24)*
        (World[Year]=Year-1)*
        (World[GDP per capita (USD)]&lt;&gt;0),
        World[GDP per capita (USD)])),"No Value")</f>
        <v>56284.2</v>
      </c>
      <c r="Q24" s="2" t="str" cm="1">
        <f t="array" ref="Q24">IFERROR(MEDIAN(
    IF(
        (World[Country Name]=$I24)*
        (World[Year]=Year-1)*
        (World[Unemployment (% of total labor force) (modeled ILO estimate)]&lt;&gt;0),
        World[Unemployment (% of total labor force) (modeled ILO estimate)])),"No Value")</f>
        <v>No Value</v>
      </c>
      <c r="R24" t="str" cm="1">
        <f t="array" ref="R24">IFERROR(MEDIAN(
    IF(
        (World[Country Name]=$I24)*
        (World[Year]=Year-2)*
        (World[Infant mortality rate (per 1,000 live births)]&lt;&gt;0),
        World[Infant mortality rate (per 1,000 live births)])),"No Value")</f>
        <v>No Value</v>
      </c>
      <c r="S24" s="2" t="str" cm="1">
        <f t="array" ref="S24">IFERROR(MEDIAN(
    IF(
        (World[Country Name]=$I24)*
        (World[Year]=Year-2)*
        (World[Life expectancy at birth (years)]&lt;&gt;0),
        World[Life expectancy at birth (years)])),"No Value")</f>
        <v>No Value</v>
      </c>
      <c r="T24" cm="1">
        <f t="array" ref="T24">IFERROR(MEDIAN(
    IF(
        (World[Country Name]=$I24)*
        (World[Year]=Year-2)*
        (World[GDP per capita (USD)]&lt;&gt;0),
        World[GDP per capita (USD)])),"No Value")</f>
        <v>54245.5</v>
      </c>
      <c r="U24" s="6" t="str" cm="1">
        <f t="array" ref="U24">IFERROR(MEDIAN(
    IF(
        (World[Country Name]=$I24)*
        (World[Year]=Year-2)*
        (World[Unemployment (% of total labor force) (modeled ILO estimate)]&lt;&gt;0),
        World[Unemployment (% of total labor force) (modeled ILO estimate)])),"No Value")</f>
        <v>No Value</v>
      </c>
    </row>
    <row r="25" spans="2:21" x14ac:dyDescent="0.3">
      <c r="G25">
        <v>1996</v>
      </c>
      <c r="I25" t="str">
        <v>Bhutan</v>
      </c>
      <c r="J25" s="3" cm="1">
        <f t="array" ref="J25">IFERROR(MEDIAN(
    IF(
        (World[Country Name]=$I25)*
        (World[Year]=Year)*
        (World[Infant mortality rate (per 1,000 live births)]&lt;&gt;0),
        World[Infant mortality rate (per 1,000 live births)])),"No Value")</f>
        <v>55.1</v>
      </c>
      <c r="K25" s="3" cm="1">
        <f t="array" ref="K25">IFERROR(MEDIAN(
    IF(
        (World[Country Name]=$I25)*
        (World[Year]=Year)*
        (World[Life expectancy at birth (years)]&lt;&gt;0),
        World[Life expectancy at birth (years)])),"No data")</f>
        <v>61.808</v>
      </c>
      <c r="L25" s="4" cm="1">
        <f t="array" ref="L25">IFERROR(MEDIAN(
    IF(
        (World[Country Name]=$I25)*
        (World[Year]=Year)*
        (World[GDP per capita (USD)]&lt;&gt;0),
        World[GDP per capita (USD)])),"No Value")</f>
        <v>789.14700000000005</v>
      </c>
      <c r="M25" s="2" cm="1">
        <f t="array" ref="M25">IFERROR(MEDIAN(
    IF(
        (World[Country Name]=$I25)*
        (World[Year]=Year)*
        (World[Unemployment (% of total labor force) (modeled ILO estimate)]&lt;&gt;0),
        World[Unemployment (% of total labor force) (modeled ILO estimate)])),"No Value")</f>
        <v>1.9</v>
      </c>
      <c r="N25" s="3" cm="1">
        <f t="array" ref="N25">IFERROR(MEDIAN(
    IF(
        (World[Country Name]=$I25)*
        (World[Year]=Year-1)*
        (World[Infant mortality rate (per 1,000 live births)]&lt;&gt;0),
        World[Infant mortality rate (per 1,000 live births)])),"No Value")</f>
        <v>57.8</v>
      </c>
      <c r="O25" s="3" cm="1">
        <f t="array" ref="O25">IFERROR(MEDIAN(
    IF(
        (World[Country Name]=$I25)*
        (World[Year]=Year-1)*
        (World[Life expectancy at birth (years)]&lt;&gt;0),
        World[Life expectancy at birth (years)])),"No Value")</f>
        <v>60.884</v>
      </c>
      <c r="P25" s="5" cm="1">
        <f t="array" ref="P25">IFERROR(MEDIAN(
    IF(
        (World[Country Name]=$I25)*
        (World[Year]=Year-1)*
        (World[GDP per capita (USD)]&lt;&gt;0),
        World[GDP per capita (USD)])),"No Value")</f>
        <v>743.05</v>
      </c>
      <c r="Q25" s="2" cm="1">
        <f t="array" ref="Q25">IFERROR(MEDIAN(
    IF(
        (World[Country Name]=$I25)*
        (World[Year]=Year-1)*
        (World[Unemployment (% of total labor force) (modeled ILO estimate)]&lt;&gt;0),
        World[Unemployment (% of total labor force) (modeled ILO estimate)])),"No Value")</f>
        <v>1.708</v>
      </c>
      <c r="R25" cm="1">
        <f t="array" ref="R25">IFERROR(MEDIAN(
    IF(
        (World[Country Name]=$I25)*
        (World[Year]=Year-2)*
        (World[Infant mortality rate (per 1,000 live births)]&lt;&gt;0),
        World[Infant mortality rate (per 1,000 live births)])),"No Value")</f>
        <v>60.5</v>
      </c>
      <c r="S25" s="2" cm="1">
        <f t="array" ref="S25">IFERROR(MEDIAN(
    IF(
        (World[Country Name]=$I25)*
        (World[Year]=Year-2)*
        (World[Life expectancy at birth (years)]&lt;&gt;0),
        World[Life expectancy at birth (years)])),"No Value")</f>
        <v>59.973999999999997</v>
      </c>
      <c r="T25" cm="1">
        <f t="array" ref="T25">IFERROR(MEDIAN(
    IF(
        (World[Country Name]=$I25)*
        (World[Year]=Year-2)*
        (World[GDP per capita (USD)]&lt;&gt;0),
        World[GDP per capita (USD)])),"No Value")</f>
        <v>725.125</v>
      </c>
      <c r="U25" s="6" cm="1">
        <f t="array" ref="U25">IFERROR(MEDIAN(
    IF(
        (World[Country Name]=$I25)*
        (World[Year]=Year-2)*
        (World[Unemployment (% of total labor force) (modeled ILO estimate)]&lt;&gt;0),
        World[Unemployment (% of total labor force) (modeled ILO estimate)])),"No Value")</f>
        <v>1.4</v>
      </c>
    </row>
    <row r="26" spans="2:21" x14ac:dyDescent="0.3">
      <c r="G26">
        <v>1995</v>
      </c>
      <c r="I26" t="str">
        <v>Bolivia</v>
      </c>
      <c r="J26" s="3" cm="1">
        <f t="array" ref="J26">IFERROR(MEDIAN(
    IF(
        (World[Country Name]=$I26)*
        (World[Year]=Year)*
        (World[Infant mortality rate (per 1,000 live births)]&lt;&gt;0),
        World[Infant mortality rate (per 1,000 live births)])),"No Value")</f>
        <v>52.9</v>
      </c>
      <c r="K26" s="3" cm="1">
        <f t="array" ref="K26">IFERROR(MEDIAN(
    IF(
        (World[Country Name]=$I26)*
        (World[Year]=Year)*
        (World[Life expectancy at birth (years)]&lt;&gt;0),
        World[Life expectancy at birth (years)])),"No data")</f>
        <v>63.054000000000002</v>
      </c>
      <c r="L26" s="4" cm="1">
        <f t="array" ref="L26">IFERROR(MEDIAN(
    IF(
        (World[Country Name]=$I26)*
        (World[Year]=Year)*
        (World[GDP per capita (USD)]&lt;&gt;0),
        World[GDP per capita (USD)])),"No Value")</f>
        <v>948.87099999999998</v>
      </c>
      <c r="M26" s="2" cm="1">
        <f t="array" ref="M26">IFERROR(MEDIAN(
    IF(
        (World[Country Name]=$I26)*
        (World[Year]=Year)*
        (World[Unemployment (% of total labor force) (modeled ILO estimate)]&lt;&gt;0),
        World[Unemployment (% of total labor force) (modeled ILO estimate)])),"No Value")</f>
        <v>3.4180000000000001</v>
      </c>
      <c r="N26" s="3" cm="1">
        <f t="array" ref="N26">IFERROR(MEDIAN(
    IF(
        (World[Country Name]=$I26)*
        (World[Year]=Year-1)*
        (World[Infant mortality rate (per 1,000 live births)]&lt;&gt;0),
        World[Infant mortality rate (per 1,000 live births)])),"No Value")</f>
        <v>55.7</v>
      </c>
      <c r="O26" s="3" cm="1">
        <f t="array" ref="O26">IFERROR(MEDIAN(
    IF(
        (World[Country Name]=$I26)*
        (World[Year]=Year-1)*
        (World[Life expectancy at birth (years)]&lt;&gt;0),
        World[Life expectancy at birth (years)])),"No Value")</f>
        <v>62.451999999999998</v>
      </c>
      <c r="P26" s="5" cm="1">
        <f t="array" ref="P26">IFERROR(MEDIAN(
    IF(
        (World[Country Name]=$I26)*
        (World[Year]=Year-1)*
        (World[GDP per capita (USD)]&lt;&gt;0),
        World[GDP per capita (USD)])),"No Value")</f>
        <v>997.58199999999999</v>
      </c>
      <c r="Q26" s="2" cm="1">
        <f t="array" ref="Q26">IFERROR(MEDIAN(
    IF(
        (World[Country Name]=$I26)*
        (World[Year]=Year-1)*
        (World[Unemployment (% of total labor force) (modeled ILO estimate)]&lt;&gt;0),
        World[Unemployment (% of total labor force) (modeled ILO estimate)])),"No Value")</f>
        <v>3.3660000000000001</v>
      </c>
      <c r="R26" cm="1">
        <f t="array" ref="R26">IFERROR(MEDIAN(
    IF(
        (World[Country Name]=$I26)*
        (World[Year]=Year-2)*
        (World[Infant mortality rate (per 1,000 live births)]&lt;&gt;0),
        World[Infant mortality rate (per 1,000 live births)])),"No Value")</f>
        <v>58.5</v>
      </c>
      <c r="S26" s="2" cm="1">
        <f t="array" ref="S26">IFERROR(MEDIAN(
    IF(
        (World[Country Name]=$I26)*
        (World[Year]=Year-2)*
        (World[Life expectancy at birth (years)]&lt;&gt;0),
        World[Life expectancy at birth (years)])),"No Value")</f>
        <v>61.835000000000001</v>
      </c>
      <c r="T26" cm="1">
        <f t="array" ref="T26">IFERROR(MEDIAN(
    IF(
        (World[Country Name]=$I26)*
        (World[Year]=Year-2)*
        (World[GDP per capita (USD)]&lt;&gt;0),
        World[GDP per capita (USD)])),"No Value")</f>
        <v>1003.39</v>
      </c>
      <c r="U26" s="6" cm="1">
        <f t="array" ref="U26">IFERROR(MEDIAN(
    IF(
        (World[Country Name]=$I26)*
        (World[Year]=Year-2)*
        (World[Unemployment (% of total labor force) (modeled ILO estimate)]&lt;&gt;0),
        World[Unemployment (% of total labor force) (modeled ILO estimate)])),"No Value")</f>
        <v>3.3530000000000002</v>
      </c>
    </row>
    <row r="27" spans="2:21" x14ac:dyDescent="0.3">
      <c r="G27">
        <v>1994</v>
      </c>
      <c r="I27" t="str">
        <v>Bosnia and Herzegovina</v>
      </c>
      <c r="J27" s="3" cm="1">
        <f t="array" ref="J27">IFERROR(MEDIAN(
    IF(
        (World[Country Name]=$I27)*
        (World[Year]=Year)*
        (World[Infant mortality rate (per 1,000 live births)]&lt;&gt;0),
        World[Infant mortality rate (per 1,000 live births)])),"No Value")</f>
        <v>8.3000000000000007</v>
      </c>
      <c r="K27" s="3" cm="1">
        <f t="array" ref="K27">IFERROR(MEDIAN(
    IF(
        (World[Country Name]=$I27)*
        (World[Year]=Year)*
        (World[Life expectancy at birth (years)]&lt;&gt;0),
        World[Life expectancy at birth (years)])),"No data")</f>
        <v>74.637</v>
      </c>
      <c r="L27" s="4" cm="1">
        <f t="array" ref="L27">IFERROR(MEDIAN(
    IF(
        (World[Country Name]=$I27)*
        (World[Year]=Year)*
        (World[GDP per capita (USD)]&lt;&gt;0),
        World[GDP per capita (USD)])),"No Value")</f>
        <v>1530.81</v>
      </c>
      <c r="M27" s="2" cm="1">
        <f t="array" ref="M27">IFERROR(MEDIAN(
    IF(
        (World[Country Name]=$I27)*
        (World[Year]=Year)*
        (World[Unemployment (% of total labor force) (modeled ILO estimate)]&lt;&gt;0),
        World[Unemployment (% of total labor force) (modeled ILO estimate)])),"No Value")</f>
        <v>27.129000000000001</v>
      </c>
      <c r="N27" s="3" cm="1">
        <f t="array" ref="N27">IFERROR(MEDIAN(
    IF(
        (World[Country Name]=$I27)*
        (World[Year]=Year-1)*
        (World[Infant mortality rate (per 1,000 live births)]&lt;&gt;0),
        World[Infant mortality rate (per 1,000 live births)])),"No Value")</f>
        <v>8.6</v>
      </c>
      <c r="O27" s="3" cm="1">
        <f t="array" ref="O27">IFERROR(MEDIAN(
    IF(
        (World[Country Name]=$I27)*
        (World[Year]=Year-1)*
        (World[Life expectancy at birth (years)]&lt;&gt;0),
        World[Life expectancy at birth (years)])),"No Value")</f>
        <v>74.403000000000006</v>
      </c>
      <c r="P27" s="5" cm="1">
        <f t="array" ref="P27">IFERROR(MEDIAN(
    IF(
        (World[Country Name]=$I27)*
        (World[Year]=Year-1)*
        (World[GDP per capita (USD)]&lt;&gt;0),
        World[GDP per capita (USD)])),"No Value")</f>
        <v>1467.78</v>
      </c>
      <c r="Q27" s="2" cm="1">
        <f t="array" ref="Q27">IFERROR(MEDIAN(
    IF(
        (World[Country Name]=$I27)*
        (World[Year]=Year-1)*
        (World[Unemployment (% of total labor force) (modeled ILO estimate)]&lt;&gt;0),
        World[Unemployment (% of total labor force) (modeled ILO estimate)])),"No Value")</f>
        <v>26.187000000000001</v>
      </c>
      <c r="R27" cm="1">
        <f t="array" ref="R27">IFERROR(MEDIAN(
    IF(
        (World[Country Name]=$I27)*
        (World[Year]=Year-2)*
        (World[Infant mortality rate (per 1,000 live births)]&lt;&gt;0),
        World[Infant mortality rate (per 1,000 live births)])),"No Value")</f>
        <v>9</v>
      </c>
      <c r="S27" s="2" cm="1">
        <f t="array" ref="S27">IFERROR(MEDIAN(
    IF(
        (World[Country Name]=$I27)*
        (World[Year]=Year-2)*
        (World[Life expectancy at birth (years)]&lt;&gt;0),
        World[Life expectancy at birth (years)])),"No Value")</f>
        <v>74.05</v>
      </c>
      <c r="T27" cm="1">
        <f t="array" ref="T27">IFERROR(MEDIAN(
    IF(
        (World[Country Name]=$I27)*
        (World[Year]=Year-2)*
        (World[GDP per capita (USD)]&lt;&gt;0),
        World[GDP per capita (USD)])),"No Value")</f>
        <v>1251.75</v>
      </c>
      <c r="U27" s="6" cm="1">
        <f t="array" ref="U27">IFERROR(MEDIAN(
    IF(
        (World[Country Name]=$I27)*
        (World[Year]=Year-2)*
        (World[Unemployment (% of total labor force) (modeled ILO estimate)]&lt;&gt;0),
        World[Unemployment (% of total labor force) (modeled ILO estimate)])),"No Value")</f>
        <v>25.311</v>
      </c>
    </row>
    <row r="28" spans="2:21" x14ac:dyDescent="0.3">
      <c r="B28" s="2" t="str">
        <f>IFERROR(IF(B15-B14&lt;0,TEXT(B14-B15,"0.0")&amp;"↓ than previous year",IF(B15-B14=0,"no change from previous year",TEXT(B15-B14,"0.0")&amp;"↑ than previous year")),"No Data")</f>
        <v>0.4↓ than previous year</v>
      </c>
      <c r="C28" s="3" t="str">
        <f>IFERROR(IF(C15-C14&lt;0,TEXT(C14-C15,"0.0")&amp;"↓ than previous year",IF(C15-C14=0,"no change from previous year",TEXT(C15-C14,"0.0")&amp;"↑ than previous year")),"No Data")</f>
        <v>0.4↑ than previous year</v>
      </c>
      <c r="D28" s="2" t="str">
        <f>IFERROR(IF(D15-D14&lt;0,"$"&amp;TEXT(D14-D15,"0.0")&amp;"↓ than previous year",IF(D15-D14=0,"no change from previous year","$"&amp;TEXT(D15-D14,"0.0")&amp;"↑ than previous year")),"No Data")</f>
        <v>$84.5↓ than previous year</v>
      </c>
      <c r="E28" s="2" t="str">
        <f>IFERROR(IF(E15-E14&lt;0,TEXT((E14-E15)/E14,"0.0%")&amp;"↓ than previous year",IF(E15-E14=0,"no change from previous year",TEXT((E15-E14)/E14,"0.0%")&amp;"↑ than previous year")),"No Data")</f>
        <v>4.0%↑ than previous year</v>
      </c>
      <c r="G28">
        <v>1993</v>
      </c>
      <c r="I28" t="str">
        <v>Botswana</v>
      </c>
      <c r="J28" s="3" cm="1">
        <f t="array" ref="J28">IFERROR(MEDIAN(
    IF(
        (World[Country Name]=$I28)*
        (World[Year]=Year)*
        (World[Infant mortality rate (per 1,000 live births)]&lt;&gt;0),
        World[Infant mortality rate (per 1,000 live births)])),"No Value")</f>
        <v>49.2</v>
      </c>
      <c r="K28" s="3" cm="1">
        <f t="array" ref="K28">IFERROR(MEDIAN(
    IF(
        (World[Country Name]=$I28)*
        (World[Year]=Year)*
        (World[Life expectancy at birth (years)]&lt;&gt;0),
        World[Life expectancy at birth (years)])),"No data")</f>
        <v>50.280999999999999</v>
      </c>
      <c r="L28" s="4" cm="1">
        <f t="array" ref="L28">IFERROR(MEDIAN(
    IF(
        (World[Country Name]=$I28)*
        (World[Year]=Year)*
        (World[GDP per capita (USD)]&lt;&gt;0),
        World[GDP per capita (USD)])),"No Value")</f>
        <v>3278.01</v>
      </c>
      <c r="M28" s="2" cm="1">
        <f t="array" ref="M28">IFERROR(MEDIAN(
    IF(
        (World[Country Name]=$I28)*
        (World[Year]=Year)*
        (World[Unemployment (% of total labor force) (modeled ILO estimate)]&lt;&gt;0),
        World[Unemployment (% of total labor force) (modeled ILO estimate)])),"No Value")</f>
        <v>18.54</v>
      </c>
      <c r="N28" s="3" cm="1">
        <f t="array" ref="N28">IFERROR(MEDIAN(
    IF(
        (World[Country Name]=$I28)*
        (World[Year]=Year-1)*
        (World[Infant mortality rate (per 1,000 live births)]&lt;&gt;0),
        World[Infant mortality rate (per 1,000 live births)])),"No Value")</f>
        <v>50</v>
      </c>
      <c r="O28" s="3" cm="1">
        <f t="array" ref="O28">IFERROR(MEDIAN(
    IF(
        (World[Country Name]=$I28)*
        (World[Year]=Year-1)*
        (World[Life expectancy at birth (years)]&lt;&gt;0),
        World[Life expectancy at birth (years)])),"No Value")</f>
        <v>50.628999999999998</v>
      </c>
      <c r="P28" s="5" cm="1">
        <f t="array" ref="P28">IFERROR(MEDIAN(
    IF(
        (World[Country Name]=$I28)*
        (World[Year]=Year-1)*
        (World[GDP per capita (USD)]&lt;&gt;0),
        World[GDP per capita (USD)])),"No Value")</f>
        <v>3522.31</v>
      </c>
      <c r="Q28" s="2" cm="1">
        <f t="array" ref="Q28">IFERROR(MEDIAN(
    IF(
        (World[Country Name]=$I28)*
        (World[Year]=Year-1)*
        (World[Unemployment (% of total labor force) (modeled ILO estimate)]&lt;&gt;0),
        World[Unemployment (% of total labor force) (modeled ILO estimate)])),"No Value")</f>
        <v>15.88</v>
      </c>
      <c r="R28" cm="1">
        <f t="array" ref="R28">IFERROR(MEDIAN(
    IF(
        (World[Country Name]=$I28)*
        (World[Year]=Year-2)*
        (World[Infant mortality rate (per 1,000 live births)]&lt;&gt;0),
        World[Infant mortality rate (per 1,000 live births)])),"No Value")</f>
        <v>50.3</v>
      </c>
      <c r="S28" s="2" cm="1">
        <f t="array" ref="S28">IFERROR(MEDIAN(
    IF(
        (World[Country Name]=$I28)*
        (World[Year]=Year-2)*
        (World[Life expectancy at birth (years)]&lt;&gt;0),
        World[Life expectancy at birth (years)])),"No Value")</f>
        <v>51.213999999999999</v>
      </c>
      <c r="T28" cm="1">
        <f t="array" ref="T28">IFERROR(MEDIAN(
    IF(
        (World[Country Name]=$I28)*
        (World[Year]=Year-2)*
        (World[GDP per capita (USD)]&lt;&gt;0),
        World[GDP per capita (USD)])),"No Value")</f>
        <v>3405.81</v>
      </c>
      <c r="U28" s="6" cm="1">
        <f t="array" ref="U28">IFERROR(MEDIAN(
    IF(
        (World[Country Name]=$I28)*
        (World[Year]=Year-2)*
        (World[Unemployment (% of total labor force) (modeled ILO estimate)]&lt;&gt;0),
        World[Unemployment (% of total labor force) (modeled ILO estimate)])),"No Value")</f>
        <v>18.928999999999998</v>
      </c>
    </row>
    <row r="29" spans="2:21" x14ac:dyDescent="0.3">
      <c r="G29">
        <v>1992</v>
      </c>
      <c r="I29" t="str">
        <v>Brazil</v>
      </c>
      <c r="J29" s="3" cm="1">
        <f t="array" ref="J29">IFERROR(MEDIAN(
    IF(
        (World[Country Name]=$I29)*
        (World[Year]=Year)*
        (World[Infant mortality rate (per 1,000 live births)]&lt;&gt;0),
        World[Infant mortality rate (per 1,000 live births)])),"No Value")</f>
        <v>28.6</v>
      </c>
      <c r="K29" s="3" cm="1">
        <f t="array" ref="K29">IFERROR(MEDIAN(
    IF(
        (World[Country Name]=$I29)*
        (World[Year]=Year)*
        (World[Life expectancy at birth (years)]&lt;&gt;0),
        World[Life expectancy at birth (years)])),"No data")</f>
        <v>70.462000000000003</v>
      </c>
      <c r="L29" s="4" cm="1">
        <f t="array" ref="L29">IFERROR(MEDIAN(
    IF(
        (World[Country Name]=$I29)*
        (World[Year]=Year)*
        (World[GDP per capita (USD)]&lt;&gt;0),
        World[GDP per capita (USD)])),"No Value")</f>
        <v>3156.8</v>
      </c>
      <c r="M29" s="2" cm="1">
        <f t="array" ref="M29">IFERROR(MEDIAN(
    IF(
        (World[Country Name]=$I29)*
        (World[Year]=Year)*
        (World[Unemployment (% of total labor force) (modeled ILO estimate)]&lt;&gt;0),
        World[Unemployment (% of total labor force) (modeled ILO estimate)])),"No Value")</f>
        <v>9.61</v>
      </c>
      <c r="N29" s="3" cm="1">
        <f t="array" ref="N29">IFERROR(MEDIAN(
    IF(
        (World[Country Name]=$I29)*
        (World[Year]=Year-1)*
        (World[Infant mortality rate (per 1,000 live births)]&lt;&gt;0),
        World[Infant mortality rate (per 1,000 live births)])),"No Value")</f>
        <v>30.4</v>
      </c>
      <c r="O29" s="3" cm="1">
        <f t="array" ref="O29">IFERROR(MEDIAN(
    IF(
        (World[Country Name]=$I29)*
        (World[Year]=Year-1)*
        (World[Life expectancy at birth (years)]&lt;&gt;0),
        World[Life expectancy at birth (years)])),"No Value")</f>
        <v>70.116</v>
      </c>
      <c r="P29" s="5" cm="1">
        <f t="array" ref="P29">IFERROR(MEDIAN(
    IF(
        (World[Country Name]=$I29)*
        (World[Year]=Year-1)*
        (World[GDP per capita (USD)]&lt;&gt;0),
        World[GDP per capita (USD)])),"No Value")</f>
        <v>3749.75</v>
      </c>
      <c r="Q29" s="2" cm="1">
        <f t="array" ref="Q29">IFERROR(MEDIAN(
    IF(
        (World[Country Name]=$I29)*
        (World[Year]=Year-1)*
        (World[Unemployment (% of total labor force) (modeled ILO estimate)]&lt;&gt;0),
        World[Unemployment (% of total labor force) (modeled ILO estimate)])),"No Value")</f>
        <v>9.8940000000000001</v>
      </c>
      <c r="R29" cm="1">
        <f t="array" ref="R29">IFERROR(MEDIAN(
    IF(
        (World[Country Name]=$I29)*
        (World[Year]=Year-2)*
        (World[Infant mortality rate (per 1,000 live births)]&lt;&gt;0),
        World[Infant mortality rate (per 1,000 live births)])),"No Value")</f>
        <v>32.299999999999997</v>
      </c>
      <c r="S29" s="2" cm="1">
        <f t="array" ref="S29">IFERROR(MEDIAN(
    IF(
        (World[Country Name]=$I29)*
        (World[Year]=Year-2)*
        (World[Life expectancy at birth (years)]&lt;&gt;0),
        World[Life expectancy at birth (years)])),"No Value")</f>
        <v>69.769000000000005</v>
      </c>
      <c r="T29" cm="1">
        <f t="array" ref="T29">IFERROR(MEDIAN(
    IF(
        (World[Country Name]=$I29)*
        (World[Year]=Year-2)*
        (World[GDP per capita (USD)]&lt;&gt;0),
        World[GDP per capita (USD)])),"No Value")</f>
        <v>3478.37</v>
      </c>
      <c r="U29" s="6" cm="1">
        <f t="array" ref="U29">IFERROR(MEDIAN(
    IF(
        (World[Country Name]=$I29)*
        (World[Year]=Year-2)*
        (World[Unemployment (% of total labor force) (modeled ILO estimate)]&lt;&gt;0),
        World[Unemployment (% of total labor force) (modeled ILO estimate)])),"No Value")</f>
        <v>10.208</v>
      </c>
    </row>
    <row r="30" spans="2:21" x14ac:dyDescent="0.3">
      <c r="G30">
        <v>1991</v>
      </c>
      <c r="I30" t="str">
        <v>Brunei Darussalam</v>
      </c>
      <c r="J30" s="3" cm="1">
        <f t="array" ref="J30">IFERROR(MEDIAN(
    IF(
        (World[Country Name]=$I30)*
        (World[Year]=Year)*
        (World[Infant mortality rate (per 1,000 live births)]&lt;&gt;0),
        World[Infant mortality rate (per 1,000 live births)])),"No Value")</f>
        <v>8.1</v>
      </c>
      <c r="K30" s="3" cm="1">
        <f t="array" ref="K30">IFERROR(MEDIAN(
    IF(
        (World[Country Name]=$I30)*
        (World[Year]=Year)*
        (World[Life expectancy at birth (years)]&lt;&gt;0),
        World[Life expectancy at birth (years)])),"No data")</f>
        <v>73.075999999999993</v>
      </c>
      <c r="L30" s="4" cm="1">
        <f t="array" ref="L30">IFERROR(MEDIAN(
    IF(
        (World[Country Name]=$I30)*
        (World[Year]=Year)*
        (World[GDP per capita (USD)]&lt;&gt;0),
        World[GDP per capita (USD)])),"No Value")</f>
        <v>16472.099999999999</v>
      </c>
      <c r="M30" s="2" cm="1">
        <f t="array" ref="M30">IFERROR(MEDIAN(
    IF(
        (World[Country Name]=$I30)*
        (World[Year]=Year)*
        (World[Unemployment (% of total labor force) (modeled ILO estimate)]&lt;&gt;0),
        World[Unemployment (% of total labor force) (modeled ILO estimate)])),"No Value")</f>
        <v>5.6340000000000003</v>
      </c>
      <c r="N30" s="3" cm="1">
        <f t="array" ref="N30">IFERROR(MEDIAN(
    IF(
        (World[Country Name]=$I30)*
        (World[Year]=Year-1)*
        (World[Infant mortality rate (per 1,000 live births)]&lt;&gt;0),
        World[Infant mortality rate (per 1,000 live births)])),"No Value")</f>
        <v>8.3000000000000007</v>
      </c>
      <c r="O30" s="3" cm="1">
        <f t="array" ref="O30">IFERROR(MEDIAN(
    IF(
        (World[Country Name]=$I30)*
        (World[Year]=Year-1)*
        (World[Life expectancy at birth (years)]&lt;&gt;0),
        World[Life expectancy at birth (years)])),"No Value")</f>
        <v>72.808999999999997</v>
      </c>
      <c r="P30" s="5" cm="1">
        <f t="array" ref="P30">IFERROR(MEDIAN(
    IF(
        (World[Country Name]=$I30)*
        (World[Year]=Year-1)*
        (World[GDP per capita (USD)]&lt;&gt;0),
        World[GDP per capita (USD)])),"No Value")</f>
        <v>18012.599999999999</v>
      </c>
      <c r="Q30" s="2" cm="1">
        <f t="array" ref="Q30">IFERROR(MEDIAN(
    IF(
        (World[Country Name]=$I30)*
        (World[Year]=Year-1)*
        (World[Unemployment (% of total labor force) (modeled ILO estimate)]&lt;&gt;0),
        World[Unemployment (% of total labor force) (modeled ILO estimate)])),"No Value")</f>
        <v>5.6</v>
      </c>
      <c r="R30" cm="1">
        <f t="array" ref="R30">IFERROR(MEDIAN(
    IF(
        (World[Country Name]=$I30)*
        (World[Year]=Year-2)*
        (World[Infant mortality rate (per 1,000 live births)]&lt;&gt;0),
        World[Infant mortality rate (per 1,000 live births)])),"No Value")</f>
        <v>8.5</v>
      </c>
      <c r="S30" s="2" cm="1">
        <f t="array" ref="S30">IFERROR(MEDIAN(
    IF(
        (World[Country Name]=$I30)*
        (World[Year]=Year-2)*
        (World[Life expectancy at birth (years)]&lt;&gt;0),
        World[Life expectancy at birth (years)])),"No Value")</f>
        <v>72.537999999999997</v>
      </c>
      <c r="T30" cm="1">
        <f t="array" ref="T30">IFERROR(MEDIAN(
    IF(
        (World[Country Name]=$I30)*
        (World[Year]=Year-2)*
        (World[GDP per capita (USD)]&lt;&gt;0),
        World[GDP per capita (USD)])),"No Value")</f>
        <v>14101.3</v>
      </c>
      <c r="U30" s="6" cm="1">
        <f t="array" ref="U30">IFERROR(MEDIAN(
    IF(
        (World[Country Name]=$I30)*
        (World[Year]=Year-2)*
        (World[Unemployment (% of total labor force) (modeled ILO estimate)]&lt;&gt;0),
        World[Unemployment (% of total labor force) (modeled ILO estimate)])),"No Value")</f>
        <v>5.5720000000000001</v>
      </c>
    </row>
    <row r="31" spans="2:21" x14ac:dyDescent="0.3">
      <c r="G31">
        <v>1990</v>
      </c>
      <c r="I31" t="str">
        <v>Bulgaria</v>
      </c>
      <c r="J31" s="3" cm="1">
        <f t="array" ref="J31">IFERROR(MEDIAN(
    IF(
        (World[Country Name]=$I31)*
        (World[Year]=Year)*
        (World[Infant mortality rate (per 1,000 live births)]&lt;&gt;0),
        World[Infant mortality rate (per 1,000 live births)])),"No Value")</f>
        <v>13.8</v>
      </c>
      <c r="K31" s="3" cm="1">
        <f t="array" ref="K31">IFERROR(MEDIAN(
    IF(
        (World[Country Name]=$I31)*
        (World[Year]=Year)*
        (World[Life expectancy at birth (years)]&lt;&gt;0),
        World[Life expectancy at birth (years)])),"No data")</f>
        <v>71.768299999999996</v>
      </c>
      <c r="L31" s="4" cm="1">
        <f t="array" ref="L31">IFERROR(MEDIAN(
    IF(
        (World[Country Name]=$I31)*
        (World[Year]=Year)*
        (World[GDP per capita (USD)]&lt;&gt;0),
        World[GDP per capita (USD)])),"No Value")</f>
        <v>1757.44</v>
      </c>
      <c r="M31" s="2" cm="1">
        <f t="array" ref="M31">IFERROR(MEDIAN(
    IF(
        (World[Country Name]=$I31)*
        (World[Year]=Year)*
        (World[Unemployment (% of total labor force) (modeled ILO estimate)]&lt;&gt;0),
        World[Unemployment (% of total labor force) (modeled ILO estimate)])),"No Value")</f>
        <v>19.920999999999999</v>
      </c>
      <c r="N31" s="3" cm="1">
        <f t="array" ref="N31">IFERROR(MEDIAN(
    IF(
        (World[Country Name]=$I31)*
        (World[Year]=Year-1)*
        (World[Infant mortality rate (per 1,000 live births)]&lt;&gt;0),
        World[Infant mortality rate (per 1,000 live births)])),"No Value")</f>
        <v>14.3</v>
      </c>
      <c r="O31" s="3" cm="1">
        <f t="array" ref="O31">IFERROR(MEDIAN(
    IF(
        (World[Country Name]=$I31)*
        (World[Year]=Year-1)*
        (World[Life expectancy at birth (years)]&lt;&gt;0),
        World[Life expectancy at birth (years)])),"No Value")</f>
        <v>71.663399999999996</v>
      </c>
      <c r="P31" s="5" cm="1">
        <f t="array" ref="P31">IFERROR(MEDIAN(
    IF(
        (World[Country Name]=$I31)*
        (World[Year]=Year-1)*
        (World[GDP per capita (USD)]&lt;&gt;0),
        World[GDP per capita (USD)])),"No Value")</f>
        <v>1609.88</v>
      </c>
      <c r="Q31" s="2" cm="1">
        <f t="array" ref="Q31">IFERROR(MEDIAN(
    IF(
        (World[Country Name]=$I31)*
        (World[Year]=Year-1)*
        (World[Unemployment (% of total labor force) (modeled ILO estimate)]&lt;&gt;0),
        World[Unemployment (% of total labor force) (modeled ILO estimate)])),"No Value")</f>
        <v>16.218</v>
      </c>
      <c r="R31" cm="1">
        <f t="array" ref="R31">IFERROR(MEDIAN(
    IF(
        (World[Country Name]=$I31)*
        (World[Year]=Year-2)*
        (World[Infant mortality rate (per 1,000 live births)]&lt;&gt;0),
        World[Infant mortality rate (per 1,000 live births)])),"No Value")</f>
        <v>14.9</v>
      </c>
      <c r="S31" s="2" cm="1">
        <f t="array" ref="S31">IFERROR(MEDIAN(
    IF(
        (World[Country Name]=$I31)*
        (World[Year]=Year-2)*
        (World[Life expectancy at birth (years)]&lt;&gt;0),
        World[Life expectancy at birth (years)])),"No Value")</f>
        <v>71.412199999999999</v>
      </c>
      <c r="T31" cm="1">
        <f t="array" ref="T31">IFERROR(MEDIAN(
    IF(
        (World[Country Name]=$I31)*
        (World[Year]=Year-2)*
        (World[GDP per capita (USD)]&lt;&gt;0),
        World[GDP per capita (USD)])),"No Value")</f>
        <v>1648.1</v>
      </c>
      <c r="U31" s="6" cm="1">
        <f t="array" ref="U31">IFERROR(MEDIAN(
    IF(
        (World[Country Name]=$I31)*
        (World[Year]=Year-2)*
        (World[Unemployment (% of total labor force) (modeled ILO estimate)]&lt;&gt;0),
        World[Unemployment (% of total labor force) (modeled ILO estimate)])),"No Value")</f>
        <v>14.1</v>
      </c>
    </row>
    <row r="32" spans="2:21" x14ac:dyDescent="0.3">
      <c r="G32">
        <v>1989</v>
      </c>
      <c r="I32" t="str">
        <v>Burkina Faso</v>
      </c>
      <c r="J32" s="3" cm="1">
        <f t="array" ref="J32">IFERROR(MEDIAN(
    IF(
        (World[Country Name]=$I32)*
        (World[Year]=Year)*
        (World[Infant mortality rate (per 1,000 live births)]&lt;&gt;0),
        World[Infant mortality rate (per 1,000 live births)])),"No Value")</f>
        <v>89.4</v>
      </c>
      <c r="K32" s="3" cm="1">
        <f t="array" ref="K32">IFERROR(MEDIAN(
    IF(
        (World[Country Name]=$I32)*
        (World[Year]=Year)*
        (World[Life expectancy at birth (years)]&lt;&gt;0),
        World[Life expectancy at birth (years)])),"No data")</f>
        <v>50.893000000000001</v>
      </c>
      <c r="L32" s="4" cm="1">
        <f t="array" ref="L32">IFERROR(MEDIAN(
    IF(
        (World[Country Name]=$I32)*
        (World[Year]=Year)*
        (World[GDP per capita (USD)]&lt;&gt;0),
        World[GDP per capita (USD)])),"No Value")</f>
        <v>235.49100000000001</v>
      </c>
      <c r="M32" s="2" cm="1">
        <f t="array" ref="M32">IFERROR(MEDIAN(
    IF(
        (World[Country Name]=$I32)*
        (World[Year]=Year)*
        (World[Unemployment (% of total labor force) (modeled ILO estimate)]&lt;&gt;0),
        World[Unemployment (% of total labor force) (modeled ILO estimate)])),"No Value")</f>
        <v>2.778</v>
      </c>
      <c r="N32" s="3" cm="1">
        <f t="array" ref="N32">IFERROR(MEDIAN(
    IF(
        (World[Country Name]=$I32)*
        (World[Year]=Year-1)*
        (World[Infant mortality rate (per 1,000 live births)]&lt;&gt;0),
        World[Infant mortality rate (per 1,000 live births)])),"No Value")</f>
        <v>90.9</v>
      </c>
      <c r="O32" s="3" cm="1">
        <f t="array" ref="O32">IFERROR(MEDIAN(
    IF(
        (World[Country Name]=$I32)*
        (World[Year]=Year-1)*
        (World[Life expectancy at birth (years)]&lt;&gt;0),
        World[Life expectancy at birth (years)])),"No Value")</f>
        <v>50.488999999999997</v>
      </c>
      <c r="P32" s="5" cm="1">
        <f t="array" ref="P32">IFERROR(MEDIAN(
    IF(
        (World[Country Name]=$I32)*
        (World[Year]=Year-1)*
        (World[GDP per capita (USD)]&lt;&gt;0),
        World[GDP per capita (USD)])),"No Value")</f>
        <v>226.476</v>
      </c>
      <c r="Q32" s="2" cm="1">
        <f t="array" ref="Q32">IFERROR(MEDIAN(
    IF(
        (World[Country Name]=$I32)*
        (World[Year]=Year-1)*
        (World[Unemployment (% of total labor force) (modeled ILO estimate)]&lt;&gt;0),
        World[Unemployment (% of total labor force) (modeled ILO estimate)])),"No Value")</f>
        <v>2.6640000000000001</v>
      </c>
      <c r="R32" cm="1">
        <f t="array" ref="R32">IFERROR(MEDIAN(
    IF(
        (World[Country Name]=$I32)*
        (World[Year]=Year-2)*
        (World[Infant mortality rate (per 1,000 live births)]&lt;&gt;0),
        World[Infant mortality rate (per 1,000 live births)])),"No Value")</f>
        <v>92.3</v>
      </c>
      <c r="S32" s="2" cm="1">
        <f t="array" ref="S32">IFERROR(MEDIAN(
    IF(
        (World[Country Name]=$I32)*
        (World[Year]=Year-2)*
        (World[Life expectancy at birth (years)]&lt;&gt;0),
        World[Life expectancy at birth (years)])),"No Value")</f>
        <v>50.167999999999999</v>
      </c>
      <c r="T32" cm="1">
        <f t="array" ref="T32">IFERROR(MEDIAN(
    IF(
        (World[Country Name]=$I32)*
        (World[Year]=Year-2)*
        (World[GDP per capita (USD)]&lt;&gt;0),
        World[GDP per capita (USD)])),"No Value")</f>
        <v>265.33999999999997</v>
      </c>
      <c r="U32" s="6" cm="1">
        <f t="array" ref="U32">IFERROR(MEDIAN(
    IF(
        (World[Country Name]=$I32)*
        (World[Year]=Year-2)*
        (World[Unemployment (% of total labor force) (modeled ILO estimate)]&lt;&gt;0),
        World[Unemployment (% of total labor force) (modeled ILO estimate)])),"No Value")</f>
        <v>2.5329999999999999</v>
      </c>
    </row>
    <row r="33" spans="7:21" x14ac:dyDescent="0.3">
      <c r="G33">
        <v>1988</v>
      </c>
      <c r="I33" t="str">
        <v>Burundi</v>
      </c>
      <c r="J33" s="3" cm="1">
        <f t="array" ref="J33">IFERROR(MEDIAN(
    IF(
        (World[Country Name]=$I33)*
        (World[Year]=Year)*
        (World[Infant mortality rate (per 1,000 live births)]&lt;&gt;0),
        World[Infant mortality rate (per 1,000 live births)])),"No Value")</f>
        <v>92.6</v>
      </c>
      <c r="K33" s="3" cm="1">
        <f t="array" ref="K33">IFERROR(MEDIAN(
    IF(
        (World[Country Name]=$I33)*
        (World[Year]=Year)*
        (World[Life expectancy at birth (years)]&lt;&gt;0),
        World[Life expectancy at birth (years)])),"No data")</f>
        <v>49.93</v>
      </c>
      <c r="L33" s="4" cm="1">
        <f t="array" ref="L33">IFERROR(MEDIAN(
    IF(
        (World[Country Name]=$I33)*
        (World[Year]=Year)*
        (World[GDP per capita (USD)]&lt;&gt;0),
        World[GDP per capita (USD)])),"No Value")</f>
        <v>134.363</v>
      </c>
      <c r="M33" s="2" cm="1">
        <f t="array" ref="M33">IFERROR(MEDIAN(
    IF(
        (World[Country Name]=$I33)*
        (World[Year]=Year)*
        (World[Unemployment (% of total labor force) (modeled ILO estimate)]&lt;&gt;0),
        World[Unemployment (% of total labor force) (modeled ILO estimate)])),"No Value")</f>
        <v>2.0619999999999998</v>
      </c>
      <c r="N33" s="3" cm="1">
        <f t="array" ref="N33">IFERROR(MEDIAN(
    IF(
        (World[Country Name]=$I33)*
        (World[Year]=Year-1)*
        (World[Infant mortality rate (per 1,000 live births)]&lt;&gt;0),
        World[Infant mortality rate (per 1,000 live births)])),"No Value")</f>
        <v>95.7</v>
      </c>
      <c r="O33" s="3" cm="1">
        <f t="array" ref="O33">IFERROR(MEDIAN(
    IF(
        (World[Country Name]=$I33)*
        (World[Year]=Year-1)*
        (World[Life expectancy at birth (years)]&lt;&gt;0),
        World[Life expectancy at birth (years)])),"No Value")</f>
        <v>49.091000000000001</v>
      </c>
      <c r="P33" s="5" cm="1">
        <f t="array" ref="P33">IFERROR(MEDIAN(
    IF(
        (World[Country Name]=$I33)*
        (World[Year]=Year-1)*
        (World[GDP per capita (USD)]&lt;&gt;0),
        World[GDP per capita (USD)])),"No Value")</f>
        <v>136.464</v>
      </c>
      <c r="Q33" s="2" cm="1">
        <f t="array" ref="Q33">IFERROR(MEDIAN(
    IF(
        (World[Country Name]=$I33)*
        (World[Year]=Year-1)*
        (World[Unemployment (% of total labor force) (modeled ILO estimate)]&lt;&gt;0),
        World[Unemployment (% of total labor force) (modeled ILO estimate)])),"No Value")</f>
        <v>2.1059999999999999</v>
      </c>
      <c r="R33" cm="1">
        <f t="array" ref="R33">IFERROR(MEDIAN(
    IF(
        (World[Country Name]=$I33)*
        (World[Year]=Year-2)*
        (World[Infant mortality rate (per 1,000 live births)]&lt;&gt;0),
        World[Infant mortality rate (per 1,000 live births)])),"No Value")</f>
        <v>98.6</v>
      </c>
      <c r="S33" s="2" cm="1">
        <f t="array" ref="S33">IFERROR(MEDIAN(
    IF(
        (World[Country Name]=$I33)*
        (World[Year]=Year-2)*
        (World[Life expectancy at birth (years)]&lt;&gt;0),
        World[Life expectancy at birth (years)])),"No Value")</f>
        <v>48.338999999999999</v>
      </c>
      <c r="T33" cm="1">
        <f t="array" ref="T33">IFERROR(MEDIAN(
    IF(
        (World[Country Name]=$I33)*
        (World[Year]=Year-2)*
        (World[GDP per capita (USD)]&lt;&gt;0),
        World[GDP per capita (USD)])),"No Value")</f>
        <v>128.93899999999999</v>
      </c>
      <c r="U33" s="6" cm="1">
        <f t="array" ref="U33">IFERROR(MEDIAN(
    IF(
        (World[Country Name]=$I33)*
        (World[Year]=Year-2)*
        (World[Unemployment (% of total labor force) (modeled ILO estimate)]&lt;&gt;0),
        World[Unemployment (% of total labor force) (modeled ILO estimate)])),"No Value")</f>
        <v>2.0510000000000002</v>
      </c>
    </row>
    <row r="34" spans="7:21" x14ac:dyDescent="0.3">
      <c r="G34">
        <v>1987</v>
      </c>
      <c r="I34" t="str">
        <v>Cabo Verde</v>
      </c>
      <c r="J34" s="3" cm="1">
        <f t="array" ref="J34">IFERROR(MEDIAN(
    IF(
        (World[Country Name]=$I34)*
        (World[Year]=Year)*
        (World[Infant mortality rate (per 1,000 live births)]&lt;&gt;0),
        World[Infant mortality rate (per 1,000 live births)])),"No Value")</f>
        <v>26.6</v>
      </c>
      <c r="K34" s="3" cm="1">
        <f t="array" ref="K34">IFERROR(MEDIAN(
    IF(
        (World[Country Name]=$I34)*
        (World[Year]=Year)*
        (World[Life expectancy at birth (years)]&lt;&gt;0),
        World[Life expectancy at birth (years)])),"No data")</f>
        <v>69.099000000000004</v>
      </c>
      <c r="L34" s="4" cm="1">
        <f t="array" ref="L34">IFERROR(MEDIAN(
    IF(
        (World[Country Name]=$I34)*
        (World[Year]=Year)*
        (World[GDP per capita (USD)]&lt;&gt;0),
        World[GDP per capita (USD)])),"No Value")</f>
        <v>1292.2</v>
      </c>
      <c r="M34" s="2" cm="1">
        <f t="array" ref="M34">IFERROR(MEDIAN(
    IF(
        (World[Country Name]=$I34)*
        (World[Year]=Year)*
        (World[Unemployment (% of total labor force) (modeled ILO estimate)]&lt;&gt;0),
        World[Unemployment (% of total labor force) (modeled ILO estimate)])),"No Value")</f>
        <v>11.696999999999999</v>
      </c>
      <c r="N34" s="3" cm="1">
        <f t="array" ref="N34">IFERROR(MEDIAN(
    IF(
        (World[Country Name]=$I34)*
        (World[Year]=Year-1)*
        (World[Infant mortality rate (per 1,000 live births)]&lt;&gt;0),
        World[Infant mortality rate (per 1,000 live births)])),"No Value")</f>
        <v>29.2</v>
      </c>
      <c r="O34" s="3" cm="1">
        <f t="array" ref="O34">IFERROR(MEDIAN(
    IF(
        (World[Country Name]=$I34)*
        (World[Year]=Year-1)*
        (World[Life expectancy at birth (years)]&lt;&gt;0),
        World[Life expectancy at birth (years)])),"No Value")</f>
        <v>68.582999999999998</v>
      </c>
      <c r="P34" s="5" cm="1">
        <f t="array" ref="P34">IFERROR(MEDIAN(
    IF(
        (World[Country Name]=$I34)*
        (World[Year]=Year-1)*
        (World[GDP per capita (USD)]&lt;&gt;0),
        World[GDP per capita (USD)])),"No Value")</f>
        <v>1259.32</v>
      </c>
      <c r="Q34" s="2" cm="1">
        <f t="array" ref="Q34">IFERROR(MEDIAN(
    IF(
        (World[Country Name]=$I34)*
        (World[Year]=Year-1)*
        (World[Unemployment (% of total labor force) (modeled ILO estimate)]&lt;&gt;0),
        World[Unemployment (% of total labor force) (modeled ILO estimate)])),"No Value")</f>
        <v>11.728</v>
      </c>
      <c r="R34" cm="1">
        <f t="array" ref="R34">IFERROR(MEDIAN(
    IF(
        (World[Country Name]=$I34)*
        (World[Year]=Year-2)*
        (World[Infant mortality rate (per 1,000 live births)]&lt;&gt;0),
        World[Infant mortality rate (per 1,000 live births)])),"No Value")</f>
        <v>32.4</v>
      </c>
      <c r="S34" s="2" cm="1">
        <f t="array" ref="S34">IFERROR(MEDIAN(
    IF(
        (World[Country Name]=$I34)*
        (World[Year]=Year-2)*
        (World[Life expectancy at birth (years)]&lt;&gt;0),
        World[Life expectancy at birth (years)])),"No Value")</f>
        <v>68.040999999999997</v>
      </c>
      <c r="T34" cm="1">
        <f t="array" ref="T34">IFERROR(MEDIAN(
    IF(
        (World[Country Name]=$I34)*
        (World[Year]=Year-2)*
        (World[GDP per capita (USD)]&lt;&gt;0),
        World[GDP per capita (USD)])),"No Value")</f>
        <v>1409</v>
      </c>
      <c r="U34" s="6" cm="1">
        <f t="array" ref="U34">IFERROR(MEDIAN(
    IF(
        (World[Country Name]=$I34)*
        (World[Year]=Year-2)*
        (World[Unemployment (% of total labor force) (modeled ILO estimate)]&lt;&gt;0),
        World[Unemployment (% of total labor force) (modeled ILO estimate)])),"No Value")</f>
        <v>11.654999999999999</v>
      </c>
    </row>
    <row r="35" spans="7:21" x14ac:dyDescent="0.3">
      <c r="G35">
        <v>1986</v>
      </c>
      <c r="I35" t="str">
        <v>Cambodia</v>
      </c>
      <c r="J35" s="3" cm="1">
        <f t="array" ref="J35">IFERROR(MEDIAN(
    IF(
        (World[Country Name]=$I35)*
        (World[Year]=Year)*
        (World[Infant mortality rate (per 1,000 live births)]&lt;&gt;0),
        World[Infant mortality rate (per 1,000 live births)])),"No Value")</f>
        <v>73.8</v>
      </c>
      <c r="K35" s="3" cm="1">
        <f t="array" ref="K35">IFERROR(MEDIAN(
    IF(
        (World[Country Name]=$I35)*
        (World[Year]=Year)*
        (World[Life expectancy at birth (years)]&lt;&gt;0),
        World[Life expectancy at birth (years)])),"No data")</f>
        <v>59.335000000000001</v>
      </c>
      <c r="L35" s="4" cm="1">
        <f t="array" ref="L35">IFERROR(MEDIAN(
    IF(
        (World[Country Name]=$I35)*
        (World[Year]=Year)*
        (World[GDP per capita (USD)]&lt;&gt;0),
        World[GDP per capita (USD)])),"No Value")</f>
        <v>321.14999999999998</v>
      </c>
      <c r="M35" s="2" cm="1">
        <f t="array" ref="M35">IFERROR(MEDIAN(
    IF(
        (World[Country Name]=$I35)*
        (World[Year]=Year)*
        (World[Unemployment (% of total labor force) (modeled ILO estimate)]&lt;&gt;0),
        World[Unemployment (% of total labor force) (modeled ILO estimate)])),"No Value")</f>
        <v>1.64</v>
      </c>
      <c r="N35" s="3" cm="1">
        <f t="array" ref="N35">IFERROR(MEDIAN(
    IF(
        (World[Country Name]=$I35)*
        (World[Year]=Year-1)*
        (World[Infant mortality rate (per 1,000 live births)]&lt;&gt;0),
        World[Infant mortality rate (per 1,000 live births)])),"No Value")</f>
        <v>79.5</v>
      </c>
      <c r="O35" s="3" cm="1">
        <f t="array" ref="O35">IFERROR(MEDIAN(
    IF(
        (World[Country Name]=$I35)*
        (World[Year]=Year-1)*
        (World[Life expectancy at birth (years)]&lt;&gt;0),
        World[Life expectancy at birth (years)])),"No Value")</f>
        <v>58.432000000000002</v>
      </c>
      <c r="P35" s="5" cm="1">
        <f t="array" ref="P35">IFERROR(MEDIAN(
    IF(
        (World[Country Name]=$I35)*
        (World[Year]=Year-1)*
        (World[GDP per capita (USD)]&lt;&gt;0),
        World[GDP per capita (USD)])),"No Value")</f>
        <v>302.577</v>
      </c>
      <c r="Q35" s="2" cm="1">
        <f t="array" ref="Q35">IFERROR(MEDIAN(
    IF(
        (World[Country Name]=$I35)*
        (World[Year]=Year-1)*
        (World[Unemployment (% of total labor force) (modeled ILO estimate)]&lt;&gt;0),
        World[Unemployment (% of total labor force) (modeled ILO estimate)])),"No Value")</f>
        <v>2.4500000000000002</v>
      </c>
      <c r="R35" cm="1">
        <f t="array" ref="R35">IFERROR(MEDIAN(
    IF(
        (World[Country Name]=$I35)*
        (World[Year]=Year-2)*
        (World[Infant mortality rate (per 1,000 live births)]&lt;&gt;0),
        World[Infant mortality rate (per 1,000 live births)])),"No Value")</f>
        <v>83.5</v>
      </c>
      <c r="S35" s="2" cm="1">
        <f t="array" ref="S35">IFERROR(MEDIAN(
    IF(
        (World[Country Name]=$I35)*
        (World[Year]=Year-2)*
        (World[Life expectancy at birth (years)]&lt;&gt;0),
        World[Life expectancy at birth (years)])),"No Value")</f>
        <v>57.603999999999999</v>
      </c>
      <c r="T35" cm="1">
        <f t="array" ref="T35">IFERROR(MEDIAN(
    IF(
        (World[Country Name]=$I35)*
        (World[Year]=Year-2)*
        (World[GDP per capita (USD)]&lt;&gt;0),
        World[GDP per capita (USD)])),"No Value")</f>
        <v>295.90300000000002</v>
      </c>
      <c r="U35" s="6" cm="1">
        <f t="array" ref="U35">IFERROR(MEDIAN(
    IF(
        (World[Country Name]=$I35)*
        (World[Year]=Year-2)*
        (World[Unemployment (% of total labor force) (modeled ILO estimate)]&lt;&gt;0),
        World[Unemployment (% of total labor force) (modeled ILO estimate)])),"No Value")</f>
        <v>2.552</v>
      </c>
    </row>
    <row r="36" spans="7:21" x14ac:dyDescent="0.3">
      <c r="G36">
        <v>1985</v>
      </c>
      <c r="I36" t="str">
        <v>Cameroon</v>
      </c>
      <c r="J36" s="3" cm="1">
        <f t="array" ref="J36">IFERROR(MEDIAN(
    IF(
        (World[Country Name]=$I36)*
        (World[Year]=Year)*
        (World[Infant mortality rate (per 1,000 live births)]&lt;&gt;0),
        World[Infant mortality rate (per 1,000 live births)])),"No Value")</f>
        <v>88.6</v>
      </c>
      <c r="K36" s="3" cm="1">
        <f t="array" ref="K36">IFERROR(MEDIAN(
    IF(
        (World[Country Name]=$I36)*
        (World[Year]=Year)*
        (World[Life expectancy at birth (years)]&lt;&gt;0),
        World[Life expectancy at birth (years)])),"No data")</f>
        <v>51.222000000000001</v>
      </c>
      <c r="L36" s="4" cm="1">
        <f t="array" ref="L36">IFERROR(MEDIAN(
    IF(
        (World[Country Name]=$I36)*
        (World[Year]=Year)*
        (World[GDP per capita (USD)]&lt;&gt;0),
        World[GDP per capita (USD)])),"No Value")</f>
        <v>651.101</v>
      </c>
      <c r="M36" s="2" cm="1">
        <f t="array" ref="M36">IFERROR(MEDIAN(
    IF(
        (World[Country Name]=$I36)*
        (World[Year]=Year)*
        (World[Unemployment (% of total labor force) (modeled ILO estimate)]&lt;&gt;0),
        World[Unemployment (% of total labor force) (modeled ILO estimate)])),"No Value")</f>
        <v>7.46</v>
      </c>
      <c r="N36" s="3" cm="1">
        <f t="array" ref="N36">IFERROR(MEDIAN(
    IF(
        (World[Country Name]=$I36)*
        (World[Year]=Year-1)*
        (World[Infant mortality rate (per 1,000 live births)]&lt;&gt;0),
        World[Infant mortality rate (per 1,000 live births)])),"No Value")</f>
        <v>90.7</v>
      </c>
      <c r="O36" s="3" cm="1">
        <f t="array" ref="O36">IFERROR(MEDIAN(
    IF(
        (World[Country Name]=$I36)*
        (World[Year]=Year-1)*
        (World[Life expectancy at birth (years)]&lt;&gt;0),
        World[Life expectancy at birth (years)])),"No Value")</f>
        <v>50.993000000000002</v>
      </c>
      <c r="P36" s="5" cm="1">
        <f t="array" ref="P36">IFERROR(MEDIAN(
    IF(
        (World[Country Name]=$I36)*
        (World[Year]=Year-1)*
        (World[GDP per capita (USD)]&lt;&gt;0),
        World[GDP per capita (USD)])),"No Value")</f>
        <v>649.99199999999996</v>
      </c>
      <c r="Q36" s="2" cm="1">
        <f t="array" ref="Q36">IFERROR(MEDIAN(
    IF(
        (World[Country Name]=$I36)*
        (World[Year]=Year-1)*
        (World[Unemployment (% of total labor force) (modeled ILO estimate)]&lt;&gt;0),
        World[Unemployment (% of total labor force) (modeled ILO estimate)])),"No Value")</f>
        <v>7.6180000000000003</v>
      </c>
      <c r="R36" cm="1">
        <f t="array" ref="R36">IFERROR(MEDIAN(
    IF(
        (World[Country Name]=$I36)*
        (World[Year]=Year-2)*
        (World[Infant mortality rate (per 1,000 live births)]&lt;&gt;0),
        World[Infant mortality rate (per 1,000 live births)])),"No Value")</f>
        <v>92.3</v>
      </c>
      <c r="S36" s="2" cm="1">
        <f t="array" ref="S36">IFERROR(MEDIAN(
    IF(
        (World[Country Name]=$I36)*
        (World[Year]=Year-2)*
        (World[Life expectancy at birth (years)]&lt;&gt;0),
        World[Life expectancy at birth (years)])),"No Value")</f>
        <v>50.878</v>
      </c>
      <c r="T36" cm="1">
        <f t="array" ref="T36">IFERROR(MEDIAN(
    IF(
        (World[Country Name]=$I36)*
        (World[Year]=Year-2)*
        (World[GDP per capita (USD)]&lt;&gt;0),
        World[GDP per capita (USD)])),"No Value")</f>
        <v>740.99699999999996</v>
      </c>
      <c r="U36" s="6" cm="1">
        <f t="array" ref="U36">IFERROR(MEDIAN(
    IF(
        (World[Country Name]=$I36)*
        (World[Year]=Year-2)*
        (World[Unemployment (% of total labor force) (modeled ILO estimate)]&lt;&gt;0),
        World[Unemployment (% of total labor force) (modeled ILO estimate)])),"No Value")</f>
        <v>8.1240000000000006</v>
      </c>
    </row>
    <row r="37" spans="7:21" x14ac:dyDescent="0.3">
      <c r="G37">
        <v>1984</v>
      </c>
      <c r="I37" t="str">
        <v>Canada</v>
      </c>
      <c r="J37" s="3" cm="1">
        <f t="array" ref="J37">IFERROR(MEDIAN(
    IF(
        (World[Country Name]=$I37)*
        (World[Year]=Year)*
        (World[Infant mortality rate (per 1,000 live births)]&lt;&gt;0),
        World[Infant mortality rate (per 1,000 live births)])),"No Value")</f>
        <v>5.2</v>
      </c>
      <c r="K37" s="3" cm="1">
        <f t="array" ref="K37">IFERROR(MEDIAN(
    IF(
        (World[Country Name]=$I37)*
        (World[Year]=Year)*
        (World[Life expectancy at birth (years)]&lt;&gt;0),
        World[Life expectancy at birth (years)])),"No data")</f>
        <v>79.338999999999999</v>
      </c>
      <c r="L37" s="4" cm="1">
        <f t="array" ref="L37">IFERROR(MEDIAN(
    IF(
        (World[Country Name]=$I37)*
        (World[Year]=Year)*
        (World[GDP per capita (USD)]&lt;&gt;0),
        World[GDP per capita (USD)])),"No Value")</f>
        <v>23738.2</v>
      </c>
      <c r="M37" s="2" cm="1">
        <f t="array" ref="M37">IFERROR(MEDIAN(
    IF(
        (World[Country Name]=$I37)*
        (World[Year]=Year)*
        (World[Unemployment (% of total labor force) (modeled ILO estimate)]&lt;&gt;0),
        World[Unemployment (% of total labor force) (modeled ILO estimate)])),"No Value")</f>
        <v>7.2190000000000003</v>
      </c>
      <c r="N37" s="3" cm="1">
        <f t="array" ref="N37">IFERROR(MEDIAN(
    IF(
        (World[Country Name]=$I37)*
        (World[Year]=Year-1)*
        (World[Infant mortality rate (per 1,000 live births)]&lt;&gt;0),
        World[Infant mortality rate (per 1,000 live births)])),"No Value")</f>
        <v>5.3</v>
      </c>
      <c r="O37" s="3" cm="1">
        <f t="array" ref="O37">IFERROR(MEDIAN(
    IF(
        (World[Country Name]=$I37)*
        (World[Year]=Year-1)*
        (World[Life expectancy at birth (years)]&lt;&gt;0),
        World[Life expectancy at birth (years)])),"No Value")</f>
        <v>79.136600000000001</v>
      </c>
      <c r="P37" s="5" cm="1">
        <f t="array" ref="P37">IFERROR(MEDIAN(
    IF(
        (World[Country Name]=$I37)*
        (World[Year]=Year-1)*
        (World[GDP per capita (USD)]&lt;&gt;0),
        World[GDP per capita (USD)])),"No Value")</f>
        <v>24190.2</v>
      </c>
      <c r="Q37" s="2" cm="1">
        <f t="array" ref="Q37">IFERROR(MEDIAN(
    IF(
        (World[Country Name]=$I37)*
        (World[Year]=Year-1)*
        (World[Unemployment (% of total labor force) (modeled ILO estimate)]&lt;&gt;0),
        World[Unemployment (% of total labor force) (modeled ILO estimate)])),"No Value")</f>
        <v>6.8289999999999997</v>
      </c>
      <c r="R37" cm="1">
        <f t="array" ref="R37">IFERROR(MEDIAN(
    IF(
        (World[Country Name]=$I37)*
        (World[Year]=Year-2)*
        (World[Infant mortality rate (per 1,000 live births)]&lt;&gt;0),
        World[Infant mortality rate (per 1,000 live births)])),"No Value")</f>
        <v>5.3</v>
      </c>
      <c r="S37" s="2" cm="1">
        <f t="array" ref="S37">IFERROR(MEDIAN(
    IF(
        (World[Country Name]=$I37)*
        (World[Year]=Year-2)*
        (World[Life expectancy at birth (years)]&lt;&gt;0),
        World[Life expectancy at birth (years)])),"No Value")</f>
        <v>78.885400000000004</v>
      </c>
      <c r="T37" cm="1">
        <f t="array" ref="T37">IFERROR(MEDIAN(
    IF(
        (World[Country Name]=$I37)*
        (World[Year]=Year-2)*
        (World[GDP per capita (USD)]&lt;&gt;0),
        World[GDP per capita (USD)])),"No Value")</f>
        <v>22238.7</v>
      </c>
      <c r="U37" s="6" cm="1">
        <f t="array" ref="U37">IFERROR(MEDIAN(
    IF(
        (World[Country Name]=$I37)*
        (World[Year]=Year-2)*
        (World[Unemployment (% of total labor force) (modeled ILO estimate)]&lt;&gt;0),
        World[Unemployment (% of total labor force) (modeled ILO estimate)])),"No Value")</f>
        <v>7.5830000000000002</v>
      </c>
    </row>
    <row r="38" spans="7:21" x14ac:dyDescent="0.3">
      <c r="G38">
        <v>1983</v>
      </c>
      <c r="I38" t="str">
        <v>Cayman Islands</v>
      </c>
      <c r="J38" s="3" t="str" cm="1">
        <f t="array" ref="J38">IFERROR(MEDIAN(
    IF(
        (World[Country Name]=$I38)*
        (World[Year]=Year)*
        (World[Infant mortality rate (per 1,000 live births)]&lt;&gt;0),
        World[Infant mortality rate (per 1,000 live births)])),"No Value")</f>
        <v>No Value</v>
      </c>
      <c r="K38" s="3" t="str" cm="1">
        <f t="array" ref="K38">IFERROR(MEDIAN(
    IF(
        (World[Country Name]=$I38)*
        (World[Year]=Year)*
        (World[Life expectancy at birth (years)]&lt;&gt;0),
        World[Life expectancy at birth (years)])),"No data")</f>
        <v>No data</v>
      </c>
      <c r="L38" s="4" t="str" cm="1">
        <f t="array" ref="L38">IFERROR(MEDIAN(
    IF(
        (World[Country Name]=$I38)*
        (World[Year]=Year)*
        (World[GDP per capita (USD)]&lt;&gt;0),
        World[GDP per capita (USD)])),"No Value")</f>
        <v>No Value</v>
      </c>
      <c r="M38" s="2" t="str" cm="1">
        <f t="array" ref="M38">IFERROR(MEDIAN(
    IF(
        (World[Country Name]=$I38)*
        (World[Year]=Year)*
        (World[Unemployment (% of total labor force) (modeled ILO estimate)]&lt;&gt;0),
        World[Unemployment (% of total labor force) (modeled ILO estimate)])),"No Value")</f>
        <v>No Value</v>
      </c>
      <c r="N38" s="3" t="str" cm="1">
        <f t="array" ref="N38">IFERROR(MEDIAN(
    IF(
        (World[Country Name]=$I38)*
        (World[Year]=Year-1)*
        (World[Infant mortality rate (per 1,000 live births)]&lt;&gt;0),
        World[Infant mortality rate (per 1,000 live births)])),"No Value")</f>
        <v>No Value</v>
      </c>
      <c r="O38" s="3" t="str" cm="1">
        <f t="array" ref="O38">IFERROR(MEDIAN(
    IF(
        (World[Country Name]=$I38)*
        (World[Year]=Year-1)*
        (World[Life expectancy at birth (years)]&lt;&gt;0),
        World[Life expectancy at birth (years)])),"No Value")</f>
        <v>No Value</v>
      </c>
      <c r="P38" s="5" t="str" cm="1">
        <f t="array" ref="P38">IFERROR(MEDIAN(
    IF(
        (World[Country Name]=$I38)*
        (World[Year]=Year-1)*
        (World[GDP per capita (USD)]&lt;&gt;0),
        World[GDP per capita (USD)])),"No Value")</f>
        <v>No Value</v>
      </c>
      <c r="Q38" s="2" t="str" cm="1">
        <f t="array" ref="Q38">IFERROR(MEDIAN(
    IF(
        (World[Country Name]=$I38)*
        (World[Year]=Year-1)*
        (World[Unemployment (% of total labor force) (modeled ILO estimate)]&lt;&gt;0),
        World[Unemployment (% of total labor force) (modeled ILO estimate)])),"No Value")</f>
        <v>No Value</v>
      </c>
      <c r="R38" t="str" cm="1">
        <f t="array" ref="R38">IFERROR(MEDIAN(
    IF(
        (World[Country Name]=$I38)*
        (World[Year]=Year-2)*
        (World[Infant mortality rate (per 1,000 live births)]&lt;&gt;0),
        World[Infant mortality rate (per 1,000 live births)])),"No Value")</f>
        <v>No Value</v>
      </c>
      <c r="S38" s="2" t="str" cm="1">
        <f t="array" ref="S38">IFERROR(MEDIAN(
    IF(
        (World[Country Name]=$I38)*
        (World[Year]=Year-2)*
        (World[Life expectancy at birth (years)]&lt;&gt;0),
        World[Life expectancy at birth (years)])),"No Value")</f>
        <v>No Value</v>
      </c>
      <c r="T38" t="str" cm="1">
        <f t="array" ref="T38">IFERROR(MEDIAN(
    IF(
        (World[Country Name]=$I38)*
        (World[Year]=Year-2)*
        (World[GDP per capita (USD)]&lt;&gt;0),
        World[GDP per capita (USD)])),"No Value")</f>
        <v>No Value</v>
      </c>
      <c r="U38" s="6" t="str" cm="1">
        <f t="array" ref="U38">IFERROR(MEDIAN(
    IF(
        (World[Country Name]=$I38)*
        (World[Year]=Year-2)*
        (World[Unemployment (% of total labor force) (modeled ILO estimate)]&lt;&gt;0),
        World[Unemployment (% of total labor force) (modeled ILO estimate)])),"No Value")</f>
        <v>No Value</v>
      </c>
    </row>
    <row r="39" spans="7:21" x14ac:dyDescent="0.3">
      <c r="G39">
        <v>1982</v>
      </c>
      <c r="I39" t="str">
        <v>Central African Republic</v>
      </c>
      <c r="J39" s="3" cm="1">
        <f t="array" ref="J39">IFERROR(MEDIAN(
    IF(
        (World[Country Name]=$I39)*
        (World[Year]=Year)*
        (World[Infant mortality rate (per 1,000 live births)]&lt;&gt;0),
        World[Infant mortality rate (per 1,000 live births)])),"No Value")</f>
        <v>110.7</v>
      </c>
      <c r="K39" s="3" cm="1">
        <f t="array" ref="K39">IFERROR(MEDIAN(
    IF(
        (World[Country Name]=$I39)*
        (World[Year]=Year)*
        (World[Life expectancy at birth (years)]&lt;&gt;0),
        World[Life expectancy at birth (years)])),"No data")</f>
        <v>44.061</v>
      </c>
      <c r="L39" s="4" cm="1">
        <f t="array" ref="L39">IFERROR(MEDIAN(
    IF(
        (World[Country Name]=$I39)*
        (World[Year]=Year)*
        (World[GDP per capita (USD)]&lt;&gt;0),
        World[GDP per capita (USD)])),"No Value")</f>
        <v>250.357</v>
      </c>
      <c r="M39" s="2" cm="1">
        <f t="array" ref="M39">IFERROR(MEDIAN(
    IF(
        (World[Country Name]=$I39)*
        (World[Year]=Year)*
        (World[Unemployment (% of total labor force) (modeled ILO estimate)]&lt;&gt;0),
        World[Unemployment (% of total labor force) (modeled ILO estimate)])),"No Value")</f>
        <v>7.5970000000000004</v>
      </c>
      <c r="N39" s="3" cm="1">
        <f t="array" ref="N39">IFERROR(MEDIAN(
    IF(
        (World[Country Name]=$I39)*
        (World[Year]=Year-1)*
        (World[Infant mortality rate (per 1,000 live births)]&lt;&gt;0),
        World[Infant mortality rate (per 1,000 live births)])),"No Value")</f>
        <v>111.2</v>
      </c>
      <c r="O39" s="3" cm="1">
        <f t="array" ref="O39">IFERROR(MEDIAN(
    IF(
        (World[Country Name]=$I39)*
        (World[Year]=Year-1)*
        (World[Life expectancy at birth (years)]&lt;&gt;0),
        World[Life expectancy at birth (years)])),"No Value")</f>
        <v>44.19</v>
      </c>
      <c r="P39" s="5" cm="1">
        <f t="array" ref="P39">IFERROR(MEDIAN(
    IF(
        (World[Country Name]=$I39)*
        (World[Year]=Year-1)*
        (World[GDP per capita (USD)]&lt;&gt;0),
        World[GDP per capita (USD)])),"No Value")</f>
        <v>251.20699999999999</v>
      </c>
      <c r="Q39" s="2" cm="1">
        <f t="array" ref="Q39">IFERROR(MEDIAN(
    IF(
        (World[Country Name]=$I39)*
        (World[Year]=Year-1)*
        (World[Unemployment (% of total labor force) (modeled ILO estimate)]&lt;&gt;0),
        World[Unemployment (% of total labor force) (modeled ILO estimate)])),"No Value")</f>
        <v>7.5910000000000002</v>
      </c>
      <c r="R39" cm="1">
        <f t="array" ref="R39">IFERROR(MEDIAN(
    IF(
        (World[Country Name]=$I39)*
        (World[Year]=Year-2)*
        (World[Infant mortality rate (per 1,000 live births)]&lt;&gt;0),
        World[Infant mortality rate (per 1,000 live births)])),"No Value")</f>
        <v>111.8</v>
      </c>
      <c r="S39" s="2" cm="1">
        <f t="array" ref="S39">IFERROR(MEDIAN(
    IF(
        (World[Country Name]=$I39)*
        (World[Year]=Year-2)*
        (World[Life expectancy at birth (years)]&lt;&gt;0),
        World[Life expectancy at birth (years)])),"No Value")</f>
        <v>44.460999999999999</v>
      </c>
      <c r="T39" cm="1">
        <f t="array" ref="T39">IFERROR(MEDIAN(
    IF(
        (World[Country Name]=$I39)*
        (World[Year]=Year-2)*
        (World[GDP per capita (USD)]&lt;&gt;0),
        World[GDP per capita (USD)])),"No Value")</f>
        <v>280.90899999999999</v>
      </c>
      <c r="U39" s="6" cm="1">
        <f t="array" ref="U39">IFERROR(MEDIAN(
    IF(
        (World[Country Name]=$I39)*
        (World[Year]=Year-2)*
        (World[Unemployment (% of total labor force) (modeled ILO estimate)]&lt;&gt;0),
        World[Unemployment (% of total labor force) (modeled ILO estimate)])),"No Value")</f>
        <v>7.609</v>
      </c>
    </row>
    <row r="40" spans="7:21" x14ac:dyDescent="0.3">
      <c r="G40">
        <v>1981</v>
      </c>
      <c r="I40" t="str">
        <v>Chad</v>
      </c>
      <c r="J40" s="3" cm="1">
        <f t="array" ref="J40">IFERROR(MEDIAN(
    IF(
        (World[Country Name]=$I40)*
        (World[Year]=Year)*
        (World[Infant mortality rate (per 1,000 live births)]&lt;&gt;0),
        World[Infant mortality rate (per 1,000 live births)])),"No Value")</f>
        <v>99.1</v>
      </c>
      <c r="K40" s="3" cm="1">
        <f t="array" ref="K40">IFERROR(MEDIAN(
    IF(
        (World[Country Name]=$I40)*
        (World[Year]=Year)*
        (World[Life expectancy at birth (years)]&lt;&gt;0),
        World[Life expectancy at birth (years)])),"No data")</f>
        <v>47.789000000000001</v>
      </c>
      <c r="L40" s="4" cm="1">
        <f t="array" ref="L40">IFERROR(MEDIAN(
    IF(
        (World[Country Name]=$I40)*
        (World[Year]=Year)*
        (World[GDP per capita (USD)]&lt;&gt;0),
        World[GDP per capita (USD)])),"No Value")</f>
        <v>196.97399999999999</v>
      </c>
      <c r="M40" s="2" cm="1">
        <f t="array" ref="M40">IFERROR(MEDIAN(
    IF(
        (World[Country Name]=$I40)*
        (World[Year]=Year)*
        (World[Unemployment (% of total labor force) (modeled ILO estimate)]&lt;&gt;0),
        World[Unemployment (% of total labor force) (modeled ILO estimate)])),"No Value")</f>
        <v>1.1739999999999999</v>
      </c>
      <c r="N40" s="3" cm="1">
        <f t="array" ref="N40">IFERROR(MEDIAN(
    IF(
        (World[Country Name]=$I40)*
        (World[Year]=Year-1)*
        (World[Infant mortality rate (per 1,000 live births)]&lt;&gt;0),
        World[Infant mortality rate (per 1,000 live births)])),"No Value")</f>
        <v>100.5</v>
      </c>
      <c r="O40" s="3" cm="1">
        <f t="array" ref="O40">IFERROR(MEDIAN(
    IF(
        (World[Country Name]=$I40)*
        (World[Year]=Year-1)*
        (World[Life expectancy at birth (years)]&lt;&gt;0),
        World[Life expectancy at birth (years)])),"No Value")</f>
        <v>47.713000000000001</v>
      </c>
      <c r="P40" s="5" cm="1">
        <f t="array" ref="P40">IFERROR(MEDIAN(
    IF(
        (World[Country Name]=$I40)*
        (World[Year]=Year-1)*
        (World[GDP per capita (USD)]&lt;&gt;0),
        World[GDP per capita (USD)])),"No Value")</f>
        <v>165.76300000000001</v>
      </c>
      <c r="Q40" s="2" cm="1">
        <f t="array" ref="Q40">IFERROR(MEDIAN(
    IF(
        (World[Country Name]=$I40)*
        (World[Year]=Year-1)*
        (World[Unemployment (% of total labor force) (modeled ILO estimate)]&lt;&gt;0),
        World[Unemployment (% of total labor force) (modeled ILO estimate)])),"No Value")</f>
        <v>1.2769999999999999</v>
      </c>
      <c r="R40" cm="1">
        <f t="array" ref="R40">IFERROR(MEDIAN(
    IF(
        (World[Country Name]=$I40)*
        (World[Year]=Year-2)*
        (World[Infant mortality rate (per 1,000 live births)]&lt;&gt;0),
        World[Infant mortality rate (per 1,000 live births)])),"No Value")</f>
        <v>101.9</v>
      </c>
      <c r="S40" s="2" cm="1">
        <f t="array" ref="S40">IFERROR(MEDIAN(
    IF(
        (World[Country Name]=$I40)*
        (World[Year]=Year-2)*
        (World[Life expectancy at birth (years)]&lt;&gt;0),
        World[Life expectancy at birth (years)])),"No Value")</f>
        <v>47.656999999999996</v>
      </c>
      <c r="T40" cm="1">
        <f t="array" ref="T40">IFERROR(MEDIAN(
    IF(
        (World[Country Name]=$I40)*
        (World[Year]=Year-2)*
        (World[GDP per capita (USD)]&lt;&gt;0),
        World[GDP per capita (USD)])),"No Value")</f>
        <v>190.559</v>
      </c>
      <c r="U40" s="6" cm="1">
        <f t="array" ref="U40">IFERROR(MEDIAN(
    IF(
        (World[Country Name]=$I40)*
        (World[Year]=Year-2)*
        (World[Unemployment (% of total labor force) (modeled ILO estimate)]&lt;&gt;0),
        World[Unemployment (% of total labor force) (modeled ILO estimate)])),"No Value")</f>
        <v>1.226</v>
      </c>
    </row>
    <row r="41" spans="7:21" x14ac:dyDescent="0.3">
      <c r="G41">
        <v>1980</v>
      </c>
      <c r="I41" t="str">
        <v>Channel Islands</v>
      </c>
      <c r="J41" s="3" t="str" cm="1">
        <f t="array" ref="J41">IFERROR(MEDIAN(
    IF(
        (World[Country Name]=$I41)*
        (World[Year]=Year)*
        (World[Infant mortality rate (per 1,000 live births)]&lt;&gt;0),
        World[Infant mortality rate (per 1,000 live births)])),"No Value")</f>
        <v>No Value</v>
      </c>
      <c r="K41" s="3" cm="1">
        <f t="array" ref="K41">IFERROR(MEDIAN(
    IF(
        (World[Country Name]=$I41)*
        (World[Year]=Year)*
        (World[Life expectancy at birth (years)]&lt;&gt;0),
        World[Life expectancy at birth (years)])),"No data")</f>
        <v>79.3</v>
      </c>
      <c r="L41" s="4" cm="1">
        <f t="array" ref="L41">IFERROR(MEDIAN(
    IF(
        (World[Country Name]=$I41)*
        (World[Year]=Year)*
        (World[GDP per capita (USD)]&lt;&gt;0),
        World[GDP per capita (USD)])),"No Value")</f>
        <v>41804.400000000001</v>
      </c>
      <c r="M41" s="2" cm="1">
        <f t="array" ref="M41">IFERROR(MEDIAN(
    IF(
        (World[Country Name]=$I41)*
        (World[Year]=Year)*
        (World[Unemployment (% of total labor force) (modeled ILO estimate)]&lt;&gt;0),
        World[Unemployment (% of total labor force) (modeled ILO estimate)])),"No Value")</f>
        <v>7.7779999999999996</v>
      </c>
      <c r="N41" s="3" t="str" cm="1">
        <f t="array" ref="N41">IFERROR(MEDIAN(
    IF(
        (World[Country Name]=$I41)*
        (World[Year]=Year-1)*
        (World[Infant mortality rate (per 1,000 live births)]&lt;&gt;0),
        World[Infant mortality rate (per 1,000 live births)])),"No Value")</f>
        <v>No Value</v>
      </c>
      <c r="O41" s="3" cm="1">
        <f t="array" ref="O41">IFERROR(MEDIAN(
    IF(
        (World[Country Name]=$I41)*
        (World[Year]=Year-1)*
        (World[Life expectancy at birth (years)]&lt;&gt;0),
        World[Life expectancy at birth (years)])),"No Value")</f>
        <v>79.037000000000006</v>
      </c>
      <c r="P41" s="5" cm="1">
        <f t="array" ref="P41">IFERROR(MEDIAN(
    IF(
        (World[Country Name]=$I41)*
        (World[Year]=Year-1)*
        (World[GDP per capita (USD)]&lt;&gt;0),
        World[GDP per capita (USD)])),"No Value")</f>
        <v>43381.7</v>
      </c>
      <c r="Q41" s="2" cm="1">
        <f t="array" ref="Q41">IFERROR(MEDIAN(
    IF(
        (World[Country Name]=$I41)*
        (World[Year]=Year-1)*
        (World[Unemployment (% of total labor force) (modeled ILO estimate)]&lt;&gt;0),
        World[Unemployment (% of total labor force) (modeled ILO estimate)])),"No Value")</f>
        <v>7.8470000000000004</v>
      </c>
      <c r="R41" t="str" cm="1">
        <f t="array" ref="R41">IFERROR(MEDIAN(
    IF(
        (World[Country Name]=$I41)*
        (World[Year]=Year-2)*
        (World[Infant mortality rate (per 1,000 live births)]&lt;&gt;0),
        World[Infant mortality rate (per 1,000 live births)])),"No Value")</f>
        <v>No Value</v>
      </c>
      <c r="S41" s="2" cm="1">
        <f t="array" ref="S41">IFERROR(MEDIAN(
    IF(
        (World[Country Name]=$I41)*
        (World[Year]=Year-2)*
        (World[Life expectancy at birth (years)]&lt;&gt;0),
        World[Life expectancy at birth (years)])),"No Value")</f>
        <v>78.742000000000004</v>
      </c>
      <c r="T41" cm="1">
        <f t="array" ref="T41">IFERROR(MEDIAN(
    IF(
        (World[Country Name]=$I41)*
        (World[Year]=Year-2)*
        (World[GDP per capita (USD)]&lt;&gt;0),
        World[GDP per capita (USD)])),"No Value")</f>
        <v>42443.4</v>
      </c>
      <c r="U41" s="6" cm="1">
        <f t="array" ref="U41">IFERROR(MEDIAN(
    IF(
        (World[Country Name]=$I41)*
        (World[Year]=Year-2)*
        (World[Unemployment (% of total labor force) (modeled ILO estimate)]&lt;&gt;0),
        World[Unemployment (% of total labor force) (modeled ILO estimate)])),"No Value")</f>
        <v>7.9260000000000002</v>
      </c>
    </row>
    <row r="42" spans="7:21" x14ac:dyDescent="0.3">
      <c r="G42">
        <v>1979</v>
      </c>
      <c r="I42" t="str">
        <v>Chile</v>
      </c>
      <c r="J42" s="3" cm="1">
        <f t="array" ref="J42">IFERROR(MEDIAN(
    IF(
        (World[Country Name]=$I42)*
        (World[Year]=Year)*
        (World[Infant mortality rate (per 1,000 live births)]&lt;&gt;0),
        World[Infant mortality rate (per 1,000 live births)])),"No Value")</f>
        <v>8.6999999999999993</v>
      </c>
      <c r="K42" s="3" cm="1">
        <f t="array" ref="K42">IFERROR(MEDIAN(
    IF(
        (World[Country Name]=$I42)*
        (World[Year]=Year)*
        (World[Life expectancy at birth (years)]&lt;&gt;0),
        World[Life expectancy at birth (years)])),"No data")</f>
        <v>76.634</v>
      </c>
      <c r="L42" s="4" cm="1">
        <f t="array" ref="L42">IFERROR(MEDIAN(
    IF(
        (World[Country Name]=$I42)*
        (World[Year]=Year)*
        (World[GDP per capita (USD)]&lt;&gt;0),
        World[GDP per capita (USD)])),"No Value")</f>
        <v>4574.59</v>
      </c>
      <c r="M42" s="2" cm="1">
        <f t="array" ref="M42">IFERROR(MEDIAN(
    IF(
        (World[Country Name]=$I42)*
        (World[Year]=Year)*
        (World[Unemployment (% of total labor force) (modeled ILO estimate)]&lt;&gt;0),
        World[Unemployment (% of total labor force) (modeled ILO estimate)])),"No Value")</f>
        <v>10.39</v>
      </c>
      <c r="N42" s="3" cm="1">
        <f t="array" ref="N42">IFERROR(MEDIAN(
    IF(
        (World[Country Name]=$I42)*
        (World[Year]=Year-1)*
        (World[Infant mortality rate (per 1,000 live births)]&lt;&gt;0),
        World[Infant mortality rate (per 1,000 live births)])),"No Value")</f>
        <v>9.1999999999999993</v>
      </c>
      <c r="O42" s="3" cm="1">
        <f t="array" ref="O42">IFERROR(MEDIAN(
    IF(
        (World[Country Name]=$I42)*
        (World[Year]=Year-1)*
        (World[Life expectancy at birth (years)]&lt;&gt;0),
        World[Life expectancy at birth (years)])),"No Value")</f>
        <v>76.366</v>
      </c>
      <c r="P42" s="5" cm="1">
        <f t="array" ref="P42">IFERROR(MEDIAN(
    IF(
        (World[Country Name]=$I42)*
        (World[Year]=Year-1)*
        (World[GDP per capita (USD)]&lt;&gt;0),
        World[GDP per capita (USD)])),"No Value")</f>
        <v>5074.8999999999996</v>
      </c>
      <c r="Q42" s="2" cm="1">
        <f t="array" ref="Q42">IFERROR(MEDIAN(
    IF(
        (World[Country Name]=$I42)*
        (World[Year]=Year-1)*
        (World[Unemployment (% of total labor force) (modeled ILO estimate)]&lt;&gt;0),
        World[Unemployment (% of total labor force) (modeled ILO estimate)])),"No Value")</f>
        <v>10.491</v>
      </c>
      <c r="R42" cm="1">
        <f t="array" ref="R42">IFERROR(MEDIAN(
    IF(
        (World[Country Name]=$I42)*
        (World[Year]=Year-2)*
        (World[Infant mortality rate (per 1,000 live births)]&lt;&gt;0),
        World[Infant mortality rate (per 1,000 live births)])),"No Value")</f>
        <v>9.8000000000000007</v>
      </c>
      <c r="S42" s="2" cm="1">
        <f t="array" ref="S42">IFERROR(MEDIAN(
    IF(
        (World[Country Name]=$I42)*
        (World[Year]=Year-2)*
        (World[Life expectancy at birth (years)]&lt;&gt;0),
        World[Life expectancy at birth (years)])),"No Value")</f>
        <v>76.091999999999999</v>
      </c>
      <c r="T42" cm="1">
        <f t="array" ref="T42">IFERROR(MEDIAN(
    IF(
        (World[Country Name]=$I42)*
        (World[Year]=Year-2)*
        (World[GDP per capita (USD)]&lt;&gt;0),
        World[GDP per capita (USD)])),"No Value")</f>
        <v>4957.78</v>
      </c>
      <c r="U42" s="6" cm="1">
        <f t="array" ref="U42">IFERROR(MEDIAN(
    IF(
        (World[Country Name]=$I42)*
        (World[Year]=Year-2)*
        (World[Unemployment (% of total labor force) (modeled ILO estimate)]&lt;&gt;0),
        World[Unemployment (% of total labor force) (modeled ILO estimate)])),"No Value")</f>
        <v>11.157999999999999</v>
      </c>
    </row>
    <row r="43" spans="7:21" x14ac:dyDescent="0.3">
      <c r="G43">
        <v>1978</v>
      </c>
      <c r="I43" t="str">
        <v>China</v>
      </c>
      <c r="J43" s="3" cm="1">
        <f t="array" ref="J43">IFERROR(MEDIAN(
    IF(
        (World[Country Name]=$I43)*
        (World[Year]=Year)*
        (World[Infant mortality rate (per 1,000 live births)]&lt;&gt;0),
        World[Infant mortality rate (per 1,000 live births)])),"No Value")</f>
        <v>28.2</v>
      </c>
      <c r="K43" s="3" cm="1">
        <f t="array" ref="K43">IFERROR(MEDIAN(
    IF(
        (World[Country Name]=$I43)*
        (World[Year]=Year)*
        (World[Life expectancy at birth (years)]&lt;&gt;0),
        World[Life expectancy at birth (years)])),"No data")</f>
        <v>71.731999999999999</v>
      </c>
      <c r="L43" s="4" cm="1">
        <f t="array" ref="L43">IFERROR(MEDIAN(
    IF(
        (World[Country Name]=$I43)*
        (World[Year]=Year)*
        (World[GDP per capita (USD)]&lt;&gt;0),
        World[GDP per capita (USD)])),"No Value")</f>
        <v>1053.1099999999999</v>
      </c>
      <c r="M43" s="2" cm="1">
        <f t="array" ref="M43">IFERROR(MEDIAN(
    IF(
        (World[Country Name]=$I43)*
        (World[Year]=Year)*
        (World[Unemployment (% of total labor force) (modeled ILO estimate)]&lt;&gt;0),
        World[Unemployment (% of total labor force) (modeled ILO estimate)])),"No Value")</f>
        <v>3.8</v>
      </c>
      <c r="N43" s="3" cm="1">
        <f t="array" ref="N43">IFERROR(MEDIAN(
    IF(
        (World[Country Name]=$I43)*
        (World[Year]=Year-1)*
        (World[Infant mortality rate (per 1,000 live births)]&lt;&gt;0),
        World[Infant mortality rate (per 1,000 live births)])),"No Value")</f>
        <v>30.1</v>
      </c>
      <c r="O43" s="3" cm="1">
        <f t="array" ref="O43">IFERROR(MEDIAN(
    IF(
        (World[Country Name]=$I43)*
        (World[Year]=Year-1)*
        (World[Life expectancy at birth (years)]&lt;&gt;0),
        World[Life expectancy at birth (years)])),"No Value")</f>
        <v>71.397000000000006</v>
      </c>
      <c r="P43" s="5" cm="1">
        <f t="array" ref="P43">IFERROR(MEDIAN(
    IF(
        (World[Country Name]=$I43)*
        (World[Year]=Year-1)*
        (World[GDP per capita (USD)]&lt;&gt;0),
        World[GDP per capita (USD)])),"No Value")</f>
        <v>959.37199999999996</v>
      </c>
      <c r="Q43" s="2" cm="1">
        <f t="array" ref="Q43">IFERROR(MEDIAN(
    IF(
        (World[Country Name]=$I43)*
        (World[Year]=Year-1)*
        (World[Unemployment (% of total labor force) (modeled ILO estimate)]&lt;&gt;0),
        World[Unemployment (% of total labor force) (modeled ILO estimate)])),"No Value")</f>
        <v>3.3</v>
      </c>
      <c r="R43" cm="1">
        <f t="array" ref="R43">IFERROR(MEDIAN(
    IF(
        (World[Country Name]=$I43)*
        (World[Year]=Year-2)*
        (World[Infant mortality rate (per 1,000 live births)]&lt;&gt;0),
        World[Infant mortality rate (per 1,000 live births)])),"No Value")</f>
        <v>31.9</v>
      </c>
      <c r="S43" s="2" cm="1">
        <f t="array" ref="S43">IFERROR(MEDIAN(
    IF(
        (World[Country Name]=$I43)*
        (World[Year]=Year-2)*
        (World[Life expectancy at birth (years)]&lt;&gt;0),
        World[Life expectancy at birth (years)])),"No Value")</f>
        <v>71.063000000000002</v>
      </c>
      <c r="T43" cm="1">
        <f t="array" ref="T43">IFERROR(MEDIAN(
    IF(
        (World[Country Name]=$I43)*
        (World[Year]=Year-2)*
        (World[GDP per capita (USD)]&lt;&gt;0),
        World[GDP per capita (USD)])),"No Value")</f>
        <v>873.28700000000003</v>
      </c>
      <c r="U43" s="6" cm="1">
        <f t="array" ref="U43">IFERROR(MEDIAN(
    IF(
        (World[Country Name]=$I43)*
        (World[Year]=Year-2)*
        (World[Unemployment (% of total labor force) (modeled ILO estimate)]&lt;&gt;0),
        World[Unemployment (% of total labor force) (modeled ILO estimate)])),"No Value")</f>
        <v>3.3</v>
      </c>
    </row>
    <row r="44" spans="7:21" x14ac:dyDescent="0.3">
      <c r="G44">
        <v>1977</v>
      </c>
      <c r="I44" t="str">
        <v>Colombia</v>
      </c>
      <c r="J44" s="3" cm="1">
        <f t="array" ref="J44">IFERROR(MEDIAN(
    IF(
        (World[Country Name]=$I44)*
        (World[Year]=Year)*
        (World[Infant mortality rate (per 1,000 live births)]&lt;&gt;0),
        World[Infant mortality rate (per 1,000 live births)])),"No Value")</f>
        <v>20.5</v>
      </c>
      <c r="K44" s="3" cm="1">
        <f t="array" ref="K44">IFERROR(MEDIAN(
    IF(
        (World[Country Name]=$I44)*
        (World[Year]=Year)*
        (World[Life expectancy at birth (years)]&lt;&gt;0),
        World[Life expectancy at birth (years)])),"No data")</f>
        <v>73.241</v>
      </c>
      <c r="L44" s="4" cm="1">
        <f t="array" ref="L44">IFERROR(MEDIAN(
    IF(
        (World[Country Name]=$I44)*
        (World[Year]=Year)*
        (World[GDP per capita (USD)]&lt;&gt;0),
        World[GDP per capita (USD)])),"No Value")</f>
        <v>2439.6799999999998</v>
      </c>
      <c r="M44" s="2" cm="1">
        <f t="array" ref="M44">IFERROR(MEDIAN(
    IF(
        (World[Country Name]=$I44)*
        (World[Year]=Year)*
        (World[Unemployment (% of total labor force) (modeled ILO estimate)]&lt;&gt;0),
        World[Unemployment (% of total labor force) (modeled ILO estimate)])),"No Value")</f>
        <v>15.04</v>
      </c>
      <c r="N44" s="3" cm="1">
        <f t="array" ref="N44">IFERROR(MEDIAN(
    IF(
        (World[Country Name]=$I44)*
        (World[Year]=Year-1)*
        (World[Infant mortality rate (per 1,000 live births)]&lt;&gt;0),
        World[Infant mortality rate (per 1,000 live births)])),"No Value")</f>
        <v>21.1</v>
      </c>
      <c r="O44" s="3" cm="1">
        <f t="array" ref="O44">IFERROR(MEDIAN(
    IF(
        (World[Country Name]=$I44)*
        (World[Year]=Year-1)*
        (World[Life expectancy at birth (years)]&lt;&gt;0),
        World[Life expectancy at birth (years)])),"No Value")</f>
        <v>72.944999999999993</v>
      </c>
      <c r="P44" s="5" cm="1">
        <f t="array" ref="P44">IFERROR(MEDIAN(
    IF(
        (World[Country Name]=$I44)*
        (World[Year]=Year-1)*
        (World[GDP per capita (USD)]&lt;&gt;0),
        World[GDP per capita (USD)])),"No Value")</f>
        <v>2520.48</v>
      </c>
      <c r="Q44" s="2" cm="1">
        <f t="array" ref="Q44">IFERROR(MEDIAN(
    IF(
        (World[Country Name]=$I44)*
        (World[Year]=Year-1)*
        (World[Unemployment (% of total labor force) (modeled ILO estimate)]&lt;&gt;0),
        World[Unemployment (% of total labor force) (modeled ILO estimate)])),"No Value")</f>
        <v>20.52</v>
      </c>
      <c r="R44" cm="1">
        <f t="array" ref="R44">IFERROR(MEDIAN(
    IF(
        (World[Country Name]=$I44)*
        (World[Year]=Year-2)*
        (World[Infant mortality rate (per 1,000 live births)]&lt;&gt;0),
        World[Infant mortality rate (per 1,000 live births)])),"No Value")</f>
        <v>21.8</v>
      </c>
      <c r="S44" s="2" cm="1">
        <f t="array" ref="S44">IFERROR(MEDIAN(
    IF(
        (World[Country Name]=$I44)*
        (World[Year]=Year-2)*
        (World[Life expectancy at birth (years)]&lt;&gt;0),
        World[Life expectancy at birth (years)])),"No Value")</f>
        <v>72.619</v>
      </c>
      <c r="T44" cm="1">
        <f t="array" ref="T44">IFERROR(MEDIAN(
    IF(
        (World[Country Name]=$I44)*
        (World[Year]=Year-2)*
        (World[GDP per capita (USD)]&lt;&gt;0),
        World[GDP per capita (USD)])),"No Value")</f>
        <v>2209.9299999999998</v>
      </c>
      <c r="U44" s="6" cm="1">
        <f t="array" ref="U44">IFERROR(MEDIAN(
    IF(
        (World[Country Name]=$I44)*
        (World[Year]=Year-2)*
        (World[Unemployment (% of total labor force) (modeled ILO estimate)]&lt;&gt;0),
        World[Unemployment (% of total labor force) (modeled ILO estimate)])),"No Value")</f>
        <v>20.059999999999999</v>
      </c>
    </row>
    <row r="45" spans="7:21" x14ac:dyDescent="0.3">
      <c r="G45">
        <v>1976</v>
      </c>
      <c r="I45" t="str">
        <v>Comoros</v>
      </c>
      <c r="J45" s="3" cm="1">
        <f t="array" ref="J45">IFERROR(MEDIAN(
    IF(
        (World[Country Name]=$I45)*
        (World[Year]=Year)*
        (World[Infant mortality rate (per 1,000 live births)]&lt;&gt;0),
        World[Infant mortality rate (per 1,000 live births)])),"No Value")</f>
        <v>73.2</v>
      </c>
      <c r="K45" s="3" cm="1">
        <f t="array" ref="K45">IFERROR(MEDIAN(
    IF(
        (World[Country Name]=$I45)*
        (World[Year]=Year)*
        (World[Life expectancy at birth (years)]&lt;&gt;0),
        World[Life expectancy at birth (years)])),"No data")</f>
        <v>59.529000000000003</v>
      </c>
      <c r="L45" s="4" cm="1">
        <f t="array" ref="L45">IFERROR(MEDIAN(
    IF(
        (World[Country Name]=$I45)*
        (World[Year]=Year)*
        (World[GDP per capita (USD)]&lt;&gt;0),
        World[GDP per capita (USD)])),"No Value")</f>
        <v>680.31899999999996</v>
      </c>
      <c r="M45" s="2" cm="1">
        <f t="array" ref="M45">IFERROR(MEDIAN(
    IF(
        (World[Country Name]=$I45)*
        (World[Year]=Year)*
        (World[Unemployment (% of total labor force) (modeled ILO estimate)]&lt;&gt;0),
        World[Unemployment (% of total labor force) (modeled ILO estimate)])),"No Value")</f>
        <v>4.6440000000000001</v>
      </c>
      <c r="N45" s="3" cm="1">
        <f t="array" ref="N45">IFERROR(MEDIAN(
    IF(
        (World[Country Name]=$I45)*
        (World[Year]=Year-1)*
        (World[Infant mortality rate (per 1,000 live births)]&lt;&gt;0),
        World[Infant mortality rate (per 1,000 live births)])),"No Value")</f>
        <v>73.2</v>
      </c>
      <c r="O45" s="3" cm="1">
        <f t="array" ref="O45">IFERROR(MEDIAN(
    IF(
        (World[Country Name]=$I45)*
        (World[Year]=Year-1)*
        (World[Life expectancy at birth (years)]&lt;&gt;0),
        World[Life expectancy at birth (years)])),"No Value")</f>
        <v>59.46</v>
      </c>
      <c r="P45" s="5" cm="1">
        <f t="array" ref="P45">IFERROR(MEDIAN(
    IF(
        (World[Country Name]=$I45)*
        (World[Year]=Year-1)*
        (World[GDP per capita (USD)]&lt;&gt;0),
        World[GDP per capita (USD)])),"No Value")</f>
        <v>645.81899999999996</v>
      </c>
      <c r="Q45" s="2" cm="1">
        <f t="array" ref="Q45">IFERROR(MEDIAN(
    IF(
        (World[Country Name]=$I45)*
        (World[Year]=Year-1)*
        (World[Unemployment (% of total labor force) (modeled ILO estimate)]&lt;&gt;0),
        World[Unemployment (% of total labor force) (modeled ILO estimate)])),"No Value")</f>
        <v>4.6660000000000004</v>
      </c>
      <c r="R45" cm="1">
        <f t="array" ref="R45">IFERROR(MEDIAN(
    IF(
        (World[Country Name]=$I45)*
        (World[Year]=Year-2)*
        (World[Infant mortality rate (per 1,000 live births)]&lt;&gt;0),
        World[Infant mortality rate (per 1,000 live births)])),"No Value")</f>
        <v>73.5</v>
      </c>
      <c r="S45" s="2" cm="1">
        <f t="array" ref="S45">IFERROR(MEDIAN(
    IF(
        (World[Country Name]=$I45)*
        (World[Year]=Year-2)*
        (World[Life expectancy at birth (years)]&lt;&gt;0),
        World[Life expectancy at birth (years)])),"No Value")</f>
        <v>59.387999999999998</v>
      </c>
      <c r="T45" cm="1">
        <f t="array" ref="T45">IFERROR(MEDIAN(
    IF(
        (World[Country Name]=$I45)*
        (World[Year]=Year-2)*
        (World[GDP per capita (USD)]&lt;&gt;0),
        World[GDP per capita (USD)])),"No Value")</f>
        <v>723.18499999999995</v>
      </c>
      <c r="U45" s="6" cm="1">
        <f t="array" ref="U45">IFERROR(MEDIAN(
    IF(
        (World[Country Name]=$I45)*
        (World[Year]=Year-2)*
        (World[Unemployment (% of total labor force) (modeled ILO estimate)]&lt;&gt;0),
        World[Unemployment (% of total labor force) (modeled ILO estimate)])),"No Value")</f>
        <v>4.7220000000000004</v>
      </c>
    </row>
    <row r="46" spans="7:21" x14ac:dyDescent="0.3">
      <c r="G46">
        <v>1975</v>
      </c>
      <c r="I46" t="str">
        <v>Congo, Dem. Rep.</v>
      </c>
      <c r="J46" s="3" cm="1">
        <f t="array" ref="J46">IFERROR(MEDIAN(
    IF(
        (World[Country Name]=$I46)*
        (World[Year]=Year)*
        (World[Infant mortality rate (per 1,000 live births)]&lt;&gt;0),
        World[Infant mortality rate (per 1,000 live births)])),"No Value")</f>
        <v>105.1</v>
      </c>
      <c r="K46" s="3" cm="1">
        <f t="array" ref="K46">IFERROR(MEDIAN(
    IF(
        (World[Country Name]=$I46)*
        (World[Year]=Year)*
        (World[Life expectancy at birth (years)]&lt;&gt;0),
        World[Life expectancy at birth (years)])),"No data")</f>
        <v>50.667000000000002</v>
      </c>
      <c r="L46" s="4" cm="1">
        <f t="array" ref="L46">IFERROR(MEDIAN(
    IF(
        (World[Country Name]=$I46)*
        (World[Year]=Year)*
        (World[GDP per capita (USD)]&lt;&gt;0),
        World[GDP per capita (USD)])),"No Value")</f>
        <v>153.59100000000001</v>
      </c>
      <c r="M46" s="2" cm="1">
        <f t="array" ref="M46">IFERROR(MEDIAN(
    IF(
        (World[Country Name]=$I46)*
        (World[Year]=Year)*
        (World[Unemployment (% of total labor force) (modeled ILO estimate)]&lt;&gt;0),
        World[Unemployment (% of total labor force) (modeled ILO estimate)])),"No Value")</f>
        <v>3.0640000000000001</v>
      </c>
      <c r="N46" s="3" cm="1">
        <f t="array" ref="N46">IFERROR(MEDIAN(
    IF(
        (World[Country Name]=$I46)*
        (World[Year]=Year-1)*
        (World[Infant mortality rate (per 1,000 live births)]&lt;&gt;0),
        World[Infant mortality rate (per 1,000 live births)])),"No Value")</f>
        <v>107.3</v>
      </c>
      <c r="O46" s="3" cm="1">
        <f t="array" ref="O46">IFERROR(MEDIAN(
    IF(
        (World[Country Name]=$I46)*
        (World[Year]=Year-1)*
        (World[Life expectancy at birth (years)]&lt;&gt;0),
        World[Life expectancy at birth (years)])),"No Value")</f>
        <v>50.040999999999997</v>
      </c>
      <c r="P46" s="5" cm="1">
        <f t="array" ref="P46">IFERROR(MEDIAN(
    IF(
        (World[Country Name]=$I46)*
        (World[Year]=Year-1)*
        (World[GDP per capita (USD)]&lt;&gt;0),
        World[GDP per capita (USD)])),"No Value")</f>
        <v>405.21600000000001</v>
      </c>
      <c r="Q46" s="2" cm="1">
        <f t="array" ref="Q46">IFERROR(MEDIAN(
    IF(
        (World[Country Name]=$I46)*
        (World[Year]=Year-1)*
        (World[Unemployment (% of total labor force) (modeled ILO estimate)]&lt;&gt;0),
        World[Unemployment (% of total labor force) (modeled ILO estimate)])),"No Value")</f>
        <v>3.048</v>
      </c>
      <c r="R46" cm="1">
        <f t="array" ref="R46">IFERROR(MEDIAN(
    IF(
        (World[Country Name]=$I46)*
        (World[Year]=Year-2)*
        (World[Infant mortality rate (per 1,000 live births)]&lt;&gt;0),
        World[Infant mortality rate (per 1,000 live births)])),"No Value")</f>
        <v>109.2</v>
      </c>
      <c r="S46" s="2" cm="1">
        <f t="array" ref="S46">IFERROR(MEDIAN(
    IF(
        (World[Country Name]=$I46)*
        (World[Year]=Year-2)*
        (World[Life expectancy at birth (years)]&lt;&gt;0),
        World[Life expectancy at birth (years)])),"No Value")</f>
        <v>49.557000000000002</v>
      </c>
      <c r="T46" cm="1">
        <f t="array" ref="T46">IFERROR(MEDIAN(
    IF(
        (World[Country Name]=$I46)*
        (World[Year]=Year-2)*
        (World[GDP per capita (USD)]&lt;&gt;0),
        World[GDP per capita (USD)])),"No Value")</f>
        <v>102.598</v>
      </c>
      <c r="U46" s="6" cm="1">
        <f t="array" ref="U46">IFERROR(MEDIAN(
    IF(
        (World[Country Name]=$I46)*
        (World[Year]=Year-2)*
        (World[Unemployment (% of total labor force) (modeled ILO estimate)]&lt;&gt;0),
        World[Unemployment (% of total labor force) (modeled ILO estimate)])),"No Value")</f>
        <v>3.0819999999999999</v>
      </c>
    </row>
    <row r="47" spans="7:21" x14ac:dyDescent="0.3">
      <c r="G47">
        <v>1974</v>
      </c>
      <c r="I47" t="str">
        <v>Congo, Rep.</v>
      </c>
      <c r="J47" s="3" cm="1">
        <f t="array" ref="J47">IFERROR(MEDIAN(
    IF(
        (World[Country Name]=$I47)*
        (World[Year]=Year)*
        (World[Infant mortality rate (per 1,000 live births)]&lt;&gt;0),
        World[Infant mortality rate (per 1,000 live births)])),"No Value")</f>
        <v>70.8</v>
      </c>
      <c r="K47" s="3" cm="1">
        <f t="array" ref="K47">IFERROR(MEDIAN(
    IF(
        (World[Country Name]=$I47)*
        (World[Year]=Year)*
        (World[Life expectancy at birth (years)]&lt;&gt;0),
        World[Life expectancy at birth (years)])),"No data")</f>
        <v>52.517000000000003</v>
      </c>
      <c r="L47" s="4" cm="1">
        <f t="array" ref="L47">IFERROR(MEDIAN(
    IF(
        (World[Country Name]=$I47)*
        (World[Year]=Year)*
        (World[GDP per capita (USD)]&lt;&gt;0),
        World[GDP per capita (USD)])),"No Value")</f>
        <v>868.34</v>
      </c>
      <c r="M47" s="2" cm="1">
        <f t="array" ref="M47">IFERROR(MEDIAN(
    IF(
        (World[Country Name]=$I47)*
        (World[Year]=Year)*
        (World[Unemployment (% of total labor force) (modeled ILO estimate)]&lt;&gt;0),
        World[Unemployment (% of total labor force) (modeled ILO estimate)])),"No Value")</f>
        <v>20.032</v>
      </c>
      <c r="N47" s="3" cm="1">
        <f t="array" ref="N47">IFERROR(MEDIAN(
    IF(
        (World[Country Name]=$I47)*
        (World[Year]=Year-1)*
        (World[Infant mortality rate (per 1,000 live births)]&lt;&gt;0),
        World[Infant mortality rate (per 1,000 live births)])),"No Value")</f>
        <v>72.5</v>
      </c>
      <c r="O47" s="3" cm="1">
        <f t="array" ref="O47">IFERROR(MEDIAN(
    IF(
        (World[Country Name]=$I47)*
        (World[Year]=Year-1)*
        (World[Life expectancy at birth (years)]&lt;&gt;0),
        World[Life expectancy at birth (years)])),"No Value")</f>
        <v>52.122999999999998</v>
      </c>
      <c r="P47" s="5" cm="1">
        <f t="array" ref="P47">IFERROR(MEDIAN(
    IF(
        (World[Country Name]=$I47)*
        (World[Year]=Year-1)*
        (World[GDP per capita (USD)]&lt;&gt;0),
        World[GDP per capita (USD)])),"No Value")</f>
        <v>1029.58</v>
      </c>
      <c r="Q47" s="2" cm="1">
        <f t="array" ref="Q47">IFERROR(MEDIAN(
    IF(
        (World[Country Name]=$I47)*
        (World[Year]=Year-1)*
        (World[Unemployment (% of total labor force) (modeled ILO estimate)]&lt;&gt;0),
        World[Unemployment (% of total labor force) (modeled ILO estimate)])),"No Value")</f>
        <v>20.16</v>
      </c>
      <c r="R47" cm="1">
        <f t="array" ref="R47">IFERROR(MEDIAN(
    IF(
        (World[Country Name]=$I47)*
        (World[Year]=Year-2)*
        (World[Infant mortality rate (per 1,000 live births)]&lt;&gt;0),
        World[Infant mortality rate (per 1,000 live births)])),"No Value")</f>
        <v>73.2</v>
      </c>
      <c r="S47" s="2" cm="1">
        <f t="array" ref="S47">IFERROR(MEDIAN(
    IF(
        (World[Country Name]=$I47)*
        (World[Year]=Year-2)*
        (World[Life expectancy at birth (years)]&lt;&gt;0),
        World[Life expectancy at birth (years)])),"No Value")</f>
        <v>51.924999999999997</v>
      </c>
      <c r="T47" cm="1">
        <f t="array" ref="T47">IFERROR(MEDIAN(
    IF(
        (World[Country Name]=$I47)*
        (World[Year]=Year-2)*
        (World[GDP per capita (USD)]&lt;&gt;0),
        World[GDP per capita (USD)])),"No Value")</f>
        <v>774.71199999999999</v>
      </c>
      <c r="U47" s="6" cm="1">
        <f t="array" ref="U47">IFERROR(MEDIAN(
    IF(
        (World[Country Name]=$I47)*
        (World[Year]=Year-2)*
        (World[Unemployment (% of total labor force) (modeled ILO estimate)]&lt;&gt;0),
        World[Unemployment (% of total labor force) (modeled ILO estimate)])),"No Value")</f>
        <v>20.187999999999999</v>
      </c>
    </row>
    <row r="48" spans="7:21" x14ac:dyDescent="0.3">
      <c r="G48">
        <v>1973</v>
      </c>
      <c r="I48" t="str">
        <v>Costa Rica</v>
      </c>
      <c r="J48" s="3" cm="1">
        <f t="array" ref="J48">IFERROR(MEDIAN(
    IF(
        (World[Country Name]=$I48)*
        (World[Year]=Year)*
        (World[Infant mortality rate (per 1,000 live births)]&lt;&gt;0),
        World[Infant mortality rate (per 1,000 live births)])),"No Value")</f>
        <v>10.4</v>
      </c>
      <c r="K48" s="3" cm="1">
        <f t="array" ref="K48">IFERROR(MEDIAN(
    IF(
        (World[Country Name]=$I48)*
        (World[Year]=Year)*
        (World[Life expectancy at birth (years)]&lt;&gt;0),
        World[Life expectancy at birth (years)])),"No data")</f>
        <v>77.600999999999999</v>
      </c>
      <c r="L48" s="4" cm="1">
        <f t="array" ref="L48">IFERROR(MEDIAN(
    IF(
        (World[Country Name]=$I48)*
        (World[Year]=Year)*
        (World[GDP per capita (USD)]&lt;&gt;0),
        World[GDP per capita (USD)])),"No Value")</f>
        <v>3944.74</v>
      </c>
      <c r="M48" s="2" cm="1">
        <f t="array" ref="M48">IFERROR(MEDIAN(
    IF(
        (World[Country Name]=$I48)*
        (World[Year]=Year)*
        (World[Unemployment (% of total labor force) (modeled ILO estimate)]&lt;&gt;0),
        World[Unemployment (% of total labor force) (modeled ILO estimate)])),"No Value")</f>
        <v>5.915</v>
      </c>
      <c r="N48" s="3" cm="1">
        <f t="array" ref="N48">IFERROR(MEDIAN(
    IF(
        (World[Country Name]=$I48)*
        (World[Year]=Year-1)*
        (World[Infant mortality rate (per 1,000 live births)]&lt;&gt;0),
        World[Infant mortality rate (per 1,000 live births)])),"No Value")</f>
        <v>11.1</v>
      </c>
      <c r="O48" s="3" cm="1">
        <f t="array" ref="O48">IFERROR(MEDIAN(
    IF(
        (World[Country Name]=$I48)*
        (World[Year]=Year-1)*
        (World[Life expectancy at birth (years)]&lt;&gt;0),
        World[Life expectancy at birth (years)])),"No Value")</f>
        <v>77.451999999999998</v>
      </c>
      <c r="P48" s="5" cm="1">
        <f t="array" ref="P48">IFERROR(MEDIAN(
    IF(
        (World[Country Name]=$I48)*
        (World[Year]=Year-1)*
        (World[GDP per capita (USD)]&lt;&gt;0),
        World[GDP per capita (USD)])),"No Value")</f>
        <v>3772.87</v>
      </c>
      <c r="Q48" s="2" cm="1">
        <f t="array" ref="Q48">IFERROR(MEDIAN(
    IF(
        (World[Country Name]=$I48)*
        (World[Year]=Year-1)*
        (World[Unemployment (% of total labor force) (modeled ILO estimate)]&lt;&gt;0),
        World[Unemployment (% of total labor force) (modeled ILO estimate)])),"No Value")</f>
        <v>5.0819999999999999</v>
      </c>
      <c r="R48" cm="1">
        <f t="array" ref="R48">IFERROR(MEDIAN(
    IF(
        (World[Country Name]=$I48)*
        (World[Year]=Year-2)*
        (World[Infant mortality rate (per 1,000 live births)]&lt;&gt;0),
        World[Infant mortality rate (per 1,000 live births)])),"No Value")</f>
        <v>11.8</v>
      </c>
      <c r="S48" s="2" cm="1">
        <f t="array" ref="S48">IFERROR(MEDIAN(
    IF(
        (World[Country Name]=$I48)*
        (World[Year]=Year-2)*
        (World[Life expectancy at birth (years)]&lt;&gt;0),
        World[Life expectancy at birth (years)])),"No Value")</f>
        <v>77.293000000000006</v>
      </c>
      <c r="T48" cm="1">
        <f t="array" ref="T48">IFERROR(MEDIAN(
    IF(
        (World[Country Name]=$I48)*
        (World[Year]=Year-2)*
        (World[GDP per capita (USD)]&lt;&gt;0),
        World[GDP per capita (USD)])),"No Value")</f>
        <v>3653.55</v>
      </c>
      <c r="U48" s="6" cm="1">
        <f t="array" ref="U48">IFERROR(MEDIAN(
    IF(
        (World[Country Name]=$I48)*
        (World[Year]=Year-2)*
        (World[Unemployment (% of total labor force) (modeled ILO estimate)]&lt;&gt;0),
        World[Unemployment (% of total labor force) (modeled ILO estimate)])),"No Value")</f>
        <v>5.8949999999999996</v>
      </c>
    </row>
    <row r="49" spans="7:21" x14ac:dyDescent="0.3">
      <c r="G49">
        <v>1972</v>
      </c>
      <c r="I49" t="str">
        <v>Cote d'Ivoire</v>
      </c>
      <c r="J49" s="3" cm="1">
        <f t="array" ref="J49">IFERROR(MEDIAN(
    IF(
        (World[Country Name]=$I49)*
        (World[Year]=Year)*
        (World[Infant mortality rate (per 1,000 live births)]&lt;&gt;0),
        World[Infant mortality rate (per 1,000 live births)])),"No Value")</f>
        <v>95.6</v>
      </c>
      <c r="K49" s="3" cm="1">
        <f t="array" ref="K49">IFERROR(MEDIAN(
    IF(
        (World[Country Name]=$I49)*
        (World[Year]=Year)*
        (World[Life expectancy at birth (years)]&lt;&gt;0),
        World[Life expectancy at birth (years)])),"No data")</f>
        <v>49.494999999999997</v>
      </c>
      <c r="L49" s="4" cm="1">
        <f t="array" ref="L49">IFERROR(MEDIAN(
    IF(
        (World[Country Name]=$I49)*
        (World[Year]=Year)*
        (World[GDP per capita (USD)]&lt;&gt;0),
        World[GDP per capita (USD)])),"No Value")</f>
        <v>664.12800000000004</v>
      </c>
      <c r="M49" s="2" cm="1">
        <f t="array" ref="M49">IFERROR(MEDIAN(
    IF(
        (World[Country Name]=$I49)*
        (World[Year]=Year)*
        (World[Unemployment (% of total labor force) (modeled ILO estimate)]&lt;&gt;0),
        World[Unemployment (% of total labor force) (modeled ILO estimate)])),"No Value")</f>
        <v>4.9420000000000002</v>
      </c>
      <c r="N49" s="3" cm="1">
        <f t="array" ref="N49">IFERROR(MEDIAN(
    IF(
        (World[Country Name]=$I49)*
        (World[Year]=Year-1)*
        (World[Infant mortality rate (per 1,000 live births)]&lt;&gt;0),
        World[Infant mortality rate (per 1,000 live births)])),"No Value")</f>
        <v>97.5</v>
      </c>
      <c r="O49" s="3" cm="1">
        <f t="array" ref="O49">IFERROR(MEDIAN(
    IF(
        (World[Country Name]=$I49)*
        (World[Year]=Year-1)*
        (World[Life expectancy at birth (years)]&lt;&gt;0),
        World[Life expectancy at birth (years)])),"No Value")</f>
        <v>49.634999999999998</v>
      </c>
      <c r="P49" s="5" cm="1">
        <f t="array" ref="P49">IFERROR(MEDIAN(
    IF(
        (World[Country Name]=$I49)*
        (World[Year]=Year-1)*
        (World[GDP per capita (USD)]&lt;&gt;0),
        World[GDP per capita (USD)])),"No Value")</f>
        <v>651.30600000000004</v>
      </c>
      <c r="Q49" s="2" cm="1">
        <f t="array" ref="Q49">IFERROR(MEDIAN(
    IF(
        (World[Country Name]=$I49)*
        (World[Year]=Year-1)*
        (World[Unemployment (% of total labor force) (modeled ILO estimate)]&lt;&gt;0),
        World[Unemployment (% of total labor force) (modeled ILO estimate)])),"No Value")</f>
        <v>4.6719999999999997</v>
      </c>
      <c r="R49" cm="1">
        <f t="array" ref="R49">IFERROR(MEDIAN(
    IF(
        (World[Country Name]=$I49)*
        (World[Year]=Year-2)*
        (World[Infant mortality rate (per 1,000 live births)]&lt;&gt;0),
        World[Infant mortality rate (per 1,000 live births)])),"No Value")</f>
        <v>99.2</v>
      </c>
      <c r="S49" s="2" cm="1">
        <f t="array" ref="S49">IFERROR(MEDIAN(
    IF(
        (World[Country Name]=$I49)*
        (World[Year]=Year-2)*
        (World[Life expectancy at birth (years)]&lt;&gt;0),
        World[Life expectancy at birth (years)])),"No Value")</f>
        <v>49.890999999999998</v>
      </c>
      <c r="T49" cm="1">
        <f t="array" ref="T49">IFERROR(MEDIAN(
    IF(
        (World[Country Name]=$I49)*
        (World[Year]=Year-2)*
        (World[GDP per capita (USD)]&lt;&gt;0),
        World[GDP per capita (USD)])),"No Value")</f>
        <v>771.96799999999996</v>
      </c>
      <c r="U49" s="6" cm="1">
        <f t="array" ref="U49">IFERROR(MEDIAN(
    IF(
        (World[Country Name]=$I49)*
        (World[Year]=Year-2)*
        (World[Unemployment (% of total labor force) (modeled ILO estimate)]&lt;&gt;0),
        World[Unemployment (% of total labor force) (modeled ILO estimate)])),"No Value")</f>
        <v>4.4619999999999997</v>
      </c>
    </row>
    <row r="50" spans="7:21" x14ac:dyDescent="0.3">
      <c r="G50">
        <v>1971</v>
      </c>
      <c r="I50" t="str">
        <v>Croatia</v>
      </c>
      <c r="J50" s="3" cm="1">
        <f t="array" ref="J50">IFERROR(MEDIAN(
    IF(
        (World[Country Name]=$I50)*
        (World[Year]=Year)*
        (World[Infant mortality rate (per 1,000 live births)]&lt;&gt;0),
        World[Infant mortality rate (per 1,000 live births)])),"No Value")</f>
        <v>6.9</v>
      </c>
      <c r="K50" s="3" cm="1">
        <f t="array" ref="K50">IFERROR(MEDIAN(
    IF(
        (World[Country Name]=$I50)*
        (World[Year]=Year)*
        (World[Life expectancy at birth (years)]&lt;&gt;0),
        World[Life expectancy at birth (years)])),"No data")</f>
        <v>74.512900000000002</v>
      </c>
      <c r="L50" s="4" cm="1">
        <f t="array" ref="L50">IFERROR(MEDIAN(
    IF(
        (World[Country Name]=$I50)*
        (World[Year]=Year)*
        (World[GDP per capita (USD)]&lt;&gt;0),
        World[GDP per capita (USD)])),"No Value")</f>
        <v>5416.65</v>
      </c>
      <c r="M50" s="2" cm="1">
        <f t="array" ref="M50">IFERROR(MEDIAN(
    IF(
        (World[Country Name]=$I50)*
        (World[Year]=Year)*
        (World[Unemployment (% of total labor force) (modeled ILO estimate)]&lt;&gt;0),
        World[Unemployment (% of total labor force) (modeled ILO estimate)])),"No Value")</f>
        <v>15.821999999999999</v>
      </c>
      <c r="N50" s="3" cm="1">
        <f t="array" ref="N50">IFERROR(MEDIAN(
    IF(
        (World[Country Name]=$I50)*
        (World[Year]=Year-1)*
        (World[Infant mortality rate (per 1,000 live births)]&lt;&gt;0),
        World[Infant mortality rate (per 1,000 live births)])),"No Value")</f>
        <v>7.2</v>
      </c>
      <c r="O50" s="3" cm="1">
        <f t="array" ref="O50">IFERROR(MEDIAN(
    IF(
        (World[Country Name]=$I50)*
        (World[Year]=Year-1)*
        (World[Life expectancy at birth (years)]&lt;&gt;0),
        World[Life expectancy at birth (years)])),"No Value")</f>
        <v>72.8078</v>
      </c>
      <c r="P50" s="5" cm="1">
        <f t="array" ref="P50">IFERROR(MEDIAN(
    IF(
        (World[Country Name]=$I50)*
        (World[Year]=Year-1)*
        (World[GDP per capita (USD)]&lt;&gt;0),
        World[GDP per capita (USD)])),"No Value")</f>
        <v>4873.05</v>
      </c>
      <c r="Q50" s="2" cm="1">
        <f t="array" ref="Q50">IFERROR(MEDIAN(
    IF(
        (World[Country Name]=$I50)*
        (World[Year]=Year-1)*
        (World[Unemployment (% of total labor force) (modeled ILO estimate)]&lt;&gt;0),
        World[Unemployment (% of total labor force) (modeled ILO estimate)])),"No Value")</f>
        <v>16.064</v>
      </c>
      <c r="R50" cm="1">
        <f t="array" ref="R50">IFERROR(MEDIAN(
    IF(
        (World[Country Name]=$I50)*
        (World[Year]=Year-2)*
        (World[Infant mortality rate (per 1,000 live births)]&lt;&gt;0),
        World[Infant mortality rate (per 1,000 live births)])),"No Value")</f>
        <v>7.4</v>
      </c>
      <c r="S50" s="2" cm="1">
        <f t="array" ref="S50">IFERROR(MEDIAN(
    IF(
        (World[Country Name]=$I50)*
        (World[Year]=Year-2)*
        (World[Life expectancy at birth (years)]&lt;&gt;0),
        World[Life expectancy at birth (years)])),"No Value")</f>
        <v>72.641999999999996</v>
      </c>
      <c r="T50" cm="1">
        <f t="array" ref="T50">IFERROR(MEDIAN(
    IF(
        (World[Country Name]=$I50)*
        (World[Year]=Year-2)*
        (World[GDP per capita (USD)]&lt;&gt;0),
        World[GDP per capita (USD)])),"No Value")</f>
        <v>5182.59</v>
      </c>
      <c r="U50" s="6" cm="1">
        <f t="array" ref="U50">IFERROR(MEDIAN(
    IF(
        (World[Country Name]=$I50)*
        (World[Year]=Year-2)*
        (World[Unemployment (% of total labor force) (modeled ILO estimate)]&lt;&gt;0),
        World[Unemployment (% of total labor force) (modeled ILO estimate)])),"No Value")</f>
        <v>13.558999999999999</v>
      </c>
    </row>
    <row r="51" spans="7:21" x14ac:dyDescent="0.3">
      <c r="G51">
        <v>1970</v>
      </c>
      <c r="I51" t="str">
        <v>Cuba</v>
      </c>
      <c r="J51" s="3" cm="1">
        <f t="array" ref="J51">IFERROR(MEDIAN(
    IF(
        (World[Country Name]=$I51)*
        (World[Year]=Year)*
        (World[Infant mortality rate (per 1,000 live births)]&lt;&gt;0),
        World[Infant mortality rate (per 1,000 live births)])),"No Value")</f>
        <v>6.5</v>
      </c>
      <c r="K51" s="3" cm="1">
        <f t="array" ref="K51">IFERROR(MEDIAN(
    IF(
        (World[Country Name]=$I51)*
        (World[Year]=Year)*
        (World[Life expectancy at birth (years)]&lt;&gt;0),
        World[Life expectancy at birth (years)])),"No data")</f>
        <v>76.905000000000001</v>
      </c>
      <c r="L51" s="4" cm="1">
        <f t="array" ref="L51">IFERROR(MEDIAN(
    IF(
        (World[Country Name]=$I51)*
        (World[Year]=Year)*
        (World[GDP per capita (USD)]&lt;&gt;0),
        World[GDP per capita (USD)])),"No Value")</f>
        <v>2837.74</v>
      </c>
      <c r="M51" s="2" cm="1">
        <f t="array" ref="M51">IFERROR(MEDIAN(
    IF(
        (World[Country Name]=$I51)*
        (World[Year]=Year)*
        (World[Unemployment (% of total labor force) (modeled ILO estimate)]&lt;&gt;0),
        World[Unemployment (% of total labor force) (modeled ILO estimate)])),"No Value")</f>
        <v>4.08</v>
      </c>
      <c r="N51" s="3" cm="1">
        <f t="array" ref="N51">IFERROR(MEDIAN(
    IF(
        (World[Country Name]=$I51)*
        (World[Year]=Year-1)*
        (World[Infant mortality rate (per 1,000 live births)]&lt;&gt;0),
        World[Infant mortality rate (per 1,000 live births)])),"No Value")</f>
        <v>6.8</v>
      </c>
      <c r="O51" s="3" cm="1">
        <f t="array" ref="O51">IFERROR(MEDIAN(
    IF(
        (World[Country Name]=$I51)*
        (World[Year]=Year-1)*
        (World[Life expectancy at birth (years)]&lt;&gt;0),
        World[Life expectancy at birth (years)])),"No Value")</f>
        <v>76.698999999999998</v>
      </c>
      <c r="P51" s="5" cm="1">
        <f t="array" ref="P51">IFERROR(MEDIAN(
    IF(
        (World[Country Name]=$I51)*
        (World[Year]=Year-1)*
        (World[GDP per capita (USD)]&lt;&gt;0),
        World[GDP per capita (USD)])),"No Value")</f>
        <v>2747.1</v>
      </c>
      <c r="Q51" s="2" cm="1">
        <f t="array" ref="Q51">IFERROR(MEDIAN(
    IF(
        (World[Country Name]=$I51)*
        (World[Year]=Year-1)*
        (World[Unemployment (% of total labor force) (modeled ILO estimate)]&lt;&gt;0),
        World[Unemployment (% of total labor force) (modeled ILO estimate)])),"No Value")</f>
        <v>5.45</v>
      </c>
      <c r="R51" cm="1">
        <f t="array" ref="R51">IFERROR(MEDIAN(
    IF(
        (World[Country Name]=$I51)*
        (World[Year]=Year-2)*
        (World[Infant mortality rate (per 1,000 live births)]&lt;&gt;0),
        World[Infant mortality rate (per 1,000 live births)])),"No Value")</f>
        <v>7.1</v>
      </c>
      <c r="S51" s="2" cm="1">
        <f t="array" ref="S51">IFERROR(MEDIAN(
    IF(
        (World[Country Name]=$I51)*
        (World[Year]=Year-2)*
        (World[Life expectancy at birth (years)]&lt;&gt;0),
        World[Life expectancy at birth (years)])),"No Value")</f>
        <v>76.474999999999994</v>
      </c>
      <c r="T51" cm="1">
        <f t="array" ref="T51">IFERROR(MEDIAN(
    IF(
        (World[Country Name]=$I51)*
        (World[Year]=Year-2)*
        (World[GDP per capita (USD)]&lt;&gt;0),
        World[GDP per capita (USD)])),"No Value")</f>
        <v>2558.9</v>
      </c>
      <c r="U51" s="6" cm="1">
        <f t="array" ref="U51">IFERROR(MEDIAN(
    IF(
        (World[Country Name]=$I51)*
        (World[Year]=Year-2)*
        (World[Unemployment (% of total labor force) (modeled ILO estimate)]&lt;&gt;0),
        World[Unemployment (% of total labor force) (modeled ILO estimate)])),"No Value")</f>
        <v>6.26</v>
      </c>
    </row>
    <row r="52" spans="7:21" x14ac:dyDescent="0.3">
      <c r="G52">
        <v>1969</v>
      </c>
      <c r="I52" t="str">
        <v>Curacao</v>
      </c>
      <c r="J52" s="3" t="str" cm="1">
        <f t="array" ref="J52">IFERROR(MEDIAN(
    IF(
        (World[Country Name]=$I52)*
        (World[Year]=Year)*
        (World[Infant mortality rate (per 1,000 live births)]&lt;&gt;0),
        World[Infant mortality rate (per 1,000 live births)])),"No Value")</f>
        <v>No Value</v>
      </c>
      <c r="K52" s="3" t="str" cm="1">
        <f t="array" ref="K52">IFERROR(MEDIAN(
    IF(
        (World[Country Name]=$I52)*
        (World[Year]=Year)*
        (World[Life expectancy at birth (years)]&lt;&gt;0),
        World[Life expectancy at birth (years)])),"No data")</f>
        <v>No data</v>
      </c>
      <c r="L52" s="4" t="str" cm="1">
        <f t="array" ref="L52">IFERROR(MEDIAN(
    IF(
        (World[Country Name]=$I52)*
        (World[Year]=Year)*
        (World[GDP per capita (USD)]&lt;&gt;0),
        World[GDP per capita (USD)])),"No Value")</f>
        <v>No Value</v>
      </c>
      <c r="M52" s="2" t="str" cm="1">
        <f t="array" ref="M52">IFERROR(MEDIAN(
    IF(
        (World[Country Name]=$I52)*
        (World[Year]=Year)*
        (World[Unemployment (% of total labor force) (modeled ILO estimate)]&lt;&gt;0),
        World[Unemployment (% of total labor force) (modeled ILO estimate)])),"No Value")</f>
        <v>No Value</v>
      </c>
      <c r="N52" s="3" t="str" cm="1">
        <f t="array" ref="N52">IFERROR(MEDIAN(
    IF(
        (World[Country Name]=$I52)*
        (World[Year]=Year-1)*
        (World[Infant mortality rate (per 1,000 live births)]&lt;&gt;0),
        World[Infant mortality rate (per 1,000 live births)])),"No Value")</f>
        <v>No Value</v>
      </c>
      <c r="O52" s="3" t="str" cm="1">
        <f t="array" ref="O52">IFERROR(MEDIAN(
    IF(
        (World[Country Name]=$I52)*
        (World[Year]=Year-1)*
        (World[Life expectancy at birth (years)]&lt;&gt;0),
        World[Life expectancy at birth (years)])),"No Value")</f>
        <v>No Value</v>
      </c>
      <c r="P52" s="5" t="str" cm="1">
        <f t="array" ref="P52">IFERROR(MEDIAN(
    IF(
        (World[Country Name]=$I52)*
        (World[Year]=Year-1)*
        (World[GDP per capita (USD)]&lt;&gt;0),
        World[GDP per capita (USD)])),"No Value")</f>
        <v>No Value</v>
      </c>
      <c r="Q52" s="2" t="str" cm="1">
        <f t="array" ref="Q52">IFERROR(MEDIAN(
    IF(
        (World[Country Name]=$I52)*
        (World[Year]=Year-1)*
        (World[Unemployment (% of total labor force) (modeled ILO estimate)]&lt;&gt;0),
        World[Unemployment (% of total labor force) (modeled ILO estimate)])),"No Value")</f>
        <v>No Value</v>
      </c>
      <c r="R52" t="str" cm="1">
        <f t="array" ref="R52">IFERROR(MEDIAN(
    IF(
        (World[Country Name]=$I52)*
        (World[Year]=Year-2)*
        (World[Infant mortality rate (per 1,000 live births)]&lt;&gt;0),
        World[Infant mortality rate (per 1,000 live births)])),"No Value")</f>
        <v>No Value</v>
      </c>
      <c r="S52" s="2" t="str" cm="1">
        <f t="array" ref="S52">IFERROR(MEDIAN(
    IF(
        (World[Country Name]=$I52)*
        (World[Year]=Year-2)*
        (World[Life expectancy at birth (years)]&lt;&gt;0),
        World[Life expectancy at birth (years)])),"No Value")</f>
        <v>No Value</v>
      </c>
      <c r="T52" t="str" cm="1">
        <f t="array" ref="T52">IFERROR(MEDIAN(
    IF(
        (World[Country Name]=$I52)*
        (World[Year]=Year-2)*
        (World[GDP per capita (USD)]&lt;&gt;0),
        World[GDP per capita (USD)])),"No Value")</f>
        <v>No Value</v>
      </c>
      <c r="U52" s="6" t="str" cm="1">
        <f t="array" ref="U52">IFERROR(MEDIAN(
    IF(
        (World[Country Name]=$I52)*
        (World[Year]=Year-2)*
        (World[Unemployment (% of total labor force) (modeled ILO estimate)]&lt;&gt;0),
        World[Unemployment (% of total labor force) (modeled ILO estimate)])),"No Value")</f>
        <v>No Value</v>
      </c>
    </row>
    <row r="53" spans="7:21" x14ac:dyDescent="0.3">
      <c r="G53">
        <v>1968</v>
      </c>
      <c r="I53" t="str">
        <v>Cyprus</v>
      </c>
      <c r="J53" s="3" cm="1">
        <f t="array" ref="J53">IFERROR(MEDIAN(
    IF(
        (World[Country Name]=$I53)*
        (World[Year]=Year)*
        (World[Infant mortality rate (per 1,000 live births)]&lt;&gt;0),
        World[Infant mortality rate (per 1,000 live births)])),"No Value")</f>
        <v>5.3</v>
      </c>
      <c r="K53" s="3" cm="1">
        <f t="array" ref="K53">IFERROR(MEDIAN(
    IF(
        (World[Country Name]=$I53)*
        (World[Year]=Year)*
        (World[Life expectancy at birth (years)]&lt;&gt;0),
        World[Life expectancy at birth (years)])),"No data")</f>
        <v>78.138999999999996</v>
      </c>
      <c r="L53" s="4" cm="1">
        <f t="array" ref="L53">IFERROR(MEDIAN(
    IF(
        (World[Country Name]=$I53)*
        (World[Year]=Year)*
        (World[GDP per capita (USD)]&lt;&gt;0),
        World[GDP per capita (USD)])),"No Value")</f>
        <v>14821.4</v>
      </c>
      <c r="M53" s="2" cm="1">
        <f t="array" ref="M53">IFERROR(MEDIAN(
    IF(
        (World[Country Name]=$I53)*
        (World[Year]=Year)*
        (World[Unemployment (% of total labor force) (modeled ILO estimate)]&lt;&gt;0),
        World[Unemployment (% of total labor force) (modeled ILO estimate)])),"No Value")</f>
        <v>3.984</v>
      </c>
      <c r="N53" s="3" cm="1">
        <f t="array" ref="N53">IFERROR(MEDIAN(
    IF(
        (World[Country Name]=$I53)*
        (World[Year]=Year-1)*
        (World[Infant mortality rate (per 1,000 live births)]&lt;&gt;0),
        World[Infant mortality rate (per 1,000 live births)])),"No Value")</f>
        <v>5.7</v>
      </c>
      <c r="O53" s="3" cm="1">
        <f t="array" ref="O53">IFERROR(MEDIAN(
    IF(
        (World[Country Name]=$I53)*
        (World[Year]=Year-1)*
        (World[Life expectancy at birth (years)]&lt;&gt;0),
        World[Life expectancy at birth (years)])),"No Value")</f>
        <v>78.009</v>
      </c>
      <c r="P53" s="5" cm="1">
        <f t="array" ref="P53">IFERROR(MEDIAN(
    IF(
        (World[Country Name]=$I53)*
        (World[Year]=Year-1)*
        (World[GDP per capita (USD)]&lt;&gt;0),
        World[GDP per capita (USD)])),"No Value")</f>
        <v>14388.3</v>
      </c>
      <c r="Q53" s="2" cm="1">
        <f t="array" ref="Q53">IFERROR(MEDIAN(
    IF(
        (World[Country Name]=$I53)*
        (World[Year]=Year-1)*
        (World[Unemployment (% of total labor force) (modeled ILO estimate)]&lt;&gt;0),
        World[Unemployment (% of total labor force) (modeled ILO estimate)])),"No Value")</f>
        <v>4.9669999999999996</v>
      </c>
      <c r="R53" cm="1">
        <f t="array" ref="R53">IFERROR(MEDIAN(
    IF(
        (World[Country Name]=$I53)*
        (World[Year]=Year-2)*
        (World[Infant mortality rate (per 1,000 live births)]&lt;&gt;0),
        World[Infant mortality rate (per 1,000 live births)])),"No Value")</f>
        <v>6.1</v>
      </c>
      <c r="S53" s="2" cm="1">
        <f t="array" ref="S53">IFERROR(MEDIAN(
    IF(
        (World[Country Name]=$I53)*
        (World[Year]=Year-2)*
        (World[Life expectancy at birth (years)]&lt;&gt;0),
        World[Life expectancy at birth (years)])),"No Value")</f>
        <v>77.875</v>
      </c>
      <c r="T53" cm="1">
        <f t="array" ref="T53">IFERROR(MEDIAN(
    IF(
        (World[Country Name]=$I53)*
        (World[Year]=Year-2)*
        (World[GDP per capita (USD)]&lt;&gt;0),
        World[GDP per capita (USD)])),"No Value")</f>
        <v>15287.9</v>
      </c>
      <c r="U53" s="6" cm="1">
        <f t="array" ref="U53">IFERROR(MEDIAN(
    IF(
        (World[Country Name]=$I53)*
        (World[Year]=Year-2)*
        (World[Unemployment (% of total labor force) (modeled ILO estimate)]&lt;&gt;0),
        World[Unemployment (% of total labor force) (modeled ILO estimate)])),"No Value")</f>
        <v>5.7</v>
      </c>
    </row>
    <row r="54" spans="7:21" x14ac:dyDescent="0.3">
      <c r="G54">
        <v>1967</v>
      </c>
      <c r="I54" t="str">
        <v>Czech Republic</v>
      </c>
      <c r="J54" s="3" cm="1">
        <f t="array" ref="J54">IFERROR(MEDIAN(
    IF(
        (World[Country Name]=$I54)*
        (World[Year]=Year)*
        (World[Infant mortality rate (per 1,000 live births)]&lt;&gt;0),
        World[Infant mortality rate (per 1,000 live births)])),"No Value")</f>
        <v>4.3</v>
      </c>
      <c r="K54" s="3" cm="1">
        <f t="array" ref="K54">IFERROR(MEDIAN(
    IF(
        (World[Country Name]=$I54)*
        (World[Year]=Year)*
        (World[Life expectancy at birth (years)]&lt;&gt;0),
        World[Life expectancy at birth (years)])),"No data")</f>
        <v>75.173199999999994</v>
      </c>
      <c r="L54" s="4" cm="1">
        <f t="array" ref="L54">IFERROR(MEDIAN(
    IF(
        (World[Country Name]=$I54)*
        (World[Year]=Year)*
        (World[GDP per capita (USD)]&lt;&gt;0),
        World[GDP per capita (USD)])),"No Value")</f>
        <v>6609.21</v>
      </c>
      <c r="M54" s="2" cm="1">
        <f t="array" ref="M54">IFERROR(MEDIAN(
    IF(
        (World[Country Name]=$I54)*
        (World[Year]=Year)*
        (World[Unemployment (% of total labor force) (modeled ILO estimate)]&lt;&gt;0),
        World[Unemployment (% of total labor force) (modeled ILO estimate)])),"No Value")</f>
        <v>7.9909999999999997</v>
      </c>
      <c r="N54" s="3" cm="1">
        <f t="array" ref="N54">IFERROR(MEDIAN(
    IF(
        (World[Country Name]=$I54)*
        (World[Year]=Year-1)*
        (World[Infant mortality rate (per 1,000 live births)]&lt;&gt;0),
        World[Infant mortality rate (per 1,000 live births)])),"No Value")</f>
        <v>4.5</v>
      </c>
      <c r="O54" s="3" cm="1">
        <f t="array" ref="O54">IFERROR(MEDIAN(
    IF(
        (World[Country Name]=$I54)*
        (World[Year]=Year-1)*
        (World[Life expectancy at birth (years)]&lt;&gt;0),
        World[Life expectancy at birth (years)])),"No Value")</f>
        <v>74.968299999999999</v>
      </c>
      <c r="P54" s="5" cm="1">
        <f t="array" ref="P54">IFERROR(MEDIAN(
    IF(
        (World[Country Name]=$I54)*
        (World[Year]=Year-1)*
        (World[GDP per capita (USD)]&lt;&gt;0),
        World[GDP per capita (USD)])),"No Value")</f>
        <v>6011.62</v>
      </c>
      <c r="Q54" s="2" cm="1">
        <f t="array" ref="Q54">IFERROR(MEDIAN(
    IF(
        (World[Country Name]=$I54)*
        (World[Year]=Year-1)*
        (World[Unemployment (% of total labor force) (modeled ILO estimate)]&lt;&gt;0),
        World[Unemployment (% of total labor force) (modeled ILO estimate)])),"No Value")</f>
        <v>8.7620000000000005</v>
      </c>
      <c r="R54" cm="1">
        <f t="array" ref="R54">IFERROR(MEDIAN(
    IF(
        (World[Country Name]=$I54)*
        (World[Year]=Year-2)*
        (World[Infant mortality rate (per 1,000 live births)]&lt;&gt;0),
        World[Infant mortality rate (per 1,000 live births)])),"No Value")</f>
        <v>4.8</v>
      </c>
      <c r="S54" s="2" cm="1">
        <f t="array" ref="S54">IFERROR(MEDIAN(
    IF(
        (World[Country Name]=$I54)*
        (World[Year]=Year-2)*
        (World[Life expectancy at birth (years)]&lt;&gt;0),
        World[Life expectancy at birth (years)])),"No Value")</f>
        <v>74.668300000000002</v>
      </c>
      <c r="T54" cm="1">
        <f t="array" ref="T54">IFERROR(MEDIAN(
    IF(
        (World[Country Name]=$I54)*
        (World[Year]=Year-2)*
        (World[GDP per capita (USD)]&lt;&gt;0),
        World[GDP per capita (USD)])),"No Value")</f>
        <v>6307.7</v>
      </c>
      <c r="U54" s="6" cm="1">
        <f t="array" ref="U54">IFERROR(MEDIAN(
    IF(
        (World[Country Name]=$I54)*
        (World[Year]=Year-2)*
        (World[Unemployment (% of total labor force) (modeled ILO estimate)]&lt;&gt;0),
        World[Unemployment (% of total labor force) (modeled ILO estimate)])),"No Value")</f>
        <v>8.4890000000000008</v>
      </c>
    </row>
    <row r="55" spans="7:21" x14ac:dyDescent="0.3">
      <c r="G55">
        <v>1966</v>
      </c>
      <c r="I55" t="str">
        <v>Denmark</v>
      </c>
      <c r="J55" s="3" cm="1">
        <f t="array" ref="J55">IFERROR(MEDIAN(
    IF(
        (World[Country Name]=$I55)*
        (World[Year]=Year)*
        (World[Infant mortality rate (per 1,000 live births)]&lt;&gt;0),
        World[Infant mortality rate (per 1,000 live births)])),"No Value")</f>
        <v>4.5</v>
      </c>
      <c r="K55" s="3" cm="1">
        <f t="array" ref="K55">IFERROR(MEDIAN(
    IF(
        (World[Country Name]=$I55)*
        (World[Year]=Year)*
        (World[Life expectancy at birth (years)]&lt;&gt;0),
        World[Life expectancy at birth (years)])),"No data")</f>
        <v>76.792699999999996</v>
      </c>
      <c r="L55" s="4" cm="1">
        <f t="array" ref="L55">IFERROR(MEDIAN(
    IF(
        (World[Country Name]=$I55)*
        (World[Year]=Year)*
        (World[GDP per capita (USD)]&lt;&gt;0),
        World[GDP per capita (USD)])),"No Value")</f>
        <v>30751.7</v>
      </c>
      <c r="M55" s="2" cm="1">
        <f t="array" ref="M55">IFERROR(MEDIAN(
    IF(
        (World[Country Name]=$I55)*
        (World[Year]=Year)*
        (World[Unemployment (% of total labor force) (modeled ILO estimate)]&lt;&gt;0),
        World[Unemployment (% of total labor force) (modeled ILO estimate)])),"No Value")</f>
        <v>4.1639999999999997</v>
      </c>
      <c r="N55" s="3" cm="1">
        <f t="array" ref="N55">IFERROR(MEDIAN(
    IF(
        (World[Country Name]=$I55)*
        (World[Year]=Year-1)*
        (World[Infant mortality rate (per 1,000 live births)]&lt;&gt;0),
        World[Infant mortality rate (per 1,000 live births)])),"No Value")</f>
        <v>4.5999999999999996</v>
      </c>
      <c r="O55" s="3" cm="1">
        <f t="array" ref="O55">IFERROR(MEDIAN(
    IF(
        (World[Country Name]=$I55)*
        (World[Year]=Year-1)*
        (World[Life expectancy at birth (years)]&lt;&gt;0),
        World[Life expectancy at birth (years)])),"No Value")</f>
        <v>76.592699999999994</v>
      </c>
      <c r="P55" s="5" cm="1">
        <f t="array" ref="P55">IFERROR(MEDIAN(
    IF(
        (World[Country Name]=$I55)*
        (World[Year]=Year-1)*
        (World[GDP per capita (USD)]&lt;&gt;0),
        World[GDP per capita (USD)])),"No Value")</f>
        <v>30743.5</v>
      </c>
      <c r="Q55" s="2" cm="1">
        <f t="array" ref="Q55">IFERROR(MEDIAN(
    IF(
        (World[Country Name]=$I55)*
        (World[Year]=Year-1)*
        (World[Unemployment (% of total labor force) (modeled ILO estimate)]&lt;&gt;0),
        World[Unemployment (% of total labor force) (modeled ILO estimate)])),"No Value")</f>
        <v>4.476</v>
      </c>
      <c r="R55" cm="1">
        <f t="array" ref="R55">IFERROR(MEDIAN(
    IF(
        (World[Country Name]=$I55)*
        (World[Year]=Year-2)*
        (World[Infant mortality rate (per 1,000 live births)]&lt;&gt;0),
        World[Infant mortality rate (per 1,000 live births)])),"No Value")</f>
        <v>4.7</v>
      </c>
      <c r="S55" s="2" cm="1">
        <f t="array" ref="S55">IFERROR(MEDIAN(
    IF(
        (World[Country Name]=$I55)*
        (World[Year]=Year-2)*
        (World[Life expectancy at birth (years)]&lt;&gt;0),
        World[Life expectancy at birth (years)])),"No Value")</f>
        <v>76.341499999999996</v>
      </c>
      <c r="T55" cm="1">
        <f t="array" ref="T55">IFERROR(MEDIAN(
    IF(
        (World[Country Name]=$I55)*
        (World[Year]=Year-2)*
        (World[GDP per capita (USD)]&lt;&gt;0),
        World[GDP per capita (USD)])),"No Value")</f>
        <v>33440.800000000003</v>
      </c>
      <c r="U55" s="6" cm="1">
        <f t="array" ref="U55">IFERROR(MEDIAN(
    IF(
        (World[Country Name]=$I55)*
        (World[Year]=Year-2)*
        (World[Unemployment (% of total labor force) (modeled ILO estimate)]&lt;&gt;0),
        World[Unemployment (% of total labor force) (modeled ILO estimate)])),"No Value")</f>
        <v>5.141</v>
      </c>
    </row>
    <row r="56" spans="7:21" x14ac:dyDescent="0.3">
      <c r="G56">
        <v>1965</v>
      </c>
      <c r="I56" t="str">
        <v>Djibouti</v>
      </c>
      <c r="J56" s="3" cm="1">
        <f t="array" ref="J56">IFERROR(MEDIAN(
    IF(
        (World[Country Name]=$I56)*
        (World[Year]=Year)*
        (World[Infant mortality rate (per 1,000 live births)]&lt;&gt;0),
        World[Infant mortality rate (per 1,000 live births)])),"No Value")</f>
        <v>78.5</v>
      </c>
      <c r="K56" s="3" cm="1">
        <f t="array" ref="K56">IFERROR(MEDIAN(
    IF(
        (World[Country Name]=$I56)*
        (World[Year]=Year)*
        (World[Life expectancy at birth (years)]&lt;&gt;0),
        World[Life expectancy at birth (years)])),"No data")</f>
        <v>57.1</v>
      </c>
      <c r="L56" s="4" cm="1">
        <f t="array" ref="L56">IFERROR(MEDIAN(
    IF(
        (World[Country Name]=$I56)*
        (World[Year]=Year)*
        (World[GDP per capita (USD)]&lt;&gt;0),
        World[GDP per capita (USD)])),"No Value")</f>
        <v>780.90800000000002</v>
      </c>
      <c r="M56" s="2" cm="1">
        <f t="array" ref="M56">IFERROR(MEDIAN(
    IF(
        (World[Country Name]=$I56)*
        (World[Year]=Year)*
        (World[Unemployment (% of total labor force) (modeled ILO estimate)]&lt;&gt;0),
        World[Unemployment (% of total labor force) (modeled ILO estimate)])),"No Value")</f>
        <v>13.613</v>
      </c>
      <c r="N56" s="3" cm="1">
        <f t="array" ref="N56">IFERROR(MEDIAN(
    IF(
        (World[Country Name]=$I56)*
        (World[Year]=Year-1)*
        (World[Infant mortality rate (per 1,000 live births)]&lt;&gt;0),
        World[Infant mortality rate (per 1,000 live births)])),"No Value")</f>
        <v>80.099999999999994</v>
      </c>
      <c r="O56" s="3" cm="1">
        <f t="array" ref="O56">IFERROR(MEDIAN(
    IF(
        (World[Country Name]=$I56)*
        (World[Year]=Year-1)*
        (World[Life expectancy at birth (years)]&lt;&gt;0),
        World[Life expectancy at birth (years)])),"No Value")</f>
        <v>57.021999999999998</v>
      </c>
      <c r="P56" s="5" cm="1">
        <f t="array" ref="P56">IFERROR(MEDIAN(
    IF(
        (World[Country Name]=$I56)*
        (World[Year]=Year-1)*
        (World[GDP per capita (USD)]&lt;&gt;0),
        World[GDP per capita (USD)])),"No Value")</f>
        <v>768.17600000000004</v>
      </c>
      <c r="Q56" s="2" cm="1">
        <f t="array" ref="Q56">IFERROR(MEDIAN(
    IF(
        (World[Country Name]=$I56)*
        (World[Year]=Year-1)*
        (World[Unemployment (% of total labor force) (modeled ILO estimate)]&lt;&gt;0),
        World[Unemployment (% of total labor force) (modeled ILO estimate)])),"No Value")</f>
        <v>13.635999999999999</v>
      </c>
      <c r="R56" cm="1">
        <f t="array" ref="R56">IFERROR(MEDIAN(
    IF(
        (World[Country Name]=$I56)*
        (World[Year]=Year-2)*
        (World[Infant mortality rate (per 1,000 live births)]&lt;&gt;0),
        World[Infant mortality rate (per 1,000 live births)])),"No Value")</f>
        <v>81.599999999999994</v>
      </c>
      <c r="S56" s="2" cm="1">
        <f t="array" ref="S56">IFERROR(MEDIAN(
    IF(
        (World[Country Name]=$I56)*
        (World[Year]=Year-2)*
        (World[Life expectancy at birth (years)]&lt;&gt;0),
        World[Life expectancy at birth (years)])),"No Value")</f>
        <v>56.991999999999997</v>
      </c>
      <c r="T56" cm="1">
        <f t="array" ref="T56">IFERROR(MEDIAN(
    IF(
        (World[Country Name]=$I56)*
        (World[Year]=Year-2)*
        (World[GDP per capita (USD)]&lt;&gt;0),
        World[GDP per capita (USD)])),"No Value")</f>
        <v>765.85599999999999</v>
      </c>
      <c r="U56" s="6" cm="1">
        <f t="array" ref="U56">IFERROR(MEDIAN(
    IF(
        (World[Country Name]=$I56)*
        (World[Year]=Year-2)*
        (World[Unemployment (% of total labor force) (modeled ILO estimate)]&lt;&gt;0),
        World[Unemployment (% of total labor force) (modeled ILO estimate)])),"No Value")</f>
        <v>13.813000000000001</v>
      </c>
    </row>
    <row r="57" spans="7:21" x14ac:dyDescent="0.3">
      <c r="G57">
        <v>1964</v>
      </c>
      <c r="I57" t="str">
        <v>Dominica</v>
      </c>
      <c r="J57" s="3" cm="1">
        <f t="array" ref="J57">IFERROR(MEDIAN(
    IF(
        (World[Country Name]=$I57)*
        (World[Year]=Year)*
        (World[Infant mortality rate (per 1,000 live births)]&lt;&gt;0),
        World[Infant mortality rate (per 1,000 live births)])),"No Value")</f>
        <v>12.7</v>
      </c>
      <c r="K57" s="3" t="str" cm="1">
        <f t="array" ref="K57">IFERROR(MEDIAN(
    IF(
        (World[Country Name]=$I57)*
        (World[Year]=Year)*
        (World[Life expectancy at birth (years)]&lt;&gt;0),
        World[Life expectancy at birth (years)])),"No data")</f>
        <v>No data</v>
      </c>
      <c r="L57" s="4" cm="1">
        <f t="array" ref="L57">IFERROR(MEDIAN(
    IF(
        (World[Country Name]=$I57)*
        (World[Year]=Year)*
        (World[GDP per capita (USD)]&lt;&gt;0),
        World[GDP per capita (USD)])),"No Value")</f>
        <v>4883.72</v>
      </c>
      <c r="M57" s="2" t="str" cm="1">
        <f t="array" ref="M57">IFERROR(MEDIAN(
    IF(
        (World[Country Name]=$I57)*
        (World[Year]=Year)*
        (World[Unemployment (% of total labor force) (modeled ILO estimate)]&lt;&gt;0),
        World[Unemployment (% of total labor force) (modeled ILO estimate)])),"No Value")</f>
        <v>No Value</v>
      </c>
      <c r="N57" s="3" cm="1">
        <f t="array" ref="N57">IFERROR(MEDIAN(
    IF(
        (World[Country Name]=$I57)*
        (World[Year]=Year-1)*
        (World[Infant mortality rate (per 1,000 live births)]&lt;&gt;0),
        World[Infant mortality rate (per 1,000 live births)])),"No Value")</f>
        <v>12.7</v>
      </c>
      <c r="O57" s="3" t="str" cm="1">
        <f t="array" ref="O57">IFERROR(MEDIAN(
    IF(
        (World[Country Name]=$I57)*
        (World[Year]=Year-1)*
        (World[Life expectancy at birth (years)]&lt;&gt;0),
        World[Life expectancy at birth (years)])),"No Value")</f>
        <v>No Value</v>
      </c>
      <c r="P57" s="5" cm="1">
        <f t="array" ref="P57">IFERROR(MEDIAN(
    IF(
        (World[Country Name]=$I57)*
        (World[Year]=Year-1)*
        (World[GDP per capita (USD)]&lt;&gt;0),
        World[GDP per capita (USD)])),"No Value")</f>
        <v>4787.78</v>
      </c>
      <c r="Q57" s="2" t="str" cm="1">
        <f t="array" ref="Q57">IFERROR(MEDIAN(
    IF(
        (World[Country Name]=$I57)*
        (World[Year]=Year-1)*
        (World[Unemployment (% of total labor force) (modeled ILO estimate)]&lt;&gt;0),
        World[Unemployment (% of total labor force) (modeled ILO estimate)])),"No Value")</f>
        <v>No Value</v>
      </c>
      <c r="R57" cm="1">
        <f t="array" ref="R57">IFERROR(MEDIAN(
    IF(
        (World[Country Name]=$I57)*
        (World[Year]=Year-2)*
        (World[Infant mortality rate (per 1,000 live births)]&lt;&gt;0),
        World[Infant mortality rate (per 1,000 live births)])),"No Value")</f>
        <v>12.8</v>
      </c>
      <c r="S57" s="2" t="str" cm="1">
        <f t="array" ref="S57">IFERROR(MEDIAN(
    IF(
        (World[Country Name]=$I57)*
        (World[Year]=Year-2)*
        (World[Life expectancy at birth (years)]&lt;&gt;0),
        World[Life expectancy at birth (years)])),"No Value")</f>
        <v>No Value</v>
      </c>
      <c r="T57" cm="1">
        <f t="array" ref="T57">IFERROR(MEDIAN(
    IF(
        (World[Country Name]=$I57)*
        (World[Year]=Year-2)*
        (World[GDP per capita (USD)]&lt;&gt;0),
        World[GDP per capita (USD)])),"No Value")</f>
        <v>4750.6099999999997</v>
      </c>
      <c r="U57" s="6" t="str" cm="1">
        <f t="array" ref="U57">IFERROR(MEDIAN(
    IF(
        (World[Country Name]=$I57)*
        (World[Year]=Year-2)*
        (World[Unemployment (% of total labor force) (modeled ILO estimate)]&lt;&gt;0),
        World[Unemployment (% of total labor force) (modeled ILO estimate)])),"No Value")</f>
        <v>No Value</v>
      </c>
    </row>
    <row r="58" spans="7:21" x14ac:dyDescent="0.3">
      <c r="G58">
        <v>1963</v>
      </c>
      <c r="I58" t="str">
        <v>Dominican Republic</v>
      </c>
      <c r="J58" s="3" cm="1">
        <f t="array" ref="J58">IFERROR(MEDIAN(
    IF(
        (World[Country Name]=$I58)*
        (World[Year]=Year)*
        (World[Infant mortality rate (per 1,000 live births)]&lt;&gt;0),
        World[Infant mortality rate (per 1,000 live births)])),"No Value")</f>
        <v>32.299999999999997</v>
      </c>
      <c r="K58" s="3" cm="1">
        <f t="array" ref="K58">IFERROR(MEDIAN(
    IF(
        (World[Country Name]=$I58)*
        (World[Year]=Year)*
        (World[Life expectancy at birth (years)]&lt;&gt;0),
        World[Life expectancy at birth (years)])),"No data")</f>
        <v>69.69</v>
      </c>
      <c r="L58" s="4" cm="1">
        <f t="array" ref="L58">IFERROR(MEDIAN(
    IF(
        (World[Country Name]=$I58)*
        (World[Year]=Year)*
        (World[GDP per capita (USD)]&lt;&gt;0),
        World[GDP per capita (USD)])),"No Value")</f>
        <v>2977.15</v>
      </c>
      <c r="M58" s="2" cm="1">
        <f t="array" ref="M58">IFERROR(MEDIAN(
    IF(
        (World[Country Name]=$I58)*
        (World[Year]=Year)*
        (World[Unemployment (% of total labor force) (modeled ILO estimate)]&lt;&gt;0),
        World[Unemployment (% of total labor force) (modeled ILO estimate)])),"No Value")</f>
        <v>7.2619999999999996</v>
      </c>
      <c r="N58" s="3" cm="1">
        <f t="array" ref="N58">IFERROR(MEDIAN(
    IF(
        (World[Country Name]=$I58)*
        (World[Year]=Year-1)*
        (World[Infant mortality rate (per 1,000 live births)]&lt;&gt;0),
        World[Infant mortality rate (per 1,000 live births)])),"No Value")</f>
        <v>33.1</v>
      </c>
      <c r="O58" s="3" cm="1">
        <f t="array" ref="O58">IFERROR(MEDIAN(
    IF(
        (World[Country Name]=$I58)*
        (World[Year]=Year-1)*
        (World[Life expectancy at birth (years)]&lt;&gt;0),
        World[Life expectancy at birth (years)])),"No Value")</f>
        <v>69.429000000000002</v>
      </c>
      <c r="P58" s="5" cm="1">
        <f t="array" ref="P58">IFERROR(MEDIAN(
    IF(
        (World[Country Name]=$I58)*
        (World[Year]=Year-1)*
        (World[GDP per capita (USD)]&lt;&gt;0),
        World[GDP per capita (USD)])),"No Value")</f>
        <v>2869.11</v>
      </c>
      <c r="Q58" s="2" cm="1">
        <f t="array" ref="Q58">IFERROR(MEDIAN(
    IF(
        (World[Country Name]=$I58)*
        (World[Year]=Year-1)*
        (World[Unemployment (% of total labor force) (modeled ILO estimate)]&lt;&gt;0),
        World[Unemployment (% of total labor force) (modeled ILO estimate)])),"No Value")</f>
        <v>6.4320000000000004</v>
      </c>
      <c r="R58" cm="1">
        <f t="array" ref="R58">IFERROR(MEDIAN(
    IF(
        (World[Country Name]=$I58)*
        (World[Year]=Year-2)*
        (World[Infant mortality rate (per 1,000 live births)]&lt;&gt;0),
        World[Infant mortality rate (per 1,000 live births)])),"No Value")</f>
        <v>34</v>
      </c>
      <c r="S58" s="2" cm="1">
        <f t="array" ref="S58">IFERROR(MEDIAN(
    IF(
        (World[Country Name]=$I58)*
        (World[Year]=Year-2)*
        (World[Life expectancy at birth (years)]&lt;&gt;0),
        World[Life expectancy at birth (years)])),"No Value")</f>
        <v>69.174999999999997</v>
      </c>
      <c r="T58" cm="1">
        <f t="array" ref="T58">IFERROR(MEDIAN(
    IF(
        (World[Country Name]=$I58)*
        (World[Year]=Year-2)*
        (World[GDP per capita (USD)]&lt;&gt;0),
        World[GDP per capita (USD)])),"No Value")</f>
        <v>2653.34</v>
      </c>
      <c r="U58" s="6" cm="1">
        <f t="array" ref="U58">IFERROR(MEDIAN(
    IF(
        (World[Country Name]=$I58)*
        (World[Year]=Year-2)*
        (World[Unemployment (% of total labor force) (modeled ILO estimate)]&lt;&gt;0),
        World[Unemployment (% of total labor force) (modeled ILO estimate)])),"No Value")</f>
        <v>6.4580000000000002</v>
      </c>
    </row>
    <row r="59" spans="7:21" x14ac:dyDescent="0.3">
      <c r="G59">
        <v>1962</v>
      </c>
      <c r="I59" t="str">
        <v>Ecuador</v>
      </c>
      <c r="J59" s="3" cm="1">
        <f t="array" ref="J59">IFERROR(MEDIAN(
    IF(
        (World[Country Name]=$I59)*
        (World[Year]=Year)*
        (World[Infant mortality rate (per 1,000 live births)]&lt;&gt;0),
        World[Infant mortality rate (per 1,000 live births)])),"No Value")</f>
        <v>23</v>
      </c>
      <c r="K59" s="3" cm="1">
        <f t="array" ref="K59">IFERROR(MEDIAN(
    IF(
        (World[Country Name]=$I59)*
        (World[Year]=Year)*
        (World[Life expectancy at birth (years)]&lt;&gt;0),
        World[Life expectancy at birth (years)])),"No data")</f>
        <v>73.078000000000003</v>
      </c>
      <c r="L59" s="4" cm="1">
        <f t="array" ref="L59">IFERROR(MEDIAN(
    IF(
        (World[Country Name]=$I59)*
        (World[Year]=Year)*
        (World[GDP per capita (USD)]&lt;&gt;0),
        World[GDP per capita (USD)])),"No Value")</f>
        <v>1894.62</v>
      </c>
      <c r="M59" s="2" cm="1">
        <f t="array" ref="M59">IFERROR(MEDIAN(
    IF(
        (World[Country Name]=$I59)*
        (World[Year]=Year)*
        (World[Unemployment (% of total labor force) (modeled ILO estimate)]&lt;&gt;0),
        World[Unemployment (% of total labor force) (modeled ILO estimate)])),"No Value")</f>
        <v>4.2519999999999998</v>
      </c>
      <c r="N59" s="3" cm="1">
        <f t="array" ref="N59">IFERROR(MEDIAN(
    IF(
        (World[Country Name]=$I59)*
        (World[Year]=Year-1)*
        (World[Infant mortality rate (per 1,000 live births)]&lt;&gt;0),
        World[Infant mortality rate (per 1,000 live births)])),"No Value")</f>
        <v>24.3</v>
      </c>
      <c r="O59" s="3" cm="1">
        <f t="array" ref="O59">IFERROR(MEDIAN(
    IF(
        (World[Country Name]=$I59)*
        (World[Year]=Year-1)*
        (World[Life expectancy at birth (years)]&lt;&gt;0),
        World[Life expectancy at birth (years)])),"No Value")</f>
        <v>72.760999999999996</v>
      </c>
      <c r="P59" s="5" cm="1">
        <f t="array" ref="P59">IFERROR(MEDIAN(
    IF(
        (World[Country Name]=$I59)*
        (World[Year]=Year-1)*
        (World[GDP per capita (USD)]&lt;&gt;0),
        World[GDP per capita (USD)])),"No Value")</f>
        <v>1445.28</v>
      </c>
      <c r="Q59" s="2" cm="1">
        <f t="array" ref="Q59">IFERROR(MEDIAN(
    IF(
        (World[Country Name]=$I59)*
        (World[Year]=Year-1)*
        (World[Unemployment (% of total labor force) (modeled ILO estimate)]&lt;&gt;0),
        World[Unemployment (% of total labor force) (modeled ILO estimate)])),"No Value")</f>
        <v>4.7990000000000004</v>
      </c>
      <c r="R59" cm="1">
        <f t="array" ref="R59">IFERROR(MEDIAN(
    IF(
        (World[Country Name]=$I59)*
        (World[Year]=Year-2)*
        (World[Infant mortality rate (per 1,000 live births)]&lt;&gt;0),
        World[Infant mortality rate (per 1,000 live births)])),"No Value")</f>
        <v>25.7</v>
      </c>
      <c r="S59" s="2" cm="1">
        <f t="array" ref="S59">IFERROR(MEDIAN(
    IF(
        (World[Country Name]=$I59)*
        (World[Year]=Year-2)*
        (World[Life expectancy at birth (years)]&lt;&gt;0),
        World[Life expectancy at birth (years)])),"No Value")</f>
        <v>72.424999999999997</v>
      </c>
      <c r="T59" cm="1">
        <f t="array" ref="T59">IFERROR(MEDIAN(
    IF(
        (World[Country Name]=$I59)*
        (World[Year]=Year-2)*
        (World[GDP per capita (USD)]&lt;&gt;0),
        World[GDP per capita (USD)])),"No Value")</f>
        <v>1578.93</v>
      </c>
      <c r="U59" s="6" cm="1">
        <f t="array" ref="U59">IFERROR(MEDIAN(
    IF(
        (World[Country Name]=$I59)*
        (World[Year]=Year-2)*
        (World[Unemployment (% of total labor force) (modeled ILO estimate)]&lt;&gt;0),
        World[Unemployment (% of total labor force) (modeled ILO estimate)])),"No Value")</f>
        <v>5.0060000000000002</v>
      </c>
    </row>
    <row r="60" spans="7:21" x14ac:dyDescent="0.3">
      <c r="G60">
        <v>1961</v>
      </c>
      <c r="I60" t="str">
        <v>Egypt, Arab Rep.</v>
      </c>
      <c r="J60" s="3" cm="1">
        <f t="array" ref="J60">IFERROR(MEDIAN(
    IF(
        (World[Country Name]=$I60)*
        (World[Year]=Year)*
        (World[Infant mortality rate (per 1,000 live births)]&lt;&gt;0),
        World[Infant mortality rate (per 1,000 live births)])),"No Value")</f>
        <v>35.299999999999997</v>
      </c>
      <c r="K60" s="3" cm="1">
        <f t="array" ref="K60">IFERROR(MEDIAN(
    IF(
        (World[Country Name]=$I60)*
        (World[Year]=Year)*
        (World[Life expectancy at birth (years)]&lt;&gt;0),
        World[Life expectancy at birth (years)])),"No data")</f>
        <v>68.796000000000006</v>
      </c>
      <c r="L60" s="4" cm="1">
        <f t="array" ref="L60">IFERROR(MEDIAN(
    IF(
        (World[Country Name]=$I60)*
        (World[Year]=Year)*
        (World[GDP per capita (USD)]&lt;&gt;0),
        World[GDP per capita (USD)])),"No Value")</f>
        <v>1391.71</v>
      </c>
      <c r="M60" s="2" cm="1">
        <f t="array" ref="M60">IFERROR(MEDIAN(
    IF(
        (World[Country Name]=$I60)*
        (World[Year]=Year)*
        (World[Unemployment (% of total labor force) (modeled ILO estimate)]&lt;&gt;0),
        World[Unemployment (% of total labor force) (modeled ILO estimate)])),"No Value")</f>
        <v>9.26</v>
      </c>
      <c r="N60" s="3" cm="1">
        <f t="array" ref="N60">IFERROR(MEDIAN(
    IF(
        (World[Country Name]=$I60)*
        (World[Year]=Year-1)*
        (World[Infant mortality rate (per 1,000 live births)]&lt;&gt;0),
        World[Infant mortality rate (per 1,000 live births)])),"No Value")</f>
        <v>37.200000000000003</v>
      </c>
      <c r="O60" s="3" cm="1">
        <f t="array" ref="O60">IFERROR(MEDIAN(
    IF(
        (World[Country Name]=$I60)*
        (World[Year]=Year-1)*
        (World[Life expectancy at birth (years)]&lt;&gt;0),
        World[Life expectancy at birth (years)])),"No Value")</f>
        <v>68.602000000000004</v>
      </c>
      <c r="P60" s="5" cm="1">
        <f t="array" ref="P60">IFERROR(MEDIAN(
    IF(
        (World[Country Name]=$I60)*
        (World[Year]=Year-1)*
        (World[GDP per capita (USD)]&lt;&gt;0),
        World[GDP per capita (USD)])),"No Value")</f>
        <v>1450.48</v>
      </c>
      <c r="Q60" s="2" cm="1">
        <f t="array" ref="Q60">IFERROR(MEDIAN(
    IF(
        (World[Country Name]=$I60)*
        (World[Year]=Year-1)*
        (World[Unemployment (% of total labor force) (modeled ILO estimate)]&lt;&gt;0),
        World[Unemployment (% of total labor force) (modeled ILO estimate)])),"No Value")</f>
        <v>8.98</v>
      </c>
      <c r="R60" cm="1">
        <f t="array" ref="R60">IFERROR(MEDIAN(
    IF(
        (World[Country Name]=$I60)*
        (World[Year]=Year-2)*
        (World[Infant mortality rate (per 1,000 live births)]&lt;&gt;0),
        World[Infant mortality rate (per 1,000 live births)])),"No Value")</f>
        <v>39.299999999999997</v>
      </c>
      <c r="S60" s="2" cm="1">
        <f t="array" ref="S60">IFERROR(MEDIAN(
    IF(
        (World[Country Name]=$I60)*
        (World[Year]=Year-2)*
        (World[Life expectancy at birth (years)]&lt;&gt;0),
        World[Life expectancy at birth (years)])),"No Value")</f>
        <v>68.356999999999999</v>
      </c>
      <c r="T60" cm="1">
        <f t="array" ref="T60">IFERROR(MEDIAN(
    IF(
        (World[Country Name]=$I60)*
        (World[Year]=Year-2)*
        (World[GDP per capita (USD)]&lt;&gt;0),
        World[GDP per capita (USD)])),"No Value")</f>
        <v>1343.55</v>
      </c>
      <c r="U60" s="6" cm="1">
        <f t="array" ref="U60">IFERROR(MEDIAN(
    IF(
        (World[Country Name]=$I60)*
        (World[Year]=Year-2)*
        (World[Unemployment (% of total labor force) (modeled ILO estimate)]&lt;&gt;0),
        World[Unemployment (% of total labor force) (modeled ILO estimate)])),"No Value")</f>
        <v>7.95</v>
      </c>
    </row>
    <row r="61" spans="7:21" x14ac:dyDescent="0.3">
      <c r="G61">
        <v>1960</v>
      </c>
      <c r="I61" t="str">
        <v>El Salvador</v>
      </c>
      <c r="J61" s="3" cm="1">
        <f t="array" ref="J61">IFERROR(MEDIAN(
    IF(
        (World[Country Name]=$I61)*
        (World[Year]=Year)*
        (World[Infant mortality rate (per 1,000 live births)]&lt;&gt;0),
        World[Infant mortality rate (per 1,000 live births)])),"No Value")</f>
        <v>25.8</v>
      </c>
      <c r="K61" s="3" cm="1">
        <f t="array" ref="K61">IFERROR(MEDIAN(
    IF(
        (World[Country Name]=$I61)*
        (World[Year]=Year)*
        (World[Life expectancy at birth (years)]&lt;&gt;0),
        World[Life expectancy at birth (years)])),"No data")</f>
        <v>69.162000000000006</v>
      </c>
      <c r="L61" s="4" cm="1">
        <f t="array" ref="L61">IFERROR(MEDIAN(
    IF(
        (World[Country Name]=$I61)*
        (World[Year]=Year)*
        (World[GDP per capita (USD)]&lt;&gt;0),
        World[GDP per capita (USD)])),"No Value")</f>
        <v>2072.3000000000002</v>
      </c>
      <c r="M61" s="2" cm="1">
        <f t="array" ref="M61">IFERROR(MEDIAN(
    IF(
        (World[Country Name]=$I61)*
        (World[Year]=Year)*
        (World[Unemployment (% of total labor force) (modeled ILO estimate)]&lt;&gt;0),
        World[Unemployment (% of total labor force) (modeled ILO estimate)])),"No Value")</f>
        <v>6.96</v>
      </c>
      <c r="N61" s="3" cm="1">
        <f t="array" ref="N61">IFERROR(MEDIAN(
    IF(
        (World[Country Name]=$I61)*
        (World[Year]=Year-1)*
        (World[Infant mortality rate (per 1,000 live births)]&lt;&gt;0),
        World[Infant mortality rate (per 1,000 live births)])),"No Value")</f>
        <v>27.2</v>
      </c>
      <c r="O61" s="3" cm="1">
        <f t="array" ref="O61">IFERROR(MEDIAN(
    IF(
        (World[Country Name]=$I61)*
        (World[Year]=Year-1)*
        (World[Life expectancy at birth (years)]&lt;&gt;0),
        World[Life expectancy at birth (years)])),"No Value")</f>
        <v>68.875</v>
      </c>
      <c r="P61" s="5" cm="1">
        <f t="array" ref="P61">IFERROR(MEDIAN(
    IF(
        (World[Country Name]=$I61)*
        (World[Year]=Year-1)*
        (World[GDP per capita (USD)]&lt;&gt;0),
        World[GDP per capita (USD)])),"No Value")</f>
        <v>2001.54</v>
      </c>
      <c r="Q61" s="2" cm="1">
        <f t="array" ref="Q61">IFERROR(MEDIAN(
    IF(
        (World[Country Name]=$I61)*
        (World[Year]=Year-1)*
        (World[Unemployment (% of total labor force) (modeled ILO estimate)]&lt;&gt;0),
        World[Unemployment (% of total labor force) (modeled ILO estimate)])),"No Value")</f>
        <v>6.96</v>
      </c>
      <c r="R61" cm="1">
        <f t="array" ref="R61">IFERROR(MEDIAN(
    IF(
        (World[Country Name]=$I61)*
        (World[Year]=Year-2)*
        (World[Infant mortality rate (per 1,000 live births)]&lt;&gt;0),
        World[Infant mortality rate (per 1,000 live births)])),"No Value")</f>
        <v>28.7</v>
      </c>
      <c r="S61" s="2" cm="1">
        <f t="array" ref="S61">IFERROR(MEDIAN(
    IF(
        (World[Country Name]=$I61)*
        (World[Year]=Year-2)*
        (World[Life expectancy at birth (years)]&lt;&gt;0),
        World[Life expectancy at birth (years)])),"No Value")</f>
        <v>68.581000000000003</v>
      </c>
      <c r="T61" cm="1">
        <f t="array" ref="T61">IFERROR(MEDIAN(
    IF(
        (World[Country Name]=$I61)*
        (World[Year]=Year-2)*
        (World[GDP per capita (USD)]&lt;&gt;0),
        World[GDP per capita (USD)])),"No Value")</f>
        <v>1930.62</v>
      </c>
      <c r="U61" s="6" cm="1">
        <f t="array" ref="U61">IFERROR(MEDIAN(
    IF(
        (World[Country Name]=$I61)*
        (World[Year]=Year-2)*
        (World[Unemployment (% of total labor force) (modeled ILO estimate)]&lt;&gt;0),
        World[Unemployment (% of total labor force) (modeled ILO estimate)])),"No Value")</f>
        <v>6.68</v>
      </c>
    </row>
    <row r="62" spans="7:21" x14ac:dyDescent="0.3">
      <c r="I62" t="str">
        <v>Equatorial Guinea</v>
      </c>
      <c r="J62" s="3" cm="1">
        <f t="array" ref="J62">IFERROR(MEDIAN(
    IF(
        (World[Country Name]=$I62)*
        (World[Year]=Year)*
        (World[Infant mortality rate (per 1,000 live births)]&lt;&gt;0),
        World[Infant mortality rate (per 1,000 live births)])),"No Value")</f>
        <v>105.1</v>
      </c>
      <c r="K62" s="3" cm="1">
        <f t="array" ref="K62">IFERROR(MEDIAN(
    IF(
        (World[Country Name]=$I62)*
        (World[Year]=Year)*
        (World[Life expectancy at birth (years)]&lt;&gt;0),
        World[Life expectancy at birth (years)])),"No data")</f>
        <v>53.581000000000003</v>
      </c>
      <c r="L62" s="4" cm="1">
        <f t="array" ref="L62">IFERROR(MEDIAN(
    IF(
        (World[Country Name]=$I62)*
        (World[Year]=Year)*
        (World[GDP per capita (USD)]&lt;&gt;0),
        World[GDP per capita (USD)])),"No Value")</f>
        <v>2313.15</v>
      </c>
      <c r="M62" s="2" cm="1">
        <f t="array" ref="M62">IFERROR(MEDIAN(
    IF(
        (World[Country Name]=$I62)*
        (World[Year]=Year)*
        (World[Unemployment (% of total labor force) (modeled ILO estimate)]&lt;&gt;0),
        World[Unemployment (% of total labor force) (modeled ILO estimate)])),"No Value")</f>
        <v>8.1709999999999994</v>
      </c>
      <c r="N62" s="3" cm="1">
        <f t="array" ref="N62">IFERROR(MEDIAN(
    IF(
        (World[Country Name]=$I62)*
        (World[Year]=Year-1)*
        (World[Infant mortality rate (per 1,000 live births)]&lt;&gt;0),
        World[Infant mortality rate (per 1,000 live births)])),"No Value")</f>
        <v>107.7</v>
      </c>
      <c r="O62" s="3" cm="1">
        <f t="array" ref="O62">IFERROR(MEDIAN(
    IF(
        (World[Country Name]=$I62)*
        (World[Year]=Year-1)*
        (World[Life expectancy at birth (years)]&lt;&gt;0),
        World[Life expectancy at birth (years)])),"No Value")</f>
        <v>53.279000000000003</v>
      </c>
      <c r="P62" s="5" cm="1">
        <f t="array" ref="P62">IFERROR(MEDIAN(
    IF(
        (World[Country Name]=$I62)*
        (World[Year]=Year-1)*
        (World[GDP per capita (USD)]&lt;&gt;0),
        World[GDP per capita (USD)])),"No Value")</f>
        <v>1725.55</v>
      </c>
      <c r="Q62" s="2" cm="1">
        <f t="array" ref="Q62">IFERROR(MEDIAN(
    IF(
        (World[Country Name]=$I62)*
        (World[Year]=Year-1)*
        (World[Unemployment (% of total labor force) (modeled ILO estimate)]&lt;&gt;0),
        World[Unemployment (% of total labor force) (modeled ILO estimate)])),"No Value")</f>
        <v>8.0630000000000006</v>
      </c>
      <c r="R62" cm="1">
        <f t="array" ref="R62">IFERROR(MEDIAN(
    IF(
        (World[Country Name]=$I62)*
        (World[Year]=Year-2)*
        (World[Infant mortality rate (per 1,000 live births)]&lt;&gt;0),
        World[Infant mortality rate (per 1,000 live births)])),"No Value")</f>
        <v>110.2</v>
      </c>
      <c r="S62" s="2" cm="1">
        <f t="array" ref="S62">IFERROR(MEDIAN(
    IF(
        (World[Country Name]=$I62)*
        (World[Year]=Year-2)*
        (World[Life expectancy at birth (years)]&lt;&gt;0),
        World[Life expectancy at birth (years)])),"No Value")</f>
        <v>52.93</v>
      </c>
      <c r="T62" cm="1">
        <f t="array" ref="T62">IFERROR(MEDIAN(
    IF(
        (World[Country Name]=$I62)*
        (World[Year]=Year-2)*
        (World[GDP per capita (USD)]&lt;&gt;0),
        World[GDP per capita (USD)])),"No Value")</f>
        <v>1067.6300000000001</v>
      </c>
      <c r="U62" s="6" cm="1">
        <f t="array" ref="U62">IFERROR(MEDIAN(
    IF(
        (World[Country Name]=$I62)*
        (World[Year]=Year-2)*
        (World[Unemployment (% of total labor force) (modeled ILO estimate)]&lt;&gt;0),
        World[Unemployment (% of total labor force) (modeled ILO estimate)])),"No Value")</f>
        <v>7.7229999999999999</v>
      </c>
    </row>
    <row r="63" spans="7:21" x14ac:dyDescent="0.3">
      <c r="I63" t="str">
        <v>Eritrea</v>
      </c>
      <c r="J63" s="3" cm="1">
        <f t="array" ref="J63">IFERROR(MEDIAN(
    IF(
        (World[Country Name]=$I63)*
        (World[Year]=Year)*
        (World[Infant mortality rate (per 1,000 live births)]&lt;&gt;0),
        World[Infant mortality rate (per 1,000 live births)])),"No Value")</f>
        <v>53.9</v>
      </c>
      <c r="K63" s="3" cm="1">
        <f t="array" ref="K63">IFERROR(MEDIAN(
    IF(
        (World[Country Name]=$I63)*
        (World[Year]=Year)*
        (World[Life expectancy at birth (years)]&lt;&gt;0),
        World[Life expectancy at birth (years)])),"No data")</f>
        <v>55.863999999999997</v>
      </c>
      <c r="L63" s="4" cm="1">
        <f t="array" ref="L63">IFERROR(MEDIAN(
    IF(
        (World[Country Name]=$I63)*
        (World[Year]=Year)*
        (World[GDP per capita (USD)]&lt;&gt;0),
        World[GDP per capita (USD)])),"No Value")</f>
        <v>316.82400000000001</v>
      </c>
      <c r="M63" s="2" cm="1">
        <f t="array" ref="M63">IFERROR(MEDIAN(
    IF(
        (World[Country Name]=$I63)*
        (World[Year]=Year)*
        (World[Unemployment (% of total labor force) (modeled ILO estimate)]&lt;&gt;0),
        World[Unemployment (% of total labor force) (modeled ILO estimate)])),"No Value")</f>
        <v>6.4459999999999997</v>
      </c>
      <c r="N63" s="3" cm="1">
        <f t="array" ref="N63">IFERROR(MEDIAN(
    IF(
        (World[Country Name]=$I63)*
        (World[Year]=Year-1)*
        (World[Infant mortality rate (per 1,000 live births)]&lt;&gt;0),
        World[Infant mortality rate (per 1,000 live births)])),"No Value")</f>
        <v>56.3</v>
      </c>
      <c r="O63" s="3" cm="1">
        <f t="array" ref="O63">IFERROR(MEDIAN(
    IF(
        (World[Country Name]=$I63)*
        (World[Year]=Year-1)*
        (World[Life expectancy at birth (years)]&lt;&gt;0),
        World[Life expectancy at birth (years)])),"No Value")</f>
        <v>55.273000000000003</v>
      </c>
      <c r="P63" s="5" cm="1">
        <f t="array" ref="P63">IFERROR(MEDIAN(
    IF(
        (World[Country Name]=$I63)*
        (World[Year]=Year-1)*
        (World[GDP per capita (USD)]&lt;&gt;0),
        World[GDP per capita (USD)])),"No Value")</f>
        <v>308.13400000000001</v>
      </c>
      <c r="Q63" s="2" cm="1">
        <f t="array" ref="Q63">IFERROR(MEDIAN(
    IF(
        (World[Country Name]=$I63)*
        (World[Year]=Year-1)*
        (World[Unemployment (% of total labor force) (modeled ILO estimate)]&lt;&gt;0),
        World[Unemployment (% of total labor force) (modeled ILO estimate)])),"No Value")</f>
        <v>6.8609999999999998</v>
      </c>
      <c r="R63" cm="1">
        <f t="array" ref="R63">IFERROR(MEDIAN(
    IF(
        (World[Country Name]=$I63)*
        (World[Year]=Year-2)*
        (World[Infant mortality rate (per 1,000 live births)]&lt;&gt;0),
        World[Infant mortality rate (per 1,000 live births)])),"No Value")</f>
        <v>58.9</v>
      </c>
      <c r="S63" s="2" cm="1">
        <f t="array" ref="S63">IFERROR(MEDIAN(
    IF(
        (World[Country Name]=$I63)*
        (World[Year]=Year-2)*
        (World[Life expectancy at birth (years)]&lt;&gt;0),
        World[Life expectancy at birth (years)])),"No Value")</f>
        <v>54.707000000000001</v>
      </c>
      <c r="T63" cm="1">
        <f t="array" ref="T63">IFERROR(MEDIAN(
    IF(
        (World[Country Name]=$I63)*
        (World[Year]=Year-2)*
        (World[GDP per capita (USD)]&lt;&gt;0),
        World[GDP per capita (USD)])),"No Value")</f>
        <v>307.911</v>
      </c>
      <c r="U63" s="6" cm="1">
        <f t="array" ref="U63">IFERROR(MEDIAN(
    IF(
        (World[Country Name]=$I63)*
        (World[Year]=Year-2)*
        (World[Unemployment (% of total labor force) (modeled ILO estimate)]&lt;&gt;0),
        World[Unemployment (% of total labor force) (modeled ILO estimate)])),"No Value")</f>
        <v>6.4459999999999997</v>
      </c>
    </row>
    <row r="64" spans="7:21" x14ac:dyDescent="0.3">
      <c r="I64" t="str">
        <v>Estonia</v>
      </c>
      <c r="J64" s="3" cm="1">
        <f t="array" ref="J64">IFERROR(MEDIAN(
    IF(
        (World[Country Name]=$I64)*
        (World[Year]=Year)*
        (World[Infant mortality rate (per 1,000 live births)]&lt;&gt;0),
        World[Infant mortality rate (per 1,000 live births)])),"No Value")</f>
        <v>8</v>
      </c>
      <c r="K64" s="3" cm="1">
        <f t="array" ref="K64">IFERROR(MEDIAN(
    IF(
        (World[Country Name]=$I64)*
        (World[Year]=Year)*
        (World[Life expectancy at birth (years)]&lt;&gt;0),
        World[Life expectancy at birth (years)])),"No data")</f>
        <v>70.258499999999998</v>
      </c>
      <c r="L64" s="4" cm="1">
        <f t="array" ref="L64">IFERROR(MEDIAN(
    IF(
        (World[Country Name]=$I64)*
        (World[Year]=Year)*
        (World[GDP per capita (USD)]&lt;&gt;0),
        World[GDP per capita (USD)])),"No Value")</f>
        <v>4498.96</v>
      </c>
      <c r="M64" s="2" cm="1">
        <f t="array" ref="M64">IFERROR(MEDIAN(
    IF(
        (World[Country Name]=$I64)*
        (World[Year]=Year)*
        (World[Unemployment (% of total labor force) (modeled ILO estimate)]&lt;&gt;0),
        World[Unemployment (% of total labor force) (modeled ILO estimate)])),"No Value")</f>
        <v>13.134</v>
      </c>
      <c r="N64" s="3" cm="1">
        <f t="array" ref="N64">IFERROR(MEDIAN(
    IF(
        (World[Country Name]=$I64)*
        (World[Year]=Year-1)*
        (World[Infant mortality rate (per 1,000 live births)]&lt;&gt;0),
        World[Infant mortality rate (per 1,000 live births)])),"No Value")</f>
        <v>8.6999999999999993</v>
      </c>
      <c r="O64" s="3" cm="1">
        <f t="array" ref="O64">IFERROR(MEDIAN(
    IF(
        (World[Country Name]=$I64)*
        (World[Year]=Year-1)*
        (World[Life expectancy at birth (years)]&lt;&gt;0),
        World[Life expectancy at birth (years)])),"No Value")</f>
        <v>70.417100000000005</v>
      </c>
      <c r="P64" s="5" cm="1">
        <f t="array" ref="P64">IFERROR(MEDIAN(
    IF(
        (World[Country Name]=$I64)*
        (World[Year]=Year-1)*
        (World[GDP per capita (USD)]&lt;&gt;0),
        World[GDP per capita (USD)])),"No Value")</f>
        <v>4070.03</v>
      </c>
      <c r="Q64" s="2" cm="1">
        <f t="array" ref="Q64">IFERROR(MEDIAN(
    IF(
        (World[Country Name]=$I64)*
        (World[Year]=Year-1)*
        (World[Unemployment (% of total labor force) (modeled ILO estimate)]&lt;&gt;0),
        World[Unemployment (% of total labor force) (modeled ILO estimate)])),"No Value")</f>
        <v>13.36</v>
      </c>
      <c r="R64" cm="1">
        <f t="array" ref="R64">IFERROR(MEDIAN(
    IF(
        (World[Country Name]=$I64)*
        (World[Year]=Year-2)*
        (World[Infant mortality rate (per 1,000 live births)]&lt;&gt;0),
        World[Infant mortality rate (per 1,000 live births)])),"No Value")</f>
        <v>9.4</v>
      </c>
      <c r="S64" s="2" cm="1">
        <f t="array" ref="S64">IFERROR(MEDIAN(
    IF(
        (World[Country Name]=$I64)*
        (World[Year]=Year-2)*
        (World[Life expectancy at birth (years)]&lt;&gt;0),
        World[Life expectancy at birth (years)])),"No Value")</f>
        <v>70.063400000000001</v>
      </c>
      <c r="T64" cm="1">
        <f t="array" ref="T64">IFERROR(MEDIAN(
    IF(
        (World[Country Name]=$I64)*
        (World[Year]=Year-2)*
        (World[GDP per capita (USD)]&lt;&gt;0),
        World[GDP per capita (USD)])),"No Value")</f>
        <v>4119.3500000000004</v>
      </c>
      <c r="U64" s="6" cm="1">
        <f t="array" ref="U64">IFERROR(MEDIAN(
    IF(
        (World[Country Name]=$I64)*
        (World[Year]=Year-2)*
        (World[Unemployment (% of total labor force) (modeled ILO estimate)]&lt;&gt;0),
        World[Unemployment (% of total labor force) (modeled ILO estimate)])),"No Value")</f>
        <v>11.573</v>
      </c>
    </row>
    <row r="65" spans="9:21" x14ac:dyDescent="0.3">
      <c r="I65" t="str">
        <v>Eswatini</v>
      </c>
      <c r="J65" s="3" cm="1">
        <f t="array" ref="J65">IFERROR(MEDIAN(
    IF(
        (World[Country Name]=$I65)*
        (World[Year]=Year)*
        (World[Infant mortality rate (per 1,000 live births)]&lt;&gt;0),
        World[Infant mortality rate (per 1,000 live births)])),"No Value")</f>
        <v>81.3</v>
      </c>
      <c r="K65" s="3" cm="1">
        <f t="array" ref="K65">IFERROR(MEDIAN(
    IF(
        (World[Country Name]=$I65)*
        (World[Year]=Year)*
        (World[Life expectancy at birth (years)]&lt;&gt;0),
        World[Life expectancy at birth (years)])),"No data")</f>
        <v>45.798999999999999</v>
      </c>
      <c r="L65" s="4" cm="1">
        <f t="array" ref="L65">IFERROR(MEDIAN(
    IF(
        (World[Country Name]=$I65)*
        (World[Year]=Year)*
        (World[GDP per capita (USD)]&lt;&gt;0),
        World[GDP per capita (USD)])),"No Value")</f>
        <v>1521.77</v>
      </c>
      <c r="M65" s="2" cm="1">
        <f t="array" ref="M65">IFERROR(MEDIAN(
    IF(
        (World[Country Name]=$I65)*
        (World[Year]=Year)*
        (World[Unemployment (% of total labor force) (modeled ILO estimate)]&lt;&gt;0),
        World[Unemployment (% of total labor force) (modeled ILO estimate)])),"No Value")</f>
        <v>25.442</v>
      </c>
      <c r="N65" s="3" cm="1">
        <f t="array" ref="N65">IFERROR(MEDIAN(
    IF(
        (World[Country Name]=$I65)*
        (World[Year]=Year-1)*
        (World[Infant mortality rate (per 1,000 live births)]&lt;&gt;0),
        World[Infant mortality rate (per 1,000 live births)])),"No Value")</f>
        <v>79.8</v>
      </c>
      <c r="O65" s="3" cm="1">
        <f t="array" ref="O65">IFERROR(MEDIAN(
    IF(
        (World[Country Name]=$I65)*
        (World[Year]=Year-1)*
        (World[Life expectancy at birth (years)]&lt;&gt;0),
        World[Life expectancy at birth (years)])),"No Value")</f>
        <v>47.49</v>
      </c>
      <c r="P65" s="5" cm="1">
        <f t="array" ref="P65">IFERROR(MEDIAN(
    IF(
        (World[Country Name]=$I65)*
        (World[Year]=Year-1)*
        (World[GDP per capita (USD)]&lt;&gt;0),
        World[GDP per capita (USD)])),"No Value")</f>
        <v>1728.71</v>
      </c>
      <c r="Q65" s="2" cm="1">
        <f t="array" ref="Q65">IFERROR(MEDIAN(
    IF(
        (World[Country Name]=$I65)*
        (World[Year]=Year-1)*
        (World[Unemployment (% of total labor force) (modeled ILO estimate)]&lt;&gt;0),
        World[Unemployment (% of total labor force) (modeled ILO estimate)])),"No Value")</f>
        <v>24.908999999999999</v>
      </c>
      <c r="R65" cm="1">
        <f t="array" ref="R65">IFERROR(MEDIAN(
    IF(
        (World[Country Name]=$I65)*
        (World[Year]=Year-2)*
        (World[Infant mortality rate (per 1,000 live births)]&lt;&gt;0),
        World[Infant mortality rate (per 1,000 live births)])),"No Value")</f>
        <v>77.3</v>
      </c>
      <c r="S65" s="2" cm="1">
        <f t="array" ref="S65">IFERROR(MEDIAN(
    IF(
        (World[Country Name]=$I65)*
        (World[Year]=Year-2)*
        (World[Life expectancy at birth (years)]&lt;&gt;0),
        World[Life expectancy at birth (years)])),"No Value")</f>
        <v>49.423999999999999</v>
      </c>
      <c r="T65" cm="1">
        <f t="array" ref="T65">IFERROR(MEDIAN(
    IF(
        (World[Country Name]=$I65)*
        (World[Year]=Year-2)*
        (World[GDP per capita (USD)]&lt;&gt;0),
        World[GDP per capita (USD)])),"No Value")</f>
        <v>1557.06</v>
      </c>
      <c r="U65" s="6" cm="1">
        <f t="array" ref="U65">IFERROR(MEDIAN(
    IF(
        (World[Country Name]=$I65)*
        (World[Year]=Year-2)*
        (World[Unemployment (% of total labor force) (modeled ILO estimate)]&lt;&gt;0),
        World[Unemployment (% of total labor force) (modeled ILO estimate)])),"No Value")</f>
        <v>23.97</v>
      </c>
    </row>
    <row r="66" spans="9:21" x14ac:dyDescent="0.3">
      <c r="I66" t="str">
        <v>Ethiopia</v>
      </c>
      <c r="J66" s="3" cm="1">
        <f t="array" ref="J66">IFERROR(MEDIAN(
    IF(
        (World[Country Name]=$I66)*
        (World[Year]=Year)*
        (World[Infant mortality rate (per 1,000 live births)]&lt;&gt;0),
        World[Infant mortality rate (per 1,000 live births)])),"No Value")</f>
        <v>84.5</v>
      </c>
      <c r="K66" s="3" cm="1">
        <f t="array" ref="K66">IFERROR(MEDIAN(
    IF(
        (World[Country Name]=$I66)*
        (World[Year]=Year)*
        (World[Life expectancy at birth (years)]&lt;&gt;0),
        World[Life expectancy at birth (years)])),"No data")</f>
        <v>52.594999999999999</v>
      </c>
      <c r="L66" s="4" cm="1">
        <f t="array" ref="L66">IFERROR(MEDIAN(
    IF(
        (World[Country Name]=$I66)*
        (World[Year]=Year)*
        (World[GDP per capita (USD)]&lt;&gt;0),
        World[GDP per capita (USD)])),"No Value")</f>
        <v>120.76600000000001</v>
      </c>
      <c r="M66" s="2" cm="1">
        <f t="array" ref="M66">IFERROR(MEDIAN(
    IF(
        (World[Country Name]=$I66)*
        (World[Year]=Year)*
        (World[Unemployment (% of total labor force) (modeled ILO estimate)]&lt;&gt;0),
        World[Unemployment (% of total labor force) (modeled ILO estimate)])),"No Value")</f>
        <v>3.2090000000000001</v>
      </c>
      <c r="N66" s="3" cm="1">
        <f t="array" ref="N66">IFERROR(MEDIAN(
    IF(
        (World[Country Name]=$I66)*
        (World[Year]=Year-1)*
        (World[Infant mortality rate (per 1,000 live births)]&lt;&gt;0),
        World[Infant mortality rate (per 1,000 live births)])),"No Value")</f>
        <v>87.8</v>
      </c>
      <c r="O66" s="3" cm="1">
        <f t="array" ref="O66">IFERROR(MEDIAN(
    IF(
        (World[Country Name]=$I66)*
        (World[Year]=Year-1)*
        (World[Life expectancy at birth (years)]&lt;&gt;0),
        World[Life expectancy at birth (years)])),"No Value")</f>
        <v>51.941000000000003</v>
      </c>
      <c r="P66" s="5" cm="1">
        <f t="array" ref="P66">IFERROR(MEDIAN(
    IF(
        (World[Country Name]=$I66)*
        (World[Year]=Year-1)*
        (World[GDP per capita (USD)]&lt;&gt;0),
        World[GDP per capita (USD)])),"No Value")</f>
        <v>124.461</v>
      </c>
      <c r="Q66" s="2" cm="1">
        <f t="array" ref="Q66">IFERROR(MEDIAN(
    IF(
        (World[Country Name]=$I66)*
        (World[Year]=Year-1)*
        (World[Unemployment (% of total labor force) (modeled ILO estimate)]&lt;&gt;0),
        World[Unemployment (% of total labor force) (modeled ILO estimate)])),"No Value")</f>
        <v>3.4409999999999998</v>
      </c>
      <c r="R66" cm="1">
        <f t="array" ref="R66">IFERROR(MEDIAN(
    IF(
        (World[Country Name]=$I66)*
        (World[Year]=Year-2)*
        (World[Infant mortality rate (per 1,000 live births)]&lt;&gt;0),
        World[Infant mortality rate (per 1,000 live births)])),"No Value")</f>
        <v>91</v>
      </c>
      <c r="S66" s="2" cm="1">
        <f t="array" ref="S66">IFERROR(MEDIAN(
    IF(
        (World[Country Name]=$I66)*
        (World[Year]=Year-2)*
        (World[Life expectancy at birth (years)]&lt;&gt;0),
        World[Life expectancy at birth (years)])),"No Value")</f>
        <v>51.366</v>
      </c>
      <c r="T66" cm="1">
        <f t="array" ref="T66">IFERROR(MEDIAN(
    IF(
        (World[Country Name]=$I66)*
        (World[Year]=Year-2)*
        (World[GDP per capita (USD)]&lt;&gt;0),
        World[GDP per capita (USD)])),"No Value")</f>
        <v>119.684</v>
      </c>
      <c r="U66" s="6" cm="1">
        <f t="array" ref="U66">IFERROR(MEDIAN(
    IF(
        (World[Country Name]=$I66)*
        (World[Year]=Year-2)*
        (World[Unemployment (% of total labor force) (modeled ILO estimate)]&lt;&gt;0),
        World[Unemployment (% of total labor force) (modeled ILO estimate)])),"No Value")</f>
        <v>3.714</v>
      </c>
    </row>
    <row r="67" spans="9:21" x14ac:dyDescent="0.3">
      <c r="I67" t="str">
        <v>Faroe Islands</v>
      </c>
      <c r="J67" s="3" t="str" cm="1">
        <f t="array" ref="J67">IFERROR(MEDIAN(
    IF(
        (World[Country Name]=$I67)*
        (World[Year]=Year)*
        (World[Infant mortality rate (per 1,000 live births)]&lt;&gt;0),
        World[Infant mortality rate (per 1,000 live births)])),"No Value")</f>
        <v>No Value</v>
      </c>
      <c r="K67" s="3" cm="1">
        <f t="array" ref="K67">IFERROR(MEDIAN(
    IF(
        (World[Country Name]=$I67)*
        (World[Year]=Year)*
        (World[Life expectancy at birth (years)]&lt;&gt;0),
        World[Life expectancy at birth (years)])),"No data")</f>
        <v>78.636600000000001</v>
      </c>
      <c r="L67" s="4" cm="1">
        <f t="array" ref="L67">IFERROR(MEDIAN(
    IF(
        (World[Country Name]=$I67)*
        (World[Year]=Year)*
        (World[GDP per capita (USD)]&lt;&gt;0),
        World[GDP per capita (USD)])),"No Value")</f>
        <v>24419.7</v>
      </c>
      <c r="M67" s="2" t="str" cm="1">
        <f t="array" ref="M67">IFERROR(MEDIAN(
    IF(
        (World[Country Name]=$I67)*
        (World[Year]=Year)*
        (World[Unemployment (% of total labor force) (modeled ILO estimate)]&lt;&gt;0),
        World[Unemployment (% of total labor force) (modeled ILO estimate)])),"No Value")</f>
        <v>No Value</v>
      </c>
      <c r="N67" s="3" t="str" cm="1">
        <f t="array" ref="N67">IFERROR(MEDIAN(
    IF(
        (World[Country Name]=$I67)*
        (World[Year]=Year-1)*
        (World[Infant mortality rate (per 1,000 live births)]&lt;&gt;0),
        World[Infant mortality rate (per 1,000 live births)])),"No Value")</f>
        <v>No Value</v>
      </c>
      <c r="O67" s="3" cm="1">
        <f t="array" ref="O67">IFERROR(MEDIAN(
    IF(
        (World[Country Name]=$I67)*
        (World[Year]=Year-1)*
        (World[Life expectancy at birth (years)]&lt;&gt;0),
        World[Life expectancy at birth (years)])),"No Value")</f>
        <v>78.434100000000001</v>
      </c>
      <c r="P67" s="5" cm="1">
        <f t="array" ref="P67">IFERROR(MEDIAN(
    IF(
        (World[Country Name]=$I67)*
        (World[Year]=Year-1)*
        (World[GDP per capita (USD)]&lt;&gt;0),
        World[GDP per capita (USD)])),"No Value")</f>
        <v>22653.3</v>
      </c>
      <c r="Q67" s="2" t="str" cm="1">
        <f t="array" ref="Q67">IFERROR(MEDIAN(
    IF(
        (World[Country Name]=$I67)*
        (World[Year]=Year-1)*
        (World[Unemployment (% of total labor force) (modeled ILO estimate)]&lt;&gt;0),
        World[Unemployment (% of total labor force) (modeled ILO estimate)])),"No Value")</f>
        <v>No Value</v>
      </c>
      <c r="R67" t="str" cm="1">
        <f t="array" ref="R67">IFERROR(MEDIAN(
    IF(
        (World[Country Name]=$I67)*
        (World[Year]=Year-2)*
        (World[Infant mortality rate (per 1,000 live births)]&lt;&gt;0),
        World[Infant mortality rate (per 1,000 live births)])),"No Value")</f>
        <v>No Value</v>
      </c>
      <c r="S67" s="2" cm="1">
        <f t="array" ref="S67">IFERROR(MEDIAN(
    IF(
        (World[Country Name]=$I67)*
        (World[Year]=Year-2)*
        (World[Life expectancy at birth (years)]&lt;&gt;0),
        World[Life expectancy at birth (years)])),"No Value")</f>
        <v>78.280500000000004</v>
      </c>
      <c r="T67" cm="1">
        <f t="array" ref="T67">IFERROR(MEDIAN(
    IF(
        (World[Country Name]=$I67)*
        (World[Year]=Year-2)*
        (World[GDP per capita (USD)]&lt;&gt;0),
        World[GDP per capita (USD)])),"No Value")</f>
        <v>24125.3</v>
      </c>
      <c r="U67" s="6" t="str" cm="1">
        <f t="array" ref="U67">IFERROR(MEDIAN(
    IF(
        (World[Country Name]=$I67)*
        (World[Year]=Year-2)*
        (World[Unemployment (% of total labor force) (modeled ILO estimate)]&lt;&gt;0),
        World[Unemployment (% of total labor force) (modeled ILO estimate)])),"No Value")</f>
        <v>No Value</v>
      </c>
    </row>
    <row r="68" spans="9:21" x14ac:dyDescent="0.3">
      <c r="I68" t="str">
        <v>Fiji</v>
      </c>
      <c r="J68" s="3" cm="1">
        <f t="array" ref="J68">IFERROR(MEDIAN(
    IF(
        (World[Country Name]=$I68)*
        (World[Year]=Year)*
        (World[Infant mortality rate (per 1,000 live births)]&lt;&gt;0),
        World[Infant mortality rate (per 1,000 live births)])),"No Value")</f>
        <v>19.100000000000001</v>
      </c>
      <c r="K68" s="3" cm="1">
        <f t="array" ref="K68">IFERROR(MEDIAN(
    IF(
        (World[Country Name]=$I68)*
        (World[Year]=Year)*
        (World[Life expectancy at birth (years)]&lt;&gt;0),
        World[Life expectancy at birth (years)])),"No data")</f>
        <v>65.863</v>
      </c>
      <c r="L68" s="4" cm="1">
        <f t="array" ref="L68">IFERROR(MEDIAN(
    IF(
        (World[Country Name]=$I68)*
        (World[Year]=Year)*
        (World[GDP per capita (USD)]&lt;&gt;0),
        World[GDP per capita (USD)])),"No Value")</f>
        <v>2039.63</v>
      </c>
      <c r="M68" s="2" cm="1">
        <f t="array" ref="M68">IFERROR(MEDIAN(
    IF(
        (World[Country Name]=$I68)*
        (World[Year]=Year)*
        (World[Unemployment (% of total labor force) (modeled ILO estimate)]&lt;&gt;0),
        World[Unemployment (% of total labor force) (modeled ILO estimate)])),"No Value")</f>
        <v>4.1479999999999997</v>
      </c>
      <c r="N68" s="3" cm="1">
        <f t="array" ref="N68">IFERROR(MEDIAN(
    IF(
        (World[Country Name]=$I68)*
        (World[Year]=Year-1)*
        (World[Infant mortality rate (per 1,000 live births)]&lt;&gt;0),
        World[Infant mortality rate (per 1,000 live births)])),"No Value")</f>
        <v>19.3</v>
      </c>
      <c r="O68" s="3" cm="1">
        <f t="array" ref="O68">IFERROR(MEDIAN(
    IF(
        (World[Country Name]=$I68)*
        (World[Year]=Year-1)*
        (World[Life expectancy at birth (years)]&lt;&gt;0),
        World[Life expectancy at birth (years)])),"No Value")</f>
        <v>65.686999999999998</v>
      </c>
      <c r="P68" s="5" cm="1">
        <f t="array" ref="P68">IFERROR(MEDIAN(
    IF(
        (World[Country Name]=$I68)*
        (World[Year]=Year-1)*
        (World[GDP per capita (USD)]&lt;&gt;0),
        World[GDP per capita (USD)])),"No Value")</f>
        <v>2076.5700000000002</v>
      </c>
      <c r="Q68" s="2" cm="1">
        <f t="array" ref="Q68">IFERROR(MEDIAN(
    IF(
        (World[Country Name]=$I68)*
        (World[Year]=Year-1)*
        (World[Unemployment (% of total labor force) (modeled ILO estimate)]&lt;&gt;0),
        World[Unemployment (% of total labor force) (modeled ILO estimate)])),"No Value")</f>
        <v>4.1459999999999999</v>
      </c>
      <c r="R68" cm="1">
        <f t="array" ref="R68">IFERROR(MEDIAN(
    IF(
        (World[Country Name]=$I68)*
        (World[Year]=Year-2)*
        (World[Infant mortality rate (per 1,000 live births)]&lt;&gt;0),
        World[Infant mortality rate (per 1,000 live births)])),"No Value")</f>
        <v>19.600000000000001</v>
      </c>
      <c r="S68" s="2" cm="1">
        <f t="array" ref="S68">IFERROR(MEDIAN(
    IF(
        (World[Country Name]=$I68)*
        (World[Year]=Year-2)*
        (World[Life expectancy at birth (years)]&lt;&gt;0),
        World[Life expectancy at birth (years)])),"No Value")</f>
        <v>65.512</v>
      </c>
      <c r="T68" cm="1">
        <f t="array" ref="T68">IFERROR(MEDIAN(
    IF(
        (World[Country Name]=$I68)*
        (World[Year]=Year-2)*
        (World[GDP per capita (USD)]&lt;&gt;0),
        World[GDP per capita (USD)])),"No Value")</f>
        <v>2408.7399999999998</v>
      </c>
      <c r="U68" s="6" cm="1">
        <f t="array" ref="U68">IFERROR(MEDIAN(
    IF(
        (World[Country Name]=$I68)*
        (World[Year]=Year-2)*
        (World[Unemployment (% of total labor force) (modeled ILO estimate)]&lt;&gt;0),
        World[Unemployment (% of total labor force) (modeled ILO estimate)])),"No Value")</f>
        <v>4.1180000000000003</v>
      </c>
    </row>
    <row r="69" spans="9:21" x14ac:dyDescent="0.3">
      <c r="I69" t="str">
        <v>Finland</v>
      </c>
      <c r="J69" s="3" cm="1">
        <f t="array" ref="J69">IFERROR(MEDIAN(
    IF(
        (World[Country Name]=$I69)*
        (World[Year]=Year)*
        (World[Infant mortality rate (per 1,000 live births)]&lt;&gt;0),
        World[Infant mortality rate (per 1,000 live births)])),"No Value")</f>
        <v>3.4</v>
      </c>
      <c r="K69" s="3" cm="1">
        <f t="array" ref="K69">IFERROR(MEDIAN(
    IF(
        (World[Country Name]=$I69)*
        (World[Year]=Year)*
        (World[Life expectancy at birth (years)]&lt;&gt;0),
        World[Life expectancy at birth (years)])),"No data")</f>
        <v>77.965900000000005</v>
      </c>
      <c r="L69" s="4" cm="1">
        <f t="array" ref="L69">IFERROR(MEDIAN(
    IF(
        (World[Country Name]=$I69)*
        (World[Year]=Year)*
        (World[GDP per capita (USD)]&lt;&gt;0),
        World[GDP per capita (USD)])),"No Value")</f>
        <v>24913.200000000001</v>
      </c>
      <c r="M69" s="2" cm="1">
        <f t="array" ref="M69">IFERROR(MEDIAN(
    IF(
        (World[Country Name]=$I69)*
        (World[Year]=Year)*
        (World[Unemployment (% of total labor force) (modeled ILO estimate)]&lt;&gt;0),
        World[Unemployment (% of total labor force) (modeled ILO estimate)])),"No Value")</f>
        <v>10.29</v>
      </c>
      <c r="N69" s="3" cm="1">
        <f t="array" ref="N69">IFERROR(MEDIAN(
    IF(
        (World[Country Name]=$I69)*
        (World[Year]=Year-1)*
        (World[Infant mortality rate (per 1,000 live births)]&lt;&gt;0),
        World[Infant mortality rate (per 1,000 live births)])),"No Value")</f>
        <v>3.5</v>
      </c>
      <c r="O69" s="3" cm="1">
        <f t="array" ref="O69">IFERROR(MEDIAN(
    IF(
        (World[Country Name]=$I69)*
        (World[Year]=Year-1)*
        (World[Life expectancy at birth (years)]&lt;&gt;0),
        World[Life expectancy at birth (years)])),"No Value")</f>
        <v>77.465900000000005</v>
      </c>
      <c r="P69" s="5" cm="1">
        <f t="array" ref="P69">IFERROR(MEDIAN(
    IF(
        (World[Country Name]=$I69)*
        (World[Year]=Year-1)*
        (World[GDP per capita (USD)]&lt;&gt;0),
        World[GDP per capita (USD)])),"No Value")</f>
        <v>24253.3</v>
      </c>
      <c r="Q69" s="2" cm="1">
        <f t="array" ref="Q69">IFERROR(MEDIAN(
    IF(
        (World[Country Name]=$I69)*
        (World[Year]=Year-1)*
        (World[Unemployment (% of total labor force) (modeled ILO estimate)]&lt;&gt;0),
        World[Unemployment (% of total labor force) (modeled ILO estimate)])),"No Value")</f>
        <v>11.134</v>
      </c>
      <c r="R69" cm="1">
        <f t="array" ref="R69">IFERROR(MEDIAN(
    IF(
        (World[Country Name]=$I69)*
        (World[Year]=Year-2)*
        (World[Infant mortality rate (per 1,000 live births)]&lt;&gt;0),
        World[Infant mortality rate (per 1,000 live births)])),"No Value")</f>
        <v>3.6</v>
      </c>
      <c r="S69" s="2" cm="1">
        <f t="array" ref="S69">IFERROR(MEDIAN(
    IF(
        (World[Country Name]=$I69)*
        (World[Year]=Year-2)*
        (World[Life expectancy at birth (years)]&lt;&gt;0),
        World[Life expectancy at birth (years)])),"No Value")</f>
        <v>77.291200000000003</v>
      </c>
      <c r="T69" cm="1">
        <f t="array" ref="T69">IFERROR(MEDIAN(
    IF(
        (World[Country Name]=$I69)*
        (World[Year]=Year-2)*
        (World[GDP per capita (USD)]&lt;&gt;0),
        World[GDP per capita (USD)])),"No Value")</f>
        <v>26178.799999999999</v>
      </c>
      <c r="U69" s="6" cm="1">
        <f t="array" ref="U69">IFERROR(MEDIAN(
    IF(
        (World[Country Name]=$I69)*
        (World[Year]=Year-2)*
        (World[Unemployment (% of total labor force) (modeled ILO estimate)]&lt;&gt;0),
        World[Unemployment (% of total labor force) (modeled ILO estimate)])),"No Value")</f>
        <v>11.693</v>
      </c>
    </row>
    <row r="70" spans="9:21" x14ac:dyDescent="0.3">
      <c r="I70" t="str">
        <v>France</v>
      </c>
      <c r="J70" s="3" cm="1">
        <f t="array" ref="J70">IFERROR(MEDIAN(
    IF(
        (World[Country Name]=$I70)*
        (World[Year]=Year)*
        (World[Infant mortality rate (per 1,000 live births)]&lt;&gt;0),
        World[Infant mortality rate (per 1,000 live births)])),"No Value")</f>
        <v>4.3</v>
      </c>
      <c r="K70" s="3" cm="1">
        <f t="array" ref="K70">IFERROR(MEDIAN(
    IF(
        (World[Country Name]=$I70)*
        (World[Year]=Year)*
        (World[Life expectancy at birth (years)]&lt;&gt;0),
        World[Life expectancy at birth (years)])),"No data")</f>
        <v>79.158500000000004</v>
      </c>
      <c r="L70" s="4" cm="1">
        <f t="array" ref="L70">IFERROR(MEDIAN(
    IF(
        (World[Country Name]=$I70)*
        (World[Year]=Year)*
        (World[GDP per capita (USD)]&lt;&gt;0),
        World[GDP per capita (USD)])),"No Value")</f>
        <v>22433.599999999999</v>
      </c>
      <c r="M70" s="2" cm="1">
        <f t="array" ref="M70">IFERROR(MEDIAN(
    IF(
        (World[Country Name]=$I70)*
        (World[Year]=Year)*
        (World[Unemployment (% of total labor force) (modeled ILO estimate)]&lt;&gt;0),
        World[Unemployment (% of total labor force) (modeled ILO estimate)])),"No Value")</f>
        <v>8.61</v>
      </c>
      <c r="N70" s="3" cm="1">
        <f t="array" ref="N70">IFERROR(MEDIAN(
    IF(
        (World[Country Name]=$I70)*
        (World[Year]=Year-1)*
        (World[Infant mortality rate (per 1,000 live births)]&lt;&gt;0),
        World[Infant mortality rate (per 1,000 live births)])),"No Value")</f>
        <v>4.4000000000000004</v>
      </c>
      <c r="O70" s="3" cm="1">
        <f t="array" ref="O70">IFERROR(MEDIAN(
    IF(
        (World[Country Name]=$I70)*
        (World[Year]=Year-1)*
        (World[Life expectancy at birth (years)]&lt;&gt;0),
        World[Life expectancy at birth (years)])),"No Value")</f>
        <v>79.056100000000001</v>
      </c>
      <c r="P70" s="5" cm="1">
        <f t="array" ref="P70">IFERROR(MEDIAN(
    IF(
        (World[Country Name]=$I70)*
        (World[Year]=Year-1)*
        (World[GDP per capita (USD)]&lt;&gt;0),
        World[GDP per capita (USD)])),"No Value")</f>
        <v>22364</v>
      </c>
      <c r="Q70" s="2" cm="1">
        <f t="array" ref="Q70">IFERROR(MEDIAN(
    IF(
        (World[Country Name]=$I70)*
        (World[Year]=Year-1)*
        (World[Unemployment (% of total labor force) (modeled ILO estimate)]&lt;&gt;0),
        World[Unemployment (% of total labor force) (modeled ILO estimate)])),"No Value")</f>
        <v>10.217000000000001</v>
      </c>
      <c r="R70" cm="1">
        <f t="array" ref="R70">IFERROR(MEDIAN(
    IF(
        (World[Country Name]=$I70)*
        (World[Year]=Year-2)*
        (World[Infant mortality rate (per 1,000 live births)]&lt;&gt;0),
        World[Infant mortality rate (per 1,000 live births)])),"No Value")</f>
        <v>4.5</v>
      </c>
      <c r="S70" s="2" cm="1">
        <f t="array" ref="S70">IFERROR(MEDIAN(
    IF(
        (World[Country Name]=$I70)*
        (World[Year]=Year-2)*
        (World[Life expectancy at birth (years)]&lt;&gt;0),
        World[Life expectancy at birth (years)])),"No Value")</f>
        <v>78.756100000000004</v>
      </c>
      <c r="T70" cm="1">
        <f t="array" ref="T70">IFERROR(MEDIAN(
    IF(
        (World[Country Name]=$I70)*
        (World[Year]=Year-2)*
        (World[GDP per capita (USD)]&lt;&gt;0),
        World[GDP per capita (USD)])),"No Value")</f>
        <v>24673.200000000001</v>
      </c>
      <c r="U70" s="6" cm="1">
        <f t="array" ref="U70">IFERROR(MEDIAN(
    IF(
        (World[Country Name]=$I70)*
        (World[Year]=Year-2)*
        (World[Unemployment (% of total labor force) (modeled ILO estimate)]&lt;&gt;0),
        World[Unemployment (% of total labor force) (modeled ILO estimate)])),"No Value")</f>
        <v>11.981</v>
      </c>
    </row>
    <row r="71" spans="9:21" x14ac:dyDescent="0.3">
      <c r="I71" t="str">
        <v>French Polynesia</v>
      </c>
      <c r="J71" s="3" t="str" cm="1">
        <f t="array" ref="J71">IFERROR(MEDIAN(
    IF(
        (World[Country Name]=$I71)*
        (World[Year]=Year)*
        (World[Infant mortality rate (per 1,000 live births)]&lt;&gt;0),
        World[Infant mortality rate (per 1,000 live births)])),"No Value")</f>
        <v>No Value</v>
      </c>
      <c r="K71" s="3" cm="1">
        <f t="array" ref="K71">IFERROR(MEDIAN(
    IF(
        (World[Country Name]=$I71)*
        (World[Year]=Year)*
        (World[Life expectancy at birth (years)]&lt;&gt;0),
        World[Life expectancy at birth (years)])),"No data")</f>
        <v>72.658000000000001</v>
      </c>
      <c r="L71" s="4" t="str" cm="1">
        <f t="array" ref="L71">IFERROR(MEDIAN(
    IF(
        (World[Country Name]=$I71)*
        (World[Year]=Year)*
        (World[GDP per capita (USD)]&lt;&gt;0),
        World[GDP per capita (USD)])),"No Value")</f>
        <v>No Value</v>
      </c>
      <c r="M71" s="2" cm="1">
        <f t="array" ref="M71">IFERROR(MEDIAN(
    IF(
        (World[Country Name]=$I71)*
        (World[Year]=Year)*
        (World[Unemployment (% of total labor force) (modeled ILO estimate)]&lt;&gt;0),
        World[Unemployment (% of total labor force) (modeled ILO estimate)])),"No Value")</f>
        <v>11.63</v>
      </c>
      <c r="N71" s="3" t="str" cm="1">
        <f t="array" ref="N71">IFERROR(MEDIAN(
    IF(
        (World[Country Name]=$I71)*
        (World[Year]=Year-1)*
        (World[Infant mortality rate (per 1,000 live births)]&lt;&gt;0),
        World[Infant mortality rate (per 1,000 live births)])),"No Value")</f>
        <v>No Value</v>
      </c>
      <c r="O71" s="3" cm="1">
        <f t="array" ref="O71">IFERROR(MEDIAN(
    IF(
        (World[Country Name]=$I71)*
        (World[Year]=Year-1)*
        (World[Life expectancy at birth (years)]&lt;&gt;0),
        World[Life expectancy at birth (years)])),"No Value")</f>
        <v>72.302999999999997</v>
      </c>
      <c r="P71" s="5" cm="1">
        <f t="array" ref="P71">IFERROR(MEDIAN(
    IF(
        (World[Country Name]=$I71)*
        (World[Year]=Year-1)*
        (World[GDP per capita (USD)]&lt;&gt;0),
        World[GDP per capita (USD)])),"No Value")</f>
        <v>14323.8</v>
      </c>
      <c r="Q71" s="2" cm="1">
        <f t="array" ref="Q71">IFERROR(MEDIAN(
    IF(
        (World[Country Name]=$I71)*
        (World[Year]=Year-1)*
        (World[Unemployment (% of total labor force) (modeled ILO estimate)]&lt;&gt;0),
        World[Unemployment (% of total labor force) (modeled ILO estimate)])),"No Value")</f>
        <v>11.707000000000001</v>
      </c>
      <c r="R71" t="str" cm="1">
        <f t="array" ref="R71">IFERROR(MEDIAN(
    IF(
        (World[Country Name]=$I71)*
        (World[Year]=Year-2)*
        (World[Infant mortality rate (per 1,000 live births)]&lt;&gt;0),
        World[Infant mortality rate (per 1,000 live births)])),"No Value")</f>
        <v>No Value</v>
      </c>
      <c r="S71" s="2" cm="1">
        <f t="array" ref="S71">IFERROR(MEDIAN(
    IF(
        (World[Country Name]=$I71)*
        (World[Year]=Year-2)*
        (World[Life expectancy at birth (years)]&lt;&gt;0),
        World[Life expectancy at birth (years)])),"No Value")</f>
        <v>71.945999999999998</v>
      </c>
      <c r="T71" cm="1">
        <f t="array" ref="T71">IFERROR(MEDIAN(
    IF(
        (World[Country Name]=$I71)*
        (World[Year]=Year-2)*
        (World[GDP per capita (USD)]&lt;&gt;0),
        World[GDP per capita (USD)])),"No Value")</f>
        <v>16074</v>
      </c>
      <c r="U71" s="6" cm="1">
        <f t="array" ref="U71">IFERROR(MEDIAN(
    IF(
        (World[Country Name]=$I71)*
        (World[Year]=Year-2)*
        (World[Unemployment (% of total labor force) (modeled ILO estimate)]&lt;&gt;0),
        World[Unemployment (% of total labor force) (modeled ILO estimate)])),"No Value")</f>
        <v>11.794</v>
      </c>
    </row>
    <row r="72" spans="9:21" x14ac:dyDescent="0.3">
      <c r="I72" t="str">
        <v>Gabon</v>
      </c>
      <c r="J72" s="3" cm="1">
        <f t="array" ref="J72">IFERROR(MEDIAN(
    IF(
        (World[Country Name]=$I72)*
        (World[Year]=Year)*
        (World[Infant mortality rate (per 1,000 live births)]&lt;&gt;0),
        World[Infant mortality rate (per 1,000 live births)])),"No Value")</f>
        <v>53.4</v>
      </c>
      <c r="K72" s="3" cm="1">
        <f t="array" ref="K72">IFERROR(MEDIAN(
    IF(
        (World[Country Name]=$I72)*
        (World[Year]=Year)*
        (World[Life expectancy at birth (years)]&lt;&gt;0),
        World[Life expectancy at birth (years)])),"No data")</f>
        <v>57.968000000000004</v>
      </c>
      <c r="L72" s="4" cm="1">
        <f t="array" ref="L72">IFERROR(MEDIAN(
    IF(
        (World[Country Name]=$I72)*
        (World[Year]=Year)*
        (World[GDP per capita (USD)]&lt;&gt;0),
        World[GDP per capita (USD)])),"No Value")</f>
        <v>3989.56</v>
      </c>
      <c r="M72" s="2" cm="1">
        <f t="array" ref="M72">IFERROR(MEDIAN(
    IF(
        (World[Country Name]=$I72)*
        (World[Year]=Year)*
        (World[Unemployment (% of total labor force) (modeled ILO estimate)]&lt;&gt;0),
        World[Unemployment (% of total labor force) (modeled ILO estimate)])),"No Value")</f>
        <v>17.399000000000001</v>
      </c>
      <c r="N72" s="3" cm="1">
        <f t="array" ref="N72">IFERROR(MEDIAN(
    IF(
        (World[Country Name]=$I72)*
        (World[Year]=Year-1)*
        (World[Infant mortality rate (per 1,000 live births)]&lt;&gt;0),
        World[Infant mortality rate (per 1,000 live births)])),"No Value")</f>
        <v>54.4</v>
      </c>
      <c r="O72" s="3" cm="1">
        <f t="array" ref="O72">IFERROR(MEDIAN(
    IF(
        (World[Country Name]=$I72)*
        (World[Year]=Year-1)*
        (World[Life expectancy at birth (years)]&lt;&gt;0),
        World[Life expectancy at birth (years)])),"No Value")</f>
        <v>58.264000000000003</v>
      </c>
      <c r="P72" s="5" cm="1">
        <f t="array" ref="P72">IFERROR(MEDIAN(
    IF(
        (World[Country Name]=$I72)*
        (World[Year]=Year-1)*
        (World[GDP per capita (USD)]&lt;&gt;0),
        World[GDP per capita (USD)])),"No Value")</f>
        <v>4125.72</v>
      </c>
      <c r="Q72" s="2" cm="1">
        <f t="array" ref="Q72">IFERROR(MEDIAN(
    IF(
        (World[Country Name]=$I72)*
        (World[Year]=Year-1)*
        (World[Unemployment (% of total labor force) (modeled ILO estimate)]&lt;&gt;0),
        World[Unemployment (% of total labor force) (modeled ILO estimate)])),"No Value")</f>
        <v>17.623000000000001</v>
      </c>
      <c r="R72" cm="1">
        <f t="array" ref="R72">IFERROR(MEDIAN(
    IF(
        (World[Country Name]=$I72)*
        (World[Year]=Year-2)*
        (World[Infant mortality rate (per 1,000 live births)]&lt;&gt;0),
        World[Infant mortality rate (per 1,000 live births)])),"No Value")</f>
        <v>55.3</v>
      </c>
      <c r="S72" s="2" cm="1">
        <f t="array" ref="S72">IFERROR(MEDIAN(
    IF(
        (World[Country Name]=$I72)*
        (World[Year]=Year-2)*
        (World[Life expectancy at birth (years)]&lt;&gt;0),
        World[Life expectancy at birth (years)])),"No Value")</f>
        <v>58.646000000000001</v>
      </c>
      <c r="T72" cm="1">
        <f t="array" ref="T72">IFERROR(MEDIAN(
    IF(
        (World[Country Name]=$I72)*
        (World[Year]=Year-2)*
        (World[GDP per capita (USD)]&lt;&gt;0),
        World[GDP per capita (USD)])),"No Value")</f>
        <v>3888.9</v>
      </c>
      <c r="U72" s="6" cm="1">
        <f t="array" ref="U72">IFERROR(MEDIAN(
    IF(
        (World[Country Name]=$I72)*
        (World[Year]=Year-2)*
        (World[Unemployment (% of total labor force) (modeled ILO estimate)]&lt;&gt;0),
        World[Unemployment (% of total labor force) (modeled ILO estimate)])),"No Value")</f>
        <v>17.683</v>
      </c>
    </row>
    <row r="73" spans="9:21" x14ac:dyDescent="0.3">
      <c r="I73" t="str">
        <v>Gambia, The</v>
      </c>
      <c r="J73" s="3" cm="1">
        <f t="array" ref="J73">IFERROR(MEDIAN(
    IF(
        (World[Country Name]=$I73)*
        (World[Year]=Year)*
        (World[Infant mortality rate (per 1,000 live births)]&lt;&gt;0),
        World[Infant mortality rate (per 1,000 live births)])),"No Value")</f>
        <v>60.4</v>
      </c>
      <c r="K73" s="3" cm="1">
        <f t="array" ref="K73">IFERROR(MEDIAN(
    IF(
        (World[Country Name]=$I73)*
        (World[Year]=Year)*
        (World[Life expectancy at birth (years)]&lt;&gt;0),
        World[Life expectancy at birth (years)])),"No data")</f>
        <v>56.359000000000002</v>
      </c>
      <c r="L73" s="4" cm="1">
        <f t="array" ref="L73">IFERROR(MEDIAN(
    IF(
        (World[Country Name]=$I73)*
        (World[Year]=Year)*
        (World[GDP per capita (USD)]&lt;&gt;0),
        World[GDP per capita (USD)])),"No Value")</f>
        <v>505.42</v>
      </c>
      <c r="M73" s="2" cm="1">
        <f t="array" ref="M73">IFERROR(MEDIAN(
    IF(
        (World[Country Name]=$I73)*
        (World[Year]=Year)*
        (World[Unemployment (% of total labor force) (modeled ILO estimate)]&lt;&gt;0),
        World[Unemployment (% of total labor force) (modeled ILO estimate)])),"No Value")</f>
        <v>10.356999999999999</v>
      </c>
      <c r="N73" s="3" cm="1">
        <f t="array" ref="N73">IFERROR(MEDIAN(
    IF(
        (World[Country Name]=$I73)*
        (World[Year]=Year-1)*
        (World[Infant mortality rate (per 1,000 live births)]&lt;&gt;0),
        World[Infant mortality rate (per 1,000 live births)])),"No Value")</f>
        <v>62.1</v>
      </c>
      <c r="O73" s="3" cm="1">
        <f t="array" ref="O73">IFERROR(MEDIAN(
    IF(
        (World[Country Name]=$I73)*
        (World[Year]=Year-1)*
        (World[Life expectancy at birth (years)]&lt;&gt;0),
        World[Life expectancy at birth (years)])),"No Value")</f>
        <v>55.956000000000003</v>
      </c>
      <c r="P73" s="5" cm="1">
        <f t="array" ref="P73">IFERROR(MEDIAN(
    IF(
        (World[Country Name]=$I73)*
        (World[Year]=Year-1)*
        (World[GDP per capita (USD)]&lt;&gt;0),
        World[GDP per capita (USD)])),"No Value")</f>
        <v>594.15200000000004</v>
      </c>
      <c r="Q73" s="2" cm="1">
        <f t="array" ref="Q73">IFERROR(MEDIAN(
    IF(
        (World[Country Name]=$I73)*
        (World[Year]=Year-1)*
        (World[Unemployment (% of total labor force) (modeled ILO estimate)]&lt;&gt;0),
        World[Unemployment (% of total labor force) (modeled ILO estimate)])),"No Value")</f>
        <v>10.625999999999999</v>
      </c>
      <c r="R73" cm="1">
        <f t="array" ref="R73">IFERROR(MEDIAN(
    IF(
        (World[Country Name]=$I73)*
        (World[Year]=Year-2)*
        (World[Infant mortality rate (per 1,000 live births)]&lt;&gt;0),
        World[Infant mortality rate (per 1,000 live births)])),"No Value")</f>
        <v>63.9</v>
      </c>
      <c r="S73" s="2" cm="1">
        <f t="array" ref="S73">IFERROR(MEDIAN(
    IF(
        (World[Country Name]=$I73)*
        (World[Year]=Year-2)*
        (World[Life expectancy at birth (years)]&lt;&gt;0),
        World[Life expectancy at birth (years)])),"No Value")</f>
        <v>55.546999999999997</v>
      </c>
      <c r="T73" cm="1">
        <f t="array" ref="T73">IFERROR(MEDIAN(
    IF(
        (World[Country Name]=$I73)*
        (World[Year]=Year-2)*
        (World[GDP per capita (USD)]&lt;&gt;0),
        World[GDP per capita (USD)])),"No Value")</f>
        <v>637.93200000000002</v>
      </c>
      <c r="U73" s="6" cm="1">
        <f t="array" ref="U73">IFERROR(MEDIAN(
    IF(
        (World[Country Name]=$I73)*
        (World[Year]=Year-2)*
        (World[Unemployment (% of total labor force) (modeled ILO estimate)]&lt;&gt;0),
        World[Unemployment (% of total labor force) (modeled ILO estimate)])),"No Value")</f>
        <v>10.609</v>
      </c>
    </row>
    <row r="74" spans="9:21" x14ac:dyDescent="0.3">
      <c r="I74" t="str">
        <v>Georgia</v>
      </c>
      <c r="J74" s="3" cm="1">
        <f t="array" ref="J74">IFERROR(MEDIAN(
    IF(
        (World[Country Name]=$I74)*
        (World[Year]=Year)*
        (World[Infant mortality rate (per 1,000 live births)]&lt;&gt;0),
        World[Infant mortality rate (per 1,000 live births)])),"No Value")</f>
        <v>30.1</v>
      </c>
      <c r="K74" s="3" cm="1">
        <f t="array" ref="K74">IFERROR(MEDIAN(
    IF(
        (World[Country Name]=$I74)*
        (World[Year]=Year)*
        (World[Life expectancy at birth (years)]&lt;&gt;0),
        World[Life expectancy at birth (years)])),"No data")</f>
        <v>70.064999999999998</v>
      </c>
      <c r="L74" s="4" cm="1">
        <f t="array" ref="L74">IFERROR(MEDIAN(
    IF(
        (World[Country Name]=$I74)*
        (World[Year]=Year)*
        (World[GDP per capita (USD)]&lt;&gt;0),
        World[GDP per capita (USD)])),"No Value")</f>
        <v>801.99</v>
      </c>
      <c r="M74" s="2" cm="1">
        <f t="array" ref="M74">IFERROR(MEDIAN(
    IF(
        (World[Country Name]=$I74)*
        (World[Year]=Year)*
        (World[Unemployment (% of total labor force) (modeled ILO estimate)]&lt;&gt;0),
        World[Unemployment (% of total labor force) (modeled ILO estimate)])),"No Value")</f>
        <v>11.16</v>
      </c>
      <c r="N74" s="3" cm="1">
        <f t="array" ref="N74">IFERROR(MEDIAN(
    IF(
        (World[Country Name]=$I74)*
        (World[Year]=Year-1)*
        (World[Infant mortality rate (per 1,000 live births)]&lt;&gt;0),
        World[Infant mortality rate (per 1,000 live births)])),"No Value")</f>
        <v>32.1</v>
      </c>
      <c r="O74" s="3" cm="1">
        <f t="array" ref="O74">IFERROR(MEDIAN(
    IF(
        (World[Country Name]=$I74)*
        (World[Year]=Year-1)*
        (World[Life expectancy at birth (years)]&lt;&gt;0),
        World[Life expectancy at birth (years)])),"No Value")</f>
        <v>69.902000000000001</v>
      </c>
      <c r="P74" s="5" cm="1">
        <f t="array" ref="P74">IFERROR(MEDIAN(
    IF(
        (World[Country Name]=$I74)*
        (World[Year]=Year-1)*
        (World[GDP per capita (USD)]&lt;&gt;0),
        World[GDP per capita (USD)])),"No Value")</f>
        <v>749.89599999999996</v>
      </c>
      <c r="Q74" s="2" cm="1">
        <f t="array" ref="Q74">IFERROR(MEDIAN(
    IF(
        (World[Country Name]=$I74)*
        (World[Year]=Year-1)*
        (World[Unemployment (% of total labor force) (modeled ILO estimate)]&lt;&gt;0),
        World[Unemployment (% of total labor force) (modeled ILO estimate)])),"No Value")</f>
        <v>10.82</v>
      </c>
      <c r="R74" cm="1">
        <f t="array" ref="R74">IFERROR(MEDIAN(
    IF(
        (World[Country Name]=$I74)*
        (World[Year]=Year-2)*
        (World[Infant mortality rate (per 1,000 live births)]&lt;&gt;0),
        World[Infant mortality rate (per 1,000 live births)])),"No Value")</f>
        <v>33.9</v>
      </c>
      <c r="S74" s="2" cm="1">
        <f t="array" ref="S74">IFERROR(MEDIAN(
    IF(
        (World[Country Name]=$I74)*
        (World[Year]=Year-2)*
        (World[Life expectancy at birth (years)]&lt;&gt;0),
        World[Life expectancy at birth (years)])),"No Value")</f>
        <v>69.756</v>
      </c>
      <c r="T74" cm="1">
        <f t="array" ref="T74">IFERROR(MEDIAN(
    IF(
        (World[Country Name]=$I74)*
        (World[Year]=Year-2)*
        (World[GDP per capita (USD)]&lt;&gt;0),
        World[GDP per capita (USD)])),"No Value")</f>
        <v>673.52599999999995</v>
      </c>
      <c r="U74" s="6" cm="1">
        <f t="array" ref="U74">IFERROR(MEDIAN(
    IF(
        (World[Country Name]=$I74)*
        (World[Year]=Year-2)*
        (World[Unemployment (% of total labor force) (modeled ILO estimate)]&lt;&gt;0),
        World[Unemployment (% of total labor force) (modeled ILO estimate)])),"No Value")</f>
        <v>13.8</v>
      </c>
    </row>
    <row r="75" spans="9:21" x14ac:dyDescent="0.3">
      <c r="I75" t="str">
        <v>Germany</v>
      </c>
      <c r="J75" s="3" cm="1">
        <f t="array" ref="J75">IFERROR(MEDIAN(
    IF(
        (World[Country Name]=$I75)*
        (World[Year]=Year)*
        (World[Infant mortality rate (per 1,000 live births)]&lt;&gt;0),
        World[Infant mortality rate (per 1,000 live births)])),"No Value")</f>
        <v>4.3</v>
      </c>
      <c r="K75" s="3" cm="1">
        <f t="array" ref="K75">IFERROR(MEDIAN(
    IF(
        (World[Country Name]=$I75)*
        (World[Year]=Year)*
        (World[Life expectancy at birth (years)]&lt;&gt;0),
        World[Life expectancy at birth (years)])),"No data")</f>
        <v>78.329300000000003</v>
      </c>
      <c r="L75" s="4" cm="1">
        <f t="array" ref="L75">IFERROR(MEDIAN(
    IF(
        (World[Country Name]=$I75)*
        (World[Year]=Year)*
        (World[GDP per capita (USD)]&lt;&gt;0),
        World[GDP per capita (USD)])),"No Value")</f>
        <v>23687.3</v>
      </c>
      <c r="M75" s="2" cm="1">
        <f t="array" ref="M75">IFERROR(MEDIAN(
    IF(
        (World[Country Name]=$I75)*
        (World[Year]=Year)*
        (World[Unemployment (% of total labor force) (modeled ILO estimate)]&lt;&gt;0),
        World[Unemployment (% of total labor force) (modeled ILO estimate)])),"No Value")</f>
        <v>7.7729999999999997</v>
      </c>
      <c r="N75" s="3" cm="1">
        <f t="array" ref="N75">IFERROR(MEDIAN(
    IF(
        (World[Country Name]=$I75)*
        (World[Year]=Year-1)*
        (World[Infant mortality rate (per 1,000 live births)]&lt;&gt;0),
        World[Infant mortality rate (per 1,000 live births)])),"No Value")</f>
        <v>4.4000000000000004</v>
      </c>
      <c r="O75" s="3" cm="1">
        <f t="array" ref="O75">IFERROR(MEDIAN(
    IF(
        (World[Country Name]=$I75)*
        (World[Year]=Year-1)*
        (World[Life expectancy at birth (years)]&lt;&gt;0),
        World[Life expectancy at birth (years)])),"No Value")</f>
        <v>77.9268</v>
      </c>
      <c r="P75" s="5" cm="1">
        <f t="array" ref="P75">IFERROR(MEDIAN(
    IF(
        (World[Country Name]=$I75)*
        (World[Year]=Year-1)*
        (World[GDP per capita (USD)]&lt;&gt;0),
        World[GDP per capita (USD)])),"No Value")</f>
        <v>23718.7</v>
      </c>
      <c r="Q75" s="2" cm="1">
        <f t="array" ref="Q75">IFERROR(MEDIAN(
    IF(
        (World[Country Name]=$I75)*
        (World[Year]=Year-1)*
        (World[Unemployment (% of total labor force) (modeled ILO estimate)]&lt;&gt;0),
        World[Unemployment (% of total labor force) (modeled ILO estimate)])),"No Value")</f>
        <v>7.9169999999999998</v>
      </c>
      <c r="R75" cm="1">
        <f t="array" ref="R75">IFERROR(MEDIAN(
    IF(
        (World[Country Name]=$I75)*
        (World[Year]=Year-2)*
        (World[Infant mortality rate (per 1,000 live births)]&lt;&gt;0),
        World[Infant mortality rate (per 1,000 live births)])),"No Value")</f>
        <v>4.5</v>
      </c>
      <c r="S75" s="2" cm="1">
        <f t="array" ref="S75">IFERROR(MEDIAN(
    IF(
        (World[Country Name]=$I75)*
        (World[Year]=Year-2)*
        (World[Life expectancy at birth (years)]&lt;&gt;0),
        World[Life expectancy at birth (years)])),"No Value")</f>
        <v>77.726799999999997</v>
      </c>
      <c r="T75" cm="1">
        <f t="array" ref="T75">IFERROR(MEDIAN(
    IF(
        (World[Country Name]=$I75)*
        (World[Year]=Year-2)*
        (World[GDP per capita (USD)]&lt;&gt;0),
        World[GDP per capita (USD)])),"No Value")</f>
        <v>26796</v>
      </c>
      <c r="U75" s="6" cm="1">
        <f t="array" ref="U75">IFERROR(MEDIAN(
    IF(
        (World[Country Name]=$I75)*
        (World[Year]=Year-2)*
        (World[Unemployment (% of total labor force) (modeled ILO estimate)]&lt;&gt;0),
        World[Unemployment (% of total labor force) (modeled ILO estimate)])),"No Value")</f>
        <v>8.8550000000000004</v>
      </c>
    </row>
    <row r="76" spans="9:21" x14ac:dyDescent="0.3">
      <c r="I76" t="str">
        <v>Ghana</v>
      </c>
      <c r="J76" s="3" cm="1">
        <f t="array" ref="J76">IFERROR(MEDIAN(
    IF(
        (World[Country Name]=$I76)*
        (World[Year]=Year)*
        (World[Infant mortality rate (per 1,000 live births)]&lt;&gt;0),
        World[Infant mortality rate (per 1,000 live births)])),"No Value")</f>
        <v>62.1</v>
      </c>
      <c r="K76" s="3" cm="1">
        <f t="array" ref="K76">IFERROR(MEDIAN(
    IF(
        (World[Country Name]=$I76)*
        (World[Year]=Year)*
        (World[Life expectancy at birth (years)]&lt;&gt;0),
        World[Life expectancy at birth (years)])),"No data")</f>
        <v>57.158000000000001</v>
      </c>
      <c r="L76" s="4" cm="1">
        <f t="array" ref="L76">IFERROR(MEDIAN(
    IF(
        (World[Country Name]=$I76)*
        (World[Year]=Year)*
        (World[GDP per capita (USD)]&lt;&gt;0),
        World[GDP per capita (USD)])),"No Value")</f>
        <v>269.01499999999999</v>
      </c>
      <c r="M76" s="2" cm="1">
        <f t="array" ref="M76">IFERROR(MEDIAN(
    IF(
        (World[Country Name]=$I76)*
        (World[Year]=Year)*
        (World[Unemployment (% of total labor force) (modeled ILO estimate)]&lt;&gt;0),
        World[Unemployment (% of total labor force) (modeled ILO estimate)])),"No Value")</f>
        <v>9.2899999999999991</v>
      </c>
      <c r="N76" s="3" cm="1">
        <f t="array" ref="N76">IFERROR(MEDIAN(
    IF(
        (World[Country Name]=$I76)*
        (World[Year]=Year-1)*
        (World[Infant mortality rate (per 1,000 live births)]&lt;&gt;0),
        World[Infant mortality rate (per 1,000 live births)])),"No Value")</f>
        <v>64.2</v>
      </c>
      <c r="O76" s="3" cm="1">
        <f t="array" ref="O76">IFERROR(MEDIAN(
    IF(
        (World[Country Name]=$I76)*
        (World[Year]=Year-1)*
        (World[Life expectancy at birth (years)]&lt;&gt;0),
        World[Life expectancy at birth (years)])),"No Value")</f>
        <v>57.002000000000002</v>
      </c>
      <c r="P76" s="5" cm="1">
        <f t="array" ref="P76">IFERROR(MEDIAN(
    IF(
        (World[Country Name]=$I76)*
        (World[Year]=Year-1)*
        (World[GDP per capita (USD)]&lt;&gt;0),
        World[GDP per capita (USD)])),"No Value")</f>
        <v>258.471</v>
      </c>
      <c r="Q76" s="2" cm="1">
        <f t="array" ref="Q76">IFERROR(MEDIAN(
    IF(
        (World[Country Name]=$I76)*
        (World[Year]=Year-1)*
        (World[Unemployment (% of total labor force) (modeled ILO estimate)]&lt;&gt;0),
        World[Unemployment (% of total labor force) (modeled ILO estimate)])),"No Value")</f>
        <v>10.36</v>
      </c>
      <c r="R76" cm="1">
        <f t="array" ref="R76">IFERROR(MEDIAN(
    IF(
        (World[Country Name]=$I76)*
        (World[Year]=Year-2)*
        (World[Infant mortality rate (per 1,000 live births)]&lt;&gt;0),
        World[Infant mortality rate (per 1,000 live births)])),"No Value")</f>
        <v>66.2</v>
      </c>
      <c r="S76" s="2" cm="1">
        <f t="array" ref="S76">IFERROR(MEDIAN(
    IF(
        (World[Country Name]=$I76)*
        (World[Year]=Year-2)*
        (World[Life expectancy at birth (years)]&lt;&gt;0),
        World[Life expectancy at birth (years)])),"No Value")</f>
        <v>56.972000000000001</v>
      </c>
      <c r="T76" cm="1">
        <f t="array" ref="T76">IFERROR(MEDIAN(
    IF(
        (World[Country Name]=$I76)*
        (World[Year]=Year-2)*
        (World[GDP per capita (USD)]&lt;&gt;0),
        World[GDP per capita (USD)])),"No Value")</f>
        <v>410.334</v>
      </c>
      <c r="U76" s="6" cm="1">
        <f t="array" ref="U76">IFERROR(MEDIAN(
    IF(
        (World[Country Name]=$I76)*
        (World[Year]=Year-2)*
        (World[Unemployment (% of total labor force) (modeled ILO estimate)]&lt;&gt;0),
        World[Unemployment (% of total labor force) (modeled ILO estimate)])),"No Value")</f>
        <v>10.1</v>
      </c>
    </row>
    <row r="77" spans="9:21" x14ac:dyDescent="0.3">
      <c r="I77" t="str">
        <v>Greece</v>
      </c>
      <c r="J77" s="3" cm="1">
        <f t="array" ref="J77">IFERROR(MEDIAN(
    IF(
        (World[Country Name]=$I77)*
        (World[Year]=Year)*
        (World[Infant mortality rate (per 1,000 live births)]&lt;&gt;0),
        World[Infant mortality rate (per 1,000 live births)])),"No Value")</f>
        <v>5.0999999999999996</v>
      </c>
      <c r="K77" s="3" cm="1">
        <f t="array" ref="K77">IFERROR(MEDIAN(
    IF(
        (World[Country Name]=$I77)*
        (World[Year]=Year)*
        (World[Life expectancy at birth (years)]&lt;&gt;0),
        World[Life expectancy at birth (years)])),"No data")</f>
        <v>78.387799999999999</v>
      </c>
      <c r="L77" s="4" cm="1">
        <f t="array" ref="L77">IFERROR(MEDIAN(
    IF(
        (World[Country Name]=$I77)*
        (World[Year]=Year)*
        (World[GDP per capita (USD)]&lt;&gt;0),
        World[GDP per capita (USD)])),"No Value")</f>
        <v>12538.2</v>
      </c>
      <c r="M77" s="2" cm="1">
        <f t="array" ref="M77">IFERROR(MEDIAN(
    IF(
        (World[Country Name]=$I77)*
        (World[Year]=Year)*
        (World[Unemployment (% of total labor force) (modeled ILO estimate)]&lt;&gt;0),
        World[Unemployment (% of total labor force) (modeled ILO estimate)])),"No Value")</f>
        <v>10.456</v>
      </c>
      <c r="N77" s="3" cm="1">
        <f t="array" ref="N77">IFERROR(MEDIAN(
    IF(
        (World[Country Name]=$I77)*
        (World[Year]=Year-1)*
        (World[Infant mortality rate (per 1,000 live births)]&lt;&gt;0),
        World[Infant mortality rate (per 1,000 live births)])),"No Value")</f>
        <v>5.5</v>
      </c>
      <c r="O77" s="3" cm="1">
        <f t="array" ref="O77">IFERROR(MEDIAN(
    IF(
        (World[Country Name]=$I77)*
        (World[Year]=Year-1)*
        (World[Life expectancy at birth (years)]&lt;&gt;0),
        World[Life expectancy at birth (years)])),"No Value")</f>
        <v>77.887799999999999</v>
      </c>
      <c r="P77" s="5" cm="1">
        <f t="array" ref="P77">IFERROR(MEDIAN(
    IF(
        (World[Country Name]=$I77)*
        (World[Year]=Year-1)*
        (World[GDP per capita (USD)]&lt;&gt;0),
        World[GDP per capita (USD)])),"No Value")</f>
        <v>12043</v>
      </c>
      <c r="Q77" s="2" cm="1">
        <f t="array" ref="Q77">IFERROR(MEDIAN(
    IF(
        (World[Country Name]=$I77)*
        (World[Year]=Year-1)*
        (World[Unemployment (% of total labor force) (modeled ILO estimate)]&lt;&gt;0),
        World[Unemployment (% of total labor force) (modeled ILO estimate)])),"No Value")</f>
        <v>11.247999999999999</v>
      </c>
      <c r="R77" cm="1">
        <f t="array" ref="R77">IFERROR(MEDIAN(
    IF(
        (World[Country Name]=$I77)*
        (World[Year]=Year-2)*
        (World[Infant mortality rate (per 1,000 live births)]&lt;&gt;0),
        World[Infant mortality rate (per 1,000 live births)])),"No Value")</f>
        <v>5.9</v>
      </c>
      <c r="S77" s="2" cm="1">
        <f t="array" ref="S77">IFERROR(MEDIAN(
    IF(
        (World[Country Name]=$I77)*
        (World[Year]=Year-2)*
        (World[Life expectancy at birth (years)]&lt;&gt;0),
        World[Life expectancy at birth (years)])),"No Value")</f>
        <v>77.987799999999993</v>
      </c>
      <c r="T77" cm="1">
        <f t="array" ref="T77">IFERROR(MEDIAN(
    IF(
        (World[Country Name]=$I77)*
        (World[Year]=Year-2)*
        (World[GDP per capita (USD)]&lt;&gt;0),
        World[GDP per capita (USD)])),"No Value")</f>
        <v>13245.2</v>
      </c>
      <c r="U77" s="6" cm="1">
        <f t="array" ref="U77">IFERROR(MEDIAN(
    IF(
        (World[Country Name]=$I77)*
        (World[Year]=Year-2)*
        (World[Unemployment (% of total labor force) (modeled ILO estimate)]&lt;&gt;0),
        World[Unemployment (% of total labor force) (modeled ILO estimate)])),"No Value")</f>
        <v>11.853</v>
      </c>
    </row>
    <row r="78" spans="9:21" x14ac:dyDescent="0.3">
      <c r="I78" t="str">
        <v>Greenland</v>
      </c>
      <c r="J78" s="3" t="str" cm="1">
        <f t="array" ref="J78">IFERROR(MEDIAN(
    IF(
        (World[Country Name]=$I78)*
        (World[Year]=Year)*
        (World[Infant mortality rate (per 1,000 live births)]&lt;&gt;0),
        World[Infant mortality rate (per 1,000 live births)])),"No Value")</f>
        <v>No Value</v>
      </c>
      <c r="K78" s="3" cm="1">
        <f t="array" ref="K78">IFERROR(MEDIAN(
    IF(
        (World[Country Name]=$I78)*
        (World[Year]=Year)*
        (World[Life expectancy at birth (years)]&lt;&gt;0),
        World[Life expectancy at birth (years)])),"No data")</f>
        <v>67.607799999999997</v>
      </c>
      <c r="L78" s="4" cm="1">
        <f t="array" ref="L78">IFERROR(MEDIAN(
    IF(
        (World[Country Name]=$I78)*
        (World[Year]=Year)*
        (World[GDP per capita (USD)]&lt;&gt;0),
        World[GDP per capita (USD)])),"No Value")</f>
        <v>19275.5</v>
      </c>
      <c r="M78" s="2" t="str" cm="1">
        <f t="array" ref="M78">IFERROR(MEDIAN(
    IF(
        (World[Country Name]=$I78)*
        (World[Year]=Year)*
        (World[Unemployment (% of total labor force) (modeled ILO estimate)]&lt;&gt;0),
        World[Unemployment (% of total labor force) (modeled ILO estimate)])),"No Value")</f>
        <v>No Value</v>
      </c>
      <c r="N78" s="3" t="str" cm="1">
        <f t="array" ref="N78">IFERROR(MEDIAN(
    IF(
        (World[Country Name]=$I78)*
        (World[Year]=Year-1)*
        (World[Infant mortality rate (per 1,000 live births)]&lt;&gt;0),
        World[Infant mortality rate (per 1,000 live births)])),"No Value")</f>
        <v>No Value</v>
      </c>
      <c r="O78" s="3" cm="1">
        <f t="array" ref="O78">IFERROR(MEDIAN(
    IF(
        (World[Country Name]=$I78)*
        (World[Year]=Year-1)*
        (World[Life expectancy at birth (years)]&lt;&gt;0),
        World[Life expectancy at birth (years)])),"No Value")</f>
        <v>66.963399999999993</v>
      </c>
      <c r="P78" s="5" cm="1">
        <f t="array" ref="P78">IFERROR(MEDIAN(
    IF(
        (World[Country Name]=$I78)*
        (World[Year]=Year-1)*
        (World[GDP per capita (USD)]&lt;&gt;0),
        World[GDP per capita (USD)])),"No Value")</f>
        <v>19004.099999999999</v>
      </c>
      <c r="Q78" s="2" t="str" cm="1">
        <f t="array" ref="Q78">IFERROR(MEDIAN(
    IF(
        (World[Country Name]=$I78)*
        (World[Year]=Year-1)*
        (World[Unemployment (% of total labor force) (modeled ILO estimate)]&lt;&gt;0),
        World[Unemployment (% of total labor force) (modeled ILO estimate)])),"No Value")</f>
        <v>No Value</v>
      </c>
      <c r="R78" t="str" cm="1">
        <f t="array" ref="R78">IFERROR(MEDIAN(
    IF(
        (World[Country Name]=$I78)*
        (World[Year]=Year-2)*
        (World[Infant mortality rate (per 1,000 live births)]&lt;&gt;0),
        World[Infant mortality rate (per 1,000 live births)])),"No Value")</f>
        <v>No Value</v>
      </c>
      <c r="S78" s="2" cm="1">
        <f t="array" ref="S78">IFERROR(MEDIAN(
    IF(
        (World[Country Name]=$I78)*
        (World[Year]=Year-2)*
        (World[Life expectancy at birth (years)]&lt;&gt;0),
        World[Life expectancy at birth (years)])),"No Value")</f>
        <v>66.403400000000005</v>
      </c>
      <c r="T78" cm="1">
        <f t="array" ref="T78">IFERROR(MEDIAN(
    IF(
        (World[Country Name]=$I78)*
        (World[Year]=Year-2)*
        (World[GDP per capita (USD)]&lt;&gt;0),
        World[GDP per capita (USD)])),"No Value")</f>
        <v>20170.400000000001</v>
      </c>
      <c r="U78" s="6" t="str" cm="1">
        <f t="array" ref="U78">IFERROR(MEDIAN(
    IF(
        (World[Country Name]=$I78)*
        (World[Year]=Year-2)*
        (World[Unemployment (% of total labor force) (modeled ILO estimate)]&lt;&gt;0),
        World[Unemployment (% of total labor force) (modeled ILO estimate)])),"No Value")</f>
        <v>No Value</v>
      </c>
    </row>
    <row r="79" spans="9:21" x14ac:dyDescent="0.3">
      <c r="I79" t="str">
        <v>Grenada</v>
      </c>
      <c r="J79" s="3" cm="1">
        <f t="array" ref="J79">IFERROR(MEDIAN(
    IF(
        (World[Country Name]=$I79)*
        (World[Year]=Year)*
        (World[Infant mortality rate (per 1,000 live births)]&lt;&gt;0),
        World[Infant mortality rate (per 1,000 live births)])),"No Value")</f>
        <v>13.1</v>
      </c>
      <c r="K79" s="3" cm="1">
        <f t="array" ref="K79">IFERROR(MEDIAN(
    IF(
        (World[Country Name]=$I79)*
        (World[Year]=Year)*
        (World[Life expectancy at birth (years)]&lt;&gt;0),
        World[Life expectancy at birth (years)])),"No data")</f>
        <v>72.805000000000007</v>
      </c>
      <c r="L79" s="4" cm="1">
        <f t="array" ref="L79">IFERROR(MEDIAN(
    IF(
        (World[Country Name]=$I79)*
        (World[Year]=Year)*
        (World[GDP per capita (USD)]&lt;&gt;0),
        World[GDP per capita (USD)])),"No Value")</f>
        <v>5040.67</v>
      </c>
      <c r="M79" s="2" t="str" cm="1">
        <f t="array" ref="M79">IFERROR(MEDIAN(
    IF(
        (World[Country Name]=$I79)*
        (World[Year]=Year)*
        (World[Unemployment (% of total labor force) (modeled ILO estimate)]&lt;&gt;0),
        World[Unemployment (% of total labor force) (modeled ILO estimate)])),"No Value")</f>
        <v>No Value</v>
      </c>
      <c r="N79" s="3" cm="1">
        <f t="array" ref="N79">IFERROR(MEDIAN(
    IF(
        (World[Country Name]=$I79)*
        (World[Year]=Year-1)*
        (World[Infant mortality rate (per 1,000 live births)]&lt;&gt;0),
        World[Infant mortality rate (per 1,000 live births)])),"No Value")</f>
        <v>13.3</v>
      </c>
      <c r="O79" s="3" cm="1">
        <f t="array" ref="O79">IFERROR(MEDIAN(
    IF(
        (World[Country Name]=$I79)*
        (World[Year]=Year-1)*
        (World[Life expectancy at birth (years)]&lt;&gt;0),
        World[Life expectancy at birth (years)])),"No Value")</f>
        <v>72.647999999999996</v>
      </c>
      <c r="P79" s="5" cm="1">
        <f t="array" ref="P79">IFERROR(MEDIAN(
    IF(
        (World[Country Name]=$I79)*
        (World[Year]=Year-1)*
        (World[GDP per capita (USD)]&lt;&gt;0),
        World[GDP per capita (USD)])),"No Value")</f>
        <v>5057.17</v>
      </c>
      <c r="Q79" s="2" t="str" cm="1">
        <f t="array" ref="Q79">IFERROR(MEDIAN(
    IF(
        (World[Country Name]=$I79)*
        (World[Year]=Year-1)*
        (World[Unemployment (% of total labor force) (modeled ILO estimate)]&lt;&gt;0),
        World[Unemployment (% of total labor force) (modeled ILO estimate)])),"No Value")</f>
        <v>No Value</v>
      </c>
      <c r="R79" cm="1">
        <f t="array" ref="R79">IFERROR(MEDIAN(
    IF(
        (World[Country Name]=$I79)*
        (World[Year]=Year-2)*
        (World[Infant mortality rate (per 1,000 live births)]&lt;&gt;0),
        World[Infant mortality rate (per 1,000 live births)])),"No Value")</f>
        <v>13.6</v>
      </c>
      <c r="S79" s="2" cm="1">
        <f t="array" ref="S79">IFERROR(MEDIAN(
    IF(
        (World[Country Name]=$I79)*
        (World[Year]=Year-2)*
        (World[Life expectancy at birth (years)]&lt;&gt;0),
        World[Life expectancy at birth (years)])),"No Value")</f>
        <v>72.454999999999998</v>
      </c>
      <c r="T79" cm="1">
        <f t="array" ref="T79">IFERROR(MEDIAN(
    IF(
        (World[Country Name]=$I79)*
        (World[Year]=Year-2)*
        (World[GDP per capita (USD)]&lt;&gt;0),
        World[GDP per capita (USD)])),"No Value")</f>
        <v>4705.6499999999996</v>
      </c>
      <c r="U79" s="6" t="str" cm="1">
        <f t="array" ref="U79">IFERROR(MEDIAN(
    IF(
        (World[Country Name]=$I79)*
        (World[Year]=Year-2)*
        (World[Unemployment (% of total labor force) (modeled ILO estimate)]&lt;&gt;0),
        World[Unemployment (% of total labor force) (modeled ILO estimate)])),"No Value")</f>
        <v>No Value</v>
      </c>
    </row>
    <row r="80" spans="9:21" x14ac:dyDescent="0.3">
      <c r="I80" t="str">
        <v>Guam</v>
      </c>
      <c r="J80" s="3" t="str" cm="1">
        <f t="array" ref="J80">IFERROR(MEDIAN(
    IF(
        (World[Country Name]=$I80)*
        (World[Year]=Year)*
        (World[Infant mortality rate (per 1,000 live births)]&lt;&gt;0),
        World[Infant mortality rate (per 1,000 live births)])),"No Value")</f>
        <v>No Value</v>
      </c>
      <c r="K80" s="3" cm="1">
        <f t="array" ref="K80">IFERROR(MEDIAN(
    IF(
        (World[Country Name]=$I80)*
        (World[Year]=Year)*
        (World[Life expectancy at birth (years)]&lt;&gt;0),
        World[Life expectancy at birth (years)])),"No data")</f>
        <v>75.373000000000005</v>
      </c>
      <c r="L80" s="4" t="str" cm="1">
        <f t="array" ref="L80">IFERROR(MEDIAN(
    IF(
        (World[Country Name]=$I80)*
        (World[Year]=Year)*
        (World[GDP per capita (USD)]&lt;&gt;0),
        World[GDP per capita (USD)])),"No Value")</f>
        <v>No Value</v>
      </c>
      <c r="M80" s="2" cm="1">
        <f t="array" ref="M80">IFERROR(MEDIAN(
    IF(
        (World[Country Name]=$I80)*
        (World[Year]=Year)*
        (World[Unemployment (% of total labor force) (modeled ILO estimate)]&lt;&gt;0),
        World[Unemployment (% of total labor force) (modeled ILO estimate)])),"No Value")</f>
        <v>13.212999999999999</v>
      </c>
      <c r="N80" s="3" t="str" cm="1">
        <f t="array" ref="N80">IFERROR(MEDIAN(
    IF(
        (World[Country Name]=$I80)*
        (World[Year]=Year-1)*
        (World[Infant mortality rate (per 1,000 live births)]&lt;&gt;0),
        World[Infant mortality rate (per 1,000 live births)])),"No Value")</f>
        <v>No Value</v>
      </c>
      <c r="O80" s="3" cm="1">
        <f t="array" ref="O80">IFERROR(MEDIAN(
    IF(
        (World[Country Name]=$I80)*
        (World[Year]=Year-1)*
        (World[Life expectancy at birth (years)]&lt;&gt;0),
        World[Life expectancy at birth (years)])),"No Value")</f>
        <v>75.010999999999996</v>
      </c>
      <c r="P80" s="5" t="str" cm="1">
        <f t="array" ref="P80">IFERROR(MEDIAN(
    IF(
        (World[Country Name]=$I80)*
        (World[Year]=Year-1)*
        (World[GDP per capita (USD)]&lt;&gt;0),
        World[GDP per capita (USD)])),"No Value")</f>
        <v>No Value</v>
      </c>
      <c r="Q80" s="2" cm="1">
        <f t="array" ref="Q80">IFERROR(MEDIAN(
    IF(
        (World[Country Name]=$I80)*
        (World[Year]=Year-1)*
        (World[Unemployment (% of total labor force) (modeled ILO estimate)]&lt;&gt;0),
        World[Unemployment (% of total labor force) (modeled ILO estimate)])),"No Value")</f>
        <v>15.32</v>
      </c>
      <c r="R80" t="str" cm="1">
        <f t="array" ref="R80">IFERROR(MEDIAN(
    IF(
        (World[Country Name]=$I80)*
        (World[Year]=Year-2)*
        (World[Infant mortality rate (per 1,000 live births)]&lt;&gt;0),
        World[Infant mortality rate (per 1,000 live births)])),"No Value")</f>
        <v>No Value</v>
      </c>
      <c r="S80" s="2" cm="1">
        <f t="array" ref="S80">IFERROR(MEDIAN(
    IF(
        (World[Country Name]=$I80)*
        (World[Year]=Year-2)*
        (World[Life expectancy at birth (years)]&lt;&gt;0),
        World[Life expectancy at birth (years)])),"No Value")</f>
        <v>74.646000000000001</v>
      </c>
      <c r="T80" t="str" cm="1">
        <f t="array" ref="T80">IFERROR(MEDIAN(
    IF(
        (World[Country Name]=$I80)*
        (World[Year]=Year-2)*
        (World[GDP per capita (USD)]&lt;&gt;0),
        World[GDP per capita (USD)])),"No Value")</f>
        <v>No Value</v>
      </c>
      <c r="U80" s="6" cm="1">
        <f t="array" ref="U80">IFERROR(MEDIAN(
    IF(
        (World[Country Name]=$I80)*
        (World[Year]=Year-2)*
        (World[Unemployment (% of total labor force) (modeled ILO estimate)]&lt;&gt;0),
        World[Unemployment (% of total labor force) (modeled ILO estimate)])),"No Value")</f>
        <v>13.95</v>
      </c>
    </row>
    <row r="81" spans="9:21" x14ac:dyDescent="0.3">
      <c r="I81" t="str">
        <v>Guatemala</v>
      </c>
      <c r="J81" s="3" cm="1">
        <f t="array" ref="J81">IFERROR(MEDIAN(
    IF(
        (World[Country Name]=$I81)*
        (World[Year]=Year)*
        (World[Infant mortality rate (per 1,000 live births)]&lt;&gt;0),
        World[Infant mortality rate (per 1,000 live births)])),"No Value")</f>
        <v>39.200000000000003</v>
      </c>
      <c r="K81" s="3" cm="1">
        <f t="array" ref="K81">IFERROR(MEDIAN(
    IF(
        (World[Country Name]=$I81)*
        (World[Year]=Year)*
        (World[Life expectancy at birth (years)]&lt;&gt;0),
        World[Life expectancy at birth (years)])),"No data")</f>
        <v>68.304000000000002</v>
      </c>
      <c r="L81" s="4" cm="1">
        <f t="array" ref="L81">IFERROR(MEDIAN(
    IF(
        (World[Country Name]=$I81)*
        (World[Year]=Year)*
        (World[GDP per capita (USD)]&lt;&gt;0),
        World[GDP per capita (USD)])),"No Value")</f>
        <v>1568.38</v>
      </c>
      <c r="M81" s="2" cm="1">
        <f t="array" ref="M81">IFERROR(MEDIAN(
    IF(
        (World[Country Name]=$I81)*
        (World[Year]=Year)*
        (World[Unemployment (% of total labor force) (modeled ILO estimate)]&lt;&gt;0),
        World[Unemployment (% of total labor force) (modeled ILO estimate)])),"No Value")</f>
        <v>2.7839999999999998</v>
      </c>
      <c r="N81" s="3" cm="1">
        <f t="array" ref="N81">IFERROR(MEDIAN(
    IF(
        (World[Country Name]=$I81)*
        (World[Year]=Year-1)*
        (World[Infant mortality rate (per 1,000 live births)]&lt;&gt;0),
        World[Infant mortality rate (per 1,000 live births)])),"No Value")</f>
        <v>40.6</v>
      </c>
      <c r="O81" s="3" cm="1">
        <f t="array" ref="O81">IFERROR(MEDIAN(
    IF(
        (World[Country Name]=$I81)*
        (World[Year]=Year-1)*
        (World[Life expectancy at birth (years)]&lt;&gt;0),
        World[Life expectancy at birth (years)])),"No Value")</f>
        <v>67.849000000000004</v>
      </c>
      <c r="P81" s="5" cm="1">
        <f t="array" ref="P81">IFERROR(MEDIAN(
    IF(
        (World[Country Name]=$I81)*
        (World[Year]=Year-1)*
        (World[GDP per capita (USD)]&lt;&gt;0),
        World[GDP per capita (USD)])),"No Value")</f>
        <v>1655.59</v>
      </c>
      <c r="Q81" s="2" cm="1">
        <f t="array" ref="Q81">IFERROR(MEDIAN(
    IF(
        (World[Country Name]=$I81)*
        (World[Year]=Year-1)*
        (World[Unemployment (% of total labor force) (modeled ILO estimate)]&lt;&gt;0),
        World[Unemployment (% of total labor force) (modeled ILO estimate)])),"No Value")</f>
        <v>2.8969999999999998</v>
      </c>
      <c r="R81" cm="1">
        <f t="array" ref="R81">IFERROR(MEDIAN(
    IF(
        (World[Country Name]=$I81)*
        (World[Year]=Year-2)*
        (World[Infant mortality rate (per 1,000 live births)]&lt;&gt;0),
        World[Infant mortality rate (per 1,000 live births)])),"No Value")</f>
        <v>42.1</v>
      </c>
      <c r="S81" s="2" cm="1">
        <f t="array" ref="S81">IFERROR(MEDIAN(
    IF(
        (World[Country Name]=$I81)*
        (World[Year]=Year-2)*
        (World[Life expectancy at birth (years)]&lt;&gt;0),
        World[Life expectancy at birth (years)])),"No Value")</f>
        <v>67.350999999999999</v>
      </c>
      <c r="T81" cm="1">
        <f t="array" ref="T81">IFERROR(MEDIAN(
    IF(
        (World[Country Name]=$I81)*
        (World[Year]=Year-2)*
        (World[GDP per capita (USD)]&lt;&gt;0),
        World[GDP per capita (USD)])),"No Value")</f>
        <v>1608.68</v>
      </c>
      <c r="U81" s="6" cm="1">
        <f t="array" ref="U81">IFERROR(MEDIAN(
    IF(
        (World[Country Name]=$I81)*
        (World[Year]=Year-2)*
        (World[Unemployment (% of total labor force) (modeled ILO estimate)]&lt;&gt;0),
        World[Unemployment (% of total labor force) (modeled ILO estimate)])),"No Value")</f>
        <v>2.919</v>
      </c>
    </row>
    <row r="82" spans="9:21" x14ac:dyDescent="0.3">
      <c r="I82" t="str">
        <v>Guinea</v>
      </c>
      <c r="J82" s="3" cm="1">
        <f t="array" ref="J82">IFERROR(MEDIAN(
    IF(
        (World[Country Name]=$I82)*
        (World[Year]=Year)*
        (World[Infant mortality rate (per 1,000 live births)]&lt;&gt;0),
        World[Infant mortality rate (per 1,000 live births)])),"No Value")</f>
        <v>97.1</v>
      </c>
      <c r="K82" s="3" cm="1">
        <f t="array" ref="K82">IFERROR(MEDIAN(
    IF(
        (World[Country Name]=$I82)*
        (World[Year]=Year)*
        (World[Life expectancy at birth (years)]&lt;&gt;0),
        World[Life expectancy at birth (years)])),"No data")</f>
        <v>51.255000000000003</v>
      </c>
      <c r="L82" s="4" cm="1">
        <f t="array" ref="L82">IFERROR(MEDIAN(
    IF(
        (World[Country Name]=$I82)*
        (World[Year]=Year)*
        (World[GDP per capita (USD)]&lt;&gt;0),
        World[GDP per capita (USD)])),"No Value")</f>
        <v>336.63</v>
      </c>
      <c r="M82" s="2" cm="1">
        <f t="array" ref="M82">IFERROR(MEDIAN(
    IF(
        (World[Country Name]=$I82)*
        (World[Year]=Year)*
        (World[Unemployment (% of total labor force) (modeled ILO estimate)]&lt;&gt;0),
        World[Unemployment (% of total labor force) (modeled ILO estimate)])),"No Value")</f>
        <v>4.4539999999999997</v>
      </c>
      <c r="N82" s="3" cm="1">
        <f t="array" ref="N82">IFERROR(MEDIAN(
    IF(
        (World[Country Name]=$I82)*
        (World[Year]=Year-1)*
        (World[Infant mortality rate (per 1,000 live births)]&lt;&gt;0),
        World[Infant mortality rate (per 1,000 live births)])),"No Value")</f>
        <v>100.9</v>
      </c>
      <c r="O82" s="3" cm="1">
        <f t="array" ref="O82">IFERROR(MEDIAN(
    IF(
        (World[Country Name]=$I82)*
        (World[Year]=Year-1)*
        (World[Life expectancy at birth (years)]&lt;&gt;0),
        World[Life expectancy at birth (years)])),"No Value")</f>
        <v>51.203000000000003</v>
      </c>
      <c r="P82" s="5" cm="1">
        <f t="array" ref="P82">IFERROR(MEDIAN(
    IF(
        (World[Country Name]=$I82)*
        (World[Year]=Year-1)*
        (World[GDP per capita (USD)]&lt;&gt;0),
        World[GDP per capita (USD)])),"No Value")</f>
        <v>363.48200000000003</v>
      </c>
      <c r="Q82" s="2" cm="1">
        <f t="array" ref="Q82">IFERROR(MEDIAN(
    IF(
        (World[Country Name]=$I82)*
        (World[Year]=Year-1)*
        (World[Unemployment (% of total labor force) (modeled ILO estimate)]&lt;&gt;0),
        World[Unemployment (% of total labor force) (modeled ILO estimate)])),"No Value")</f>
        <v>4.3879999999999999</v>
      </c>
      <c r="R82" cm="1">
        <f t="array" ref="R82">IFERROR(MEDIAN(
    IF(
        (World[Country Name]=$I82)*
        (World[Year]=Year-2)*
        (World[Infant mortality rate (per 1,000 live births)]&lt;&gt;0),
        World[Infant mortality rate (per 1,000 live births)])),"No Value")</f>
        <v>104.8</v>
      </c>
      <c r="S82" s="2" cm="1">
        <f t="array" ref="S82">IFERROR(MEDIAN(
    IF(
        (World[Country Name]=$I82)*
        (World[Year]=Year-2)*
        (World[Life expectancy at birth (years)]&lt;&gt;0),
        World[Life expectancy at birth (years)])),"No Value")</f>
        <v>51.295000000000002</v>
      </c>
      <c r="T82" cm="1">
        <f t="array" ref="T82">IFERROR(MEDIAN(
    IF(
        (World[Country Name]=$I82)*
        (World[Year]=Year-2)*
        (World[GDP per capita (USD)]&lt;&gt;0),
        World[GDP per capita (USD)])),"No Value")</f>
        <v>429.72</v>
      </c>
      <c r="U82" s="6" cm="1">
        <f t="array" ref="U82">IFERROR(MEDIAN(
    IF(
        (World[Country Name]=$I82)*
        (World[Year]=Year-2)*
        (World[Unemployment (% of total labor force) (modeled ILO estimate)]&lt;&gt;0),
        World[Unemployment (% of total labor force) (modeled ILO estimate)])),"No Value")</f>
        <v>4.4580000000000002</v>
      </c>
    </row>
    <row r="83" spans="9:21" x14ac:dyDescent="0.3">
      <c r="I83" t="str">
        <v>Guinea-Bissau</v>
      </c>
      <c r="J83" s="3" cm="1">
        <f t="array" ref="J83">IFERROR(MEDIAN(
    IF(
        (World[Country Name]=$I83)*
        (World[Year]=Year)*
        (World[Infant mortality rate (per 1,000 live births)]&lt;&gt;0),
        World[Infant mortality rate (per 1,000 live births)])),"No Value")</f>
        <v>102.6</v>
      </c>
      <c r="K83" s="3" cm="1">
        <f t="array" ref="K83">IFERROR(MEDIAN(
    IF(
        (World[Country Name]=$I83)*
        (World[Year]=Year)*
        (World[Life expectancy at birth (years)]&lt;&gt;0),
        World[Life expectancy at birth (years)])),"No data")</f>
        <v>50.744</v>
      </c>
      <c r="L83" s="4" cm="1">
        <f t="array" ref="L83">IFERROR(MEDIAN(
    IF(
        (World[Country Name]=$I83)*
        (World[Year]=Year)*
        (World[GDP per capita (USD)]&lt;&gt;0),
        World[GDP per capita (USD)])),"No Value")</f>
        <v>319.67700000000002</v>
      </c>
      <c r="M83" s="2" cm="1">
        <f t="array" ref="M83">IFERROR(MEDIAN(
    IF(
        (World[Country Name]=$I83)*
        (World[Year]=Year)*
        (World[Unemployment (% of total labor force) (modeled ILO estimate)]&lt;&gt;0),
        World[Unemployment (% of total labor force) (modeled ILO estimate)])),"No Value")</f>
        <v>4.617</v>
      </c>
      <c r="N83" s="3" cm="1">
        <f t="array" ref="N83">IFERROR(MEDIAN(
    IF(
        (World[Country Name]=$I83)*
        (World[Year]=Year-1)*
        (World[Infant mortality rate (per 1,000 live births)]&lt;&gt;0),
        World[Infant mortality rate (per 1,000 live births)])),"No Value")</f>
        <v>105.5</v>
      </c>
      <c r="O83" s="3" cm="1">
        <f t="array" ref="O83">IFERROR(MEDIAN(
    IF(
        (World[Country Name]=$I83)*
        (World[Year]=Year-1)*
        (World[Life expectancy at birth (years)]&lt;&gt;0),
        World[Life expectancy at birth (years)])),"No Value")</f>
        <v>50.368000000000002</v>
      </c>
      <c r="P83" s="5" cm="1">
        <f t="array" ref="P83">IFERROR(MEDIAN(
    IF(
        (World[Country Name]=$I83)*
        (World[Year]=Year-1)*
        (World[GDP per capita (USD)]&lt;&gt;0),
        World[GDP per capita (USD)])),"No Value")</f>
        <v>308.14400000000001</v>
      </c>
      <c r="Q83" s="2" cm="1">
        <f t="array" ref="Q83">IFERROR(MEDIAN(
    IF(
        (World[Country Name]=$I83)*
        (World[Year]=Year-1)*
        (World[Unemployment (% of total labor force) (modeled ILO estimate)]&lt;&gt;0),
        World[Unemployment (% of total labor force) (modeled ILO estimate)])),"No Value")</f>
        <v>4.6760000000000002</v>
      </c>
      <c r="R83" cm="1">
        <f t="array" ref="R83">IFERROR(MEDIAN(
    IF(
        (World[Country Name]=$I83)*
        (World[Year]=Year-2)*
        (World[Infant mortality rate (per 1,000 live births)]&lt;&gt;0),
        World[Infant mortality rate (per 1,000 live births)])),"No Value")</f>
        <v>108.3</v>
      </c>
      <c r="S83" s="2" cm="1">
        <f t="array" ref="S83">IFERROR(MEDIAN(
    IF(
        (World[Country Name]=$I83)*
        (World[Year]=Year-2)*
        (World[Life expectancy at birth (years)]&lt;&gt;0),
        World[Life expectancy at birth (years)])),"No Value")</f>
        <v>49.999000000000002</v>
      </c>
      <c r="T83" cm="1">
        <f t="array" ref="T83">IFERROR(MEDIAN(
    IF(
        (World[Country Name]=$I83)*
        (World[Year]=Year-2)*
        (World[GDP per capita (USD)]&lt;&gt;0),
        World[GDP per capita (USD)])),"No Value")</f>
        <v>190.673</v>
      </c>
      <c r="U83" s="6" cm="1">
        <f t="array" ref="U83">IFERROR(MEDIAN(
    IF(
        (World[Country Name]=$I83)*
        (World[Year]=Year-2)*
        (World[Unemployment (% of total labor force) (modeled ILO estimate)]&lt;&gt;0),
        World[Unemployment (% of total labor force) (modeled ILO estimate)])),"No Value")</f>
        <v>4.7649999999999997</v>
      </c>
    </row>
    <row r="84" spans="9:21" x14ac:dyDescent="0.3">
      <c r="I84" t="str">
        <v>Guyana</v>
      </c>
      <c r="J84" s="3" cm="1">
        <f t="array" ref="J84">IFERROR(MEDIAN(
    IF(
        (World[Country Name]=$I84)*
        (World[Year]=Year)*
        (World[Infant mortality rate (per 1,000 live births)]&lt;&gt;0),
        World[Infant mortality rate (per 1,000 live births)])),"No Value")</f>
        <v>36.4</v>
      </c>
      <c r="K84" s="3" cm="1">
        <f t="array" ref="K84">IFERROR(MEDIAN(
    IF(
        (World[Country Name]=$I84)*
        (World[Year]=Year)*
        (World[Life expectancy at birth (years)]&lt;&gt;0),
        World[Life expectancy at birth (years)])),"No data")</f>
        <v>65.531999999999996</v>
      </c>
      <c r="L84" s="4" cm="1">
        <f t="array" ref="L84">IFERROR(MEDIAN(
    IF(
        (World[Country Name]=$I84)*
        (World[Year]=Year)*
        (World[GDP per capita (USD)]&lt;&gt;0),
        World[GDP per capita (USD)])),"No Value")</f>
        <v>955.66499999999996</v>
      </c>
      <c r="M84" s="2" cm="1">
        <f t="array" ref="M84">IFERROR(MEDIAN(
    IF(
        (World[Country Name]=$I84)*
        (World[Year]=Year)*
        (World[Unemployment (% of total labor force) (modeled ILO estimate)]&lt;&gt;0),
        World[Unemployment (% of total labor force) (modeled ILO estimate)])),"No Value")</f>
        <v>11.756</v>
      </c>
      <c r="N84" s="3" cm="1">
        <f t="array" ref="N84">IFERROR(MEDIAN(
    IF(
        (World[Country Name]=$I84)*
        (World[Year]=Year-1)*
        (World[Infant mortality rate (per 1,000 live births)]&lt;&gt;0),
        World[Infant mortality rate (per 1,000 live births)])),"No Value")</f>
        <v>37.1</v>
      </c>
      <c r="O84" s="3" cm="1">
        <f t="array" ref="O84">IFERROR(MEDIAN(
    IF(
        (World[Country Name]=$I84)*
        (World[Year]=Year-1)*
        (World[Life expectancy at birth (years)]&lt;&gt;0),
        World[Life expectancy at birth (years)])),"No Value")</f>
        <v>65.242000000000004</v>
      </c>
      <c r="P84" s="5" cm="1">
        <f t="array" ref="P84">IFERROR(MEDIAN(
    IF(
        (World[Country Name]=$I84)*
        (World[Year]=Year-1)*
        (World[GDP per capita (USD)]&lt;&gt;0),
        World[GDP per capita (USD)])),"No Value")</f>
        <v>954.404</v>
      </c>
      <c r="Q84" s="2" cm="1">
        <f t="array" ref="Q84">IFERROR(MEDIAN(
    IF(
        (World[Country Name]=$I84)*
        (World[Year]=Year-1)*
        (World[Unemployment (% of total labor force) (modeled ILO estimate)]&lt;&gt;0),
        World[Unemployment (% of total labor force) (modeled ILO estimate)])),"No Value")</f>
        <v>11.856</v>
      </c>
      <c r="R84" cm="1">
        <f t="array" ref="R84">IFERROR(MEDIAN(
    IF(
        (World[Country Name]=$I84)*
        (World[Year]=Year-2)*
        (World[Infant mortality rate (per 1,000 live births)]&lt;&gt;0),
        World[Infant mortality rate (per 1,000 live births)])),"No Value")</f>
        <v>37.9</v>
      </c>
      <c r="S84" s="2" cm="1">
        <f t="array" ref="S84">IFERROR(MEDIAN(
    IF(
        (World[Country Name]=$I84)*
        (World[Year]=Year-2)*
        (World[Life expectancy at birth (years)]&lt;&gt;0),
        World[Life expectancy at birth (years)])),"No Value")</f>
        <v>64.963999999999999</v>
      </c>
      <c r="T84" cm="1">
        <f t="array" ref="T84">IFERROR(MEDIAN(
    IF(
        (World[Country Name]=$I84)*
        (World[Year]=Year-2)*
        (World[GDP per capita (USD)]&lt;&gt;0),
        World[GDP per capita (USD)])),"No Value")</f>
        <v>926.74300000000005</v>
      </c>
      <c r="U84" s="6" cm="1">
        <f t="array" ref="U84">IFERROR(MEDIAN(
    IF(
        (World[Country Name]=$I84)*
        (World[Year]=Year-2)*
        (World[Unemployment (% of total labor force) (modeled ILO estimate)]&lt;&gt;0),
        World[Unemployment (% of total labor force) (modeled ILO estimate)])),"No Value")</f>
        <v>12.06</v>
      </c>
    </row>
    <row r="85" spans="9:21" x14ac:dyDescent="0.3">
      <c r="I85" t="str">
        <v>Haiti</v>
      </c>
      <c r="J85" s="3" cm="1">
        <f t="array" ref="J85">IFERROR(MEDIAN(
    IF(
        (World[Country Name]=$I85)*
        (World[Year]=Year)*
        (World[Infant mortality rate (per 1,000 live births)]&lt;&gt;0),
        World[Infant mortality rate (per 1,000 live births)])),"No Value")</f>
        <v>72</v>
      </c>
      <c r="K85" s="3" cm="1">
        <f t="array" ref="K85">IFERROR(MEDIAN(
    IF(
        (World[Country Name]=$I85)*
        (World[Year]=Year)*
        (World[Life expectancy at birth (years)]&lt;&gt;0),
        World[Life expectancy at birth (years)])),"No data")</f>
        <v>57.381999999999998</v>
      </c>
      <c r="L85" s="4" cm="1">
        <f t="array" ref="L85">IFERROR(MEDIAN(
    IF(
        (World[Country Name]=$I85)*
        (World[Year]=Year)*
        (World[GDP per capita (USD)]&lt;&gt;0),
        World[GDP per capita (USD)])),"No Value")</f>
        <v>417.76299999999998</v>
      </c>
      <c r="M85" s="2" cm="1">
        <f t="array" ref="M85">IFERROR(MEDIAN(
    IF(
        (World[Country Name]=$I85)*
        (World[Year]=Year)*
        (World[Unemployment (% of total labor force) (modeled ILO estimate)]&lt;&gt;0),
        World[Unemployment (% of total labor force) (modeled ILO estimate)])),"No Value")</f>
        <v>9.5519999999999996</v>
      </c>
      <c r="N85" s="3" cm="1">
        <f t="array" ref="N85">IFERROR(MEDIAN(
    IF(
        (World[Country Name]=$I85)*
        (World[Year]=Year-1)*
        (World[Infant mortality rate (per 1,000 live births)]&lt;&gt;0),
        World[Infant mortality rate (per 1,000 live births)])),"No Value")</f>
        <v>74.2</v>
      </c>
      <c r="O85" s="3" cm="1">
        <f t="array" ref="O85">IFERROR(MEDIAN(
    IF(
        (World[Country Name]=$I85)*
        (World[Year]=Year-1)*
        (World[Life expectancy at birth (years)]&lt;&gt;0),
        World[Life expectancy at birth (years)])),"No Value")</f>
        <v>57.131</v>
      </c>
      <c r="P85" s="5" cm="1">
        <f t="array" ref="P85">IFERROR(MEDIAN(
    IF(
        (World[Country Name]=$I85)*
        (World[Year]=Year-1)*
        (World[GDP per capita (USD)]&lt;&gt;0),
        World[GDP per capita (USD)])),"No Value")</f>
        <v>467.14800000000002</v>
      </c>
      <c r="Q85" s="2" cm="1">
        <f t="array" ref="Q85">IFERROR(MEDIAN(
    IF(
        (World[Country Name]=$I85)*
        (World[Year]=Year-1)*
        (World[Unemployment (% of total labor force) (modeled ILO estimate)]&lt;&gt;0),
        World[Unemployment (% of total labor force) (modeled ILO estimate)])),"No Value")</f>
        <v>8.3390000000000004</v>
      </c>
      <c r="R85" cm="1">
        <f t="array" ref="R85">IFERROR(MEDIAN(
    IF(
        (World[Country Name]=$I85)*
        (World[Year]=Year-2)*
        (World[Infant mortality rate (per 1,000 live births)]&lt;&gt;0),
        World[Infant mortality rate (per 1,000 live births)])),"No Value")</f>
        <v>76.5</v>
      </c>
      <c r="S85" s="2" cm="1">
        <f t="array" ref="S85">IFERROR(MEDIAN(
    IF(
        (World[Country Name]=$I85)*
        (World[Year]=Year-2)*
        (World[Life expectancy at birth (years)]&lt;&gt;0),
        World[Life expectancy at birth (years)])),"No Value")</f>
        <v>56.890999999999998</v>
      </c>
      <c r="T85" cm="1">
        <f t="array" ref="T85">IFERROR(MEDIAN(
    IF(
        (World[Country Name]=$I85)*
        (World[Year]=Year-2)*
        (World[GDP per capita (USD)]&lt;&gt;0),
        World[GDP per capita (USD)])),"No Value")</f>
        <v>499.30399999999997</v>
      </c>
      <c r="U85" s="6" cm="1">
        <f t="array" ref="U85">IFERROR(MEDIAN(
    IF(
        (World[Country Name]=$I85)*
        (World[Year]=Year-2)*
        (World[Unemployment (% of total labor force) (modeled ILO estimate)]&lt;&gt;0),
        World[Unemployment (% of total labor force) (modeled ILO estimate)])),"No Value")</f>
        <v>7.2</v>
      </c>
    </row>
    <row r="86" spans="9:21" x14ac:dyDescent="0.3">
      <c r="I86" t="str">
        <v>Honduras</v>
      </c>
      <c r="J86" s="3" cm="1">
        <f t="array" ref="J86">IFERROR(MEDIAN(
    IF(
        (World[Country Name]=$I86)*
        (World[Year]=Year)*
        (World[Infant mortality rate (per 1,000 live births)]&lt;&gt;0),
        World[Infant mortality rate (per 1,000 live births)])),"No Value")</f>
        <v>29.1</v>
      </c>
      <c r="K86" s="3" cm="1">
        <f t="array" ref="K86">IFERROR(MEDIAN(
    IF(
        (World[Country Name]=$I86)*
        (World[Year]=Year)*
        (World[Life expectancy at birth (years)]&lt;&gt;0),
        World[Life expectancy at birth (years)])),"No data")</f>
        <v>70.975999999999999</v>
      </c>
      <c r="L86" s="4" cm="1">
        <f t="array" ref="L86">IFERROR(MEDIAN(
    IF(
        (World[Country Name]=$I86)*
        (World[Year]=Year)*
        (World[GDP per capita (USD)]&lt;&gt;0),
        World[GDP per capita (USD)])),"No Value")</f>
        <v>1120.55</v>
      </c>
      <c r="M86" s="2" cm="1">
        <f t="array" ref="M86">IFERROR(MEDIAN(
    IF(
        (World[Country Name]=$I86)*
        (World[Year]=Year)*
        (World[Unemployment (% of total labor force) (modeled ILO estimate)]&lt;&gt;0),
        World[Unemployment (% of total labor force) (modeled ILO estimate)])),"No Value")</f>
        <v>4</v>
      </c>
      <c r="N86" s="3" cm="1">
        <f t="array" ref="N86">IFERROR(MEDIAN(
    IF(
        (World[Country Name]=$I86)*
        (World[Year]=Year-1)*
        (World[Infant mortality rate (per 1,000 live births)]&lt;&gt;0),
        World[Infant mortality rate (per 1,000 live births)])),"No Value")</f>
        <v>30.3</v>
      </c>
      <c r="O86" s="3" cm="1">
        <f t="array" ref="O86">IFERROR(MEDIAN(
    IF(
        (World[Country Name]=$I86)*
        (World[Year]=Year-1)*
        (World[Life expectancy at birth (years)]&lt;&gt;0),
        World[Life expectancy at birth (years)])),"No Value")</f>
        <v>70.688999999999993</v>
      </c>
      <c r="P86" s="5" cm="1">
        <f t="array" ref="P86">IFERROR(MEDIAN(
    IF(
        (World[Country Name]=$I86)*
        (World[Year]=Year-1)*
        (World[GDP per capita (USD)]&lt;&gt;0),
        World[GDP per capita (USD)])),"No Value")</f>
        <v>1080.46</v>
      </c>
      <c r="Q86" s="2" cm="1">
        <f t="array" ref="Q86">IFERROR(MEDIAN(
    IF(
        (World[Country Name]=$I86)*
        (World[Year]=Year-1)*
        (World[Unemployment (% of total labor force) (modeled ILO estimate)]&lt;&gt;0),
        World[Unemployment (% of total labor force) (modeled ILO estimate)])),"No Value")</f>
        <v>4.0359999999999996</v>
      </c>
      <c r="R86" cm="1">
        <f t="array" ref="R86">IFERROR(MEDIAN(
    IF(
        (World[Country Name]=$I86)*
        (World[Year]=Year-2)*
        (World[Infant mortality rate (per 1,000 live births)]&lt;&gt;0),
        World[Infant mortality rate (per 1,000 live births)])),"No Value")</f>
        <v>31.6</v>
      </c>
      <c r="S86" s="2" cm="1">
        <f t="array" ref="S86">IFERROR(MEDIAN(
    IF(
        (World[Country Name]=$I86)*
        (World[Year]=Year-2)*
        (World[Life expectancy at birth (years)]&lt;&gt;0),
        World[Life expectancy at birth (years)])),"No Value")</f>
        <v>70.378</v>
      </c>
      <c r="T86" cm="1">
        <f t="array" ref="T86">IFERROR(MEDIAN(
    IF(
        (World[Country Name]=$I86)*
        (World[Year]=Year-2)*
        (World[GDP per capita (USD)]&lt;&gt;0),
        World[GDP per capita (USD)])),"No Value")</f>
        <v>1002.72</v>
      </c>
      <c r="U86" s="6" cm="1">
        <f t="array" ref="U86">IFERROR(MEDIAN(
    IF(
        (World[Country Name]=$I86)*
        (World[Year]=Year-2)*
        (World[Unemployment (% of total labor force) (modeled ILO estimate)]&lt;&gt;0),
        World[Unemployment (% of total labor force) (modeled ILO estimate)])),"No Value")</f>
        <v>3.85</v>
      </c>
    </row>
    <row r="87" spans="9:21" x14ac:dyDescent="0.3">
      <c r="I87" t="str">
        <v>Hong Kong SAR, China</v>
      </c>
      <c r="J87" s="3" t="str" cm="1">
        <f t="array" ref="J87">IFERROR(MEDIAN(
    IF(
        (World[Country Name]=$I87)*
        (World[Year]=Year)*
        (World[Infant mortality rate (per 1,000 live births)]&lt;&gt;0),
        World[Infant mortality rate (per 1,000 live births)])),"No Value")</f>
        <v>No Value</v>
      </c>
      <c r="K87" s="3" cm="1">
        <f t="array" ref="K87">IFERROR(MEDIAN(
    IF(
        (World[Country Name]=$I87)*
        (World[Year]=Year)*
        (World[Life expectancy at birth (years)]&lt;&gt;0),
        World[Life expectancy at birth (years)])),"No data")</f>
        <v>81.424400000000006</v>
      </c>
      <c r="L87" s="4" cm="1">
        <f t="array" ref="L87">IFERROR(MEDIAN(
    IF(
        (World[Country Name]=$I87)*
        (World[Year]=Year)*
        (World[GDP per capita (USD)]&lt;&gt;0),
        World[GDP per capita (USD)])),"No Value")</f>
        <v>25230.2</v>
      </c>
      <c r="M87" s="2" cm="1">
        <f t="array" ref="M87">IFERROR(MEDIAN(
    IF(
        (World[Country Name]=$I87)*
        (World[Year]=Year)*
        (World[Unemployment (% of total labor force) (modeled ILO estimate)]&lt;&gt;0),
        World[Unemployment (% of total labor force) (modeled ILO estimate)])),"No Value")</f>
        <v>5.09</v>
      </c>
      <c r="N87" s="3" t="str" cm="1">
        <f t="array" ref="N87">IFERROR(MEDIAN(
    IF(
        (World[Country Name]=$I87)*
        (World[Year]=Year-1)*
        (World[Infant mortality rate (per 1,000 live births)]&lt;&gt;0),
        World[Infant mortality rate (per 1,000 live births)])),"No Value")</f>
        <v>No Value</v>
      </c>
      <c r="O87" s="3" cm="1">
        <f t="array" ref="O87">IFERROR(MEDIAN(
    IF(
        (World[Country Name]=$I87)*
        (World[Year]=Year-1)*
        (World[Life expectancy at birth (years)]&lt;&gt;0),
        World[Life expectancy at birth (years)])),"No Value")</f>
        <v>80.878</v>
      </c>
      <c r="P87" s="5" cm="1">
        <f t="array" ref="P87">IFERROR(MEDIAN(
    IF(
        (World[Country Name]=$I87)*
        (World[Year]=Year-1)*
        (World[GDP per capita (USD)]&lt;&gt;0),
        World[GDP per capita (USD)])),"No Value")</f>
        <v>25756.7</v>
      </c>
      <c r="Q87" s="2" cm="1">
        <f t="array" ref="Q87">IFERROR(MEDIAN(
    IF(
        (World[Country Name]=$I87)*
        (World[Year]=Year-1)*
        (World[Unemployment (% of total labor force) (modeled ILO estimate)]&lt;&gt;0),
        World[Unemployment (% of total labor force) (modeled ILO estimate)])),"No Value")</f>
        <v>4.92</v>
      </c>
      <c r="R87" t="str" cm="1">
        <f t="array" ref="R87">IFERROR(MEDIAN(
    IF(
        (World[Country Name]=$I87)*
        (World[Year]=Year-2)*
        (World[Infant mortality rate (per 1,000 live births)]&lt;&gt;0),
        World[Infant mortality rate (per 1,000 live births)])),"No Value")</f>
        <v>No Value</v>
      </c>
      <c r="S87" s="2" cm="1">
        <f t="array" ref="S87">IFERROR(MEDIAN(
    IF(
        (World[Country Name]=$I87)*
        (World[Year]=Year-2)*
        (World[Life expectancy at birth (years)]&lt;&gt;0),
        World[Life expectancy at birth (years)])),"No Value")</f>
        <v>80.382900000000006</v>
      </c>
      <c r="T87" cm="1">
        <f t="array" ref="T87">IFERROR(MEDIAN(
    IF(
        (World[Country Name]=$I87)*
        (World[Year]=Year-2)*
        (World[GDP per capita (USD)]&lt;&gt;0),
        World[GDP per capita (USD)])),"No Value")</f>
        <v>25091.7</v>
      </c>
      <c r="U87" s="6" cm="1">
        <f t="array" ref="U87">IFERROR(MEDIAN(
    IF(
        (World[Country Name]=$I87)*
        (World[Year]=Year-2)*
        (World[Unemployment (% of total labor force) (modeled ILO estimate)]&lt;&gt;0),
        World[Unemployment (% of total labor force) (modeled ILO estimate)])),"No Value")</f>
        <v>6.25</v>
      </c>
    </row>
    <row r="88" spans="9:21" x14ac:dyDescent="0.3">
      <c r="I88" t="str">
        <v>Hungary</v>
      </c>
      <c r="J88" s="3" cm="1">
        <f t="array" ref="J88">IFERROR(MEDIAN(
    IF(
        (World[Country Name]=$I88)*
        (World[Year]=Year)*
        (World[Infant mortality rate (per 1,000 live births)]&lt;&gt;0),
        World[Infant mortality rate (per 1,000 live births)])),"No Value")</f>
        <v>8.1</v>
      </c>
      <c r="K88" s="3" cm="1">
        <f t="array" ref="K88">IFERROR(MEDIAN(
    IF(
        (World[Country Name]=$I88)*
        (World[Year]=Year)*
        (World[Life expectancy at birth (years)]&lt;&gt;0),
        World[Life expectancy at birth (years)])),"No data")</f>
        <v>72.248800000000003</v>
      </c>
      <c r="L88" s="4" cm="1">
        <f t="array" ref="L88">IFERROR(MEDIAN(
    IF(
        (World[Country Name]=$I88)*
        (World[Year]=Year)*
        (World[GDP per capita (USD)]&lt;&gt;0),
        World[GDP per capita (USD)])),"No Value")</f>
        <v>5283.03</v>
      </c>
      <c r="M88" s="2" cm="1">
        <f t="array" ref="M88">IFERROR(MEDIAN(
    IF(
        (World[Country Name]=$I88)*
        (World[Year]=Year)*
        (World[Unemployment (% of total labor force) (modeled ILO estimate)]&lt;&gt;0),
        World[Unemployment (% of total labor force) (modeled ILO estimate)])),"No Value")</f>
        <v>5.6710000000000003</v>
      </c>
      <c r="N88" s="3" cm="1">
        <f t="array" ref="N88">IFERROR(MEDIAN(
    IF(
        (World[Country Name]=$I88)*
        (World[Year]=Year-1)*
        (World[Infant mortality rate (per 1,000 live births)]&lt;&gt;0),
        World[Infant mortality rate (per 1,000 live births)])),"No Value")</f>
        <v>8.6999999999999993</v>
      </c>
      <c r="O88" s="3" cm="1">
        <f t="array" ref="O88">IFERROR(MEDIAN(
    IF(
        (World[Country Name]=$I88)*
        (World[Year]=Year-1)*
        (World[Life expectancy at birth (years)]&lt;&gt;0),
        World[Life expectancy at birth (years)])),"No Value")</f>
        <v>71.246300000000005</v>
      </c>
      <c r="P88" s="5" cm="1">
        <f t="array" ref="P88">IFERROR(MEDIAN(
    IF(
        (World[Country Name]=$I88)*
        (World[Year]=Year-1)*
        (World[GDP per capita (USD)]&lt;&gt;0),
        World[GDP per capita (USD)])),"No Value")</f>
        <v>4633.3100000000004</v>
      </c>
      <c r="Q88" s="2" cm="1">
        <f t="array" ref="Q88">IFERROR(MEDIAN(
    IF(
        (World[Country Name]=$I88)*
        (World[Year]=Year-1)*
        (World[Unemployment (% of total labor force) (modeled ILO estimate)]&lt;&gt;0),
        World[Unemployment (% of total labor force) (modeled ILO estimate)])),"No Value")</f>
        <v>6.5629999999999997</v>
      </c>
      <c r="R88" cm="1">
        <f t="array" ref="R88">IFERROR(MEDIAN(
    IF(
        (World[Country Name]=$I88)*
        (World[Year]=Year-2)*
        (World[Infant mortality rate (per 1,000 live births)]&lt;&gt;0),
        World[Infant mortality rate (per 1,000 live births)])),"No Value")</f>
        <v>9.1999999999999993</v>
      </c>
      <c r="S88" s="2" cm="1">
        <f t="array" ref="S88">IFERROR(MEDIAN(
    IF(
        (World[Country Name]=$I88)*
        (World[Year]=Year-2)*
        (World[Life expectancy at birth (years)]&lt;&gt;0),
        World[Life expectancy at birth (years)])),"No Value")</f>
        <v>70.677099999999996</v>
      </c>
      <c r="T88" cm="1">
        <f t="array" ref="T88">IFERROR(MEDIAN(
    IF(
        (World[Country Name]=$I88)*
        (World[Year]=Year-2)*
        (World[GDP per capita (USD)]&lt;&gt;0),
        World[GDP per capita (USD)])),"No Value")</f>
        <v>4802.96</v>
      </c>
      <c r="U88" s="6" cm="1">
        <f t="array" ref="U88">IFERROR(MEDIAN(
    IF(
        (World[Country Name]=$I88)*
        (World[Year]=Year-2)*
        (World[Unemployment (% of total labor force) (modeled ILO estimate)]&lt;&gt;0),
        World[Unemployment (% of total labor force) (modeled ILO estimate)])),"No Value")</f>
        <v>6.9290000000000003</v>
      </c>
    </row>
    <row r="89" spans="9:21" x14ac:dyDescent="0.3">
      <c r="I89" t="str">
        <v>Iceland</v>
      </c>
      <c r="J89" s="3" cm="1">
        <f t="array" ref="J89">IFERROR(MEDIAN(
    IF(
        (World[Country Name]=$I89)*
        (World[Year]=Year)*
        (World[Infant mortality rate (per 1,000 live births)]&lt;&gt;0),
        World[Infant mortality rate (per 1,000 live births)])),"No Value")</f>
        <v>3</v>
      </c>
      <c r="K89" s="3" cm="1">
        <f t="array" ref="K89">IFERROR(MEDIAN(
    IF(
        (World[Country Name]=$I89)*
        (World[Year]=Year)*
        (World[Life expectancy at birth (years)]&lt;&gt;0),
        World[Life expectancy at birth (years)])),"No data")</f>
        <v>80.690200000000004</v>
      </c>
      <c r="L89" s="4" cm="1">
        <f t="array" ref="L89">IFERROR(MEDIAN(
    IF(
        (World[Country Name]=$I89)*
        (World[Year]=Year)*
        (World[GDP per capita (USD)]&lt;&gt;0),
        World[GDP per capita (USD)])),"No Value")</f>
        <v>28794</v>
      </c>
      <c r="M89" s="2" cm="1">
        <f t="array" ref="M89">IFERROR(MEDIAN(
    IF(
        (World[Country Name]=$I89)*
        (World[Year]=Year)*
        (World[Unemployment (% of total labor force) (modeled ILO estimate)]&lt;&gt;0),
        World[Unemployment (% of total labor force) (modeled ILO estimate)])),"No Value")</f>
        <v>1.8740000000000001</v>
      </c>
      <c r="N89" s="3" cm="1">
        <f t="array" ref="N89">IFERROR(MEDIAN(
    IF(
        (World[Country Name]=$I89)*
        (World[Year]=Year-1)*
        (World[Infant mortality rate (per 1,000 live births)]&lt;&gt;0),
        World[Infant mortality rate (per 1,000 live births)])),"No Value")</f>
        <v>3.2</v>
      </c>
      <c r="O89" s="3" cm="1">
        <f t="array" ref="O89">IFERROR(MEDIAN(
    IF(
        (World[Country Name]=$I89)*
        (World[Year]=Year-1)*
        (World[Life expectancy at birth (years)]&lt;&gt;0),
        World[Life expectancy at birth (years)])),"No Value")</f>
        <v>79.653700000000001</v>
      </c>
      <c r="P89" s="5" cm="1">
        <f t="array" ref="P89">IFERROR(MEDIAN(
    IF(
        (World[Country Name]=$I89)*
        (World[Year]=Year-1)*
        (World[GDP per capita (USD)]&lt;&gt;0),
        World[GDP per capita (USD)])),"No Value")</f>
        <v>32018.1</v>
      </c>
      <c r="Q89" s="2" cm="1">
        <f t="array" ref="Q89">IFERROR(MEDIAN(
    IF(
        (World[Country Name]=$I89)*
        (World[Year]=Year-1)*
        (World[Unemployment (% of total labor force) (modeled ILO estimate)]&lt;&gt;0),
        World[Unemployment (% of total labor force) (modeled ILO estimate)])),"No Value")</f>
        <v>1.9359999999999999</v>
      </c>
      <c r="R89" cm="1">
        <f t="array" ref="R89">IFERROR(MEDIAN(
    IF(
        (World[Country Name]=$I89)*
        (World[Year]=Year-2)*
        (World[Infant mortality rate (per 1,000 live births)]&lt;&gt;0),
        World[Infant mortality rate (per 1,000 live births)])),"No Value")</f>
        <v>3.4</v>
      </c>
      <c r="S89" s="2" cm="1">
        <f t="array" ref="S89">IFERROR(MEDIAN(
    IF(
        (World[Country Name]=$I89)*
        (World[Year]=Year-2)*
        (World[Life expectancy at birth (years)]&lt;&gt;0),
        World[Life expectancy at birth (years)])),"No Value")</f>
        <v>79.351200000000006</v>
      </c>
      <c r="T89" cm="1">
        <f t="array" ref="T89">IFERROR(MEDIAN(
    IF(
        (World[Country Name]=$I89)*
        (World[Year]=Year-2)*
        (World[GDP per capita (USD)]&lt;&gt;0),
        World[GDP per capita (USD)])),"No Value")</f>
        <v>32344</v>
      </c>
      <c r="U89" s="6" cm="1">
        <f t="array" ref="U89">IFERROR(MEDIAN(
    IF(
        (World[Country Name]=$I89)*
        (World[Year]=Year-2)*
        (World[Unemployment (% of total labor force) (modeled ILO estimate)]&lt;&gt;0),
        World[Unemployment (% of total labor force) (modeled ILO estimate)])),"No Value")</f>
        <v>2.1779999999999999</v>
      </c>
    </row>
    <row r="90" spans="9:21" x14ac:dyDescent="0.3">
      <c r="I90" t="str">
        <v>India</v>
      </c>
      <c r="J90" s="3" cm="1">
        <f t="array" ref="J90">IFERROR(MEDIAN(
    IF(
        (World[Country Name]=$I90)*
        (World[Year]=Year)*
        (World[Infant mortality rate (per 1,000 live births)]&lt;&gt;0),
        World[Infant mortality rate (per 1,000 live births)])),"No Value")</f>
        <v>64.3</v>
      </c>
      <c r="K90" s="3" cm="1">
        <f t="array" ref="K90">IFERROR(MEDIAN(
    IF(
        (World[Country Name]=$I90)*
        (World[Year]=Year)*
        (World[Life expectancy at birth (years)]&lt;&gt;0),
        World[Life expectancy at birth (years)])),"No data")</f>
        <v>62.906999999999996</v>
      </c>
      <c r="L90" s="4" cm="1">
        <f t="array" ref="L90">IFERROR(MEDIAN(
    IF(
        (World[Country Name]=$I90)*
        (World[Year]=Year)*
        (World[GDP per capita (USD)]&lt;&gt;0),
        World[GDP per capita (USD)])),"No Value")</f>
        <v>451.57299999999998</v>
      </c>
      <c r="M90" s="2" cm="1">
        <f t="array" ref="M90">IFERROR(MEDIAN(
    IF(
        (World[Country Name]=$I90)*
        (World[Year]=Year)*
        (World[Unemployment (% of total labor force) (modeled ILO estimate)]&lt;&gt;0),
        World[Unemployment (% of total labor force) (modeled ILO estimate)])),"No Value")</f>
        <v>2.8679999999999999</v>
      </c>
      <c r="N90" s="3" cm="1">
        <f t="array" ref="N90">IFERROR(MEDIAN(
    IF(
        (World[Country Name]=$I90)*
        (World[Year]=Year-1)*
        (World[Infant mortality rate (per 1,000 live births)]&lt;&gt;0),
        World[Infant mortality rate (per 1,000 live births)])),"No Value")</f>
        <v>66.599999999999994</v>
      </c>
      <c r="O90" s="3" cm="1">
        <f t="array" ref="O90">IFERROR(MEDIAN(
    IF(
        (World[Country Name]=$I90)*
        (World[Year]=Year-1)*
        (World[Life expectancy at birth (years)]&lt;&gt;0),
        World[Life expectancy at birth (years)])),"No Value")</f>
        <v>62.505000000000003</v>
      </c>
      <c r="P90" s="5" cm="1">
        <f t="array" ref="P90">IFERROR(MEDIAN(
    IF(
        (World[Country Name]=$I90)*
        (World[Year]=Year-1)*
        (World[GDP per capita (USD)]&lt;&gt;0),
        World[GDP per capita (USD)])),"No Value")</f>
        <v>443.31400000000002</v>
      </c>
      <c r="Q90" s="2" cm="1">
        <f t="array" ref="Q90">IFERROR(MEDIAN(
    IF(
        (World[Country Name]=$I90)*
        (World[Year]=Year-1)*
        (World[Unemployment (% of total labor force) (modeled ILO estimate)]&lt;&gt;0),
        World[Unemployment (% of total labor force) (modeled ILO estimate)])),"No Value")</f>
        <v>2.7309999999999999</v>
      </c>
      <c r="R90" cm="1">
        <f t="array" ref="R90">IFERROR(MEDIAN(
    IF(
        (World[Country Name]=$I90)*
        (World[Year]=Year-2)*
        (World[Infant mortality rate (per 1,000 live births)]&lt;&gt;0),
        World[Infant mortality rate (per 1,000 live births)])),"No Value")</f>
        <v>68.900000000000006</v>
      </c>
      <c r="S90" s="2" cm="1">
        <f t="array" ref="S90">IFERROR(MEDIAN(
    IF(
        (World[Country Name]=$I90)*
        (World[Year]=Year-2)*
        (World[Life expectancy at birth (years)]&lt;&gt;0),
        World[Life expectancy at birth (years)])),"No Value")</f>
        <v>62.093000000000004</v>
      </c>
      <c r="T90" cm="1">
        <f t="array" ref="T90">IFERROR(MEDIAN(
    IF(
        (World[Country Name]=$I90)*
        (World[Year]=Year-2)*
        (World[GDP per capita (USD)]&lt;&gt;0),
        World[GDP per capita (USD)])),"No Value")</f>
        <v>441.99900000000002</v>
      </c>
      <c r="U90" s="6" cm="1">
        <f t="array" ref="U90">IFERROR(MEDIAN(
    IF(
        (World[Country Name]=$I90)*
        (World[Year]=Year-2)*
        (World[Unemployment (% of total labor force) (modeled ILO estimate)]&lt;&gt;0),
        World[Unemployment (% of total labor force) (modeled ILO estimate)])),"No Value")</f>
        <v>2.7440000000000002</v>
      </c>
    </row>
    <row r="91" spans="9:21" x14ac:dyDescent="0.3">
      <c r="I91" t="str">
        <v>Indonesia</v>
      </c>
      <c r="J91" s="3" cm="1">
        <f t="array" ref="J91">IFERROR(MEDIAN(
    IF(
        (World[Country Name]=$I91)*
        (World[Year]=Year)*
        (World[Infant mortality rate (per 1,000 live births)]&lt;&gt;0),
        World[Infant mortality rate (per 1,000 live births)])),"No Value")</f>
        <v>39.5</v>
      </c>
      <c r="K91" s="3" cm="1">
        <f t="array" ref="K91">IFERROR(MEDIAN(
    IF(
        (World[Country Name]=$I91)*
        (World[Year]=Year)*
        (World[Life expectancy at birth (years)]&lt;&gt;0),
        World[Life expectancy at birth (years)])),"No data")</f>
        <v>66.037000000000006</v>
      </c>
      <c r="L91" s="4" cm="1">
        <f t="array" ref="L91">IFERROR(MEDIAN(
    IF(
        (World[Country Name]=$I91)*
        (World[Year]=Year)*
        (World[GDP per capita (USD)]&lt;&gt;0),
        World[GDP per capita (USD)])),"No Value")</f>
        <v>748.25800000000004</v>
      </c>
      <c r="M91" s="2" cm="1">
        <f t="array" ref="M91">IFERROR(MEDIAN(
    IF(
        (World[Country Name]=$I91)*
        (World[Year]=Year)*
        (World[Unemployment (% of total labor force) (modeled ILO estimate)]&lt;&gt;0),
        World[Unemployment (% of total labor force) (modeled ILO estimate)])),"No Value")</f>
        <v>6.0819999999999999</v>
      </c>
      <c r="N91" s="3" cm="1">
        <f t="array" ref="N91">IFERROR(MEDIAN(
    IF(
        (World[Country Name]=$I91)*
        (World[Year]=Year-1)*
        (World[Infant mortality rate (per 1,000 live births)]&lt;&gt;0),
        World[Infant mortality rate (per 1,000 live births)])),"No Value")</f>
        <v>41.1</v>
      </c>
      <c r="O91" s="3" cm="1">
        <f t="array" ref="O91">IFERROR(MEDIAN(
    IF(
        (World[Country Name]=$I91)*
        (World[Year]=Year-1)*
        (World[Life expectancy at birth (years)]&lt;&gt;0),
        World[Life expectancy at birth (years)])),"No Value")</f>
        <v>65.772000000000006</v>
      </c>
      <c r="P91" s="5" cm="1">
        <f t="array" ref="P91">IFERROR(MEDIAN(
    IF(
        (World[Country Name]=$I91)*
        (World[Year]=Year-1)*
        (World[GDP per capita (USD)]&lt;&gt;0),
        World[GDP per capita (USD)])),"No Value")</f>
        <v>780.19</v>
      </c>
      <c r="Q91" s="2" cm="1">
        <f t="array" ref="Q91">IFERROR(MEDIAN(
    IF(
        (World[Country Name]=$I91)*
        (World[Year]=Year-1)*
        (World[Unemployment (% of total labor force) (modeled ILO estimate)]&lt;&gt;0),
        World[Unemployment (% of total labor force) (modeled ILO estimate)])),"No Value")</f>
        <v>6.077</v>
      </c>
      <c r="R91" cm="1">
        <f t="array" ref="R91">IFERROR(MEDIAN(
    IF(
        (World[Country Name]=$I91)*
        (World[Year]=Year-2)*
        (World[Infant mortality rate (per 1,000 live births)]&lt;&gt;0),
        World[Infant mortality rate (per 1,000 live births)])),"No Value")</f>
        <v>42.8</v>
      </c>
      <c r="S91" s="2" cm="1">
        <f t="array" ref="S91">IFERROR(MEDIAN(
    IF(
        (World[Country Name]=$I91)*
        (World[Year]=Year-2)*
        (World[Life expectancy at birth (years)]&lt;&gt;0),
        World[Life expectancy at birth (years)])),"No Value")</f>
        <v>65.513000000000005</v>
      </c>
      <c r="T91" cm="1">
        <f t="array" ref="T91">IFERROR(MEDIAN(
    IF(
        (World[Country Name]=$I91)*
        (World[Year]=Year-2)*
        (World[GDP per capita (USD)]&lt;&gt;0),
        World[GDP per capita (USD)])),"No Value")</f>
        <v>671.09900000000005</v>
      </c>
      <c r="U91" s="6" cm="1">
        <f t="array" ref="U91">IFERROR(MEDIAN(
    IF(
        (World[Country Name]=$I91)*
        (World[Year]=Year-2)*
        (World[Unemployment (% of total labor force) (modeled ILO estimate)]&lt;&gt;0),
        World[Unemployment (% of total labor force) (modeled ILO estimate)])),"No Value")</f>
        <v>6.3</v>
      </c>
    </row>
    <row r="92" spans="9:21" x14ac:dyDescent="0.3">
      <c r="I92" t="str">
        <v>Iran, Islamic Rep.</v>
      </c>
      <c r="J92" s="3" cm="1">
        <f t="array" ref="J92">IFERROR(MEDIAN(
    IF(
        (World[Country Name]=$I92)*
        (World[Year]=Year)*
        (World[Infant mortality rate (per 1,000 live births)]&lt;&gt;0),
        World[Infant mortality rate (per 1,000 live births)])),"No Value")</f>
        <v>26.8</v>
      </c>
      <c r="K92" s="3" cm="1">
        <f t="array" ref="K92">IFERROR(MEDIAN(
    IF(
        (World[Country Name]=$I92)*
        (World[Year]=Year)*
        (World[Life expectancy at birth (years)]&lt;&gt;0),
        World[Life expectancy at birth (years)])),"No data")</f>
        <v>70.552999999999997</v>
      </c>
      <c r="L92" s="4" cm="1">
        <f t="array" ref="L92">IFERROR(MEDIAN(
    IF(
        (World[Country Name]=$I92)*
        (World[Year]=Year)*
        (World[GDP per capita (USD)]&lt;&gt;0),
        World[GDP per capita (USD)])),"No Value")</f>
        <v>1909.41</v>
      </c>
      <c r="M92" s="2" cm="1">
        <f t="array" ref="M92">IFERROR(MEDIAN(
    IF(
        (World[Country Name]=$I92)*
        (World[Year]=Year)*
        (World[Unemployment (% of total labor force) (modeled ILO estimate)]&lt;&gt;0),
        World[Unemployment (% of total labor force) (modeled ILO estimate)])),"No Value")</f>
        <v>12.117000000000001</v>
      </c>
      <c r="N92" s="3" cm="1">
        <f t="array" ref="N92">IFERROR(MEDIAN(
    IF(
        (World[Country Name]=$I92)*
        (World[Year]=Year-1)*
        (World[Infant mortality rate (per 1,000 live births)]&lt;&gt;0),
        World[Infant mortality rate (per 1,000 live births)])),"No Value")</f>
        <v>28.2</v>
      </c>
      <c r="O92" s="3" cm="1">
        <f t="array" ref="O92">IFERROR(MEDIAN(
    IF(
        (World[Country Name]=$I92)*
        (World[Year]=Year-1)*
        (World[Life expectancy at birth (years)]&lt;&gt;0),
        World[Life expectancy at birth (years)])),"No Value")</f>
        <v>70.176000000000002</v>
      </c>
      <c r="P92" s="5" cm="1">
        <f t="array" ref="P92">IFERROR(MEDIAN(
    IF(
        (World[Country Name]=$I92)*
        (World[Year]=Year-1)*
        (World[GDP per capita (USD)]&lt;&gt;0),
        World[GDP per capita (USD)])),"No Value")</f>
        <v>1670.01</v>
      </c>
      <c r="Q92" s="2" cm="1">
        <f t="array" ref="Q92">IFERROR(MEDIAN(
    IF(
        (World[Country Name]=$I92)*
        (World[Year]=Year-1)*
        (World[Unemployment (% of total labor force) (modeled ILO estimate)]&lt;&gt;0),
        World[Unemployment (% of total labor force) (modeled ILO estimate)])),"No Value")</f>
        <v>11.68</v>
      </c>
      <c r="R92" cm="1">
        <f t="array" ref="R92">IFERROR(MEDIAN(
    IF(
        (World[Country Name]=$I92)*
        (World[Year]=Year-2)*
        (World[Infant mortality rate (per 1,000 live births)]&lt;&gt;0),
        World[Infant mortality rate (per 1,000 live births)])),"No Value")</f>
        <v>29.7</v>
      </c>
      <c r="S92" s="2" cm="1">
        <f t="array" ref="S92">IFERROR(MEDIAN(
    IF(
        (World[Country Name]=$I92)*
        (World[Year]=Year-2)*
        (World[Life expectancy at birth (years)]&lt;&gt;0),
        World[Life expectancy at birth (years)])),"No Value")</f>
        <v>69.813000000000002</v>
      </c>
      <c r="T92" cm="1">
        <f t="array" ref="T92">IFERROR(MEDIAN(
    IF(
        (World[Country Name]=$I92)*
        (World[Year]=Year-2)*
        (World[GDP per capita (USD)]&lt;&gt;0),
        World[GDP per capita (USD)])),"No Value")</f>
        <v>1756.9</v>
      </c>
      <c r="U92" s="6" cm="1">
        <f t="array" ref="U92">IFERROR(MEDIAN(
    IF(
        (World[Country Name]=$I92)*
        (World[Year]=Year-2)*
        (World[Unemployment (% of total labor force) (modeled ILO estimate)]&lt;&gt;0),
        World[Unemployment (% of total labor force) (modeled ILO estimate)])),"No Value")</f>
        <v>11.199</v>
      </c>
    </row>
    <row r="93" spans="9:21" x14ac:dyDescent="0.3">
      <c r="I93" t="str">
        <v>Iraq</v>
      </c>
      <c r="J93" s="3" cm="1">
        <f t="array" ref="J93">IFERROR(MEDIAN(
    IF(
        (World[Country Name]=$I93)*
        (World[Year]=Year)*
        (World[Infant mortality rate (per 1,000 live births)]&lt;&gt;0),
        World[Infant mortality rate (per 1,000 live births)])),"No Value")</f>
        <v>34.799999999999997</v>
      </c>
      <c r="K93" s="3" cm="1">
        <f t="array" ref="K93">IFERROR(MEDIAN(
    IF(
        (World[Country Name]=$I93)*
        (World[Year]=Year)*
        (World[Life expectancy at birth (years)]&lt;&gt;0),
        World[Life expectancy at birth (years)])),"No data")</f>
        <v>68.983000000000004</v>
      </c>
      <c r="L93" s="4" t="str" cm="1">
        <f t="array" ref="L93">IFERROR(MEDIAN(
    IF(
        (World[Country Name]=$I93)*
        (World[Year]=Year)*
        (World[GDP per capita (USD)]&lt;&gt;0),
        World[GDP per capita (USD)])),"No Value")</f>
        <v>No Value</v>
      </c>
      <c r="M93" s="2" cm="1">
        <f t="array" ref="M93">IFERROR(MEDIAN(
    IF(
        (World[Country Name]=$I93)*
        (World[Year]=Year)*
        (World[Unemployment (% of total labor force) (modeled ILO estimate)]&lt;&gt;0),
        World[Unemployment (% of total labor force) (modeled ILO estimate)])),"No Value")</f>
        <v>9.3930000000000007</v>
      </c>
      <c r="N93" s="3" cm="1">
        <f t="array" ref="N93">IFERROR(MEDIAN(
    IF(
        (World[Country Name]=$I93)*
        (World[Year]=Year-1)*
        (World[Infant mortality rate (per 1,000 live births)]&lt;&gt;0),
        World[Infant mortality rate (per 1,000 live births)])),"No Value")</f>
        <v>35.5</v>
      </c>
      <c r="O93" s="3" cm="1">
        <f t="array" ref="O93">IFERROR(MEDIAN(
    IF(
        (World[Country Name]=$I93)*
        (World[Year]=Year-1)*
        (World[Life expectancy at birth (years)]&lt;&gt;0),
        World[Life expectancy at birth (years)])),"No Value")</f>
        <v>69.081999999999994</v>
      </c>
      <c r="P93" s="5" t="str" cm="1">
        <f t="array" ref="P93">IFERROR(MEDIAN(
    IF(
        (World[Country Name]=$I93)*
        (World[Year]=Year-1)*
        (World[GDP per capita (USD)]&lt;&gt;0),
        World[GDP per capita (USD)])),"No Value")</f>
        <v>No Value</v>
      </c>
      <c r="Q93" s="2" cm="1">
        <f t="array" ref="Q93">IFERROR(MEDIAN(
    IF(
        (World[Country Name]=$I93)*
        (World[Year]=Year-1)*
        (World[Unemployment (% of total labor force) (modeled ILO estimate)]&lt;&gt;0),
        World[Unemployment (% of total labor force) (modeled ILO estimate)])),"No Value")</f>
        <v>9.33</v>
      </c>
      <c r="R93" cm="1">
        <f t="array" ref="R93">IFERROR(MEDIAN(
    IF(
        (World[Country Name]=$I93)*
        (World[Year]=Year-2)*
        (World[Infant mortality rate (per 1,000 live births)]&lt;&gt;0),
        World[Infant mortality rate (per 1,000 live births)])),"No Value")</f>
        <v>36.1</v>
      </c>
      <c r="S93" s="2" cm="1">
        <f t="array" ref="S93">IFERROR(MEDIAN(
    IF(
        (World[Country Name]=$I93)*
        (World[Year]=Year-2)*
        (World[Life expectancy at birth (years)]&lt;&gt;0),
        World[Life expectancy at birth (years)])),"No Value")</f>
        <v>69.108000000000004</v>
      </c>
      <c r="T93" t="str" cm="1">
        <f t="array" ref="T93">IFERROR(MEDIAN(
    IF(
        (World[Country Name]=$I93)*
        (World[Year]=Year-2)*
        (World[GDP per capita (USD)]&lt;&gt;0),
        World[GDP per capita (USD)])),"No Value")</f>
        <v>No Value</v>
      </c>
      <c r="U93" s="6" cm="1">
        <f t="array" ref="U93">IFERROR(MEDIAN(
    IF(
        (World[Country Name]=$I93)*
        (World[Year]=Year-2)*
        (World[Unemployment (% of total labor force) (modeled ILO estimate)]&lt;&gt;0),
        World[Unemployment (% of total labor force) (modeled ILO estimate)])),"No Value")</f>
        <v>9.57</v>
      </c>
    </row>
    <row r="94" spans="9:21" x14ac:dyDescent="0.3">
      <c r="I94" t="str">
        <v>Ireland</v>
      </c>
      <c r="J94" s="3" cm="1">
        <f t="array" ref="J94">IFERROR(MEDIAN(
    IF(
        (World[Country Name]=$I94)*
        (World[Year]=Year)*
        (World[Infant mortality rate (per 1,000 live births)]&lt;&gt;0),
        World[Infant mortality rate (per 1,000 live births)])),"No Value")</f>
        <v>5.8</v>
      </c>
      <c r="K94" s="3" cm="1">
        <f t="array" ref="K94">IFERROR(MEDIAN(
    IF(
        (World[Country Name]=$I94)*
        (World[Year]=Year)*
        (World[Life expectancy at birth (years)]&lt;&gt;0),
        World[Life expectancy at birth (years)])),"No data")</f>
        <v>77.134100000000004</v>
      </c>
      <c r="L94" s="4" cm="1">
        <f t="array" ref="L94">IFERROR(MEDIAN(
    IF(
        (World[Country Name]=$I94)*
        (World[Year]=Year)*
        (World[GDP per capita (USD)]&lt;&gt;0),
        World[GDP per capita (USD)])),"No Value")</f>
        <v>28227.7</v>
      </c>
      <c r="M94" s="2" cm="1">
        <f t="array" ref="M94">IFERROR(MEDIAN(
    IF(
        (World[Country Name]=$I94)*
        (World[Year]=Year)*
        (World[Unemployment (% of total labor force) (modeled ILO estimate)]&lt;&gt;0),
        World[Unemployment (% of total labor force) (modeled ILO estimate)])),"No Value")</f>
        <v>3.6829999999999998</v>
      </c>
      <c r="N94" s="3" cm="1">
        <f t="array" ref="N94">IFERROR(MEDIAN(
    IF(
        (World[Country Name]=$I94)*
        (World[Year]=Year-1)*
        (World[Infant mortality rate (per 1,000 live births)]&lt;&gt;0),
        World[Infant mortality rate (per 1,000 live births)])),"No Value")</f>
        <v>6</v>
      </c>
      <c r="O94" s="3" cm="1">
        <f t="array" ref="O94">IFERROR(MEDIAN(
    IF(
        (World[Country Name]=$I94)*
        (World[Year]=Year-1)*
        (World[Life expectancy at birth (years)]&lt;&gt;0),
        World[Life expectancy at birth (years)])),"No Value")</f>
        <v>76.536600000000007</v>
      </c>
      <c r="P94" s="5" cm="1">
        <f t="array" ref="P94">IFERROR(MEDIAN(
    IF(
        (World[Country Name]=$I94)*
        (World[Year]=Year-1)*
        (World[GDP per capita (USD)]&lt;&gt;0),
        World[GDP per capita (USD)])),"No Value")</f>
        <v>26241.4</v>
      </c>
      <c r="Q94" s="2" cm="1">
        <f t="array" ref="Q94">IFERROR(MEDIAN(
    IF(
        (World[Country Name]=$I94)*
        (World[Year]=Year-1)*
        (World[Unemployment (% of total labor force) (modeled ILO estimate)]&lt;&gt;0),
        World[Unemployment (% of total labor force) (modeled ILO estimate)])),"No Value")</f>
        <v>4.3179999999999996</v>
      </c>
      <c r="R94" cm="1">
        <f t="array" ref="R94">IFERROR(MEDIAN(
    IF(
        (World[Country Name]=$I94)*
        (World[Year]=Year-2)*
        (World[Infant mortality rate (per 1,000 live births)]&lt;&gt;0),
        World[Infant mortality rate (per 1,000 live births)])),"No Value")</f>
        <v>6.1</v>
      </c>
      <c r="S94" s="2" cm="1">
        <f t="array" ref="S94">IFERROR(MEDIAN(
    IF(
        (World[Country Name]=$I94)*
        (World[Year]=Year-2)*
        (World[Life expectancy at birth (years)]&lt;&gt;0),
        World[Life expectancy at birth (years)])),"No Value")</f>
        <v>76.082899999999995</v>
      </c>
      <c r="T94" cm="1">
        <f t="array" ref="T94">IFERROR(MEDIAN(
    IF(
        (World[Country Name]=$I94)*
        (World[Year]=Year-2)*
        (World[GDP per capita (USD)]&lt;&gt;0),
        World[GDP per capita (USD)])),"No Value")</f>
        <v>26284.3</v>
      </c>
      <c r="U94" s="6" cm="1">
        <f t="array" ref="U94">IFERROR(MEDIAN(
    IF(
        (World[Country Name]=$I94)*
        (World[Year]=Year-2)*
        (World[Unemployment (% of total labor force) (modeled ILO estimate)]&lt;&gt;0),
        World[Unemployment (% of total labor force) (modeled ILO estimate)])),"No Value")</f>
        <v>5.8040000000000003</v>
      </c>
    </row>
    <row r="95" spans="9:21" x14ac:dyDescent="0.3">
      <c r="I95" t="str">
        <v>Isle of Man</v>
      </c>
      <c r="J95" s="3" t="str" cm="1">
        <f t="array" ref="J95">IFERROR(MEDIAN(
    IF(
        (World[Country Name]=$I95)*
        (World[Year]=Year)*
        (World[Infant mortality rate (per 1,000 live births)]&lt;&gt;0),
        World[Infant mortality rate (per 1,000 live births)])),"No Value")</f>
        <v>No Value</v>
      </c>
      <c r="K95" s="3" t="str" cm="1">
        <f t="array" ref="K95">IFERROR(MEDIAN(
    IF(
        (World[Country Name]=$I95)*
        (World[Year]=Year)*
        (World[Life expectancy at birth (years)]&lt;&gt;0),
        World[Life expectancy at birth (years)])),"No data")</f>
        <v>No data</v>
      </c>
      <c r="L95" s="4" cm="1">
        <f t="array" ref="L95">IFERROR(MEDIAN(
    IF(
        (World[Country Name]=$I95)*
        (World[Year]=Year)*
        (World[GDP per capita (USD)]&lt;&gt;0),
        World[GDP per capita (USD)])),"No Value")</f>
        <v>21353.7</v>
      </c>
      <c r="M95" s="2" t="str" cm="1">
        <f t="array" ref="M95">IFERROR(MEDIAN(
    IF(
        (World[Country Name]=$I95)*
        (World[Year]=Year)*
        (World[Unemployment (% of total labor force) (modeled ILO estimate)]&lt;&gt;0),
        World[Unemployment (% of total labor force) (modeled ILO estimate)])),"No Value")</f>
        <v>No Value</v>
      </c>
      <c r="N95" s="3" t="str" cm="1">
        <f t="array" ref="N95">IFERROR(MEDIAN(
    IF(
        (World[Country Name]=$I95)*
        (World[Year]=Year-1)*
        (World[Infant mortality rate (per 1,000 live births)]&lt;&gt;0),
        World[Infant mortality rate (per 1,000 live births)])),"No Value")</f>
        <v>No Value</v>
      </c>
      <c r="O95" s="3" t="str" cm="1">
        <f t="array" ref="O95">IFERROR(MEDIAN(
    IF(
        (World[Country Name]=$I95)*
        (World[Year]=Year-1)*
        (World[Life expectancy at birth (years)]&lt;&gt;0),
        World[Life expectancy at birth (years)])),"No Value")</f>
        <v>No Value</v>
      </c>
      <c r="P95" s="5" cm="1">
        <f t="array" ref="P95">IFERROR(MEDIAN(
    IF(
        (World[Country Name]=$I95)*
        (World[Year]=Year-1)*
        (World[GDP per capita (USD)]&lt;&gt;0),
        World[GDP per capita (USD)])),"No Value")</f>
        <v>20322.900000000001</v>
      </c>
      <c r="Q95" s="2" t="str" cm="1">
        <f t="array" ref="Q95">IFERROR(MEDIAN(
    IF(
        (World[Country Name]=$I95)*
        (World[Year]=Year-1)*
        (World[Unemployment (% of total labor force) (modeled ILO estimate)]&lt;&gt;0),
        World[Unemployment (% of total labor force) (modeled ILO estimate)])),"No Value")</f>
        <v>No Value</v>
      </c>
      <c r="R95" t="str" cm="1">
        <f t="array" ref="R95">IFERROR(MEDIAN(
    IF(
        (World[Country Name]=$I95)*
        (World[Year]=Year-2)*
        (World[Infant mortality rate (per 1,000 live births)]&lt;&gt;0),
        World[Infant mortality rate (per 1,000 live births)])),"No Value")</f>
        <v>No Value</v>
      </c>
      <c r="S95" s="2" t="str" cm="1">
        <f t="array" ref="S95">IFERROR(MEDIAN(
    IF(
        (World[Country Name]=$I95)*
        (World[Year]=Year-2)*
        (World[Life expectancy at birth (years)]&lt;&gt;0),
        World[Life expectancy at birth (years)])),"No Value")</f>
        <v>No Value</v>
      </c>
      <c r="T95" cm="1">
        <f t="array" ref="T95">IFERROR(MEDIAN(
    IF(
        (World[Country Name]=$I95)*
        (World[Year]=Year-2)*
        (World[GDP per capita (USD)]&lt;&gt;0),
        World[GDP per capita (USD)])),"No Value")</f>
        <v>20624.3</v>
      </c>
      <c r="U95" s="6" t="str" cm="1">
        <f t="array" ref="U95">IFERROR(MEDIAN(
    IF(
        (World[Country Name]=$I95)*
        (World[Year]=Year-2)*
        (World[Unemployment (% of total labor force) (modeled ILO estimate)]&lt;&gt;0),
        World[Unemployment (% of total labor force) (modeled ILO estimate)])),"No Value")</f>
        <v>No Value</v>
      </c>
    </row>
    <row r="96" spans="9:21" x14ac:dyDescent="0.3">
      <c r="I96" t="str">
        <v>Israel</v>
      </c>
      <c r="J96" s="3" cm="1">
        <f t="array" ref="J96">IFERROR(MEDIAN(
    IF(
        (World[Country Name]=$I96)*
        (World[Year]=Year)*
        (World[Infant mortality rate (per 1,000 live births)]&lt;&gt;0),
        World[Infant mortality rate (per 1,000 live births)])),"No Value")</f>
        <v>5.4</v>
      </c>
      <c r="K96" s="3" cm="1">
        <f t="array" ref="K96">IFERROR(MEDIAN(
    IF(
        (World[Country Name]=$I96)*
        (World[Year]=Year)*
        (World[Life expectancy at birth (years)]&lt;&gt;0),
        World[Life expectancy at birth (years)])),"No data")</f>
        <v>79.407300000000006</v>
      </c>
      <c r="L96" s="4" cm="1">
        <f t="array" ref="L96">IFERROR(MEDIAN(
    IF(
        (World[Country Name]=$I96)*
        (World[Year]=Year)*
        (World[GDP per capita (USD)]&lt;&gt;0),
        World[GDP per capita (USD)])),"No Value")</f>
        <v>20293.7</v>
      </c>
      <c r="M96" s="2" cm="1">
        <f t="array" ref="M96">IFERROR(MEDIAN(
    IF(
        (World[Country Name]=$I96)*
        (World[Year]=Year)*
        (World[Unemployment (% of total labor force) (modeled ILO estimate)]&lt;&gt;0),
        World[Unemployment (% of total labor force) (modeled ILO estimate)])),"No Value")</f>
        <v>11.811999999999999</v>
      </c>
      <c r="N96" s="3" cm="1">
        <f t="array" ref="N96">IFERROR(MEDIAN(
    IF(
        (World[Country Name]=$I96)*
        (World[Year]=Year-1)*
        (World[Infant mortality rate (per 1,000 live births)]&lt;&gt;0),
        World[Infant mortality rate (per 1,000 live births)])),"No Value")</f>
        <v>5.6</v>
      </c>
      <c r="O96" s="3" cm="1">
        <f t="array" ref="O96">IFERROR(MEDIAN(
    IF(
        (World[Country Name]=$I96)*
        (World[Year]=Year-1)*
        (World[Life expectancy at birth (years)]&lt;&gt;0),
        World[Life expectancy at birth (years)])),"No Value")</f>
        <v>78.953699999999998</v>
      </c>
      <c r="P96" s="5" cm="1">
        <f t="array" ref="P96">IFERROR(MEDIAN(
    IF(
        (World[Country Name]=$I96)*
        (World[Year]=Year-1)*
        (World[GDP per capita (USD)]&lt;&gt;0),
        World[GDP per capita (USD)])),"No Value")</f>
        <v>21027.8</v>
      </c>
      <c r="Q96" s="2" cm="1">
        <f t="array" ref="Q96">IFERROR(MEDIAN(
    IF(
        (World[Country Name]=$I96)*
        (World[Year]=Year-1)*
        (World[Unemployment (% of total labor force) (modeled ILO estimate)]&lt;&gt;0),
        World[Unemployment (% of total labor force) (modeled ILO estimate)])),"No Value")</f>
        <v>11.102</v>
      </c>
      <c r="R96" cm="1">
        <f t="array" ref="R96">IFERROR(MEDIAN(
    IF(
        (World[Country Name]=$I96)*
        (World[Year]=Year-2)*
        (World[Infant mortality rate (per 1,000 live births)]&lt;&gt;0),
        World[Infant mortality rate (per 1,000 live births)])),"No Value")</f>
        <v>5.9</v>
      </c>
      <c r="S96" s="2" cm="1">
        <f t="array" ref="S96">IFERROR(MEDIAN(
    IF(
        (World[Country Name]=$I96)*
        (World[Year]=Year-2)*
        (World[Life expectancy at birth (years)]&lt;&gt;0),
        World[Life expectancy at birth (years)])),"No Value")</f>
        <v>78.658500000000004</v>
      </c>
      <c r="T96" cm="1">
        <f t="array" ref="T96">IFERROR(MEDIAN(
    IF(
        (World[Country Name]=$I96)*
        (World[Year]=Year-2)*
        (World[GDP per capita (USD)]&lt;&gt;0),
        World[GDP per capita (USD)])),"No Value")</f>
        <v>19103.900000000001</v>
      </c>
      <c r="U96" s="6" cm="1">
        <f t="array" ref="U96">IFERROR(MEDIAN(
    IF(
        (World[Country Name]=$I96)*
        (World[Year]=Year-2)*
        (World[Unemployment (% of total labor force) (modeled ILO estimate)]&lt;&gt;0),
        World[Unemployment (% of total labor force) (modeled ILO estimate)])),"No Value")</f>
        <v>11.183</v>
      </c>
    </row>
    <row r="97" spans="9:21" x14ac:dyDescent="0.3">
      <c r="I97" t="str">
        <v>Italy</v>
      </c>
      <c r="J97" s="3" cm="1">
        <f t="array" ref="J97">IFERROR(MEDIAN(
    IF(
        (World[Country Name]=$I97)*
        (World[Year]=Year)*
        (World[Infant mortality rate (per 1,000 live births)]&lt;&gt;0),
        World[Infant mortality rate (per 1,000 live births)])),"No Value")</f>
        <v>4.5</v>
      </c>
      <c r="K97" s="3" cm="1">
        <f t="array" ref="K97">IFERROR(MEDIAN(
    IF(
        (World[Country Name]=$I97)*
        (World[Year]=Year)*
        (World[Life expectancy at birth (years)]&lt;&gt;0),
        World[Life expectancy at birth (years)])),"No data")</f>
        <v>80.126800000000003</v>
      </c>
      <c r="L97" s="4" cm="1">
        <f t="array" ref="L97">IFERROR(MEDIAN(
    IF(
        (World[Country Name]=$I97)*
        (World[Year]=Year)*
        (World[GDP per capita (USD)]&lt;&gt;0),
        World[GDP per capita (USD)])),"No Value")</f>
        <v>20400.8</v>
      </c>
      <c r="M97" s="2" cm="1">
        <f t="array" ref="M97">IFERROR(MEDIAN(
    IF(
        (World[Country Name]=$I97)*
        (World[Year]=Year)*
        (World[Unemployment (% of total labor force) (modeled ILO estimate)]&lt;&gt;0),
        World[Unemployment (% of total labor force) (modeled ILO estimate)])),"No Value")</f>
        <v>9.5950000000000006</v>
      </c>
      <c r="N97" s="3" cm="1">
        <f t="array" ref="N97">IFERROR(MEDIAN(
    IF(
        (World[Country Name]=$I97)*
        (World[Year]=Year-1)*
        (World[Infant mortality rate (per 1,000 live births)]&lt;&gt;0),
        World[Infant mortality rate (per 1,000 live births)])),"No Value")</f>
        <v>4.7</v>
      </c>
      <c r="O97" s="3" cm="1">
        <f t="array" ref="O97">IFERROR(MEDIAN(
    IF(
        (World[Country Name]=$I97)*
        (World[Year]=Year-1)*
        (World[Life expectancy at birth (years)]&lt;&gt;0),
        World[Life expectancy at birth (years)])),"No Value")</f>
        <v>79.778000000000006</v>
      </c>
      <c r="P97" s="5" cm="1">
        <f t="array" ref="P97">IFERROR(MEDIAN(
    IF(
        (World[Country Name]=$I97)*
        (World[Year]=Year-1)*
        (World[GDP per capita (USD)]&lt;&gt;0),
        World[GDP per capita (USD)])),"No Value")</f>
        <v>20051.2</v>
      </c>
      <c r="Q97" s="2" cm="1">
        <f t="array" ref="Q97">IFERROR(MEDIAN(
    IF(
        (World[Country Name]=$I97)*
        (World[Year]=Year-1)*
        (World[Unemployment (% of total labor force) (modeled ILO estimate)]&lt;&gt;0),
        World[Unemployment (% of total labor force) (modeled ILO estimate)])),"No Value")</f>
        <v>10.842000000000001</v>
      </c>
      <c r="R97" cm="1">
        <f t="array" ref="R97">IFERROR(MEDIAN(
    IF(
        (World[Country Name]=$I97)*
        (World[Year]=Year-2)*
        (World[Infant mortality rate (per 1,000 live births)]&lt;&gt;0),
        World[Infant mortality rate (per 1,000 live births)])),"No Value")</f>
        <v>5</v>
      </c>
      <c r="S97" s="2" cm="1">
        <f t="array" ref="S97">IFERROR(MEDIAN(
    IF(
        (World[Country Name]=$I97)*
        (World[Year]=Year-2)*
        (World[Life expectancy at birth (years)]&lt;&gt;0),
        World[Life expectancy at birth (years)])),"No Value")</f>
        <v>79.424400000000006</v>
      </c>
      <c r="T97" cm="1">
        <f t="array" ref="T97">IFERROR(MEDIAN(
    IF(
        (World[Country Name]=$I97)*
        (World[Year]=Year-2)*
        (World[GDP per capita (USD)]&lt;&gt;0),
        World[GDP per capita (USD)])),"No Value")</f>
        <v>21936.799999999999</v>
      </c>
      <c r="U97" s="6" cm="1">
        <f t="array" ref="U97">IFERROR(MEDIAN(
    IF(
        (World[Country Name]=$I97)*
        (World[Year]=Year-2)*
        (World[Unemployment (% of total labor force) (modeled ILO estimate)]&lt;&gt;0),
        World[Unemployment (% of total labor force) (modeled ILO estimate)])),"No Value")</f>
        <v>11.69</v>
      </c>
    </row>
    <row r="98" spans="9:21" x14ac:dyDescent="0.3">
      <c r="I98" t="str">
        <v>Jamaica</v>
      </c>
      <c r="J98" s="3" cm="1">
        <f t="array" ref="J98">IFERROR(MEDIAN(
    IF(
        (World[Country Name]=$I98)*
        (World[Year]=Year)*
        (World[Infant mortality rate (per 1,000 live births)]&lt;&gt;0),
        World[Infant mortality rate (per 1,000 live births)])),"No Value")</f>
        <v>18.5</v>
      </c>
      <c r="K98" s="3" cm="1">
        <f t="array" ref="K98">IFERROR(MEDIAN(
    IF(
        (World[Country Name]=$I98)*
        (World[Year]=Year)*
        (World[Life expectancy at birth (years)]&lt;&gt;0),
        World[Life expectancy at birth (years)])),"No data")</f>
        <v>74.138999999999996</v>
      </c>
      <c r="L98" s="4" cm="1">
        <f t="array" ref="L98">IFERROR(MEDIAN(
    IF(
        (World[Country Name]=$I98)*
        (World[Year]=Year)*
        (World[GDP per capita (USD)]&lt;&gt;0),
        World[GDP per capita (USD)])),"No Value")</f>
        <v>3431.42</v>
      </c>
      <c r="M98" s="2" cm="1">
        <f t="array" ref="M98">IFERROR(MEDIAN(
    IF(
        (World[Country Name]=$I98)*
        (World[Year]=Year)*
        (World[Unemployment (% of total labor force) (modeled ILO estimate)]&lt;&gt;0),
        World[Unemployment (% of total labor force) (modeled ILO estimate)])),"No Value")</f>
        <v>14.93</v>
      </c>
      <c r="N98" s="3" cm="1">
        <f t="array" ref="N98">IFERROR(MEDIAN(
    IF(
        (World[Country Name]=$I98)*
        (World[Year]=Year-1)*
        (World[Infant mortality rate (per 1,000 live births)]&lt;&gt;0),
        World[Infant mortality rate (per 1,000 live births)])),"No Value")</f>
        <v>19</v>
      </c>
      <c r="O98" s="3" cm="1">
        <f t="array" ref="O98">IFERROR(MEDIAN(
    IF(
        (World[Country Name]=$I98)*
        (World[Year]=Year-1)*
        (World[Life expectancy at birth (years)]&lt;&gt;0),
        World[Life expectancy at birth (years)])),"No Value")</f>
        <v>74.141999999999996</v>
      </c>
      <c r="P98" s="5" cm="1">
        <f t="array" ref="P98">IFERROR(MEDIAN(
    IF(
        (World[Country Name]=$I98)*
        (World[Year]=Year-1)*
        (World[GDP per capita (USD)]&lt;&gt;0),
        World[GDP per capita (USD)])),"No Value")</f>
        <v>3384.69</v>
      </c>
      <c r="Q98" s="2" cm="1">
        <f t="array" ref="Q98">IFERROR(MEDIAN(
    IF(
        (World[Country Name]=$I98)*
        (World[Year]=Year-1)*
        (World[Unemployment (% of total labor force) (modeled ILO estimate)]&lt;&gt;0),
        World[Unemployment (% of total labor force) (modeled ILO estimate)])),"No Value")</f>
        <v>15.539</v>
      </c>
      <c r="R98" cm="1">
        <f t="array" ref="R98">IFERROR(MEDIAN(
    IF(
        (World[Country Name]=$I98)*
        (World[Year]=Year-2)*
        (World[Infant mortality rate (per 1,000 live births)]&lt;&gt;0),
        World[Infant mortality rate (per 1,000 live births)])),"No Value")</f>
        <v>19.5</v>
      </c>
      <c r="S98" s="2" cm="1">
        <f t="array" ref="S98">IFERROR(MEDIAN(
    IF(
        (World[Country Name]=$I98)*
        (World[Year]=Year-2)*
        (World[Life expectancy at birth (years)]&lt;&gt;0),
        World[Life expectancy at birth (years)])),"No Value")</f>
        <v>74.152000000000001</v>
      </c>
      <c r="T98" cm="1">
        <f t="array" ref="T98">IFERROR(MEDIAN(
    IF(
        (World[Country Name]=$I98)*
        (World[Year]=Year-2)*
        (World[GDP per capita (USD)]&lt;&gt;0),
        World[GDP per capita (USD)])),"No Value")</f>
        <v>3362.2</v>
      </c>
      <c r="U98" s="6" cm="1">
        <f t="array" ref="U98">IFERROR(MEDIAN(
    IF(
        (World[Country Name]=$I98)*
        (World[Year]=Year-2)*
        (World[Unemployment (% of total labor force) (modeled ILO estimate)]&lt;&gt;0),
        World[Unemployment (% of total labor force) (modeled ILO estimate)])),"No Value")</f>
        <v>15.74</v>
      </c>
    </row>
    <row r="99" spans="9:21" x14ac:dyDescent="0.3">
      <c r="I99" t="str">
        <v>Japan</v>
      </c>
      <c r="J99" s="3" cm="1">
        <f t="array" ref="J99">IFERROR(MEDIAN(
    IF(
        (World[Country Name]=$I99)*
        (World[Year]=Year)*
        (World[Infant mortality rate (per 1,000 live births)]&lt;&gt;0),
        World[Infant mortality rate (per 1,000 live births)])),"No Value")</f>
        <v>3.1</v>
      </c>
      <c r="K99" s="3" cm="1">
        <f t="array" ref="K99">IFERROR(MEDIAN(
    IF(
        (World[Country Name]=$I99)*
        (World[Year]=Year)*
        (World[Life expectancy at birth (years)]&lt;&gt;0),
        World[Life expectancy at birth (years)])),"No data")</f>
        <v>81.417100000000005</v>
      </c>
      <c r="L99" s="4" cm="1">
        <f t="array" ref="L99">IFERROR(MEDIAN(
    IF(
        (World[Country Name]=$I99)*
        (World[Year]=Year)*
        (World[GDP per capita (USD)]&lt;&gt;0),
        World[GDP per capita (USD)])),"No Value")</f>
        <v>33846.5</v>
      </c>
      <c r="M99" s="2" cm="1">
        <f t="array" ref="M99">IFERROR(MEDIAN(
    IF(
        (World[Country Name]=$I99)*
        (World[Year]=Year)*
        (World[Unemployment (% of total labor force) (modeled ILO estimate)]&lt;&gt;0),
        World[Unemployment (% of total labor force) (modeled ILO estimate)])),"No Value")</f>
        <v>5</v>
      </c>
      <c r="N99" s="3" cm="1">
        <f t="array" ref="N99">IFERROR(MEDIAN(
    IF(
        (World[Country Name]=$I99)*
        (World[Year]=Year-1)*
        (World[Infant mortality rate (per 1,000 live births)]&lt;&gt;0),
        World[Infant mortality rate (per 1,000 live births)])),"No Value")</f>
        <v>3.3</v>
      </c>
      <c r="O99" s="3" cm="1">
        <f t="array" ref="O99">IFERROR(MEDIAN(
    IF(
        (World[Country Name]=$I99)*
        (World[Year]=Year-1)*
        (World[Life expectancy at birth (years)]&lt;&gt;0),
        World[Life expectancy at birth (years)])),"No Value")</f>
        <v>81.076099999999997</v>
      </c>
      <c r="P99" s="5" cm="1">
        <f t="array" ref="P99">IFERROR(MEDIAN(
    IF(
        (World[Country Name]=$I99)*
        (World[Year]=Year-1)*
        (World[GDP per capita (USD)]&lt;&gt;0),
        World[GDP per capita (USD)])),"No Value")</f>
        <v>38532</v>
      </c>
      <c r="Q99" s="2" cm="1">
        <f t="array" ref="Q99">IFERROR(MEDIAN(
    IF(
        (World[Country Name]=$I99)*
        (World[Year]=Year-1)*
        (World[Unemployment (% of total labor force) (modeled ILO estimate)]&lt;&gt;0),
        World[Unemployment (% of total labor force) (modeled ILO estimate)])),"No Value")</f>
        <v>4.7</v>
      </c>
      <c r="R99" cm="1">
        <f t="array" ref="R99">IFERROR(MEDIAN(
    IF(
        (World[Country Name]=$I99)*
        (World[Year]=Year-2)*
        (World[Infant mortality rate (per 1,000 live births)]&lt;&gt;0),
        World[Infant mortality rate (per 1,000 live births)])),"No Value")</f>
        <v>3.4</v>
      </c>
      <c r="S99" s="2" cm="1">
        <f t="array" ref="S99">IFERROR(MEDIAN(
    IF(
        (World[Country Name]=$I99)*
        (World[Year]=Year-2)*
        (World[Life expectancy at birth (years)]&lt;&gt;0),
        World[Life expectancy at birth (years)])),"No Value")</f>
        <v>80.570700000000002</v>
      </c>
      <c r="T99" cm="1">
        <f t="array" ref="T99">IFERROR(MEDIAN(
    IF(
        (World[Country Name]=$I99)*
        (World[Year]=Year-2)*
        (World[GDP per capita (USD)]&lt;&gt;0),
        World[GDP per capita (USD)])),"No Value")</f>
        <v>36026.6</v>
      </c>
      <c r="U99" s="6" cm="1">
        <f t="array" ref="U99">IFERROR(MEDIAN(
    IF(
        (World[Country Name]=$I99)*
        (World[Year]=Year-2)*
        (World[Unemployment (% of total labor force) (modeled ILO estimate)]&lt;&gt;0),
        World[Unemployment (% of total labor force) (modeled ILO estimate)])),"No Value")</f>
        <v>4.7</v>
      </c>
    </row>
    <row r="100" spans="9:21" x14ac:dyDescent="0.3">
      <c r="I100" t="str">
        <v>Jordan</v>
      </c>
      <c r="J100" s="3" cm="1">
        <f t="array" ref="J100">IFERROR(MEDIAN(
    IF(
        (World[Country Name]=$I100)*
        (World[Year]=Year)*
        (World[Infant mortality rate (per 1,000 live births)]&lt;&gt;0),
        World[Infant mortality rate (per 1,000 live births)])),"No Value")</f>
        <v>22.1</v>
      </c>
      <c r="K100" s="3" cm="1">
        <f t="array" ref="K100">IFERROR(MEDIAN(
    IF(
        (World[Country Name]=$I100)*
        (World[Year]=Year)*
        (World[Life expectancy at birth (years)]&lt;&gt;0),
        World[Life expectancy at birth (years)])),"No data")</f>
        <v>71.906999999999996</v>
      </c>
      <c r="L100" s="4" cm="1">
        <f t="array" ref="L100">IFERROR(MEDIAN(
    IF(
        (World[Country Name]=$I100)*
        (World[Year]=Year)*
        (World[GDP per capita (USD)]&lt;&gt;0),
        World[GDP per capita (USD)])),"No Value")</f>
        <v>1720.36</v>
      </c>
      <c r="M100" s="2" cm="1">
        <f t="array" ref="M100">IFERROR(MEDIAN(
    IF(
        (World[Country Name]=$I100)*
        (World[Year]=Year)*
        (World[Unemployment (% of total labor force) (modeled ILO estimate)]&lt;&gt;0),
        World[Unemployment (% of total labor force) (modeled ILO estimate)])),"No Value")</f>
        <v>14.7</v>
      </c>
      <c r="N100" s="3" cm="1">
        <f t="array" ref="N100">IFERROR(MEDIAN(
    IF(
        (World[Country Name]=$I100)*
        (World[Year]=Year-1)*
        (World[Infant mortality rate (per 1,000 live births)]&lt;&gt;0),
        World[Infant mortality rate (per 1,000 live births)])),"No Value")</f>
        <v>22.7</v>
      </c>
      <c r="O100" s="3" cm="1">
        <f t="array" ref="O100">IFERROR(MEDIAN(
    IF(
        (World[Country Name]=$I100)*
        (World[Year]=Year-1)*
        (World[Life expectancy at birth (years)]&lt;&gt;0),
        World[Life expectancy at birth (years)])),"No Value")</f>
        <v>71.73</v>
      </c>
      <c r="P100" s="5" cm="1">
        <f t="array" ref="P100">IFERROR(MEDIAN(
    IF(
        (World[Country Name]=$I100)*
        (World[Year]=Year-1)*
        (World[GDP per capita (USD)]&lt;&gt;0),
        World[GDP per capita (USD)])),"No Value")</f>
        <v>1651.62</v>
      </c>
      <c r="Q100" s="2" cm="1">
        <f t="array" ref="Q100">IFERROR(MEDIAN(
    IF(
        (World[Country Name]=$I100)*
        (World[Year]=Year-1)*
        (World[Unemployment (% of total labor force) (modeled ILO estimate)]&lt;&gt;0),
        World[Unemployment (% of total labor force) (modeled ILO estimate)])),"No Value")</f>
        <v>13.7</v>
      </c>
      <c r="R100" cm="1">
        <f t="array" ref="R100">IFERROR(MEDIAN(
    IF(
        (World[Country Name]=$I100)*
        (World[Year]=Year-2)*
        (World[Infant mortality rate (per 1,000 live births)]&lt;&gt;0),
        World[Infant mortality rate (per 1,000 live births)])),"No Value")</f>
        <v>23.3</v>
      </c>
      <c r="S100" s="2" cm="1">
        <f t="array" ref="S100">IFERROR(MEDIAN(
    IF(
        (World[Country Name]=$I100)*
        (World[Year]=Year-2)*
        (World[Life expectancy at birth (years)]&lt;&gt;0),
        World[Life expectancy at birth (years)])),"No Value")</f>
        <v>71.555999999999997</v>
      </c>
      <c r="T100" cm="1">
        <f t="array" ref="T100">IFERROR(MEDIAN(
    IF(
        (World[Country Name]=$I100)*
        (World[Year]=Year-2)*
        (World[GDP per capita (USD)]&lt;&gt;0),
        World[GDP per capita (USD)])),"No Value")</f>
        <v>1619.53</v>
      </c>
      <c r="U100" s="6" cm="1">
        <f t="array" ref="U100">IFERROR(MEDIAN(
    IF(
        (World[Country Name]=$I100)*
        (World[Year]=Year-2)*
        (World[Unemployment (% of total labor force) (modeled ILO estimate)]&lt;&gt;0),
        World[Unemployment (% of total labor force) (modeled ILO estimate)])),"No Value")</f>
        <v>13.879</v>
      </c>
    </row>
    <row r="101" spans="9:21" x14ac:dyDescent="0.3">
      <c r="I101" t="str">
        <v>Kazakhstan</v>
      </c>
      <c r="J101" s="3" cm="1">
        <f t="array" ref="J101">IFERROR(MEDIAN(
    IF(
        (World[Country Name]=$I101)*
        (World[Year]=Year)*
        (World[Infant mortality rate (per 1,000 live births)]&lt;&gt;0),
        World[Infant mortality rate (per 1,000 live births)])),"No Value")</f>
        <v>34.9</v>
      </c>
      <c r="K101" s="3" cm="1">
        <f t="array" ref="K101">IFERROR(MEDIAN(
    IF(
        (World[Country Name]=$I101)*
        (World[Year]=Year)*
        (World[Life expectancy at birth (years)]&lt;&gt;0),
        World[Life expectancy at birth (years)])),"No data")</f>
        <v>65.768299999999996</v>
      </c>
      <c r="L101" s="4" cm="1">
        <f t="array" ref="L101">IFERROR(MEDIAN(
    IF(
        (World[Country Name]=$I101)*
        (World[Year]=Year)*
        (World[GDP per capita (USD)]&lt;&gt;0),
        World[GDP per capita (USD)])),"No Value")</f>
        <v>1490.93</v>
      </c>
      <c r="M101" s="2" cm="1">
        <f t="array" ref="M101">IFERROR(MEDIAN(
    IF(
        (World[Country Name]=$I101)*
        (World[Year]=Year)*
        (World[Unemployment (% of total labor force) (modeled ILO estimate)]&lt;&gt;0),
        World[Unemployment (% of total labor force) (modeled ILO estimate)])),"No Value")</f>
        <v>10.43</v>
      </c>
      <c r="N101" s="3" cm="1">
        <f t="array" ref="N101">IFERROR(MEDIAN(
    IF(
        (World[Country Name]=$I101)*
        (World[Year]=Year-1)*
        (World[Infant mortality rate (per 1,000 live births)]&lt;&gt;0),
        World[Infant mortality rate (per 1,000 live births)])),"No Value")</f>
        <v>36.9</v>
      </c>
      <c r="O101" s="3" cm="1">
        <f t="array" ref="O101">IFERROR(MEDIAN(
    IF(
        (World[Country Name]=$I101)*
        (World[Year]=Year-1)*
        (World[Life expectancy at birth (years)]&lt;&gt;0),
        World[Life expectancy at birth (years)])),"No Value")</f>
        <v>65.517099999999999</v>
      </c>
      <c r="P101" s="5" cm="1">
        <f t="array" ref="P101">IFERROR(MEDIAN(
    IF(
        (World[Country Name]=$I101)*
        (World[Year]=Year-1)*
        (World[GDP per capita (USD)]&lt;&gt;0),
        World[GDP per capita (USD)])),"No Value")</f>
        <v>1229</v>
      </c>
      <c r="Q101" s="2" cm="1">
        <f t="array" ref="Q101">IFERROR(MEDIAN(
    IF(
        (World[Country Name]=$I101)*
        (World[Year]=Year-1)*
        (World[Unemployment (% of total labor force) (modeled ILO estimate)]&lt;&gt;0),
        World[Unemployment (% of total labor force) (modeled ILO estimate)])),"No Value")</f>
        <v>12.75</v>
      </c>
      <c r="R101" cm="1">
        <f t="array" ref="R101">IFERROR(MEDIAN(
    IF(
        (World[Country Name]=$I101)*
        (World[Year]=Year-2)*
        (World[Infant mortality rate (per 1,000 live births)]&lt;&gt;0),
        World[Infant mortality rate (per 1,000 live births)])),"No Value")</f>
        <v>39</v>
      </c>
      <c r="S101" s="2" cm="1">
        <f t="array" ref="S101">IFERROR(MEDIAN(
    IF(
        (World[Country Name]=$I101)*
        (World[Year]=Year-2)*
        (World[Life expectancy at birth (years)]&lt;&gt;0),
        World[Life expectancy at birth (years)])),"No Value")</f>
        <v>65.519499999999994</v>
      </c>
      <c r="T101" cm="1">
        <f t="array" ref="T101">IFERROR(MEDIAN(
    IF(
        (World[Country Name]=$I101)*
        (World[Year]=Year-2)*
        (World[GDP per capita (USD)]&lt;&gt;0),
        World[GDP per capita (USD)])),"No Value")</f>
        <v>1130.1099999999999</v>
      </c>
      <c r="U101" s="6" cm="1">
        <f t="array" ref="U101">IFERROR(MEDIAN(
    IF(
        (World[Country Name]=$I101)*
        (World[Year]=Year-2)*
        (World[Unemployment (% of total labor force) (modeled ILO estimate)]&lt;&gt;0),
        World[Unemployment (% of total labor force) (modeled ILO estimate)])),"No Value")</f>
        <v>13.46</v>
      </c>
    </row>
    <row r="102" spans="9:21" x14ac:dyDescent="0.3">
      <c r="I102" t="str">
        <v>Kenya</v>
      </c>
      <c r="J102" s="3" cm="1">
        <f t="array" ref="J102">IFERROR(MEDIAN(
    IF(
        (World[Country Name]=$I102)*
        (World[Year]=Year)*
        (World[Infant mortality rate (per 1,000 live births)]&lt;&gt;0),
        World[Infant mortality rate (per 1,000 live births)])),"No Value")</f>
        <v>61.3</v>
      </c>
      <c r="K102" s="3" cm="1">
        <f t="array" ref="K102">IFERROR(MEDIAN(
    IF(
        (World[Country Name]=$I102)*
        (World[Year]=Year)*
        (World[Life expectancy at birth (years)]&lt;&gt;0),
        World[Life expectancy at birth (years)])),"No data")</f>
        <v>51.100999999999999</v>
      </c>
      <c r="L102" s="4" cm="1">
        <f t="array" ref="L102">IFERROR(MEDIAN(
    IF(
        (World[Country Name]=$I102)*
        (World[Year]=Year)*
        (World[GDP per capita (USD)]&lt;&gt;0),
        World[GDP per capita (USD)])),"No Value")</f>
        <v>395.33</v>
      </c>
      <c r="M102" s="2" cm="1">
        <f t="array" ref="M102">IFERROR(MEDIAN(
    IF(
        (World[Country Name]=$I102)*
        (World[Year]=Year)*
        (World[Unemployment (% of total labor force) (modeled ILO estimate)]&lt;&gt;0),
        World[Unemployment (% of total labor force) (modeled ILO estimate)])),"No Value")</f>
        <v>9.9009999999999998</v>
      </c>
      <c r="N102" s="3" cm="1">
        <f t="array" ref="N102">IFERROR(MEDIAN(
    IF(
        (World[Country Name]=$I102)*
        (World[Year]=Year-1)*
        (World[Infant mortality rate (per 1,000 live births)]&lt;&gt;0),
        World[Infant mortality rate (per 1,000 live births)])),"No Value")</f>
        <v>63.7</v>
      </c>
      <c r="O102" s="3" cm="1">
        <f t="array" ref="O102">IFERROR(MEDIAN(
    IF(
        (World[Country Name]=$I102)*
        (World[Year]=Year-1)*
        (World[Life expectancy at birth (years)]&lt;&gt;0),
        World[Life expectancy at birth (years)])),"No Value")</f>
        <v>50.920999999999999</v>
      </c>
      <c r="P102" s="5" cm="1">
        <f t="array" ref="P102">IFERROR(MEDIAN(
    IF(
        (World[Country Name]=$I102)*
        (World[Year]=Year-1)*
        (World[GDP per capita (USD)]&lt;&gt;0),
        World[GDP per capita (USD)])),"No Value")</f>
        <v>397.483</v>
      </c>
      <c r="Q102" s="2" cm="1">
        <f t="array" ref="Q102">IFERROR(MEDIAN(
    IF(
        (World[Country Name]=$I102)*
        (World[Year]=Year-1)*
        (World[Unemployment (% of total labor force) (modeled ILO estimate)]&lt;&gt;0),
        World[Unemployment (% of total labor force) (modeled ILO estimate)])),"No Value")</f>
        <v>9.9039999999999999</v>
      </c>
      <c r="R102" cm="1">
        <f t="array" ref="R102">IFERROR(MEDIAN(
    IF(
        (World[Country Name]=$I102)*
        (World[Year]=Year-2)*
        (World[Infant mortality rate (per 1,000 live births)]&lt;&gt;0),
        World[Infant mortality rate (per 1,000 live births)])),"No Value")</f>
        <v>65.900000000000006</v>
      </c>
      <c r="S102" s="2" cm="1">
        <f t="array" ref="S102">IFERROR(MEDIAN(
    IF(
        (World[Country Name]=$I102)*
        (World[Year]=Year-2)*
        (World[Life expectancy at birth (years)]&lt;&gt;0),
        World[Life expectancy at birth (years)])),"No Value")</f>
        <v>51.058999999999997</v>
      </c>
      <c r="T102" cm="1">
        <f t="array" ref="T102">IFERROR(MEDIAN(
    IF(
        (World[Country Name]=$I102)*
        (World[Year]=Year-2)*
        (World[GDP per capita (USD)]&lt;&gt;0),
        World[GDP per capita (USD)])),"No Value")</f>
        <v>414.67899999999997</v>
      </c>
      <c r="U102" s="6" cm="1">
        <f t="array" ref="U102">IFERROR(MEDIAN(
    IF(
        (World[Country Name]=$I102)*
        (World[Year]=Year-2)*
        (World[Unemployment (% of total labor force) (modeled ILO estimate)]&lt;&gt;0),
        World[Unemployment (% of total labor force) (modeled ILO estimate)])),"No Value")</f>
        <v>10.004</v>
      </c>
    </row>
    <row r="103" spans="9:21" x14ac:dyDescent="0.3">
      <c r="I103" t="str">
        <v>Kiribati</v>
      </c>
      <c r="J103" s="3" cm="1">
        <f t="array" ref="J103">IFERROR(MEDIAN(
    IF(
        (World[Country Name]=$I103)*
        (World[Year]=Year)*
        (World[Infant mortality rate (per 1,000 live births)]&lt;&gt;0),
        World[Infant mortality rate (per 1,000 live births)])),"No Value")</f>
        <v>52.5</v>
      </c>
      <c r="K103" s="3" cm="1">
        <f t="array" ref="K103">IFERROR(MEDIAN(
    IF(
        (World[Country Name]=$I103)*
        (World[Year]=Year)*
        (World[Life expectancy at birth (years)]&lt;&gt;0),
        World[Life expectancy at birth (years)])),"No data")</f>
        <v>63.445999999999998</v>
      </c>
      <c r="L103" s="4" cm="1">
        <f t="array" ref="L103">IFERROR(MEDIAN(
    IF(
        (World[Country Name]=$I103)*
        (World[Year]=Year)*
        (World[GDP per capita (USD)]&lt;&gt;0),
        World[GDP per capita (USD)])),"No Value")</f>
        <v>735.02599999999995</v>
      </c>
      <c r="M103" s="2" t="str" cm="1">
        <f t="array" ref="M103">IFERROR(MEDIAN(
    IF(
        (World[Country Name]=$I103)*
        (World[Year]=Year)*
        (World[Unemployment (% of total labor force) (modeled ILO estimate)]&lt;&gt;0),
        World[Unemployment (% of total labor force) (modeled ILO estimate)])),"No Value")</f>
        <v>No Value</v>
      </c>
      <c r="N103" s="3" cm="1">
        <f t="array" ref="N103">IFERROR(MEDIAN(
    IF(
        (World[Country Name]=$I103)*
        (World[Year]=Year-1)*
        (World[Infant mortality rate (per 1,000 live births)]&lt;&gt;0),
        World[Infant mortality rate (per 1,000 live births)])),"No Value")</f>
        <v>53.8</v>
      </c>
      <c r="O103" s="3" cm="1">
        <f t="array" ref="O103">IFERROR(MEDIAN(
    IF(
        (World[Country Name]=$I103)*
        (World[Year]=Year-1)*
        (World[Life expectancy at birth (years)]&lt;&gt;0),
        World[Life expectancy at birth (years)])),"No Value")</f>
        <v>63.143999999999998</v>
      </c>
      <c r="P103" s="5" cm="1">
        <f t="array" ref="P103">IFERROR(MEDIAN(
    IF(
        (World[Country Name]=$I103)*
        (World[Year]=Year-1)*
        (World[GDP per capita (USD)]&lt;&gt;0),
        World[GDP per capita (USD)])),"No Value")</f>
        <v>796.88800000000003</v>
      </c>
      <c r="Q103" s="2" t="str" cm="1">
        <f t="array" ref="Q103">IFERROR(MEDIAN(
    IF(
        (World[Country Name]=$I103)*
        (World[Year]=Year-1)*
        (World[Unemployment (% of total labor force) (modeled ILO estimate)]&lt;&gt;0),
        World[Unemployment (% of total labor force) (modeled ILO estimate)])),"No Value")</f>
        <v>No Value</v>
      </c>
      <c r="R103" cm="1">
        <f t="array" ref="R103">IFERROR(MEDIAN(
    IF(
        (World[Country Name]=$I103)*
        (World[Year]=Year-2)*
        (World[Infant mortality rate (per 1,000 live births)]&lt;&gt;0),
        World[Infant mortality rate (per 1,000 live births)])),"No Value")</f>
        <v>55.1</v>
      </c>
      <c r="S103" s="2" cm="1">
        <f t="array" ref="S103">IFERROR(MEDIAN(
    IF(
        (World[Country Name]=$I103)*
        (World[Year]=Year-2)*
        (World[Life expectancy at birth (years)]&lt;&gt;0),
        World[Life expectancy at birth (years)])),"No Value")</f>
        <v>62.829000000000001</v>
      </c>
      <c r="T103" cm="1">
        <f t="array" ref="T103">IFERROR(MEDIAN(
    IF(
        (World[Country Name]=$I103)*
        (World[Year]=Year-2)*
        (World[GDP per capita (USD)]&lt;&gt;0),
        World[GDP per capita (USD)])),"No Value")</f>
        <v>831.995</v>
      </c>
      <c r="U103" s="6" t="str" cm="1">
        <f t="array" ref="U103">IFERROR(MEDIAN(
    IF(
        (World[Country Name]=$I103)*
        (World[Year]=Year-2)*
        (World[Unemployment (% of total labor force) (modeled ILO estimate)]&lt;&gt;0),
        World[Unemployment (% of total labor force) (modeled ILO estimate)])),"No Value")</f>
        <v>No Value</v>
      </c>
    </row>
    <row r="104" spans="9:21" x14ac:dyDescent="0.3">
      <c r="I104" t="str">
        <v>Korea, Rep.</v>
      </c>
      <c r="J104" s="3" cm="1">
        <f t="array" ref="J104">IFERROR(MEDIAN(
    IF(
        (World[Country Name]=$I104)*
        (World[Year]=Year)*
        (World[Infant mortality rate (per 1,000 live births)]&lt;&gt;0),
        World[Infant mortality rate (per 1,000 live births)])),"No Value")</f>
        <v>6.1</v>
      </c>
      <c r="K104" s="3" cm="1">
        <f t="array" ref="K104">IFERROR(MEDIAN(
    IF(
        (World[Country Name]=$I104)*
        (World[Year]=Year)*
        (World[Life expectancy at birth (years)]&lt;&gt;0),
        World[Life expectancy at birth (years)])),"No data")</f>
        <v>76.412199999999999</v>
      </c>
      <c r="L104" s="4" cm="1">
        <f t="array" ref="L104">IFERROR(MEDIAN(
    IF(
        (World[Country Name]=$I104)*
        (World[Year]=Year)*
        (World[GDP per capita (USD)]&lt;&gt;0),
        World[GDP per capita (USD)])),"No Value")</f>
        <v>11252.9</v>
      </c>
      <c r="M104" s="2" cm="1">
        <f t="array" ref="M104">IFERROR(MEDIAN(
    IF(
        (World[Country Name]=$I104)*
        (World[Year]=Year)*
        (World[Unemployment (% of total labor force) (modeled ILO estimate)]&lt;&gt;0),
        World[Unemployment (% of total labor force) (modeled ILO estimate)])),"No Value")</f>
        <v>4</v>
      </c>
      <c r="N104" s="3" cm="1">
        <f t="array" ref="N104">IFERROR(MEDIAN(
    IF(
        (World[Country Name]=$I104)*
        (World[Year]=Year-1)*
        (World[Infant mortality rate (per 1,000 live births)]&lt;&gt;0),
        World[Infant mortality rate (per 1,000 live births)])),"No Value")</f>
        <v>6.4</v>
      </c>
      <c r="O104" s="3" cm="1">
        <f t="array" ref="O104">IFERROR(MEDIAN(
    IF(
        (World[Country Name]=$I104)*
        (World[Year]=Year-1)*
        (World[Life expectancy at birth (years)]&lt;&gt;0),
        World[Life expectancy at birth (years)])),"No Value")</f>
        <v>75.909800000000004</v>
      </c>
      <c r="P104" s="5" cm="1">
        <f t="array" ref="P104">IFERROR(MEDIAN(
    IF(
        (World[Country Name]=$I104)*
        (World[Year]=Year-1)*
        (World[GDP per capita (USD)]&lt;&gt;0),
        World[GDP per capita (USD)])),"No Value")</f>
        <v>11947.6</v>
      </c>
      <c r="Q104" s="2" cm="1">
        <f t="array" ref="Q104">IFERROR(MEDIAN(
    IF(
        (World[Country Name]=$I104)*
        (World[Year]=Year-1)*
        (World[Unemployment (% of total labor force) (modeled ILO estimate)]&lt;&gt;0),
        World[Unemployment (% of total labor force) (modeled ILO estimate)])),"No Value")</f>
        <v>4.4000000000000004</v>
      </c>
      <c r="R104" cm="1">
        <f t="array" ref="R104">IFERROR(MEDIAN(
    IF(
        (World[Country Name]=$I104)*
        (World[Year]=Year-2)*
        (World[Infant mortality rate (per 1,000 live births)]&lt;&gt;0),
        World[Infant mortality rate (per 1,000 live births)])),"No Value")</f>
        <v>6.8</v>
      </c>
      <c r="S104" s="2" cm="1">
        <f t="array" ref="S104">IFERROR(MEDIAN(
    IF(
        (World[Country Name]=$I104)*
        (World[Year]=Year-2)*
        (World[Life expectancy at birth (years)]&lt;&gt;0),
        World[Life expectancy at birth (years)])),"No Value")</f>
        <v>75.409800000000004</v>
      </c>
      <c r="T104" cm="1">
        <f t="array" ref="T104">IFERROR(MEDIAN(
    IF(
        (World[Country Name]=$I104)*
        (World[Year]=Year-2)*
        (World[GDP per capita (USD)]&lt;&gt;0),
        World[GDP per capita (USD)])),"No Value")</f>
        <v>10409.299999999999</v>
      </c>
      <c r="U104" s="6" cm="1">
        <f t="array" ref="U104">IFERROR(MEDIAN(
    IF(
        (World[Country Name]=$I104)*
        (World[Year]=Year-2)*
        (World[Unemployment (% of total labor force) (modeled ILO estimate)]&lt;&gt;0),
        World[Unemployment (% of total labor force) (modeled ILO estimate)])),"No Value")</f>
        <v>6.3419999999999996</v>
      </c>
    </row>
    <row r="105" spans="9:21" x14ac:dyDescent="0.3">
      <c r="I105" t="str">
        <v>Kuwait</v>
      </c>
      <c r="J105" s="3" cm="1">
        <f t="array" ref="J105">IFERROR(MEDIAN(
    IF(
        (World[Country Name]=$I105)*
        (World[Year]=Year)*
        (World[Infant mortality rate (per 1,000 live births)]&lt;&gt;0),
        World[Infant mortality rate (per 1,000 live births)])),"No Value")</f>
        <v>10.4</v>
      </c>
      <c r="K105" s="3" cm="1">
        <f t="array" ref="K105">IFERROR(MEDIAN(
    IF(
        (World[Country Name]=$I105)*
        (World[Year]=Year)*
        (World[Life expectancy at birth (years)]&lt;&gt;0),
        World[Life expectancy at birth (years)])),"No data")</f>
        <v>73.209999999999994</v>
      </c>
      <c r="L105" s="4" cm="1">
        <f t="array" ref="L105">IFERROR(MEDIAN(
    IF(
        (World[Country Name]=$I105)*
        (World[Year]=Year)*
        (World[GDP per capita (USD)]&lt;&gt;0),
        World[GDP per capita (USD)])),"No Value")</f>
        <v>16588.7</v>
      </c>
      <c r="M105" s="2" cm="1">
        <f t="array" ref="M105">IFERROR(MEDIAN(
    IF(
        (World[Country Name]=$I105)*
        (World[Year]=Year)*
        (World[Unemployment (% of total labor force) (modeled ILO estimate)]&lt;&gt;0),
        World[Unemployment (% of total labor force) (modeled ILO estimate)])),"No Value")</f>
        <v>0.8</v>
      </c>
      <c r="N105" s="3" cm="1">
        <f t="array" ref="N105">IFERROR(MEDIAN(
    IF(
        (World[Country Name]=$I105)*
        (World[Year]=Year-1)*
        (World[Infant mortality rate (per 1,000 live births)]&lt;&gt;0),
        World[Infant mortality rate (per 1,000 live births)])),"No Value")</f>
        <v>10.6</v>
      </c>
      <c r="O105" s="3" cm="1">
        <f t="array" ref="O105">IFERROR(MEDIAN(
    IF(
        (World[Country Name]=$I105)*
        (World[Year]=Year-1)*
        (World[Life expectancy at birth (years)]&lt;&gt;0),
        World[Life expectancy at birth (years)])),"No Value")</f>
        <v>73.141999999999996</v>
      </c>
      <c r="P105" s="5" cm="1">
        <f t="array" ref="P105">IFERROR(MEDIAN(
    IF(
        (World[Country Name]=$I105)*
        (World[Year]=Year-1)*
        (World[GDP per capita (USD)]&lt;&gt;0),
        World[GDP per capita (USD)])),"No Value")</f>
        <v>18439.900000000001</v>
      </c>
      <c r="Q105" s="2" cm="1">
        <f t="array" ref="Q105">IFERROR(MEDIAN(
    IF(
        (World[Country Name]=$I105)*
        (World[Year]=Year-1)*
        (World[Unemployment (% of total labor force) (modeled ILO estimate)]&lt;&gt;0),
        World[Unemployment (% of total labor force) (modeled ILO estimate)])),"No Value")</f>
        <v>0.8</v>
      </c>
      <c r="R105" cm="1">
        <f t="array" ref="R105">IFERROR(MEDIAN(
    IF(
        (World[Country Name]=$I105)*
        (World[Year]=Year-2)*
        (World[Infant mortality rate (per 1,000 live births)]&lt;&gt;0),
        World[Infant mortality rate (per 1,000 live births)])),"No Value")</f>
        <v>10.9</v>
      </c>
      <c r="S105" s="2" cm="1">
        <f t="array" ref="S105">IFERROR(MEDIAN(
    IF(
        (World[Country Name]=$I105)*
        (World[Year]=Year-2)*
        (World[Life expectancy at birth (years)]&lt;&gt;0),
        World[Life expectancy at birth (years)])),"No Value")</f>
        <v>73.073999999999998</v>
      </c>
      <c r="T105" cm="1">
        <f t="array" ref="T105">IFERROR(MEDIAN(
    IF(
        (World[Country Name]=$I105)*
        (World[Year]=Year-2)*
        (World[GDP per capita (USD)]&lt;&gt;0),
        World[GDP per capita (USD)])),"No Value")</f>
        <v>15434.2</v>
      </c>
      <c r="U105" s="6" cm="1">
        <f t="array" ref="U105">IFERROR(MEDIAN(
    IF(
        (World[Country Name]=$I105)*
        (World[Year]=Year-2)*
        (World[Unemployment (% of total labor force) (modeled ILO estimate)]&lt;&gt;0),
        World[Unemployment (% of total labor force) (modeled ILO estimate)])),"No Value")</f>
        <v>0.7</v>
      </c>
    </row>
    <row r="106" spans="9:21" x14ac:dyDescent="0.3">
      <c r="I106" t="str">
        <v>Kyrgyz Republic</v>
      </c>
      <c r="J106" s="3" cm="1">
        <f t="array" ref="J106">IFERROR(MEDIAN(
    IF(
        (World[Country Name]=$I106)*
        (World[Year]=Year)*
        (World[Infant mortality rate (per 1,000 live births)]&lt;&gt;0),
        World[Infant mortality rate (per 1,000 live births)])),"No Value")</f>
        <v>40.299999999999997</v>
      </c>
      <c r="K106" s="3" cm="1">
        <f t="array" ref="K106">IFERROR(MEDIAN(
    IF(
        (World[Country Name]=$I106)*
        (World[Year]=Year)*
        (World[Life expectancy at birth (years)]&lt;&gt;0),
        World[Life expectancy at birth (years)])),"No data")</f>
        <v>68.707300000000004</v>
      </c>
      <c r="L106" s="4" cm="1">
        <f t="array" ref="L106">IFERROR(MEDIAN(
    IF(
        (World[Country Name]=$I106)*
        (World[Year]=Year)*
        (World[GDP per capita (USD)]&lt;&gt;0),
        World[GDP per capita (USD)])),"No Value")</f>
        <v>308.40899999999999</v>
      </c>
      <c r="M106" s="2" cm="1">
        <f t="array" ref="M106">IFERROR(MEDIAN(
    IF(
        (World[Country Name]=$I106)*
        (World[Year]=Year)*
        (World[Unemployment (% of total labor force) (modeled ILO estimate)]&lt;&gt;0),
        World[Unemployment (% of total labor force) (modeled ILO estimate)])),"No Value")</f>
        <v>7.84</v>
      </c>
      <c r="N106" s="3" cm="1">
        <f t="array" ref="N106">IFERROR(MEDIAN(
    IF(
        (World[Country Name]=$I106)*
        (World[Year]=Year-1)*
        (World[Infant mortality rate (per 1,000 live births)]&lt;&gt;0),
        World[Infant mortality rate (per 1,000 live births)])),"No Value")</f>
        <v>42.2</v>
      </c>
      <c r="O106" s="3" cm="1">
        <f t="array" ref="O106">IFERROR(MEDIAN(
    IF(
        (World[Country Name]=$I106)*
        (World[Year]=Year-1)*
        (World[Life expectancy at birth (years)]&lt;&gt;0),
        World[Life expectancy at birth (years)])),"No Value")</f>
        <v>68.558499999999995</v>
      </c>
      <c r="P106" s="5" cm="1">
        <f t="array" ref="P106">IFERROR(MEDIAN(
    IF(
        (World[Country Name]=$I106)*
        (World[Year]=Year-1)*
        (World[GDP per capita (USD)]&lt;&gt;0),
        World[GDP per capita (USD)])),"No Value")</f>
        <v>279.62</v>
      </c>
      <c r="Q106" s="2" cm="1">
        <f t="array" ref="Q106">IFERROR(MEDIAN(
    IF(
        (World[Country Name]=$I106)*
        (World[Year]=Year-1)*
        (World[Unemployment (% of total labor force) (modeled ILO estimate)]&lt;&gt;0),
        World[Unemployment (% of total labor force) (modeled ILO estimate)])),"No Value")</f>
        <v>7.54</v>
      </c>
      <c r="R106" cm="1">
        <f t="array" ref="R106">IFERROR(MEDIAN(
    IF(
        (World[Country Name]=$I106)*
        (World[Year]=Year-2)*
        (World[Infant mortality rate (per 1,000 live births)]&lt;&gt;0),
        World[Infant mortality rate (per 1,000 live births)])),"No Value")</f>
        <v>44.3</v>
      </c>
      <c r="S106" s="2" cm="1">
        <f t="array" ref="S106">IFERROR(MEDIAN(
    IF(
        (World[Country Name]=$I106)*
        (World[Year]=Year-2)*
        (World[Life expectancy at birth (years)]&lt;&gt;0),
        World[Life expectancy at birth (years)])),"No Value")</f>
        <v>68.656099999999995</v>
      </c>
      <c r="T106" cm="1">
        <f t="array" ref="T106">IFERROR(MEDIAN(
    IF(
        (World[Country Name]=$I106)*
        (World[Year]=Year-2)*
        (World[GDP per capita (USD)]&lt;&gt;0),
        World[GDP per capita (USD)])),"No Value")</f>
        <v>258.04899999999998</v>
      </c>
      <c r="U106" s="6" cm="1">
        <f t="array" ref="U106">IFERROR(MEDIAN(
    IF(
        (World[Country Name]=$I106)*
        (World[Year]=Year-2)*
        (World[Unemployment (% of total labor force) (modeled ILO estimate)]&lt;&gt;0),
        World[Unemployment (% of total labor force) (modeled ILO estimate)])),"No Value")</f>
        <v>8.4</v>
      </c>
    </row>
    <row r="107" spans="9:21" x14ac:dyDescent="0.3">
      <c r="I107" t="str">
        <v>Latvia</v>
      </c>
      <c r="J107" s="3" cm="1">
        <f t="array" ref="J107">IFERROR(MEDIAN(
    IF(
        (World[Country Name]=$I107)*
        (World[Year]=Year)*
        (World[Infant mortality rate (per 1,000 live births)]&lt;&gt;0),
        World[Infant mortality rate (per 1,000 live births)])),"No Value")</f>
        <v>10.8</v>
      </c>
      <c r="K107" s="3" cm="1">
        <f t="array" ref="K107">IFERROR(MEDIAN(
    IF(
        (World[Country Name]=$I107)*
        (World[Year]=Year)*
        (World[Life expectancy at birth (years)]&lt;&gt;0),
        World[Life expectancy at birth (years)])),"No data")</f>
        <v>70.760999999999996</v>
      </c>
      <c r="L107" s="4" cm="1">
        <f t="array" ref="L107">IFERROR(MEDIAN(
    IF(
        (World[Country Name]=$I107)*
        (World[Year]=Year)*
        (World[GDP per capita (USD)]&lt;&gt;0),
        World[GDP per capita (USD)])),"No Value")</f>
        <v>3572.81</v>
      </c>
      <c r="M107" s="2" cm="1">
        <f t="array" ref="M107">IFERROR(MEDIAN(
    IF(
        (World[Country Name]=$I107)*
        (World[Year]=Year)*
        (World[Unemployment (% of total labor force) (modeled ILO estimate)]&lt;&gt;0),
        World[Unemployment (% of total labor force) (modeled ILO estimate)])),"No Value")</f>
        <v>13.821</v>
      </c>
      <c r="N107" s="3" cm="1">
        <f t="array" ref="N107">IFERROR(MEDIAN(
    IF(
        (World[Country Name]=$I107)*
        (World[Year]=Year-1)*
        (World[Infant mortality rate (per 1,000 live births)]&lt;&gt;0),
        World[Infant mortality rate (per 1,000 live births)])),"No Value")</f>
        <v>11.5</v>
      </c>
      <c r="O107" s="3" cm="1">
        <f t="array" ref="O107">IFERROR(MEDIAN(
    IF(
        (World[Country Name]=$I107)*
        (World[Year]=Year-1)*
        (World[Life expectancy at birth (years)]&lt;&gt;0),
        World[Life expectancy at birth (years)])),"No Value")</f>
        <v>70.314599999999999</v>
      </c>
      <c r="P107" s="5" cm="1">
        <f t="array" ref="P107">IFERROR(MEDIAN(
    IF(
        (World[Country Name]=$I107)*
        (World[Year]=Year-1)*
        (World[GDP per capita (USD)]&lt;&gt;0),
        World[GDP per capita (USD)])),"No Value")</f>
        <v>3352.73</v>
      </c>
      <c r="Q107" s="2" cm="1">
        <f t="array" ref="Q107">IFERROR(MEDIAN(
    IF(
        (World[Country Name]=$I107)*
        (World[Year]=Year-1)*
        (World[Unemployment (% of total labor force) (modeled ILO estimate)]&lt;&gt;0),
        World[Unemployment (% of total labor force) (modeled ILO estimate)])),"No Value")</f>
        <v>14.211</v>
      </c>
      <c r="R107" cm="1">
        <f t="array" ref="R107">IFERROR(MEDIAN(
    IF(
        (World[Country Name]=$I107)*
        (World[Year]=Year-2)*
        (World[Infant mortality rate (per 1,000 live births)]&lt;&gt;0),
        World[Infant mortality rate (per 1,000 live births)])),"No Value")</f>
        <v>12.4</v>
      </c>
      <c r="S107" s="2" cm="1">
        <f t="array" ref="S107">IFERROR(MEDIAN(
    IF(
        (World[Country Name]=$I107)*
        (World[Year]=Year-2)*
        (World[Life expectancy at birth (years)]&lt;&gt;0),
        World[Life expectancy at birth (years)])),"No Value")</f>
        <v>69.742900000000006</v>
      </c>
      <c r="T107" cm="1">
        <f t="array" ref="T107">IFERROR(MEDIAN(
    IF(
        (World[Country Name]=$I107)*
        (World[Year]=Year-2)*
        (World[GDP per capita (USD)]&lt;&gt;0),
        World[GDP per capita (USD)])),"No Value")</f>
        <v>3151.33</v>
      </c>
      <c r="U107" s="6" cm="1">
        <f t="array" ref="U107">IFERROR(MEDIAN(
    IF(
        (World[Country Name]=$I107)*
        (World[Year]=Year-2)*
        (World[Unemployment (% of total labor force) (modeled ILO estimate)]&lt;&gt;0),
        World[Unemployment (% of total labor force) (modeled ILO estimate)])),"No Value")</f>
        <v>13.79</v>
      </c>
    </row>
    <row r="108" spans="9:21" x14ac:dyDescent="0.3">
      <c r="I108" t="str">
        <v>Lebanon</v>
      </c>
      <c r="J108" s="3" cm="1">
        <f t="array" ref="J108">IFERROR(MEDIAN(
    IF(
        (World[Country Name]=$I108)*
        (World[Year]=Year)*
        (World[Infant mortality rate (per 1,000 live births)]&lt;&gt;0),
        World[Infant mortality rate (per 1,000 live births)])),"No Value")</f>
        <v>16.100000000000001</v>
      </c>
      <c r="K108" s="3" cm="1">
        <f t="array" ref="K108">IFERROR(MEDIAN(
    IF(
        (World[Country Name]=$I108)*
        (World[Year]=Year)*
        (World[Life expectancy at birth (years)]&lt;&gt;0),
        World[Life expectancy at birth (years)])),"No data")</f>
        <v>74.998999999999995</v>
      </c>
      <c r="L108" s="4" cm="1">
        <f t="array" ref="L108">IFERROR(MEDIAN(
    IF(
        (World[Country Name]=$I108)*
        (World[Year]=Year)*
        (World[GDP per capita (USD)]&lt;&gt;0),
        World[GDP per capita (USD)])),"No Value")</f>
        <v>4422.3900000000003</v>
      </c>
      <c r="M108" s="2" cm="1">
        <f t="array" ref="M108">IFERROR(MEDIAN(
    IF(
        (World[Country Name]=$I108)*
        (World[Year]=Year)*
        (World[Unemployment (% of total labor force) (modeled ILO estimate)]&lt;&gt;0),
        World[Unemployment (% of total labor force) (modeled ILO estimate)])),"No Value")</f>
        <v>8.1069999999999993</v>
      </c>
      <c r="N108" s="3" cm="1">
        <f t="array" ref="N108">IFERROR(MEDIAN(
    IF(
        (World[Country Name]=$I108)*
        (World[Year]=Year-1)*
        (World[Infant mortality rate (per 1,000 live births)]&lt;&gt;0),
        World[Infant mortality rate (per 1,000 live births)])),"No Value")</f>
        <v>17</v>
      </c>
      <c r="O108" s="3" cm="1">
        <f t="array" ref="O108">IFERROR(MEDIAN(
    IF(
        (World[Country Name]=$I108)*
        (World[Year]=Year-1)*
        (World[Life expectancy at birth (years)]&lt;&gt;0),
        World[Life expectancy at birth (years)])),"No Value")</f>
        <v>74.507000000000005</v>
      </c>
      <c r="P108" s="5" cm="1">
        <f t="array" ref="P108">IFERROR(MEDIAN(
    IF(
        (World[Country Name]=$I108)*
        (World[Year]=Year-1)*
        (World[GDP per capita (USD)]&lt;&gt;0),
        World[GDP per capita (USD)])),"No Value")</f>
        <v>4491.6400000000003</v>
      </c>
      <c r="Q108" s="2" cm="1">
        <f t="array" ref="Q108">IFERROR(MEDIAN(
    IF(
        (World[Country Name]=$I108)*
        (World[Year]=Year-1)*
        (World[Unemployment (% of total labor force) (modeled ILO estimate)]&lt;&gt;0),
        World[Unemployment (% of total labor force) (modeled ILO estimate)])),"No Value")</f>
        <v>8.391</v>
      </c>
      <c r="R108" cm="1">
        <f t="array" ref="R108">IFERROR(MEDIAN(
    IF(
        (World[Country Name]=$I108)*
        (World[Year]=Year-2)*
        (World[Infant mortality rate (per 1,000 live births)]&lt;&gt;0),
        World[Infant mortality rate (per 1,000 live births)])),"No Value")</f>
        <v>18</v>
      </c>
      <c r="S108" s="2" cm="1">
        <f t="array" ref="S108">IFERROR(MEDIAN(
    IF(
        (World[Country Name]=$I108)*
        (World[Year]=Year-2)*
        (World[Life expectancy at birth (years)]&lt;&gt;0),
        World[Life expectancy at birth (years)])),"No Value")</f>
        <v>74.016999999999996</v>
      </c>
      <c r="T108" cm="1">
        <f t="array" ref="T108">IFERROR(MEDIAN(
    IF(
        (World[Country Name]=$I108)*
        (World[Year]=Year-2)*
        (World[GDP per capita (USD)]&lt;&gt;0),
        World[GDP per capita (USD)])),"No Value")</f>
        <v>4640.38</v>
      </c>
      <c r="U108" s="6" cm="1">
        <f t="array" ref="U108">IFERROR(MEDIAN(
    IF(
        (World[Country Name]=$I108)*
        (World[Year]=Year-2)*
        (World[Unemployment (% of total labor force) (modeled ILO estimate)]&lt;&gt;0),
        World[Unemployment (% of total labor force) (modeled ILO estimate)])),"No Value")</f>
        <v>8.407</v>
      </c>
    </row>
    <row r="109" spans="9:21" x14ac:dyDescent="0.3">
      <c r="I109" t="str">
        <v>Lesotho</v>
      </c>
      <c r="J109" s="3" cm="1">
        <f t="array" ref="J109">IFERROR(MEDIAN(
    IF(
        (World[Country Name]=$I109)*
        (World[Year]=Year)*
        (World[Infant mortality rate (per 1,000 live births)]&lt;&gt;0),
        World[Infant mortality rate (per 1,000 live births)])),"No Value")</f>
        <v>86.5</v>
      </c>
      <c r="K109" s="3" cm="1">
        <f t="array" ref="K109">IFERROR(MEDIAN(
    IF(
        (World[Country Name]=$I109)*
        (World[Year]=Year)*
        (World[Life expectancy at birth (years)]&lt;&gt;0),
        World[Life expectancy at birth (years)])),"No data")</f>
        <v>46.197000000000003</v>
      </c>
      <c r="L109" s="4" cm="1">
        <f t="array" ref="L109">IFERROR(MEDIAN(
    IF(
        (World[Country Name]=$I109)*
        (World[Year]=Year)*
        (World[GDP per capita (USD)]&lt;&gt;0),
        World[GDP per capita (USD)])),"No Value")</f>
        <v>405.60500000000002</v>
      </c>
      <c r="M109" s="2" cm="1">
        <f t="array" ref="M109">IFERROR(MEDIAN(
    IF(
        (World[Country Name]=$I109)*
        (World[Year]=Year)*
        (World[Unemployment (% of total labor force) (modeled ILO estimate)]&lt;&gt;0),
        World[Unemployment (% of total labor force) (modeled ILO estimate)])),"No Value")</f>
        <v>35.305999999999997</v>
      </c>
      <c r="N109" s="3" cm="1">
        <f t="array" ref="N109">IFERROR(MEDIAN(
    IF(
        (World[Country Name]=$I109)*
        (World[Year]=Year-1)*
        (World[Infant mortality rate (per 1,000 live births)]&lt;&gt;0),
        World[Infant mortality rate (per 1,000 live births)])),"No Value")</f>
        <v>85.4</v>
      </c>
      <c r="O109" s="3" cm="1">
        <f t="array" ref="O109">IFERROR(MEDIAN(
    IF(
        (World[Country Name]=$I109)*
        (World[Year]=Year-1)*
        (World[Life expectancy at birth (years)]&lt;&gt;0),
        World[Life expectancy at birth (years)])),"No Value")</f>
        <v>47.691000000000003</v>
      </c>
      <c r="P109" s="5" cm="1">
        <f t="array" ref="P109">IFERROR(MEDIAN(
    IF(
        (World[Country Name]=$I109)*
        (World[Year]=Year-1)*
        (World[GDP per capita (USD)]&lt;&gt;0),
        World[GDP per capita (USD)])),"No Value")</f>
        <v>436.488</v>
      </c>
      <c r="Q109" s="2" cm="1">
        <f t="array" ref="Q109">IFERROR(MEDIAN(
    IF(
        (World[Country Name]=$I109)*
        (World[Year]=Year-1)*
        (World[Unemployment (% of total labor force) (modeled ILO estimate)]&lt;&gt;0),
        World[Unemployment (% of total labor force) (modeled ILO estimate)])),"No Value")</f>
        <v>36.146999999999998</v>
      </c>
      <c r="R109" cm="1">
        <f t="array" ref="R109">IFERROR(MEDIAN(
    IF(
        (World[Country Name]=$I109)*
        (World[Year]=Year-2)*
        (World[Infant mortality rate (per 1,000 live births)]&lt;&gt;0),
        World[Infant mortality rate (per 1,000 live births)])),"No Value")</f>
        <v>83.8</v>
      </c>
      <c r="S109" s="2" cm="1">
        <f t="array" ref="S109">IFERROR(MEDIAN(
    IF(
        (World[Country Name]=$I109)*
        (World[Year]=Year-2)*
        (World[Life expectancy at birth (years)]&lt;&gt;0),
        World[Life expectancy at birth (years)])),"No Value")</f>
        <v>49.328000000000003</v>
      </c>
      <c r="T109" cm="1">
        <f t="array" ref="T109">IFERROR(MEDIAN(
    IF(
        (World[Country Name]=$I109)*
        (World[Year]=Year-2)*
        (World[GDP per capita (USD)]&lt;&gt;0),
        World[GDP per capita (USD)])),"No Value")</f>
        <v>451.92700000000002</v>
      </c>
      <c r="U109" s="6" cm="1">
        <f t="array" ref="U109">IFERROR(MEDIAN(
    IF(
        (World[Country Name]=$I109)*
        (World[Year]=Year-2)*
        (World[Unemployment (% of total labor force) (modeled ILO estimate)]&lt;&gt;0),
        World[Unemployment (% of total labor force) (modeled ILO estimate)])),"No Value")</f>
        <v>36.811999999999998</v>
      </c>
    </row>
    <row r="110" spans="9:21" x14ac:dyDescent="0.3">
      <c r="I110" t="str">
        <v>Liberia</v>
      </c>
      <c r="J110" s="3" cm="1">
        <f t="array" ref="J110">IFERROR(MEDIAN(
    IF(
        (World[Country Name]=$I110)*
        (World[Year]=Year)*
        (World[Infant mortality rate (per 1,000 live births)]&lt;&gt;0),
        World[Infant mortality rate (per 1,000 live births)])),"No Value")</f>
        <v>118</v>
      </c>
      <c r="K110" s="3" cm="1">
        <f t="array" ref="K110">IFERROR(MEDIAN(
    IF(
        (World[Country Name]=$I110)*
        (World[Year]=Year)*
        (World[Life expectancy at birth (years)]&lt;&gt;0),
        World[Life expectancy at birth (years)])),"No data")</f>
        <v>52.235999999999997</v>
      </c>
      <c r="L110" s="4" cm="1">
        <f t="array" ref="L110">IFERROR(MEDIAN(
    IF(
        (World[Country Name]=$I110)*
        (World[Year]=Year)*
        (World[GDP per capita (USD)]&lt;&gt;0),
        World[GDP per capita (USD)])),"No Value")</f>
        <v>306.70999999999998</v>
      </c>
      <c r="M110" s="2" cm="1">
        <f t="array" ref="M110">IFERROR(MEDIAN(
    IF(
        (World[Country Name]=$I110)*
        (World[Year]=Year)*
        (World[Unemployment (% of total labor force) (modeled ILO estimate)]&lt;&gt;0),
        World[Unemployment (% of total labor force) (modeled ILO estimate)])),"No Value")</f>
        <v>2.6059999999999999</v>
      </c>
      <c r="N110" s="3" cm="1">
        <f t="array" ref="N110">IFERROR(MEDIAN(
    IF(
        (World[Country Name]=$I110)*
        (World[Year]=Year-1)*
        (World[Infant mortality rate (per 1,000 live births)]&lt;&gt;0),
        World[Infant mortality rate (per 1,000 live births)])),"No Value")</f>
        <v>126</v>
      </c>
      <c r="O110" s="3" cm="1">
        <f t="array" ref="O110">IFERROR(MEDIAN(
    IF(
        (World[Country Name]=$I110)*
        (World[Year]=Year-1)*
        (World[Life expectancy at birth (years)]&lt;&gt;0),
        World[Life expectancy at birth (years)])),"No Value")</f>
        <v>51.734000000000002</v>
      </c>
      <c r="P110" s="5" cm="1">
        <f t="array" ref="P110">IFERROR(MEDIAN(
    IF(
        (World[Country Name]=$I110)*
        (World[Year]=Year-1)*
        (World[GDP per capita (USD)]&lt;&gt;0),
        World[GDP per capita (USD)])),"No Value")</f>
        <v>306.83300000000003</v>
      </c>
      <c r="Q110" s="2" cm="1">
        <f t="array" ref="Q110">IFERROR(MEDIAN(
    IF(
        (World[Country Name]=$I110)*
        (World[Year]=Year-1)*
        (World[Unemployment (% of total labor force) (modeled ILO estimate)]&lt;&gt;0),
        World[Unemployment (% of total labor force) (modeled ILO estimate)])),"No Value")</f>
        <v>2.7719999999999998</v>
      </c>
      <c r="R110" cm="1">
        <f t="array" ref="R110">IFERROR(MEDIAN(
    IF(
        (World[Country Name]=$I110)*
        (World[Year]=Year-2)*
        (World[Infant mortality rate (per 1,000 live births)]&lt;&gt;0),
        World[Infant mortality rate (per 1,000 live births)])),"No Value")</f>
        <v>134</v>
      </c>
      <c r="S110" s="2" cm="1">
        <f t="array" ref="S110">IFERROR(MEDIAN(
    IF(
        (World[Country Name]=$I110)*
        (World[Year]=Year-2)*
        (World[Life expectancy at birth (years)]&lt;&gt;0),
        World[Life expectancy at birth (years)])),"No Value")</f>
        <v>51.234000000000002</v>
      </c>
      <c r="T110" t="str" cm="1">
        <f t="array" ref="T110">IFERROR(MEDIAN(
    IF(
        (World[Country Name]=$I110)*
        (World[Year]=Year-2)*
        (World[GDP per capita (USD)]&lt;&gt;0),
        World[GDP per capita (USD)])),"No Value")</f>
        <v>No Value</v>
      </c>
      <c r="U110" s="6" cm="1">
        <f t="array" ref="U110">IFERROR(MEDIAN(
    IF(
        (World[Country Name]=$I110)*
        (World[Year]=Year-2)*
        (World[Unemployment (% of total labor force) (modeled ILO estimate)]&lt;&gt;0),
        World[Unemployment (% of total labor force) (modeled ILO estimate)])),"No Value")</f>
        <v>2.782</v>
      </c>
    </row>
    <row r="111" spans="9:21" x14ac:dyDescent="0.3">
      <c r="I111" t="str">
        <v>Libya</v>
      </c>
      <c r="J111" s="3" cm="1">
        <f t="array" ref="J111">IFERROR(MEDIAN(
    IF(
        (World[Country Name]=$I111)*
        (World[Year]=Year)*
        (World[Infant mortality rate (per 1,000 live births)]&lt;&gt;0),
        World[Infant mortality rate (per 1,000 live births)])),"No Value")</f>
        <v>23.4</v>
      </c>
      <c r="K111" s="3" cm="1">
        <f t="array" ref="K111">IFERROR(MEDIAN(
    IF(
        (World[Country Name]=$I111)*
        (World[Year]=Year)*
        (World[Life expectancy at birth (years)]&lt;&gt;0),
        World[Life expectancy at birth (years)])),"No data")</f>
        <v>71.037999999999997</v>
      </c>
      <c r="L111" s="4" cm="1">
        <f t="array" ref="L111">IFERROR(MEDIAN(
    IF(
        (World[Country Name]=$I111)*
        (World[Year]=Year)*
        (World[GDP per capita (USD)]&lt;&gt;0),
        World[GDP per capita (USD)])),"No Value")</f>
        <v>6266.49</v>
      </c>
      <c r="M111" s="2" cm="1">
        <f t="array" ref="M111">IFERROR(MEDIAN(
    IF(
        (World[Country Name]=$I111)*
        (World[Year]=Year)*
        (World[Unemployment (% of total labor force) (modeled ILO estimate)]&lt;&gt;0),
        World[Unemployment (% of total labor force) (modeled ILO estimate)])),"No Value")</f>
        <v>18.771999999999998</v>
      </c>
      <c r="N111" s="3" cm="1">
        <f t="array" ref="N111">IFERROR(MEDIAN(
    IF(
        (World[Country Name]=$I111)*
        (World[Year]=Year-1)*
        (World[Infant mortality rate (per 1,000 live births)]&lt;&gt;0),
        World[Infant mortality rate (per 1,000 live births)])),"No Value")</f>
        <v>24.2</v>
      </c>
      <c r="O111" s="3" cm="1">
        <f t="array" ref="O111">IFERROR(MEDIAN(
    IF(
        (World[Country Name]=$I111)*
        (World[Year]=Year-1)*
        (World[Life expectancy at birth (years)]&lt;&gt;0),
        World[Life expectancy at birth (years)])),"No Value")</f>
        <v>70.852000000000004</v>
      </c>
      <c r="P111" s="5" cm="1">
        <f t="array" ref="P111">IFERROR(MEDIAN(
    IF(
        (World[Country Name]=$I111)*
        (World[Year]=Year-1)*
        (World[GDP per capita (USD)]&lt;&gt;0),
        World[GDP per capita (USD)])),"No Value")</f>
        <v>7142.77</v>
      </c>
      <c r="Q111" s="2" cm="1">
        <f t="array" ref="Q111">IFERROR(MEDIAN(
    IF(
        (World[Country Name]=$I111)*
        (World[Year]=Year-1)*
        (World[Unemployment (% of total labor force) (modeled ILO estimate)]&lt;&gt;0),
        World[Unemployment (% of total labor force) (modeled ILO estimate)])),"No Value")</f>
        <v>20.661000000000001</v>
      </c>
      <c r="R111" cm="1">
        <f t="array" ref="R111">IFERROR(MEDIAN(
    IF(
        (World[Country Name]=$I111)*
        (World[Year]=Year-2)*
        (World[Infant mortality rate (per 1,000 live births)]&lt;&gt;0),
        World[Infant mortality rate (per 1,000 live births)])),"No Value")</f>
        <v>24.9</v>
      </c>
      <c r="S111" s="2" cm="1">
        <f t="array" ref="S111">IFERROR(MEDIAN(
    IF(
        (World[Country Name]=$I111)*
        (World[Year]=Year-2)*
        (World[Life expectancy at birth (years)]&lt;&gt;0),
        World[Life expectancy at birth (years)])),"No Value")</f>
        <v>70.683999999999997</v>
      </c>
      <c r="T111" cm="1">
        <f t="array" ref="T111">IFERROR(MEDIAN(
    IF(
        (World[Country Name]=$I111)*
        (World[Year]=Year-2)*
        (World[GDP per capita (USD)]&lt;&gt;0),
        World[GDP per capita (USD)])),"No Value")</f>
        <v>6819.03</v>
      </c>
      <c r="U111" s="6" cm="1">
        <f t="array" ref="U111">IFERROR(MEDIAN(
    IF(
        (World[Country Name]=$I111)*
        (World[Year]=Year-2)*
        (World[Unemployment (% of total labor force) (modeled ILO estimate)]&lt;&gt;0),
        World[Unemployment (% of total labor force) (modeled ILO estimate)])),"No Value")</f>
        <v>21.138000000000002</v>
      </c>
    </row>
    <row r="112" spans="9:21" x14ac:dyDescent="0.3">
      <c r="I112" t="str">
        <v>Liechtenstein</v>
      </c>
      <c r="J112" s="3" t="str" cm="1">
        <f t="array" ref="J112">IFERROR(MEDIAN(
    IF(
        (World[Country Name]=$I112)*
        (World[Year]=Year)*
        (World[Infant mortality rate (per 1,000 live births)]&lt;&gt;0),
        World[Infant mortality rate (per 1,000 live births)])),"No Value")</f>
        <v>No Value</v>
      </c>
      <c r="K112" s="3" cm="1">
        <f t="array" ref="K112">IFERROR(MEDIAN(
    IF(
        (World[Country Name]=$I112)*
        (World[Year]=Year)*
        (World[Life expectancy at birth (years)]&lt;&gt;0),
        World[Life expectancy at birth (years)])),"No data")</f>
        <v>79.275599999999997</v>
      </c>
      <c r="L112" s="4" cm="1">
        <f t="array" ref="L112">IFERROR(MEDIAN(
    IF(
        (World[Country Name]=$I112)*
        (World[Year]=Year)*
        (World[GDP per capita (USD)]&lt;&gt;0),
        World[GDP per capita (USD)])),"No Value")</f>
        <v>74267.5</v>
      </c>
      <c r="M112" s="2" t="str" cm="1">
        <f t="array" ref="M112">IFERROR(MEDIAN(
    IF(
        (World[Country Name]=$I112)*
        (World[Year]=Year)*
        (World[Unemployment (% of total labor force) (modeled ILO estimate)]&lt;&gt;0),
        World[Unemployment (% of total labor force) (modeled ILO estimate)])),"No Value")</f>
        <v>No Value</v>
      </c>
      <c r="N112" s="3" t="str" cm="1">
        <f t="array" ref="N112">IFERROR(MEDIAN(
    IF(
        (World[Country Name]=$I112)*
        (World[Year]=Year-1)*
        (World[Infant mortality rate (per 1,000 live births)]&lt;&gt;0),
        World[Infant mortality rate (per 1,000 live births)])),"No Value")</f>
        <v>No Value</v>
      </c>
      <c r="O112" s="3" cm="1">
        <f t="array" ref="O112">IFERROR(MEDIAN(
    IF(
        (World[Country Name]=$I112)*
        (World[Year]=Year-1)*
        (World[Life expectancy at birth (years)]&lt;&gt;0),
        World[Life expectancy at birth (years)])),"No Value")</f>
        <v>76.826800000000006</v>
      </c>
      <c r="P112" s="5" cm="1">
        <f t="array" ref="P112">IFERROR(MEDIAN(
    IF(
        (World[Country Name]=$I112)*
        (World[Year]=Year-1)*
        (World[GDP per capita (USD)]&lt;&gt;0),
        World[GDP per capita (USD)])),"No Value")</f>
        <v>74853.899999999994</v>
      </c>
      <c r="Q112" s="2" t="str" cm="1">
        <f t="array" ref="Q112">IFERROR(MEDIAN(
    IF(
        (World[Country Name]=$I112)*
        (World[Year]=Year-1)*
        (World[Unemployment (% of total labor force) (modeled ILO estimate)]&lt;&gt;0),
        World[Unemployment (% of total labor force) (modeled ILO estimate)])),"No Value")</f>
        <v>No Value</v>
      </c>
      <c r="R112" t="str" cm="1">
        <f t="array" ref="R112">IFERROR(MEDIAN(
    IF(
        (World[Country Name]=$I112)*
        (World[Year]=Year-2)*
        (World[Infant mortality rate (per 1,000 live births)]&lt;&gt;0),
        World[Infant mortality rate (per 1,000 live births)])),"No Value")</f>
        <v>No Value</v>
      </c>
      <c r="S112" s="2" cm="1">
        <f t="array" ref="S112">IFERROR(MEDIAN(
    IF(
        (World[Country Name]=$I112)*
        (World[Year]=Year-2)*
        (World[Life expectancy at birth (years)]&lt;&gt;0),
        World[Life expectancy at birth (years)])),"No Value")</f>
        <v>79.109800000000007</v>
      </c>
      <c r="T112" cm="1">
        <f t="array" ref="T112">IFERROR(MEDIAN(
    IF(
        (World[Country Name]=$I112)*
        (World[Year]=Year-2)*
        (World[GDP per capita (USD)]&lt;&gt;0),
        World[GDP per capita (USD)])),"No Value")</f>
        <v>81297.100000000006</v>
      </c>
      <c r="U112" s="6" t="str" cm="1">
        <f t="array" ref="U112">IFERROR(MEDIAN(
    IF(
        (World[Country Name]=$I112)*
        (World[Year]=Year-2)*
        (World[Unemployment (% of total labor force) (modeled ILO estimate)]&lt;&gt;0),
        World[Unemployment (% of total labor force) (modeled ILO estimate)])),"No Value")</f>
        <v>No Value</v>
      </c>
    </row>
    <row r="113" spans="9:21" x14ac:dyDescent="0.3">
      <c r="I113" t="str">
        <v>Lithuania</v>
      </c>
      <c r="J113" s="3" cm="1">
        <f t="array" ref="J113">IFERROR(MEDIAN(
    IF(
        (World[Country Name]=$I113)*
        (World[Year]=Year)*
        (World[Infant mortality rate (per 1,000 live births)]&lt;&gt;0),
        World[Infant mortality rate (per 1,000 live births)])),"No Value")</f>
        <v>8.1999999999999993</v>
      </c>
      <c r="K113" s="3" cm="1">
        <f t="array" ref="K113">IFERROR(MEDIAN(
    IF(
        (World[Country Name]=$I113)*
        (World[Year]=Year)*
        (World[Life expectancy at birth (years)]&lt;&gt;0),
        World[Life expectancy at birth (years)])),"No data")</f>
        <v>71.658500000000004</v>
      </c>
      <c r="L113" s="4" cm="1">
        <f t="array" ref="L113">IFERROR(MEDIAN(
    IF(
        (World[Country Name]=$I113)*
        (World[Year]=Year)*
        (World[GDP per capita (USD)]&lt;&gt;0),
        World[GDP per capita (USD)])),"No Value")</f>
        <v>3530.15</v>
      </c>
      <c r="M113" s="2" cm="1">
        <f t="array" ref="M113">IFERROR(MEDIAN(
    IF(
        (World[Country Name]=$I113)*
        (World[Year]=Year)*
        (World[Unemployment (% of total labor force) (modeled ILO estimate)]&lt;&gt;0),
        World[Unemployment (% of total labor force) (modeled ILO estimate)])),"No Value")</f>
        <v>16.84</v>
      </c>
      <c r="N113" s="3" cm="1">
        <f t="array" ref="N113">IFERROR(MEDIAN(
    IF(
        (World[Country Name]=$I113)*
        (World[Year]=Year-1)*
        (World[Infant mortality rate (per 1,000 live births)]&lt;&gt;0),
        World[Infant mortality rate (per 1,000 live births)])),"No Value")</f>
        <v>8.5</v>
      </c>
      <c r="O113" s="3" cm="1">
        <f t="array" ref="O113">IFERROR(MEDIAN(
    IF(
        (World[Country Name]=$I113)*
        (World[Year]=Year-1)*
        (World[Life expectancy at birth (years)]&lt;&gt;0),
        World[Life expectancy at birth (years)])),"No Value")</f>
        <v>72.019499999999994</v>
      </c>
      <c r="P113" s="5" cm="1">
        <f t="array" ref="P113">IFERROR(MEDIAN(
    IF(
        (World[Country Name]=$I113)*
        (World[Year]=Year-1)*
        (World[GDP per capita (USD)]&lt;&gt;0),
        World[GDP per capita (USD)])),"No Value")</f>
        <v>3297.35</v>
      </c>
      <c r="Q113" s="2" cm="1">
        <f t="array" ref="Q113">IFERROR(MEDIAN(
    IF(
        (World[Country Name]=$I113)*
        (World[Year]=Year-1)*
        (World[Unemployment (% of total labor force) (modeled ILO estimate)]&lt;&gt;0),
        World[Unemployment (% of total labor force) (modeled ILO estimate)])),"No Value")</f>
        <v>15.930999999999999</v>
      </c>
      <c r="R113" cm="1">
        <f t="array" ref="R113">IFERROR(MEDIAN(
    IF(
        (World[Country Name]=$I113)*
        (World[Year]=Year-2)*
        (World[Infant mortality rate (per 1,000 live births)]&lt;&gt;0),
        World[Infant mortality rate (per 1,000 live births)])),"No Value")</f>
        <v>8.9</v>
      </c>
      <c r="S113" s="2" cm="1">
        <f t="array" ref="S113">IFERROR(MEDIAN(
    IF(
        (World[Country Name]=$I113)*
        (World[Year]=Year-2)*
        (World[Life expectancy at birth (years)]&lt;&gt;0),
        World[Life expectancy at birth (years)])),"No Value")</f>
        <v>71.570700000000002</v>
      </c>
      <c r="T113" cm="1">
        <f t="array" ref="T113">IFERROR(MEDIAN(
    IF(
        (World[Country Name]=$I113)*
        (World[Year]=Year-2)*
        (World[GDP per capita (USD)]&lt;&gt;0),
        World[GDP per capita (USD)])),"No Value")</f>
        <v>3113.55</v>
      </c>
      <c r="U113" s="6" cm="1">
        <f t="array" ref="U113">IFERROR(MEDIAN(
    IF(
        (World[Country Name]=$I113)*
        (World[Year]=Year-2)*
        (World[Unemployment (% of total labor force) (modeled ILO estimate)]&lt;&gt;0),
        World[Unemployment (% of total labor force) (modeled ILO estimate)])),"No Value")</f>
        <v>13.388</v>
      </c>
    </row>
    <row r="114" spans="9:21" x14ac:dyDescent="0.3">
      <c r="I114" t="str">
        <v>Luxembourg</v>
      </c>
      <c r="J114" s="3" cm="1">
        <f t="array" ref="J114">IFERROR(MEDIAN(
    IF(
        (World[Country Name]=$I114)*
        (World[Year]=Year)*
        (World[Infant mortality rate (per 1,000 live births)]&lt;&gt;0),
        World[Infant mortality rate (per 1,000 live births)])),"No Value")</f>
        <v>3.7</v>
      </c>
      <c r="K114" s="3" cm="1">
        <f t="array" ref="K114">IFERROR(MEDIAN(
    IF(
        (World[Country Name]=$I114)*
        (World[Year]=Year)*
        (World[Life expectancy at birth (years)]&lt;&gt;0),
        World[Life expectancy at birth (years)])),"No data")</f>
        <v>77.824399999999997</v>
      </c>
      <c r="L114" s="4" cm="1">
        <f t="array" ref="L114">IFERROR(MEDIAN(
    IF(
        (World[Country Name]=$I114)*
        (World[Year]=Year)*
        (World[GDP per capita (USD)]&lt;&gt;0),
        World[GDP per capita (USD)])),"No Value")</f>
        <v>48179.4</v>
      </c>
      <c r="M114" s="2" cm="1">
        <f t="array" ref="M114">IFERROR(MEDIAN(
    IF(
        (World[Country Name]=$I114)*
        (World[Year]=Year)*
        (World[Unemployment (% of total labor force) (modeled ILO estimate)]&lt;&gt;0),
        World[Unemployment (% of total labor force) (modeled ILO estimate)])),"No Value")</f>
        <v>1.8049999999999999</v>
      </c>
      <c r="N114" s="3" cm="1">
        <f t="array" ref="N114">IFERROR(MEDIAN(
    IF(
        (World[Country Name]=$I114)*
        (World[Year]=Year-1)*
        (World[Infant mortality rate (per 1,000 live births)]&lt;&gt;0),
        World[Infant mortality rate (per 1,000 live births)])),"No Value")</f>
        <v>3.9</v>
      </c>
      <c r="O114" s="3" cm="1">
        <f t="array" ref="O114">IFERROR(MEDIAN(
    IF(
        (World[Country Name]=$I114)*
        (World[Year]=Year-1)*
        (World[Life expectancy at birth (years)]&lt;&gt;0),
        World[Life expectancy at birth (years)])),"No Value")</f>
        <v>77.873199999999997</v>
      </c>
      <c r="P114" s="5" cm="1">
        <f t="array" ref="P114">IFERROR(MEDIAN(
    IF(
        (World[Country Name]=$I114)*
        (World[Year]=Year-1)*
        (World[GDP per capita (USD)]&lt;&gt;0),
        World[GDP per capita (USD)])),"No Value")</f>
        <v>48736</v>
      </c>
      <c r="Q114" s="2" cm="1">
        <f t="array" ref="Q114">IFERROR(MEDIAN(
    IF(
        (World[Country Name]=$I114)*
        (World[Year]=Year-1)*
        (World[Unemployment (% of total labor force) (modeled ILO estimate)]&lt;&gt;0),
        World[Unemployment (% of total labor force) (modeled ILO estimate)])),"No Value")</f>
        <v>2.3450000000000002</v>
      </c>
      <c r="R114" cm="1">
        <f t="array" ref="R114">IFERROR(MEDIAN(
    IF(
        (World[Country Name]=$I114)*
        (World[Year]=Year-2)*
        (World[Infant mortality rate (per 1,000 live births)]&lt;&gt;0),
        World[Infant mortality rate (per 1,000 live births)])),"No Value")</f>
        <v>4.0999999999999996</v>
      </c>
      <c r="S114" s="2" cm="1">
        <f t="array" ref="S114">IFERROR(MEDIAN(
    IF(
        (World[Country Name]=$I114)*
        (World[Year]=Year-2)*
        (World[Life expectancy at birth (years)]&lt;&gt;0),
        World[Life expectancy at birth (years)])),"No Value")</f>
        <v>77.770700000000005</v>
      </c>
      <c r="T114" cm="1">
        <f t="array" ref="T114">IFERROR(MEDIAN(
    IF(
        (World[Country Name]=$I114)*
        (World[Year]=Year-2)*
        (World[GDP per capita (USD)]&lt;&gt;0),
        World[GDP per capita (USD)])),"No Value")</f>
        <v>51654.400000000001</v>
      </c>
      <c r="U114" s="6" cm="1">
        <f t="array" ref="U114">IFERROR(MEDIAN(
    IF(
        (World[Country Name]=$I114)*
        (World[Year]=Year-2)*
        (World[Unemployment (% of total labor force) (modeled ILO estimate)]&lt;&gt;0),
        World[Unemployment (% of total labor force) (modeled ILO estimate)])),"No Value")</f>
        <v>2.39</v>
      </c>
    </row>
    <row r="115" spans="9:21" x14ac:dyDescent="0.3">
      <c r="I115" t="str">
        <v>Macao SAR, China</v>
      </c>
      <c r="J115" s="3" t="str" cm="1">
        <f t="array" ref="J115">IFERROR(MEDIAN(
    IF(
        (World[Country Name]=$I115)*
        (World[Year]=Year)*
        (World[Infant mortality rate (per 1,000 live births)]&lt;&gt;0),
        World[Infant mortality rate (per 1,000 live births)])),"No Value")</f>
        <v>No Value</v>
      </c>
      <c r="K115" s="3" cm="1">
        <f t="array" ref="K115">IFERROR(MEDIAN(
    IF(
        (World[Country Name]=$I115)*
        (World[Year]=Year)*
        (World[Life expectancy at birth (years)]&lt;&gt;0),
        World[Life expectancy at birth (years)])),"No data")</f>
        <v>80.644999999999996</v>
      </c>
      <c r="L115" s="4" cm="1">
        <f t="array" ref="L115">IFERROR(MEDIAN(
    IF(
        (World[Country Name]=$I115)*
        (World[Year]=Year)*
        (World[GDP per capita (USD)]&lt;&gt;0),
        World[GDP per capita (USD)])),"No Value")</f>
        <v>15553</v>
      </c>
      <c r="M115" s="2" cm="1">
        <f t="array" ref="M115">IFERROR(MEDIAN(
    IF(
        (World[Country Name]=$I115)*
        (World[Year]=Year)*
        (World[Unemployment (% of total labor force) (modeled ILO estimate)]&lt;&gt;0),
        World[Unemployment (% of total labor force) (modeled ILO estimate)])),"No Value")</f>
        <v>6.4</v>
      </c>
      <c r="N115" s="3" t="str" cm="1">
        <f t="array" ref="N115">IFERROR(MEDIAN(
    IF(
        (World[Country Name]=$I115)*
        (World[Year]=Year-1)*
        (World[Infant mortality rate (per 1,000 live births)]&lt;&gt;0),
        World[Infant mortality rate (per 1,000 live births)])),"No Value")</f>
        <v>No Value</v>
      </c>
      <c r="O115" s="3" cm="1">
        <f t="array" ref="O115">IFERROR(MEDIAN(
    IF(
        (World[Country Name]=$I115)*
        (World[Year]=Year-1)*
        (World[Life expectancy at birth (years)]&lt;&gt;0),
        World[Life expectancy at birth (years)])),"No Value")</f>
        <v>80.406999999999996</v>
      </c>
      <c r="P115" s="5" cm="1">
        <f t="array" ref="P115">IFERROR(MEDIAN(
    IF(
        (World[Country Name]=$I115)*
        (World[Year]=Year-1)*
        (World[GDP per capita (USD)]&lt;&gt;0),
        World[GDP per capita (USD)])),"No Value")</f>
        <v>15710.1</v>
      </c>
      <c r="Q115" s="2" cm="1">
        <f t="array" ref="Q115">IFERROR(MEDIAN(
    IF(
        (World[Country Name]=$I115)*
        (World[Year]=Year-1)*
        (World[Unemployment (% of total labor force) (modeled ILO estimate)]&lt;&gt;0),
        World[Unemployment (% of total labor force) (modeled ILO estimate)])),"No Value")</f>
        <v>6.8</v>
      </c>
      <c r="R115" t="str" cm="1">
        <f t="array" ref="R115">IFERROR(MEDIAN(
    IF(
        (World[Country Name]=$I115)*
        (World[Year]=Year-2)*
        (World[Infant mortality rate (per 1,000 live births)]&lt;&gt;0),
        World[Infant mortality rate (per 1,000 live births)])),"No Value")</f>
        <v>No Value</v>
      </c>
      <c r="S115" s="2" cm="1">
        <f t="array" ref="S115">IFERROR(MEDIAN(
    IF(
        (World[Country Name]=$I115)*
        (World[Year]=Year-2)*
        (World[Life expectancy at birth (years)]&lt;&gt;0),
        World[Life expectancy at birth (years)])),"No Value")</f>
        <v>80.150000000000006</v>
      </c>
      <c r="T115" cm="1">
        <f t="array" ref="T115">IFERROR(MEDIAN(
    IF(
        (World[Country Name]=$I115)*
        (World[Year]=Year-2)*
        (World[GDP per capita (USD)]&lt;&gt;0),
        World[GDP per capita (USD)])),"No Value")</f>
        <v>15513.5</v>
      </c>
      <c r="U115" s="6" cm="1">
        <f t="array" ref="U115">IFERROR(MEDIAN(
    IF(
        (World[Country Name]=$I115)*
        (World[Year]=Year-2)*
        (World[Unemployment (% of total labor force) (modeled ILO estimate)]&lt;&gt;0),
        World[Unemployment (% of total labor force) (modeled ILO estimate)])),"No Value")</f>
        <v>6.3</v>
      </c>
    </row>
    <row r="116" spans="9:21" x14ac:dyDescent="0.3">
      <c r="I116" t="str">
        <v>Madagascar</v>
      </c>
      <c r="J116" s="3" cm="1">
        <f t="array" ref="J116">IFERROR(MEDIAN(
    IF(
        (World[Country Name]=$I116)*
        (World[Year]=Year)*
        (World[Infant mortality rate (per 1,000 live births)]&lt;&gt;0),
        World[Infant mortality rate (per 1,000 live births)])),"No Value")</f>
        <v>65.400000000000006</v>
      </c>
      <c r="K116" s="3" cm="1">
        <f t="array" ref="K116">IFERROR(MEDIAN(
    IF(
        (World[Country Name]=$I116)*
        (World[Year]=Year)*
        (World[Life expectancy at birth (years)]&lt;&gt;0),
        World[Life expectancy at birth (years)])),"No data")</f>
        <v>59.128999999999998</v>
      </c>
      <c r="L116" s="4" cm="1">
        <f t="array" ref="L116">IFERROR(MEDIAN(
    IF(
        (World[Country Name]=$I116)*
        (World[Year]=Year)*
        (World[GDP per capita (USD)]&lt;&gt;0),
        World[GDP per capita (USD)])),"No Value")</f>
        <v>278.55599999999998</v>
      </c>
      <c r="M116" s="2" cm="1">
        <f t="array" ref="M116">IFERROR(MEDIAN(
    IF(
        (World[Country Name]=$I116)*
        (World[Year]=Year)*
        (World[Unemployment (% of total labor force) (modeled ILO estimate)]&lt;&gt;0),
        World[Unemployment (% of total labor force) (modeled ILO estimate)])),"No Value")</f>
        <v>5.35</v>
      </c>
      <c r="N116" s="3" cm="1">
        <f t="array" ref="N116">IFERROR(MEDIAN(
    IF(
        (World[Country Name]=$I116)*
        (World[Year]=Year-1)*
        (World[Infant mortality rate (per 1,000 live births)]&lt;&gt;0),
        World[Infant mortality rate (per 1,000 live births)])),"No Value")</f>
        <v>68.599999999999994</v>
      </c>
      <c r="O116" s="3" cm="1">
        <f t="array" ref="O116">IFERROR(MEDIAN(
    IF(
        (World[Country Name]=$I116)*
        (World[Year]=Year-1)*
        (World[Life expectancy at birth (years)]&lt;&gt;0),
        World[Life expectancy at birth (years)])),"No Value")</f>
        <v>58.484999999999999</v>
      </c>
      <c r="P116" s="5" cm="1">
        <f t="array" ref="P116">IFERROR(MEDIAN(
    IF(
        (World[Country Name]=$I116)*
        (World[Year]=Year-1)*
        (World[GDP per capita (USD)]&lt;&gt;0),
        World[GDP per capita (USD)])),"No Value")</f>
        <v>245.93899999999999</v>
      </c>
      <c r="Q116" s="2" cm="1">
        <f t="array" ref="Q116">IFERROR(MEDIAN(
    IF(
        (World[Country Name]=$I116)*
        (World[Year]=Year-1)*
        (World[Unemployment (% of total labor force) (modeled ILO estimate)]&lt;&gt;0),
        World[Unemployment (% of total labor force) (modeled ILO estimate)])),"No Value")</f>
        <v>5.8</v>
      </c>
      <c r="R116" cm="1">
        <f t="array" ref="R116">IFERROR(MEDIAN(
    IF(
        (World[Country Name]=$I116)*
        (World[Year]=Year-2)*
        (World[Infant mortality rate (per 1,000 live births)]&lt;&gt;0),
        World[Infant mortality rate (per 1,000 live births)])),"No Value")</f>
        <v>72</v>
      </c>
      <c r="S116" s="2" cm="1">
        <f t="array" ref="S116">IFERROR(MEDIAN(
    IF(
        (World[Country Name]=$I116)*
        (World[Year]=Year-2)*
        (World[Life expectancy at birth (years)]&lt;&gt;0),
        World[Life expectancy at birth (years)])),"No Value")</f>
        <v>57.781999999999996</v>
      </c>
      <c r="T116" cm="1">
        <f t="array" ref="T116">IFERROR(MEDIAN(
    IF(
        (World[Country Name]=$I116)*
        (World[Year]=Year-2)*
        (World[GDP per capita (USD)]&lt;&gt;0),
        World[GDP per capita (USD)])),"No Value")</f>
        <v>243.25299999999999</v>
      </c>
      <c r="U116" s="6" cm="1">
        <f t="array" ref="U116">IFERROR(MEDIAN(
    IF(
        (World[Country Name]=$I116)*
        (World[Year]=Year-2)*
        (World[Unemployment (% of total labor force) (modeled ILO estimate)]&lt;&gt;0),
        World[Unemployment (% of total labor force) (modeled ILO estimate)])),"No Value")</f>
        <v>5.8609999999999998</v>
      </c>
    </row>
    <row r="117" spans="9:21" x14ac:dyDescent="0.3">
      <c r="I117" t="str">
        <v>Malawi</v>
      </c>
      <c r="J117" s="3" cm="1">
        <f t="array" ref="J117">IFERROR(MEDIAN(
    IF(
        (World[Country Name]=$I117)*
        (World[Year]=Year)*
        (World[Infant mortality rate (per 1,000 live births)]&lt;&gt;0),
        World[Infant mortality rate (per 1,000 live births)])),"No Value")</f>
        <v>93.3</v>
      </c>
      <c r="K117" s="3" cm="1">
        <f t="array" ref="K117">IFERROR(MEDIAN(
    IF(
        (World[Country Name]=$I117)*
        (World[Year]=Year)*
        (World[Life expectancy at birth (years)]&lt;&gt;0),
        World[Life expectancy at birth (years)])),"No data")</f>
        <v>45.204000000000001</v>
      </c>
      <c r="L117" s="4" cm="1">
        <f t="array" ref="L117">IFERROR(MEDIAN(
    IF(
        (World[Country Name]=$I117)*
        (World[Year]=Year)*
        (World[GDP per capita (USD)]&lt;&gt;0),
        World[GDP per capita (USD)])),"No Value")</f>
        <v>150.149</v>
      </c>
      <c r="M117" s="2" cm="1">
        <f t="array" ref="M117">IFERROR(MEDIAN(
    IF(
        (World[Country Name]=$I117)*
        (World[Year]=Year)*
        (World[Unemployment (% of total labor force) (modeled ILO estimate)]&lt;&gt;0),
        World[Unemployment (% of total labor force) (modeled ILO estimate)])),"No Value")</f>
        <v>8.3149999999999995</v>
      </c>
      <c r="N117" s="3" cm="1">
        <f t="array" ref="N117">IFERROR(MEDIAN(
    IF(
        (World[Country Name]=$I117)*
        (World[Year]=Year-1)*
        (World[Infant mortality rate (per 1,000 live births)]&lt;&gt;0),
        World[Infant mortality rate (per 1,000 live births)])),"No Value")</f>
        <v>100.4</v>
      </c>
      <c r="O117" s="3" cm="1">
        <f t="array" ref="O117">IFERROR(MEDIAN(
    IF(
        (World[Country Name]=$I117)*
        (World[Year]=Year-1)*
        (World[Life expectancy at birth (years)]&lt;&gt;0),
        World[Life expectancy at birth (years)])),"No Value")</f>
        <v>45.09</v>
      </c>
      <c r="P117" s="5" cm="1">
        <f t="array" ref="P117">IFERROR(MEDIAN(
    IF(
        (World[Country Name]=$I117)*
        (World[Year]=Year-1)*
        (World[GDP per capita (USD)]&lt;&gt;0),
        World[GDP per capita (USD)])),"No Value")</f>
        <v>156.386</v>
      </c>
      <c r="Q117" s="2" cm="1">
        <f t="array" ref="Q117">IFERROR(MEDIAN(
    IF(
        (World[Country Name]=$I117)*
        (World[Year]=Year-1)*
        (World[Unemployment (% of total labor force) (modeled ILO estimate)]&lt;&gt;0),
        World[Unemployment (% of total labor force) (modeled ILO estimate)])),"No Value")</f>
        <v>8.4039999999999999</v>
      </c>
      <c r="R117" cm="1">
        <f t="array" ref="R117">IFERROR(MEDIAN(
    IF(
        (World[Country Name]=$I117)*
        (World[Year]=Year-2)*
        (World[Infant mortality rate (per 1,000 live births)]&lt;&gt;0),
        World[Infant mortality rate (per 1,000 live births)])),"No Value")</f>
        <v>106</v>
      </c>
      <c r="S117" s="2" cm="1">
        <f t="array" ref="S117">IFERROR(MEDIAN(
    IF(
        (World[Country Name]=$I117)*
        (World[Year]=Year-2)*
        (World[Life expectancy at birth (years)]&lt;&gt;0),
        World[Life expectancy at birth (years)])),"No Value")</f>
        <v>45.136000000000003</v>
      </c>
      <c r="T117" cm="1">
        <f t="array" ref="T117">IFERROR(MEDIAN(
    IF(
        (World[Country Name]=$I117)*
        (World[Year]=Year-2)*
        (World[GDP per capita (USD)]&lt;&gt;0),
        World[GDP per capita (USD)])),"No Value")</f>
        <v>163.614</v>
      </c>
      <c r="U117" s="6" cm="1">
        <f t="array" ref="U117">IFERROR(MEDIAN(
    IF(
        (World[Country Name]=$I117)*
        (World[Year]=Year-2)*
        (World[Unemployment (% of total labor force) (modeled ILO estimate)]&lt;&gt;0),
        World[Unemployment (% of total labor force) (modeled ILO estimate)])),"No Value")</f>
        <v>8.4260000000000002</v>
      </c>
    </row>
    <row r="118" spans="9:21" x14ac:dyDescent="0.3">
      <c r="I118" t="str">
        <v>Malaysia</v>
      </c>
      <c r="J118" s="3" cm="1">
        <f t="array" ref="J118">IFERROR(MEDIAN(
    IF(
        (World[Country Name]=$I118)*
        (World[Year]=Year)*
        (World[Infant mortality rate (per 1,000 live births)]&lt;&gt;0),
        World[Infant mortality rate (per 1,000 live births)])),"No Value")</f>
        <v>8.1</v>
      </c>
      <c r="K118" s="3" cm="1">
        <f t="array" ref="K118">IFERROR(MEDIAN(
    IF(
        (World[Country Name]=$I118)*
        (World[Year]=Year)*
        (World[Life expectancy at birth (years)]&lt;&gt;0),
        World[Life expectancy at birth (years)])),"No data")</f>
        <v>72.781999999999996</v>
      </c>
      <c r="L118" s="4" cm="1">
        <f t="array" ref="L118">IFERROR(MEDIAN(
    IF(
        (World[Country Name]=$I118)*
        (World[Year]=Year)*
        (World[GDP per capita (USD)]&lt;&gt;0),
        World[GDP per capita (USD)])),"No Value")</f>
        <v>3913.43</v>
      </c>
      <c r="M118" s="2" cm="1">
        <f t="array" ref="M118">IFERROR(MEDIAN(
    IF(
        (World[Country Name]=$I118)*
        (World[Year]=Year)*
        (World[Unemployment (% of total labor force) (modeled ILO estimate)]&lt;&gt;0),
        World[Unemployment (% of total labor force) (modeled ILO estimate)])),"No Value")</f>
        <v>3.53</v>
      </c>
      <c r="N118" s="3" cm="1">
        <f t="array" ref="N118">IFERROR(MEDIAN(
    IF(
        (World[Country Name]=$I118)*
        (World[Year]=Year-1)*
        (World[Infant mortality rate (per 1,000 live births)]&lt;&gt;0),
        World[Infant mortality rate (per 1,000 live births)])),"No Value")</f>
        <v>8.6999999999999993</v>
      </c>
      <c r="O118" s="3" cm="1">
        <f t="array" ref="O118">IFERROR(MEDIAN(
    IF(
        (World[Country Name]=$I118)*
        (World[Year]=Year-1)*
        (World[Life expectancy at birth (years)]&lt;&gt;0),
        World[Life expectancy at birth (years)])),"No Value")</f>
        <v>72.593999999999994</v>
      </c>
      <c r="P118" s="5" cm="1">
        <f t="array" ref="P118">IFERROR(MEDIAN(
    IF(
        (World[Country Name]=$I118)*
        (World[Year]=Year-1)*
        (World[GDP per capita (USD)]&lt;&gt;0),
        World[GDP per capita (USD)])),"No Value")</f>
        <v>4043.66</v>
      </c>
      <c r="Q118" s="2" cm="1">
        <f t="array" ref="Q118">IFERROR(MEDIAN(
    IF(
        (World[Country Name]=$I118)*
        (World[Year]=Year-1)*
        (World[Unemployment (% of total labor force) (modeled ILO estimate)]&lt;&gt;0),
        World[Unemployment (% of total labor force) (modeled ILO estimate)])),"No Value")</f>
        <v>3</v>
      </c>
      <c r="R118" cm="1">
        <f t="array" ref="R118">IFERROR(MEDIAN(
    IF(
        (World[Country Name]=$I118)*
        (World[Year]=Year-2)*
        (World[Infant mortality rate (per 1,000 live births)]&lt;&gt;0),
        World[Infant mortality rate (per 1,000 live births)])),"No Value")</f>
        <v>9.4</v>
      </c>
      <c r="S118" s="2" cm="1">
        <f t="array" ref="S118">IFERROR(MEDIAN(
    IF(
        (World[Country Name]=$I118)*
        (World[Year]=Year-2)*
        (World[Life expectancy at birth (years)]&lt;&gt;0),
        World[Life expectancy at birth (years)])),"No Value")</f>
        <v>72.418000000000006</v>
      </c>
      <c r="T118" cm="1">
        <f t="array" ref="T118">IFERROR(MEDIAN(
    IF(
        (World[Country Name]=$I118)*
        (World[Year]=Year-2)*
        (World[GDP per capita (USD)]&lt;&gt;0),
        World[GDP per capita (USD)])),"No Value")</f>
        <v>3492.69</v>
      </c>
      <c r="U118" s="6" cm="1">
        <f t="array" ref="U118">IFERROR(MEDIAN(
    IF(
        (World[Country Name]=$I118)*
        (World[Year]=Year-2)*
        (World[Unemployment (% of total labor force) (modeled ILO estimate)]&lt;&gt;0),
        World[Unemployment (% of total labor force) (modeled ILO estimate)])),"No Value")</f>
        <v>3.43</v>
      </c>
    </row>
    <row r="119" spans="9:21" x14ac:dyDescent="0.3">
      <c r="I119" t="str">
        <v>Maldives</v>
      </c>
      <c r="J119" s="3" cm="1">
        <f t="array" ref="J119">IFERROR(MEDIAN(
    IF(
        (World[Country Name]=$I119)*
        (World[Year]=Year)*
        (World[Infant mortality rate (per 1,000 live births)]&lt;&gt;0),
        World[Infant mortality rate (per 1,000 live births)])),"No Value")</f>
        <v>28.7</v>
      </c>
      <c r="K119" s="3" cm="1">
        <f t="array" ref="K119">IFERROR(MEDIAN(
    IF(
        (World[Country Name]=$I119)*
        (World[Year]=Year)*
        (World[Life expectancy at birth (years)]&lt;&gt;0),
        World[Life expectancy at birth (years)])),"No data")</f>
        <v>70.963999999999999</v>
      </c>
      <c r="L119" s="4" cm="1">
        <f t="array" ref="L119">IFERROR(MEDIAN(
    IF(
        (World[Country Name]=$I119)*
        (World[Year]=Year)*
        (World[GDP per capita (USD)]&lt;&gt;0),
        World[GDP per capita (USD)])),"No Value")</f>
        <v>3039.33</v>
      </c>
      <c r="M119" s="2" cm="1">
        <f t="array" ref="M119">IFERROR(MEDIAN(
    IF(
        (World[Country Name]=$I119)*
        (World[Year]=Year)*
        (World[Unemployment (% of total labor force) (modeled ILO estimate)]&lt;&gt;0),
        World[Unemployment (% of total labor force) (modeled ILO estimate)])),"No Value")</f>
        <v>2.137</v>
      </c>
      <c r="N119" s="3" cm="1">
        <f t="array" ref="N119">IFERROR(MEDIAN(
    IF(
        (World[Country Name]=$I119)*
        (World[Year]=Year-1)*
        (World[Infant mortality rate (per 1,000 live births)]&lt;&gt;0),
        World[Infant mortality rate (per 1,000 live births)])),"No Value")</f>
        <v>31.9</v>
      </c>
      <c r="O119" s="3" cm="1">
        <f t="array" ref="O119">IFERROR(MEDIAN(
    IF(
        (World[Country Name]=$I119)*
        (World[Year]=Year-1)*
        (World[Life expectancy at birth (years)]&lt;&gt;0),
        World[Life expectancy at birth (years)])),"No Value")</f>
        <v>70.173000000000002</v>
      </c>
      <c r="P119" s="5" cm="1">
        <f t="array" ref="P119">IFERROR(MEDIAN(
    IF(
        (World[Country Name]=$I119)*
        (World[Year]=Year-1)*
        (World[GDP per capita (USD)]&lt;&gt;0),
        World[GDP per capita (USD)])),"No Value")</f>
        <v>2234.58</v>
      </c>
      <c r="Q119" s="2" cm="1">
        <f t="array" ref="Q119">IFERROR(MEDIAN(
    IF(
        (World[Country Name]=$I119)*
        (World[Year]=Year-1)*
        (World[Unemployment (% of total labor force) (modeled ILO estimate)]&lt;&gt;0),
        World[Unemployment (% of total labor force) (modeled ILO estimate)])),"No Value")</f>
        <v>1.97</v>
      </c>
      <c r="R119" cm="1">
        <f t="array" ref="R119">IFERROR(MEDIAN(
    IF(
        (World[Country Name]=$I119)*
        (World[Year]=Year-2)*
        (World[Infant mortality rate (per 1,000 live births)]&lt;&gt;0),
        World[Infant mortality rate (per 1,000 live births)])),"No Value")</f>
        <v>35.1</v>
      </c>
      <c r="S119" s="2" cm="1">
        <f t="array" ref="S119">IFERROR(MEDIAN(
    IF(
        (World[Country Name]=$I119)*
        (World[Year]=Year-2)*
        (World[Life expectancy at birth (years)]&lt;&gt;0),
        World[Life expectancy at birth (years)])),"No Value")</f>
        <v>69.347999999999999</v>
      </c>
      <c r="T119" cm="1">
        <f t="array" ref="T119">IFERROR(MEDIAN(
    IF(
        (World[Country Name]=$I119)*
        (World[Year]=Year-2)*
        (World[GDP per capita (USD)]&lt;&gt;0),
        World[GDP per capita (USD)])),"No Value")</f>
        <v>2154.23</v>
      </c>
      <c r="U119" s="6" cm="1">
        <f t="array" ref="U119">IFERROR(MEDIAN(
    IF(
        (World[Country Name]=$I119)*
        (World[Year]=Year-2)*
        (World[Unemployment (% of total labor force) (modeled ILO estimate)]&lt;&gt;0),
        World[Unemployment (% of total labor force) (modeled ILO estimate)])),"No Value")</f>
        <v>1.7150000000000001</v>
      </c>
    </row>
    <row r="120" spans="9:21" x14ac:dyDescent="0.3">
      <c r="I120" t="str">
        <v>Mali</v>
      </c>
      <c r="J120" s="3" cm="1">
        <f t="array" ref="J120">IFERROR(MEDIAN(
    IF(
        (World[Country Name]=$I120)*
        (World[Year]=Year)*
        (World[Infant mortality rate (per 1,000 live births)]&lt;&gt;0),
        World[Infant mortality rate (per 1,000 live births)])),"No Value")</f>
        <v>99.2</v>
      </c>
      <c r="K120" s="3" cm="1">
        <f t="array" ref="K120">IFERROR(MEDIAN(
    IF(
        (World[Country Name]=$I120)*
        (World[Year]=Year)*
        (World[Life expectancy at birth (years)]&lt;&gt;0),
        World[Life expectancy at birth (years)])),"No data")</f>
        <v>48.758000000000003</v>
      </c>
      <c r="L120" s="4" cm="1">
        <f t="array" ref="L120">IFERROR(MEDIAN(
    IF(
        (World[Country Name]=$I120)*
        (World[Year]=Year)*
        (World[GDP per capita (USD)]&lt;&gt;0),
        World[GDP per capita (USD)])),"No Value")</f>
        <v>307.43700000000001</v>
      </c>
      <c r="M120" s="2" cm="1">
        <f t="array" ref="M120">IFERROR(MEDIAN(
    IF(
        (World[Country Name]=$I120)*
        (World[Year]=Year)*
        (World[Unemployment (% of total labor force) (modeled ILO estimate)]&lt;&gt;0),
        World[Unemployment (% of total labor force) (modeled ILO estimate)])),"No Value")</f>
        <v>6.306</v>
      </c>
      <c r="N120" s="3" cm="1">
        <f t="array" ref="N120">IFERROR(MEDIAN(
    IF(
        (World[Country Name]=$I120)*
        (World[Year]=Year-1)*
        (World[Infant mortality rate (per 1,000 live births)]&lt;&gt;0),
        World[Infant mortality rate (per 1,000 live births)])),"No Value")</f>
        <v>101.8</v>
      </c>
      <c r="O120" s="3" cm="1">
        <f t="array" ref="O120">IFERROR(MEDIAN(
    IF(
        (World[Country Name]=$I120)*
        (World[Year]=Year-1)*
        (World[Life expectancy at birth (years)]&lt;&gt;0),
        World[Life expectancy at birth (years)])),"No Value")</f>
        <v>48.069000000000003</v>
      </c>
      <c r="P120" s="5" cm="1">
        <f t="array" ref="P120">IFERROR(MEDIAN(
    IF(
        (World[Country Name]=$I120)*
        (World[Year]=Year-1)*
        (World[GDP per capita (USD)]&lt;&gt;0),
        World[GDP per capita (USD)])),"No Value")</f>
        <v>269.87099999999998</v>
      </c>
      <c r="Q120" s="2" cm="1">
        <f t="array" ref="Q120">IFERROR(MEDIAN(
    IF(
        (World[Country Name]=$I120)*
        (World[Year]=Year-1)*
        (World[Unemployment (% of total labor force) (modeled ILO estimate)]&lt;&gt;0),
        World[Unemployment (% of total labor force) (modeled ILO estimate)])),"No Value")</f>
        <v>5.5339999999999998</v>
      </c>
      <c r="R120" cm="1">
        <f t="array" ref="R120">IFERROR(MEDIAN(
    IF(
        (World[Country Name]=$I120)*
        (World[Year]=Year-2)*
        (World[Infant mortality rate (per 1,000 live births)]&lt;&gt;0),
        World[Infant mortality rate (per 1,000 live births)])),"No Value")</f>
        <v>104.4</v>
      </c>
      <c r="S120" s="2" cm="1">
        <f t="array" ref="S120">IFERROR(MEDIAN(
    IF(
        (World[Country Name]=$I120)*
        (World[Year]=Year-2)*
        (World[Life expectancy at birth (years)]&lt;&gt;0),
        World[Life expectancy at birth (years)])),"No Value")</f>
        <v>47.515000000000001</v>
      </c>
      <c r="T120" cm="1">
        <f t="array" ref="T120">IFERROR(MEDIAN(
    IF(
        (World[Country Name]=$I120)*
        (World[Year]=Year-2)*
        (World[GDP per capita (USD)]&lt;&gt;0),
        World[GDP per capita (USD)])),"No Value")</f>
        <v>323.16899999999998</v>
      </c>
      <c r="U120" s="6" cm="1">
        <f t="array" ref="U120">IFERROR(MEDIAN(
    IF(
        (World[Country Name]=$I120)*
        (World[Year]=Year-2)*
        (World[Unemployment (% of total labor force) (modeled ILO estimate)]&lt;&gt;0),
        World[Unemployment (% of total labor force) (modeled ILO estimate)])),"No Value")</f>
        <v>4.8719999999999999</v>
      </c>
    </row>
    <row r="121" spans="9:21" x14ac:dyDescent="0.3">
      <c r="I121" t="str">
        <v>Malta</v>
      </c>
      <c r="J121" s="3" cm="1">
        <f t="array" ref="J121">IFERROR(MEDIAN(
    IF(
        (World[Country Name]=$I121)*
        (World[Year]=Year)*
        (World[Infant mortality rate (per 1,000 live births)]&lt;&gt;0),
        World[Infant mortality rate (per 1,000 live births)])),"No Value")</f>
        <v>6.4</v>
      </c>
      <c r="K121" s="3" cm="1">
        <f t="array" ref="K121">IFERROR(MEDIAN(
    IF(
        (World[Country Name]=$I121)*
        (World[Year]=Year)*
        (World[Life expectancy at birth (years)]&lt;&gt;0),
        World[Life expectancy at birth (years)])),"No data")</f>
        <v>78.843900000000005</v>
      </c>
      <c r="L121" s="4" cm="1">
        <f t="array" ref="L121">IFERROR(MEDIAN(
    IF(
        (World[Country Name]=$I121)*
        (World[Year]=Year)*
        (World[GDP per capita (USD)]&lt;&gt;0),
        World[GDP per capita (USD)])),"No Value")</f>
        <v>11021.8</v>
      </c>
      <c r="M121" s="2" cm="1">
        <f t="array" ref="M121">IFERROR(MEDIAN(
    IF(
        (World[Country Name]=$I121)*
        (World[Year]=Year)*
        (World[Unemployment (% of total labor force) (modeled ILO estimate)]&lt;&gt;0),
        World[Unemployment (% of total labor force) (modeled ILO estimate)])),"No Value")</f>
        <v>7.1070000000000002</v>
      </c>
      <c r="N121" s="3" cm="1">
        <f t="array" ref="N121">IFERROR(MEDIAN(
    IF(
        (World[Country Name]=$I121)*
        (World[Year]=Year-1)*
        (World[Infant mortality rate (per 1,000 live births)]&lt;&gt;0),
        World[Infant mortality rate (per 1,000 live births)])),"No Value")</f>
        <v>6.7</v>
      </c>
      <c r="O121" s="3" cm="1">
        <f t="array" ref="O121">IFERROR(MEDIAN(
    IF(
        (World[Country Name]=$I121)*
        (World[Year]=Year-1)*
        (World[Life expectancy at birth (years)]&lt;&gt;0),
        World[Life expectancy at birth (years)])),"No Value")</f>
        <v>78.348799999999997</v>
      </c>
      <c r="P121" s="5" cm="1">
        <f t="array" ref="P121">IFERROR(MEDIAN(
    IF(
        (World[Country Name]=$I121)*
        (World[Year]=Year-1)*
        (World[GDP per capita (USD)]&lt;&gt;0),
        World[GDP per capita (USD)])),"No Value")</f>
        <v>11039.1</v>
      </c>
      <c r="Q121" s="2" cm="1">
        <f t="array" ref="Q121">IFERROR(MEDIAN(
    IF(
        (World[Country Name]=$I121)*
        (World[Year]=Year-1)*
        (World[Unemployment (% of total labor force) (modeled ILO estimate)]&lt;&gt;0),
        World[Unemployment (% of total labor force) (modeled ILO estimate)])),"No Value")</f>
        <v>6.3239999999999998</v>
      </c>
      <c r="R121" cm="1">
        <f t="array" ref="R121">IFERROR(MEDIAN(
    IF(
        (World[Country Name]=$I121)*
        (World[Year]=Year-2)*
        (World[Infant mortality rate (per 1,000 live births)]&lt;&gt;0),
        World[Infant mortality rate (per 1,000 live births)])),"No Value")</f>
        <v>6.9</v>
      </c>
      <c r="S121" s="2" cm="1">
        <f t="array" ref="S121">IFERROR(MEDIAN(
    IF(
        (World[Country Name]=$I121)*
        (World[Year]=Year-2)*
        (World[Life expectancy at birth (years)]&lt;&gt;0),
        World[Life expectancy at birth (years)])),"No Value")</f>
        <v>77.5</v>
      </c>
      <c r="T121" cm="1">
        <f t="array" ref="T121">IFERROR(MEDIAN(
    IF(
        (World[Country Name]=$I121)*
        (World[Year]=Year-2)*
        (World[GDP per capita (USD)]&lt;&gt;0),
        World[GDP per capita (USD)])),"No Value")</f>
        <v>10649</v>
      </c>
      <c r="U121" s="6" cm="1">
        <f t="array" ref="U121">IFERROR(MEDIAN(
    IF(
        (World[Country Name]=$I121)*
        (World[Year]=Year-2)*
        (World[Unemployment (% of total labor force) (modeled ILO estimate)]&lt;&gt;0),
        World[Unemployment (% of total labor force) (modeled ILO estimate)])),"No Value")</f>
        <v>6.39</v>
      </c>
    </row>
    <row r="122" spans="9:21" x14ac:dyDescent="0.3">
      <c r="I122" t="str">
        <v>Marshall Islands</v>
      </c>
      <c r="J122" s="3" cm="1">
        <f t="array" ref="J122">IFERROR(MEDIAN(
    IF(
        (World[Country Name]=$I122)*
        (World[Year]=Year)*
        (World[Infant mortality rate (per 1,000 live births)]&lt;&gt;0),
        World[Infant mortality rate (per 1,000 live births)])),"No Value")</f>
        <v>32.9</v>
      </c>
      <c r="K122" s="3" t="str" cm="1">
        <f t="array" ref="K122">IFERROR(MEDIAN(
    IF(
        (World[Country Name]=$I122)*
        (World[Year]=Year)*
        (World[Life expectancy at birth (years)]&lt;&gt;0),
        World[Life expectancy at birth (years)])),"No data")</f>
        <v>No data</v>
      </c>
      <c r="L122" s="4" cm="1">
        <f t="array" ref="L122">IFERROR(MEDIAN(
    IF(
        (World[Country Name]=$I122)*
        (World[Year]=Year)*
        (World[GDP per capita (USD)]&lt;&gt;0),
        World[GDP per capita (USD)])),"No Value")</f>
        <v>2239.35</v>
      </c>
      <c r="M122" s="2" t="str" cm="1">
        <f t="array" ref="M122">IFERROR(MEDIAN(
    IF(
        (World[Country Name]=$I122)*
        (World[Year]=Year)*
        (World[Unemployment (% of total labor force) (modeled ILO estimate)]&lt;&gt;0),
        World[Unemployment (% of total labor force) (modeled ILO estimate)])),"No Value")</f>
        <v>No Value</v>
      </c>
      <c r="N122" s="3" cm="1">
        <f t="array" ref="N122">IFERROR(MEDIAN(
    IF(
        (World[Country Name]=$I122)*
        (World[Year]=Year-1)*
        (World[Infant mortality rate (per 1,000 live births)]&lt;&gt;0),
        World[Infant mortality rate (per 1,000 live births)])),"No Value")</f>
        <v>33</v>
      </c>
      <c r="O122" s="3" cm="1">
        <f t="array" ref="O122">IFERROR(MEDIAN(
    IF(
        (World[Country Name]=$I122)*
        (World[Year]=Year-1)*
        (World[Life expectancy at birth (years)]&lt;&gt;0),
        World[Life expectancy at birth (years)])),"No Value")</f>
        <v>65.239000000000004</v>
      </c>
      <c r="P122" s="5" cm="1">
        <f t="array" ref="P122">IFERROR(MEDIAN(
    IF(
        (World[Country Name]=$I122)*
        (World[Year]=Year-1)*
        (World[GDP per capita (USD)]&lt;&gt;0),
        World[GDP per capita (USD)])),"No Value")</f>
        <v>2185.84</v>
      </c>
      <c r="Q122" s="2" t="str" cm="1">
        <f t="array" ref="Q122">IFERROR(MEDIAN(
    IF(
        (World[Country Name]=$I122)*
        (World[Year]=Year-1)*
        (World[Unemployment (% of total labor force) (modeled ILO estimate)]&lt;&gt;0),
        World[Unemployment (% of total labor force) (modeled ILO estimate)])),"No Value")</f>
        <v>No Value</v>
      </c>
      <c r="R122" cm="1">
        <f t="array" ref="R122">IFERROR(MEDIAN(
    IF(
        (World[Country Name]=$I122)*
        (World[Year]=Year-2)*
        (World[Infant mortality rate (per 1,000 live births)]&lt;&gt;0),
        World[Infant mortality rate (per 1,000 live births)])),"No Value")</f>
        <v>32.9</v>
      </c>
      <c r="S122" s="2" cm="1">
        <f t="array" ref="S122">IFERROR(MEDIAN(
    IF(
        (World[Country Name]=$I122)*
        (World[Year]=Year-2)*
        (World[Life expectancy at birth (years)]&lt;&gt;0),
        World[Life expectancy at birth (years)])),"No Value")</f>
        <v>67.504900000000006</v>
      </c>
      <c r="T122" cm="1">
        <f t="array" ref="T122">IFERROR(MEDIAN(
    IF(
        (World[Country Name]=$I122)*
        (World[Year]=Year-2)*
        (World[GDP per capita (USD)]&lt;&gt;0),
        World[GDP per capita (USD)])),"No Value")</f>
        <v>2141.46</v>
      </c>
      <c r="U122" s="6" t="str" cm="1">
        <f t="array" ref="U122">IFERROR(MEDIAN(
    IF(
        (World[Country Name]=$I122)*
        (World[Year]=Year-2)*
        (World[Unemployment (% of total labor force) (modeled ILO estimate)]&lt;&gt;0),
        World[Unemployment (% of total labor force) (modeled ILO estimate)])),"No Value")</f>
        <v>No Value</v>
      </c>
    </row>
    <row r="123" spans="9:21" x14ac:dyDescent="0.3">
      <c r="I123" t="str">
        <v>Mauritania</v>
      </c>
      <c r="J123" s="3" cm="1">
        <f t="array" ref="J123">IFERROR(MEDIAN(
    IF(
        (World[Country Name]=$I123)*
        (World[Year]=Year)*
        (World[Infant mortality rate (per 1,000 live births)]&lt;&gt;0),
        World[Infant mortality rate (per 1,000 live births)])),"No Value")</f>
        <v>69.400000000000006</v>
      </c>
      <c r="K123" s="3" cm="1">
        <f t="array" ref="K123">IFERROR(MEDIAN(
    IF(
        (World[Country Name]=$I123)*
        (World[Year]=Year)*
        (World[Life expectancy at birth (years)]&lt;&gt;0),
        World[Life expectancy at birth (years)])),"No data")</f>
        <v>60.787999999999997</v>
      </c>
      <c r="L123" s="4" cm="1">
        <f t="array" ref="L123">IFERROR(MEDIAN(
    IF(
        (World[Country Name]=$I123)*
        (World[Year]=Year)*
        (World[GDP per capita (USD)]&lt;&gt;0),
        World[GDP per capita (USD)])),"No Value")</f>
        <v>479.40300000000002</v>
      </c>
      <c r="M123" s="2" cm="1">
        <f t="array" ref="M123">IFERROR(MEDIAN(
    IF(
        (World[Country Name]=$I123)*
        (World[Year]=Year)*
        (World[Unemployment (% of total labor force) (modeled ILO estimate)]&lt;&gt;0),
        World[Unemployment (% of total labor force) (modeled ILO estimate)])),"No Value")</f>
        <v>11.896000000000001</v>
      </c>
      <c r="N123" s="3" cm="1">
        <f t="array" ref="N123">IFERROR(MEDIAN(
    IF(
        (World[Country Name]=$I123)*
        (World[Year]=Year-1)*
        (World[Infant mortality rate (per 1,000 live births)]&lt;&gt;0),
        World[Infant mortality rate (per 1,000 live births)])),"No Value")</f>
        <v>69.5</v>
      </c>
      <c r="O123" s="3" cm="1">
        <f t="array" ref="O123">IFERROR(MEDIAN(
    IF(
        (World[Country Name]=$I123)*
        (World[Year]=Year-1)*
        (World[Life expectancy at birth (years)]&lt;&gt;0),
        World[Life expectancy at birth (years)])),"No Value")</f>
        <v>60.706000000000003</v>
      </c>
      <c r="P123" s="5" cm="1">
        <f t="array" ref="P123">IFERROR(MEDIAN(
    IF(
        (World[Country Name]=$I123)*
        (World[Year]=Year-1)*
        (World[GDP per capita (USD)]&lt;&gt;0),
        World[GDP per capita (USD)])),"No Value")</f>
        <v>491.84300000000002</v>
      </c>
      <c r="Q123" s="2" cm="1">
        <f t="array" ref="Q123">IFERROR(MEDIAN(
    IF(
        (World[Country Name]=$I123)*
        (World[Year]=Year-1)*
        (World[Unemployment (% of total labor force) (modeled ILO estimate)]&lt;&gt;0),
        World[Unemployment (% of total labor force) (modeled ILO estimate)])),"No Value")</f>
        <v>12.058999999999999</v>
      </c>
      <c r="R123" cm="1">
        <f t="array" ref="R123">IFERROR(MEDIAN(
    IF(
        (World[Country Name]=$I123)*
        (World[Year]=Year-2)*
        (World[Infant mortality rate (per 1,000 live births)]&lt;&gt;0),
        World[Infant mortality rate (per 1,000 live births)])),"No Value")</f>
        <v>69.599999999999994</v>
      </c>
      <c r="S123" s="2" cm="1">
        <f t="array" ref="S123">IFERROR(MEDIAN(
    IF(
        (World[Country Name]=$I123)*
        (World[Year]=Year-2)*
        (World[Life expectancy at birth (years)]&lt;&gt;0),
        World[Life expectancy at birth (years)])),"No Value")</f>
        <v>60.643000000000001</v>
      </c>
      <c r="T123" cm="1">
        <f t="array" ref="T123">IFERROR(MEDIAN(
    IF(
        (World[Country Name]=$I123)*
        (World[Year]=Year-2)*
        (World[GDP per capita (USD)]&lt;&gt;0),
        World[GDP per capita (USD)])),"No Value")</f>
        <v>548.74699999999996</v>
      </c>
      <c r="U123" s="6" cm="1">
        <f t="array" ref="U123">IFERROR(MEDIAN(
    IF(
        (World[Country Name]=$I123)*
        (World[Year]=Year-2)*
        (World[Unemployment (% of total labor force) (modeled ILO estimate)]&lt;&gt;0),
        World[Unemployment (% of total labor force) (modeled ILO estimate)])),"No Value")</f>
        <v>12.246</v>
      </c>
    </row>
    <row r="124" spans="9:21" x14ac:dyDescent="0.3">
      <c r="I124" t="str">
        <v>Mauritius</v>
      </c>
      <c r="J124" s="3" cm="1">
        <f t="array" ref="J124">IFERROR(MEDIAN(
    IF(
        (World[Country Name]=$I124)*
        (World[Year]=Year)*
        (World[Infant mortality rate (per 1,000 live births)]&lt;&gt;0),
        World[Infant mortality rate (per 1,000 live births)])),"No Value")</f>
        <v>15.1</v>
      </c>
      <c r="K124" s="3" cm="1">
        <f t="array" ref="K124">IFERROR(MEDIAN(
    IF(
        (World[Country Name]=$I124)*
        (World[Year]=Year)*
        (World[Life expectancy at birth (years)]&lt;&gt;0),
        World[Life expectancy at birth (years)])),"No data")</f>
        <v>71.765900000000002</v>
      </c>
      <c r="L124" s="4" cm="1">
        <f t="array" ref="L124">IFERROR(MEDIAN(
    IF(
        (World[Country Name]=$I124)*
        (World[Year]=Year)*
        (World[GDP per capita (USD)]&lt;&gt;0),
        World[GDP per capita (USD)])),"No Value")</f>
        <v>3856.63</v>
      </c>
      <c r="M124" s="2" cm="1">
        <f t="array" ref="M124">IFERROR(MEDIAN(
    IF(
        (World[Country Name]=$I124)*
        (World[Year]=Year)*
        (World[Unemployment (% of total labor force) (modeled ILO estimate)]&lt;&gt;0),
        World[Unemployment (% of total labor force) (modeled ILO estimate)])),"No Value")</f>
        <v>9.1389999999999993</v>
      </c>
      <c r="N124" s="3" cm="1">
        <f t="array" ref="N124">IFERROR(MEDIAN(
    IF(
        (World[Country Name]=$I124)*
        (World[Year]=Year-1)*
        (World[Infant mortality rate (per 1,000 live births)]&lt;&gt;0),
        World[Infant mortality rate (per 1,000 live births)])),"No Value")</f>
        <v>16.3</v>
      </c>
      <c r="O124" s="3" cm="1">
        <f t="array" ref="O124">IFERROR(MEDIAN(
    IF(
        (World[Country Name]=$I124)*
        (World[Year]=Year-1)*
        (World[Life expectancy at birth (years)]&lt;&gt;0),
        World[Life expectancy at birth (years)])),"No Value")</f>
        <v>71.663399999999996</v>
      </c>
      <c r="P124" s="5" cm="1">
        <f t="array" ref="P124">IFERROR(MEDIAN(
    IF(
        (World[Country Name]=$I124)*
        (World[Year]=Year-1)*
        (World[GDP per capita (USD)]&lt;&gt;0),
        World[GDP per capita (USD)])),"No Value")</f>
        <v>3929.08</v>
      </c>
      <c r="Q124" s="2" cm="1">
        <f t="array" ref="Q124">IFERROR(MEDIAN(
    IF(
        (World[Country Name]=$I124)*
        (World[Year]=Year-1)*
        (World[Unemployment (% of total labor force) (modeled ILO estimate)]&lt;&gt;0),
        World[Unemployment (% of total labor force) (modeled ILO estimate)])),"No Value")</f>
        <v>9.2769999999999992</v>
      </c>
      <c r="R124" cm="1">
        <f t="array" ref="R124">IFERROR(MEDIAN(
    IF(
        (World[Country Name]=$I124)*
        (World[Year]=Year-2)*
        (World[Infant mortality rate (per 1,000 live births)]&lt;&gt;0),
        World[Infant mortality rate (per 1,000 live births)])),"No Value")</f>
        <v>17.7</v>
      </c>
      <c r="S124" s="2" cm="1">
        <f t="array" ref="S124">IFERROR(MEDIAN(
    IF(
        (World[Country Name]=$I124)*
        (World[Year]=Year-2)*
        (World[Life expectancy at birth (years)]&lt;&gt;0),
        World[Life expectancy at birth (years)])),"No Value")</f>
        <v>70.960999999999999</v>
      </c>
      <c r="T124" cm="1">
        <f t="array" ref="T124">IFERROR(MEDIAN(
    IF(
        (World[Country Name]=$I124)*
        (World[Year]=Year-2)*
        (World[GDP per capita (USD)]&lt;&gt;0),
        World[GDP per capita (USD)])),"No Value")</f>
        <v>3695.93</v>
      </c>
      <c r="U124" s="6" cm="1">
        <f t="array" ref="U124">IFERROR(MEDIAN(
    IF(
        (World[Country Name]=$I124)*
        (World[Year]=Year-2)*
        (World[Unemployment (% of total labor force) (modeled ILO estimate)]&lt;&gt;0),
        World[Unemployment (% of total labor force) (modeled ILO estimate)])),"No Value")</f>
        <v>9.2940000000000005</v>
      </c>
    </row>
    <row r="125" spans="9:21" x14ac:dyDescent="0.3">
      <c r="I125" t="str">
        <v>Mexico</v>
      </c>
      <c r="J125" s="3" cm="1">
        <f t="array" ref="J125">IFERROR(MEDIAN(
    IF(
        (World[Country Name]=$I125)*
        (World[Year]=Year)*
        (World[Infant mortality rate (per 1,000 live births)]&lt;&gt;0),
        World[Infant mortality rate (per 1,000 live births)])),"No Value")</f>
        <v>21.1</v>
      </c>
      <c r="K125" s="3" cm="1">
        <f t="array" ref="K125">IFERROR(MEDIAN(
    IF(
        (World[Country Name]=$I125)*
        (World[Year]=Year)*
        (World[Life expectancy at birth (years)]&lt;&gt;0),
        World[Life expectancy at birth (years)])),"No data")</f>
        <v>74.658000000000001</v>
      </c>
      <c r="L125" s="4" cm="1">
        <f t="array" ref="L125">IFERROR(MEDIAN(
    IF(
        (World[Country Name]=$I125)*
        (World[Year]=Year)*
        (World[GDP per capita (USD)]&lt;&gt;0),
        World[GDP per capita (USD)])),"No Value")</f>
        <v>7544.57</v>
      </c>
      <c r="M125" s="2" cm="1">
        <f t="array" ref="M125">IFERROR(MEDIAN(
    IF(
        (World[Country Name]=$I125)*
        (World[Year]=Year)*
        (World[Unemployment (% of total labor force) (modeled ILO estimate)]&lt;&gt;0),
        World[Unemployment (% of total labor force) (modeled ILO estimate)])),"No Value")</f>
        <v>2.5379999999999998</v>
      </c>
      <c r="N125" s="3" cm="1">
        <f t="array" ref="N125">IFERROR(MEDIAN(
    IF(
        (World[Country Name]=$I125)*
        (World[Year]=Year-1)*
        (World[Infant mortality rate (per 1,000 live births)]&lt;&gt;0),
        World[Infant mortality rate (per 1,000 live births)])),"No Value")</f>
        <v>22.2</v>
      </c>
      <c r="O125" s="3" cm="1">
        <f t="array" ref="O125">IFERROR(MEDIAN(
    IF(
        (World[Country Name]=$I125)*
        (World[Year]=Year-1)*
        (World[Life expectancy at birth (years)]&lt;&gt;0),
        World[Life expectancy at birth (years)])),"No Value")</f>
        <v>74.34</v>
      </c>
      <c r="P125" s="5" cm="1">
        <f t="array" ref="P125">IFERROR(MEDIAN(
    IF(
        (World[Country Name]=$I125)*
        (World[Year]=Year-1)*
        (World[GDP per capita (USD)]&lt;&gt;0),
        World[GDP per capita (USD)])),"No Value")</f>
        <v>7157.81</v>
      </c>
      <c r="Q125" s="2" cm="1">
        <f t="array" ref="Q125">IFERROR(MEDIAN(
    IF(
        (World[Country Name]=$I125)*
        (World[Year]=Year-1)*
        (World[Unemployment (% of total labor force) (modeled ILO estimate)]&lt;&gt;0),
        World[Unemployment (% of total labor force) (modeled ILO estimate)])),"No Value")</f>
        <v>2.5630000000000002</v>
      </c>
      <c r="R125" cm="1">
        <f t="array" ref="R125">IFERROR(MEDIAN(
    IF(
        (World[Country Name]=$I125)*
        (World[Year]=Year-2)*
        (World[Infant mortality rate (per 1,000 live births)]&lt;&gt;0),
        World[Infant mortality rate (per 1,000 live births)])),"No Value")</f>
        <v>23.4</v>
      </c>
      <c r="S125" s="2" cm="1">
        <f t="array" ref="S125">IFERROR(MEDIAN(
    IF(
        (World[Country Name]=$I125)*
        (World[Year]=Year-2)*
        (World[Life expectancy at birth (years)]&lt;&gt;0),
        World[Life expectancy at birth (years)])),"No Value")</f>
        <v>73.988</v>
      </c>
      <c r="T125" cm="1">
        <f t="array" ref="T125">IFERROR(MEDIAN(
    IF(
        (World[Country Name]=$I125)*
        (World[Year]=Year-2)*
        (World[GDP per capita (USD)]&lt;&gt;0),
        World[GDP per capita (USD)])),"No Value")</f>
        <v>6157.19</v>
      </c>
      <c r="U125" s="6" cm="1">
        <f t="array" ref="U125">IFERROR(MEDIAN(
    IF(
        (World[Country Name]=$I125)*
        (World[Year]=Year-2)*
        (World[Unemployment (% of total labor force) (modeled ILO estimate)]&lt;&gt;0),
        World[Unemployment (% of total labor force) (modeled ILO estimate)])),"No Value")</f>
        <v>2.488</v>
      </c>
    </row>
    <row r="126" spans="9:21" x14ac:dyDescent="0.3">
      <c r="I126" t="str">
        <v>Moldova</v>
      </c>
      <c r="J126" s="3" cm="1">
        <f t="array" ref="J126">IFERROR(MEDIAN(
    IF(
        (World[Country Name]=$I126)*
        (World[Year]=Year)*
        (World[Infant mortality rate (per 1,000 live births)]&lt;&gt;0),
        World[Infant mortality rate (per 1,000 live births)])),"No Value")</f>
        <v>23.7</v>
      </c>
      <c r="K126" s="3" cm="1">
        <f t="array" ref="K126">IFERROR(MEDIAN(
    IF(
        (World[Country Name]=$I126)*
        (World[Year]=Year)*
        (World[Life expectancy at birth (years)]&lt;&gt;0),
        World[Life expectancy at birth (years)])),"No data")</f>
        <v>67.185000000000002</v>
      </c>
      <c r="L126" s="4" cm="1">
        <f t="array" ref="L126">IFERROR(MEDIAN(
    IF(
        (World[Country Name]=$I126)*
        (World[Year]=Year)*
        (World[GDP per capita (USD)]&lt;&gt;0),
        World[GDP per capita (USD)])),"No Value")</f>
        <v>407.73500000000001</v>
      </c>
      <c r="M126" s="2" cm="1">
        <f t="array" ref="M126">IFERROR(MEDIAN(
    IF(
        (World[Country Name]=$I126)*
        (World[Year]=Year)*
        (World[Unemployment (% of total labor force) (modeled ILO estimate)]&lt;&gt;0),
        World[Unemployment (% of total labor force) (modeled ILO estimate)])),"No Value")</f>
        <v>7.29</v>
      </c>
      <c r="N126" s="3" cm="1">
        <f t="array" ref="N126">IFERROR(MEDIAN(
    IF(
        (World[Country Name]=$I126)*
        (World[Year]=Year-1)*
        (World[Infant mortality rate (per 1,000 live births)]&lt;&gt;0),
        World[Infant mortality rate (per 1,000 live births)])),"No Value")</f>
        <v>26</v>
      </c>
      <c r="O126" s="3" cm="1">
        <f t="array" ref="O126">IFERROR(MEDIAN(
    IF(
        (World[Country Name]=$I126)*
        (World[Year]=Year-1)*
        (World[Life expectancy at birth (years)]&lt;&gt;0),
        World[Life expectancy at birth (years)])),"No Value")</f>
        <v>67.006</v>
      </c>
      <c r="P126" s="5" cm="1">
        <f t="array" ref="P126">IFERROR(MEDIAN(
    IF(
        (World[Country Name]=$I126)*
        (World[Year]=Year-1)*
        (World[GDP per capita (USD)]&lt;&gt;0),
        World[GDP per capita (USD)])),"No Value")</f>
        <v>354.00400000000002</v>
      </c>
      <c r="Q126" s="2" cm="1">
        <f t="array" ref="Q126">IFERROR(MEDIAN(
    IF(
        (World[Country Name]=$I126)*
        (World[Year]=Year-1)*
        (World[Unemployment (% of total labor force) (modeled ILO estimate)]&lt;&gt;0),
        World[Unemployment (% of total labor force) (modeled ILO estimate)])),"No Value")</f>
        <v>8.4600000000000009</v>
      </c>
      <c r="R126" cm="1">
        <f t="array" ref="R126">IFERROR(MEDIAN(
    IF(
        (World[Country Name]=$I126)*
        (World[Year]=Year-2)*
        (World[Infant mortality rate (per 1,000 live births)]&lt;&gt;0),
        World[Infant mortality rate (per 1,000 live births)])),"No Value")</f>
        <v>28.2</v>
      </c>
      <c r="S126" s="2" cm="1">
        <f t="array" ref="S126">IFERROR(MEDIAN(
    IF(
        (World[Country Name]=$I126)*
        (World[Year]=Year-2)*
        (World[Life expectancy at birth (years)]&lt;&gt;0),
        World[Life expectancy at birth (years)])),"No Value")</f>
        <v>66.852000000000004</v>
      </c>
      <c r="T126" cm="1">
        <f t="array" ref="T126">IFERROR(MEDIAN(
    IF(
        (World[Country Name]=$I126)*
        (World[Year]=Year-2)*
        (World[GDP per capita (USD)]&lt;&gt;0),
        World[GDP per capita (USD)])),"No Value")</f>
        <v>321.02600000000001</v>
      </c>
      <c r="U126" s="6" cm="1">
        <f t="array" ref="U126">IFERROR(MEDIAN(
    IF(
        (World[Country Name]=$I126)*
        (World[Year]=Year-2)*
        (World[Unemployment (% of total labor force) (modeled ILO estimate)]&lt;&gt;0),
        World[Unemployment (% of total labor force) (modeled ILO estimate)])),"No Value")</f>
        <v>11.14</v>
      </c>
    </row>
    <row r="127" spans="9:21" x14ac:dyDescent="0.3">
      <c r="I127" t="str">
        <v>Monaco</v>
      </c>
      <c r="J127" s="3" cm="1">
        <f t="array" ref="J127">IFERROR(MEDIAN(
    IF(
        (World[Country Name]=$I127)*
        (World[Year]=Year)*
        (World[Infant mortality rate (per 1,000 live births)]&lt;&gt;0),
        World[Infant mortality rate (per 1,000 live births)])),"No Value")</f>
        <v>4.0999999999999996</v>
      </c>
      <c r="K127" s="3" t="str" cm="1">
        <f t="array" ref="K127">IFERROR(MEDIAN(
    IF(
        (World[Country Name]=$I127)*
        (World[Year]=Year)*
        (World[Life expectancy at birth (years)]&lt;&gt;0),
        World[Life expectancy at birth (years)])),"No data")</f>
        <v>No data</v>
      </c>
      <c r="L127" s="4" cm="1">
        <f t="array" ref="L127">IFERROR(MEDIAN(
    IF(
        (World[Country Name]=$I127)*
        (World[Year]=Year)*
        (World[GDP per capita (USD)]&lt;&gt;0),
        World[GDP per capita (USD)])),"No Value")</f>
        <v>82273.600000000006</v>
      </c>
      <c r="M127" s="2" t="str" cm="1">
        <f t="array" ref="M127">IFERROR(MEDIAN(
    IF(
        (World[Country Name]=$I127)*
        (World[Year]=Year)*
        (World[Unemployment (% of total labor force) (modeled ILO estimate)]&lt;&gt;0),
        World[Unemployment (% of total labor force) (modeled ILO estimate)])),"No Value")</f>
        <v>No Value</v>
      </c>
      <c r="N127" s="3" cm="1">
        <f t="array" ref="N127">IFERROR(MEDIAN(
    IF(
        (World[Country Name]=$I127)*
        (World[Year]=Year-1)*
        (World[Infant mortality rate (per 1,000 live births)]&lt;&gt;0),
        World[Infant mortality rate (per 1,000 live births)])),"No Value")</f>
        <v>4.2</v>
      </c>
      <c r="O127" s="3" t="str" cm="1">
        <f t="array" ref="O127">IFERROR(MEDIAN(
    IF(
        (World[Country Name]=$I127)*
        (World[Year]=Year-1)*
        (World[Life expectancy at birth (years)]&lt;&gt;0),
        World[Life expectancy at birth (years)])),"No Value")</f>
        <v>No Value</v>
      </c>
      <c r="P127" s="5" cm="1">
        <f t="array" ref="P127">IFERROR(MEDIAN(
    IF(
        (World[Country Name]=$I127)*
        (World[Year]=Year-1)*
        (World[GDP per capita (USD)]&lt;&gt;0),
        World[GDP per capita (USD)])),"No Value")</f>
        <v>82368</v>
      </c>
      <c r="Q127" s="2" t="str" cm="1">
        <f t="array" ref="Q127">IFERROR(MEDIAN(
    IF(
        (World[Country Name]=$I127)*
        (World[Year]=Year-1)*
        (World[Unemployment (% of total labor force) (modeled ILO estimate)]&lt;&gt;0),
        World[Unemployment (% of total labor force) (modeled ILO estimate)])),"No Value")</f>
        <v>No Value</v>
      </c>
      <c r="R127" cm="1">
        <f t="array" ref="R127">IFERROR(MEDIAN(
    IF(
        (World[Country Name]=$I127)*
        (World[Year]=Year-2)*
        (World[Infant mortality rate (per 1,000 live births)]&lt;&gt;0),
        World[Infant mortality rate (per 1,000 live births)])),"No Value")</f>
        <v>4.4000000000000004</v>
      </c>
      <c r="S127" s="2" t="str" cm="1">
        <f t="array" ref="S127">IFERROR(MEDIAN(
    IF(
        (World[Country Name]=$I127)*
        (World[Year]=Year-2)*
        (World[Life expectancy at birth (years)]&lt;&gt;0),
        World[Life expectancy at birth (years)])),"No Value")</f>
        <v>No Value</v>
      </c>
      <c r="T127" cm="1">
        <f t="array" ref="T127">IFERROR(MEDIAN(
    IF(
        (World[Country Name]=$I127)*
        (World[Year]=Year-2)*
        (World[GDP per capita (USD)]&lt;&gt;0),
        World[GDP per capita (USD)])),"No Value")</f>
        <v>91257.7</v>
      </c>
      <c r="U127" s="6" t="str" cm="1">
        <f t="array" ref="U127">IFERROR(MEDIAN(
    IF(
        (World[Country Name]=$I127)*
        (World[Year]=Year-2)*
        (World[Unemployment (% of total labor force) (modeled ILO estimate)]&lt;&gt;0),
        World[Unemployment (% of total labor force) (modeled ILO estimate)])),"No Value")</f>
        <v>No Value</v>
      </c>
    </row>
    <row r="128" spans="9:21" x14ac:dyDescent="0.3">
      <c r="I128" t="str">
        <v>Mongolia</v>
      </c>
      <c r="J128" s="3" cm="1">
        <f t="array" ref="J128">IFERROR(MEDIAN(
    IF(
        (World[Country Name]=$I128)*
        (World[Year]=Year)*
        (World[Infant mortality rate (per 1,000 live births)]&lt;&gt;0),
        World[Infant mortality rate (per 1,000 live births)])),"No Value")</f>
        <v>45.6</v>
      </c>
      <c r="K128" s="3" cm="1">
        <f t="array" ref="K128">IFERROR(MEDIAN(
    IF(
        (World[Country Name]=$I128)*
        (World[Year]=Year)*
        (World[Life expectancy at birth (years)]&lt;&gt;0),
        World[Life expectancy at birth (years)])),"No data")</f>
        <v>63.319000000000003</v>
      </c>
      <c r="L128" s="4" cm="1">
        <f t="array" ref="L128">IFERROR(MEDIAN(
    IF(
        (World[Country Name]=$I128)*
        (World[Year]=Year)*
        (World[GDP per capita (USD)]&lt;&gt;0),
        World[GDP per capita (USD)])),"No Value")</f>
        <v>524.05499999999995</v>
      </c>
      <c r="M128" s="2" cm="1">
        <f t="array" ref="M128">IFERROR(MEDIAN(
    IF(
        (World[Country Name]=$I128)*
        (World[Year]=Year)*
        (World[Unemployment (% of total labor force) (modeled ILO estimate)]&lt;&gt;0),
        World[Unemployment (% of total labor force) (modeled ILO estimate)])),"No Value")</f>
        <v>5.9720000000000004</v>
      </c>
      <c r="N128" s="3" cm="1">
        <f t="array" ref="N128">IFERROR(MEDIAN(
    IF(
        (World[Country Name]=$I128)*
        (World[Year]=Year-1)*
        (World[Infant mortality rate (per 1,000 live births)]&lt;&gt;0),
        World[Infant mortality rate (per 1,000 live births)])),"No Value")</f>
        <v>48.8</v>
      </c>
      <c r="O128" s="3" cm="1">
        <f t="array" ref="O128">IFERROR(MEDIAN(
    IF(
        (World[Country Name]=$I128)*
        (World[Year]=Year-1)*
        (World[Life expectancy at birth (years)]&lt;&gt;0),
        World[Life expectancy at birth (years)])),"No Value")</f>
        <v>62.869</v>
      </c>
      <c r="P128" s="5" cm="1">
        <f t="array" ref="P128">IFERROR(MEDIAN(
    IF(
        (World[Country Name]=$I128)*
        (World[Year]=Year-1)*
        (World[GDP per capita (USD)]&lt;&gt;0),
        World[GDP per capita (USD)])),"No Value")</f>
        <v>474.21699999999998</v>
      </c>
      <c r="Q128" s="2" cm="1">
        <f t="array" ref="Q128">IFERROR(MEDIAN(
    IF(
        (World[Country Name]=$I128)*
        (World[Year]=Year-1)*
        (World[Unemployment (% of total labor force) (modeled ILO estimate)]&lt;&gt;0),
        World[Unemployment (% of total labor force) (modeled ILO estimate)])),"No Value")</f>
        <v>6.0739999999999998</v>
      </c>
      <c r="R128" cm="1">
        <f t="array" ref="R128">IFERROR(MEDIAN(
    IF(
        (World[Country Name]=$I128)*
        (World[Year]=Year-2)*
        (World[Infant mortality rate (per 1,000 live births)]&lt;&gt;0),
        World[Infant mortality rate (per 1,000 live births)])),"No Value")</f>
        <v>52</v>
      </c>
      <c r="S128" s="2" cm="1">
        <f t="array" ref="S128">IFERROR(MEDIAN(
    IF(
        (World[Country Name]=$I128)*
        (World[Year]=Year-2)*
        (World[Life expectancy at birth (years)]&lt;&gt;0),
        World[Life expectancy at birth (years)])),"No Value")</f>
        <v>62.445999999999998</v>
      </c>
      <c r="T128" cm="1">
        <f t="array" ref="T128">IFERROR(MEDIAN(
    IF(
        (World[Country Name]=$I128)*
        (World[Year]=Year-2)*
        (World[GDP per capita (USD)]&lt;&gt;0),
        World[GDP per capita (USD)])),"No Value")</f>
        <v>444.995</v>
      </c>
      <c r="U128" s="6" cm="1">
        <f t="array" ref="U128">IFERROR(MEDIAN(
    IF(
        (World[Country Name]=$I128)*
        (World[Year]=Year-2)*
        (World[Unemployment (% of total labor force) (modeled ILO estimate)]&lt;&gt;0),
        World[Unemployment (% of total labor force) (modeled ILO estimate)])),"No Value")</f>
        <v>6.0350000000000001</v>
      </c>
    </row>
    <row r="129" spans="9:21" x14ac:dyDescent="0.3">
      <c r="I129" t="str">
        <v>Montenegro</v>
      </c>
      <c r="J129" s="3" cm="1">
        <f t="array" ref="J129">IFERROR(MEDIAN(
    IF(
        (World[Country Name]=$I129)*
        (World[Year]=Year)*
        (World[Infant mortality rate (per 1,000 live births)]&lt;&gt;0),
        World[Infant mortality rate (per 1,000 live births)])),"No Value")</f>
        <v>12.2</v>
      </c>
      <c r="K129" s="3" cm="1">
        <f t="array" ref="K129">IFERROR(MEDIAN(
    IF(
        (World[Country Name]=$I129)*
        (World[Year]=Year)*
        (World[Life expectancy at birth (years)]&lt;&gt;0),
        World[Life expectancy at birth (years)])),"No data")</f>
        <v>73.233000000000004</v>
      </c>
      <c r="L129" s="4" cm="1">
        <f t="array" ref="L129">IFERROR(MEDIAN(
    IF(
        (World[Country Name]=$I129)*
        (World[Year]=Year)*
        (World[GDP per capita (USD)]&lt;&gt;0),
        World[GDP per capita (USD)])),"No Value")</f>
        <v>1909.6</v>
      </c>
      <c r="M129" s="2" cm="1">
        <f t="array" ref="M129">IFERROR(MEDIAN(
    IF(
        (World[Country Name]=$I129)*
        (World[Year]=Year)*
        (World[Unemployment (% of total labor force) (modeled ILO estimate)]&lt;&gt;0),
        World[Unemployment (% of total labor force) (modeled ILO estimate)])),"No Value")</f>
        <v>30.129000000000001</v>
      </c>
      <c r="N129" s="3" cm="1">
        <f t="array" ref="N129">IFERROR(MEDIAN(
    IF(
        (World[Country Name]=$I129)*
        (World[Year]=Year-1)*
        (World[Infant mortality rate (per 1,000 live births)]&lt;&gt;0),
        World[Infant mortality rate (per 1,000 live births)])),"No Value")</f>
        <v>12.7</v>
      </c>
      <c r="O129" s="3" cm="1">
        <f t="array" ref="O129">IFERROR(MEDIAN(
    IF(
        (World[Country Name]=$I129)*
        (World[Year]=Year-1)*
        (World[Life expectancy at birth (years)]&lt;&gt;0),
        World[Life expectancy at birth (years)])),"No Value")</f>
        <v>73.227999999999994</v>
      </c>
      <c r="P129" s="5" cm="1">
        <f t="array" ref="P129">IFERROR(MEDIAN(
    IF(
        (World[Country Name]=$I129)*
        (World[Year]=Year-1)*
        (World[GDP per capita (USD)]&lt;&gt;0),
        World[GDP per capita (USD)])),"No Value")</f>
        <v>1627.07</v>
      </c>
      <c r="Q129" s="2" cm="1">
        <f t="array" ref="Q129">IFERROR(MEDIAN(
    IF(
        (World[Country Name]=$I129)*
        (World[Year]=Year-1)*
        (World[Unemployment (% of total labor force) (modeled ILO estimate)]&lt;&gt;0),
        World[Unemployment (% of total labor force) (modeled ILO estimate)])),"No Value")</f>
        <v>30.422999999999998</v>
      </c>
      <c r="R129" cm="1">
        <f t="array" ref="R129">IFERROR(MEDIAN(
    IF(
        (World[Country Name]=$I129)*
        (World[Year]=Year-2)*
        (World[Infant mortality rate (per 1,000 live births)]&lt;&gt;0),
        World[Infant mortality rate (per 1,000 live births)])),"No Value")</f>
        <v>13.1</v>
      </c>
      <c r="S129" s="2" cm="1">
        <f t="array" ref="S129">IFERROR(MEDIAN(
    IF(
        (World[Country Name]=$I129)*
        (World[Year]=Year-2)*
        (World[Life expectancy at birth (years)]&lt;&gt;0),
        World[Life expectancy at birth (years)])),"No Value")</f>
        <v>73.287000000000006</v>
      </c>
      <c r="T129" t="str" cm="1">
        <f t="array" ref="T129">IFERROR(MEDIAN(
    IF(
        (World[Country Name]=$I129)*
        (World[Year]=Year-2)*
        (World[GDP per capita (USD)]&lt;&gt;0),
        World[GDP per capita (USD)])),"No Value")</f>
        <v>No Value</v>
      </c>
      <c r="U129" s="6" cm="1">
        <f t="array" ref="U129">IFERROR(MEDIAN(
    IF(
        (World[Country Name]=$I129)*
        (World[Year]=Year-2)*
        (World[Unemployment (% of total labor force) (modeled ILO estimate)]&lt;&gt;0),
        World[Unemployment (% of total labor force) (modeled ILO estimate)])),"No Value")</f>
        <v>30.390999999999998</v>
      </c>
    </row>
    <row r="130" spans="9:21" x14ac:dyDescent="0.3">
      <c r="I130" t="str">
        <v>Morocco</v>
      </c>
      <c r="J130" s="3" cm="1">
        <f t="array" ref="J130">IFERROR(MEDIAN(
    IF(
        (World[Country Name]=$I130)*
        (World[Year]=Year)*
        (World[Infant mortality rate (per 1,000 live births)]&lt;&gt;0),
        World[Infant mortality rate (per 1,000 live births)])),"No Value")</f>
        <v>40</v>
      </c>
      <c r="K130" s="3" cm="1">
        <f t="array" ref="K130">IFERROR(MEDIAN(
    IF(
        (World[Country Name]=$I130)*
        (World[Year]=Year)*
        (World[Life expectancy at birth (years)]&lt;&gt;0),
        World[Life expectancy at birth (years)])),"No data")</f>
        <v>69.192999999999998</v>
      </c>
      <c r="L130" s="4" cm="1">
        <f t="array" ref="L130">IFERROR(MEDIAN(
    IF(
        (World[Country Name]=$I130)*
        (World[Year]=Year)*
        (World[GDP per capita (USD)]&lt;&gt;0),
        World[GDP per capita (USD)])),"No Value")</f>
        <v>1339.29</v>
      </c>
      <c r="M130" s="2" cm="1">
        <f t="array" ref="M130">IFERROR(MEDIAN(
    IF(
        (World[Country Name]=$I130)*
        (World[Year]=Year)*
        (World[Unemployment (% of total labor force) (modeled ILO estimate)]&lt;&gt;0),
        World[Unemployment (% of total labor force) (modeled ILO estimate)])),"No Value")</f>
        <v>12.46</v>
      </c>
      <c r="N130" s="3" cm="1">
        <f t="array" ref="N130">IFERROR(MEDIAN(
    IF(
        (World[Country Name]=$I130)*
        (World[Year]=Year-1)*
        (World[Infant mortality rate (per 1,000 live births)]&lt;&gt;0),
        World[Infant mortality rate (per 1,000 live births)])),"No Value")</f>
        <v>41.7</v>
      </c>
      <c r="O130" s="3" cm="1">
        <f t="array" ref="O130">IFERROR(MEDIAN(
    IF(
        (World[Country Name]=$I130)*
        (World[Year]=Year-1)*
        (World[Life expectancy at birth (years)]&lt;&gt;0),
        World[Life expectancy at birth (years)])),"No Value")</f>
        <v>68.683999999999997</v>
      </c>
      <c r="P130" s="5" cm="1">
        <f t="array" ref="P130">IFERROR(MEDIAN(
    IF(
        (World[Country Name]=$I130)*
        (World[Year]=Year-1)*
        (World[GDP per capita (USD)]&lt;&gt;0),
        World[GDP per capita (USD)])),"No Value")</f>
        <v>1334.94</v>
      </c>
      <c r="Q130" s="2" cm="1">
        <f t="array" ref="Q130">IFERROR(MEDIAN(
    IF(
        (World[Country Name]=$I130)*
        (World[Year]=Year-1)*
        (World[Unemployment (% of total labor force) (modeled ILO estimate)]&lt;&gt;0),
        World[Unemployment (% of total labor force) (modeled ILO estimate)])),"No Value")</f>
        <v>13.58</v>
      </c>
      <c r="R130" cm="1">
        <f t="array" ref="R130">IFERROR(MEDIAN(
    IF(
        (World[Country Name]=$I130)*
        (World[Year]=Year-2)*
        (World[Infant mortality rate (per 1,000 live births)]&lt;&gt;0),
        World[Infant mortality rate (per 1,000 live births)])),"No Value")</f>
        <v>43.5</v>
      </c>
      <c r="S130" s="2" cm="1">
        <f t="array" ref="S130">IFERROR(MEDIAN(
    IF(
        (World[Country Name]=$I130)*
        (World[Year]=Year-2)*
        (World[Life expectancy at birth (years)]&lt;&gt;0),
        World[Life expectancy at birth (years)])),"No Value")</f>
        <v>68.245000000000005</v>
      </c>
      <c r="T130" cm="1">
        <f t="array" ref="T130">IFERROR(MEDIAN(
    IF(
        (World[Country Name]=$I130)*
        (World[Year]=Year-2)*
        (World[GDP per capita (USD)]&lt;&gt;0),
        World[GDP per capita (USD)])),"No Value")</f>
        <v>1447.97</v>
      </c>
      <c r="U130" s="6" cm="1">
        <f t="array" ref="U130">IFERROR(MEDIAN(
    IF(
        (World[Country Name]=$I130)*
        (World[Year]=Year-2)*
        (World[Unemployment (% of total labor force) (modeled ILO estimate)]&lt;&gt;0),
        World[Unemployment (% of total labor force) (modeled ILO estimate)])),"No Value")</f>
        <v>13.94</v>
      </c>
    </row>
    <row r="131" spans="9:21" x14ac:dyDescent="0.3">
      <c r="I131" t="str">
        <v>Mozambique</v>
      </c>
      <c r="J131" s="3" cm="1">
        <f t="array" ref="J131">IFERROR(MEDIAN(
    IF(
        (World[Country Name]=$I131)*
        (World[Year]=Year)*
        (World[Infant mortality rate (per 1,000 live births)]&lt;&gt;0),
        World[Infant mortality rate (per 1,000 live births)])),"No Value")</f>
        <v>107.5</v>
      </c>
      <c r="K131" s="3" cm="1">
        <f t="array" ref="K131">IFERROR(MEDIAN(
    IF(
        (World[Country Name]=$I131)*
        (World[Year]=Year)*
        (World[Life expectancy at birth (years)]&lt;&gt;0),
        World[Life expectancy at birth (years)])),"No data")</f>
        <v>49.295000000000002</v>
      </c>
      <c r="L131" s="4" cm="1">
        <f t="array" ref="L131">IFERROR(MEDIAN(
    IF(
        (World[Country Name]=$I131)*
        (World[Year]=Year)*
        (World[GDP per capita (USD)]&lt;&gt;0),
        World[GDP per capita (USD)])),"No Value")</f>
        <v>261.60500000000002</v>
      </c>
      <c r="M131" s="2" cm="1">
        <f t="array" ref="M131">IFERROR(MEDIAN(
    IF(
        (World[Country Name]=$I131)*
        (World[Year]=Year)*
        (World[Unemployment (% of total labor force) (modeled ILO estimate)]&lt;&gt;0),
        World[Unemployment (% of total labor force) (modeled ILO estimate)])),"No Value")</f>
        <v>2.8929999999999998</v>
      </c>
      <c r="N131" s="3" cm="1">
        <f t="array" ref="N131">IFERROR(MEDIAN(
    IF(
        (World[Country Name]=$I131)*
        (World[Year]=Year-1)*
        (World[Infant mortality rate (per 1,000 live births)]&lt;&gt;0),
        World[Infant mortality rate (per 1,000 live births)])),"No Value")</f>
        <v>113.4</v>
      </c>
      <c r="O131" s="3" cm="1">
        <f t="array" ref="O131">IFERROR(MEDIAN(
    IF(
        (World[Country Name]=$I131)*
        (World[Year]=Year-1)*
        (World[Life expectancy at birth (years)]&lt;&gt;0),
        World[Life expectancy at birth (years)])),"No Value")</f>
        <v>48.945999999999998</v>
      </c>
      <c r="P131" s="5" cm="1">
        <f t="array" ref="P131">IFERROR(MEDIAN(
    IF(
        (World[Country Name]=$I131)*
        (World[Year]=Year-1)*
        (World[GDP per capita (USD)]&lt;&gt;0),
        World[GDP per capita (USD)])),"No Value")</f>
        <v>283.22500000000002</v>
      </c>
      <c r="Q131" s="2" cm="1">
        <f t="array" ref="Q131">IFERROR(MEDIAN(
    IF(
        (World[Country Name]=$I131)*
        (World[Year]=Year-1)*
        (World[Unemployment (% of total labor force) (modeled ILO estimate)]&lt;&gt;0),
        World[Unemployment (% of total labor force) (modeled ILO estimate)])),"No Value")</f>
        <v>2.649</v>
      </c>
      <c r="R131" cm="1">
        <f t="array" ref="R131">IFERROR(MEDIAN(
    IF(
        (World[Country Name]=$I131)*
        (World[Year]=Year-2)*
        (World[Infant mortality rate (per 1,000 live births)]&lt;&gt;0),
        World[Infant mortality rate (per 1,000 live births)])),"No Value")</f>
        <v>119.6</v>
      </c>
      <c r="S131" s="2" cm="1">
        <f t="array" ref="S131">IFERROR(MEDIAN(
    IF(
        (World[Country Name]=$I131)*
        (World[Year]=Year-2)*
        (World[Life expectancy at birth (years)]&lt;&gt;0),
        World[Life expectancy at birth (years)])),"No Value")</f>
        <v>48.572000000000003</v>
      </c>
      <c r="T131" cm="1">
        <f t="array" ref="T131">IFERROR(MEDIAN(
    IF(
        (World[Country Name]=$I131)*
        (World[Year]=Year-2)*
        (World[GDP per capita (USD)]&lt;&gt;0),
        World[GDP per capita (USD)])),"No Value")</f>
        <v>307.49700000000001</v>
      </c>
      <c r="U131" s="6" cm="1">
        <f t="array" ref="U131">IFERROR(MEDIAN(
    IF(
        (World[Country Name]=$I131)*
        (World[Year]=Year-2)*
        (World[Unemployment (% of total labor force) (modeled ILO estimate)]&lt;&gt;0),
        World[Unemployment (% of total labor force) (modeled ILO estimate)])),"No Value")</f>
        <v>2.5939999999999999</v>
      </c>
    </row>
    <row r="132" spans="9:21" x14ac:dyDescent="0.3">
      <c r="I132" t="str">
        <v>Myanmar</v>
      </c>
      <c r="J132" s="3" cm="1">
        <f t="array" ref="J132">IFERROR(MEDIAN(
    IF(
        (World[Country Name]=$I132)*
        (World[Year]=Year)*
        (World[Infant mortality rate (per 1,000 live births)]&lt;&gt;0),
        World[Infant mortality rate (per 1,000 live births)])),"No Value")</f>
        <v>63.5</v>
      </c>
      <c r="K132" s="3" cm="1">
        <f t="array" ref="K132">IFERROR(MEDIAN(
    IF(
        (World[Country Name]=$I132)*
        (World[Year]=Year)*
        (World[Life expectancy at birth (years)]&lt;&gt;0),
        World[Life expectancy at birth (years)])),"No data")</f>
        <v>60.377000000000002</v>
      </c>
      <c r="L132" s="4" cm="1">
        <f t="array" ref="L132">IFERROR(MEDIAN(
    IF(
        (World[Country Name]=$I132)*
        (World[Year]=Year)*
        (World[GDP per capita (USD)]&lt;&gt;0),
        World[GDP per capita (USD)])),"No Value")</f>
        <v>137.16800000000001</v>
      </c>
      <c r="M132" s="2" cm="1">
        <f t="array" ref="M132">IFERROR(MEDIAN(
    IF(
        (World[Country Name]=$I132)*
        (World[Year]=Year)*
        (World[Unemployment (% of total labor force) (modeled ILO estimate)]&lt;&gt;0),
        World[Unemployment (% of total labor force) (modeled ILO estimate)])),"No Value")</f>
        <v>1.2030000000000001</v>
      </c>
      <c r="N132" s="3" cm="1">
        <f t="array" ref="N132">IFERROR(MEDIAN(
    IF(
        (World[Country Name]=$I132)*
        (World[Year]=Year-1)*
        (World[Infant mortality rate (per 1,000 live births)]&lt;&gt;0),
        World[Infant mortality rate (per 1,000 live births)])),"No Value")</f>
        <v>65</v>
      </c>
      <c r="O132" s="3" cm="1">
        <f t="array" ref="O132">IFERROR(MEDIAN(
    IF(
        (World[Country Name]=$I132)*
        (World[Year]=Year-1)*
        (World[Life expectancy at birth (years)]&lt;&gt;0),
        World[Life expectancy at birth (years)])),"No Value")</f>
        <v>60.063000000000002</v>
      </c>
      <c r="P132" s="5" cm="1">
        <f t="array" ref="P132">IFERROR(MEDIAN(
    IF(
        (World[Country Name]=$I132)*
        (World[Year]=Year-1)*
        (World[GDP per capita (USD)]&lt;&gt;0),
        World[GDP per capita (USD)])),"No Value")</f>
        <v>190.60599999999999</v>
      </c>
      <c r="Q132" s="2" cm="1">
        <f t="array" ref="Q132">IFERROR(MEDIAN(
    IF(
        (World[Country Name]=$I132)*
        (World[Year]=Year-1)*
        (World[Unemployment (% of total labor force) (modeled ILO estimate)]&lt;&gt;0),
        World[Unemployment (% of total labor force) (modeled ILO estimate)])),"No Value")</f>
        <v>1.2230000000000001</v>
      </c>
      <c r="R132" cm="1">
        <f t="array" ref="R132">IFERROR(MEDIAN(
    IF(
        (World[Country Name]=$I132)*
        (World[Year]=Year-2)*
        (World[Infant mortality rate (per 1,000 live births)]&lt;&gt;0),
        World[Infant mortality rate (per 1,000 live births)])),"No Value")</f>
        <v>66.599999999999994</v>
      </c>
      <c r="S132" s="2" cm="1">
        <f t="array" ref="S132">IFERROR(MEDIAN(
    IF(
        (World[Country Name]=$I132)*
        (World[Year]=Year-2)*
        (World[Life expectancy at birth (years)]&lt;&gt;0),
        World[Life expectancy at birth (years)])),"No Value")</f>
        <v>59.744</v>
      </c>
      <c r="T132" t="str" cm="1">
        <f t="array" ref="T132">IFERROR(MEDIAN(
    IF(
        (World[Country Name]=$I132)*
        (World[Year]=Year-2)*
        (World[GDP per capita (USD)]&lt;&gt;0),
        World[GDP per capita (USD)])),"No Value")</f>
        <v>No Value</v>
      </c>
      <c r="U132" s="6" cm="1">
        <f t="array" ref="U132">IFERROR(MEDIAN(
    IF(
        (World[Country Name]=$I132)*
        (World[Year]=Year-2)*
        (World[Unemployment (% of total labor force) (modeled ILO estimate)]&lt;&gt;0),
        World[Unemployment (% of total labor force) (modeled ILO estimate)])),"No Value")</f>
        <v>1.218</v>
      </c>
    </row>
    <row r="133" spans="9:21" x14ac:dyDescent="0.3">
      <c r="I133" t="str">
        <v>Namibia</v>
      </c>
      <c r="J133" s="3" cm="1">
        <f t="array" ref="J133">IFERROR(MEDIAN(
    IF(
        (World[Country Name]=$I133)*
        (World[Year]=Year)*
        (World[Infant mortality rate (per 1,000 live births)]&lt;&gt;0),
        World[Infant mortality rate (per 1,000 live births)])),"No Value")</f>
        <v>47</v>
      </c>
      <c r="K133" s="3" cm="1">
        <f t="array" ref="K133">IFERROR(MEDIAN(
    IF(
        (World[Country Name]=$I133)*
        (World[Year]=Year)*
        (World[Life expectancy at birth (years)]&lt;&gt;0),
        World[Life expectancy at birth (years)])),"No data")</f>
        <v>51.399000000000001</v>
      </c>
      <c r="L133" s="4" cm="1">
        <f t="array" ref="L133">IFERROR(MEDIAN(
    IF(
        (World[Country Name]=$I133)*
        (World[Year]=Year)*
        (World[GDP per capita (USD)]&lt;&gt;0),
        World[GDP per capita (USD)])),"No Value")</f>
        <v>1906.29</v>
      </c>
      <c r="M133" s="2" cm="1">
        <f t="array" ref="M133">IFERROR(MEDIAN(
    IF(
        (World[Country Name]=$I133)*
        (World[Year]=Year)*
        (World[Unemployment (% of total labor force) (modeled ILO estimate)]&lt;&gt;0),
        World[Unemployment (% of total labor force) (modeled ILO estimate)])),"No Value")</f>
        <v>20.398</v>
      </c>
      <c r="N133" s="3" cm="1">
        <f t="array" ref="N133">IFERROR(MEDIAN(
    IF(
        (World[Country Name]=$I133)*
        (World[Year]=Year-1)*
        (World[Infant mortality rate (per 1,000 live births)]&lt;&gt;0),
        World[Infant mortality rate (per 1,000 live births)])),"No Value")</f>
        <v>47.2</v>
      </c>
      <c r="O133" s="3" cm="1">
        <f t="array" ref="O133">IFERROR(MEDIAN(
    IF(
        (World[Country Name]=$I133)*
        (World[Year]=Year-1)*
        (World[Life expectancy at birth (years)]&lt;&gt;0),
        World[Life expectancy at birth (years)])),"No Value")</f>
        <v>52.192</v>
      </c>
      <c r="P133" s="5" cm="1">
        <f t="array" ref="P133">IFERROR(MEDIAN(
    IF(
        (World[Country Name]=$I133)*
        (World[Year]=Year-1)*
        (World[GDP per capita (USD)]&lt;&gt;0),
        World[GDP per capita (USD)])),"No Value")</f>
        <v>2136.44</v>
      </c>
      <c r="Q133" s="2" cm="1">
        <f t="array" ref="Q133">IFERROR(MEDIAN(
    IF(
        (World[Country Name]=$I133)*
        (World[Year]=Year-1)*
        (World[Unemployment (% of total labor force) (modeled ILO estimate)]&lt;&gt;0),
        World[Unemployment (% of total labor force) (modeled ILO estimate)])),"No Value")</f>
        <v>20.3</v>
      </c>
      <c r="R133" cm="1">
        <f t="array" ref="R133">IFERROR(MEDIAN(
    IF(
        (World[Country Name]=$I133)*
        (World[Year]=Year-2)*
        (World[Infant mortality rate (per 1,000 live births)]&lt;&gt;0),
        World[Infant mortality rate (per 1,000 live births)])),"No Value")</f>
        <v>47.2</v>
      </c>
      <c r="S133" s="2" cm="1">
        <f t="array" ref="S133">IFERROR(MEDIAN(
    IF(
        (World[Country Name]=$I133)*
        (World[Year]=Year-2)*
        (World[Life expectancy at birth (years)]&lt;&gt;0),
        World[Life expectancy at birth (years)])),"No Value")</f>
        <v>53.231000000000002</v>
      </c>
      <c r="T133" cm="1">
        <f t="array" ref="T133">IFERROR(MEDIAN(
    IF(
        (World[Country Name]=$I133)*
        (World[Year]=Year-2)*
        (World[GDP per capita (USD)]&lt;&gt;0),
        World[GDP per capita (USD)])),"No Value")</f>
        <v>2165.11</v>
      </c>
      <c r="U133" s="6" cm="1">
        <f t="array" ref="U133">IFERROR(MEDIAN(
    IF(
        (World[Country Name]=$I133)*
        (World[Year]=Year-2)*
        (World[Unemployment (% of total labor force) (modeled ILO estimate)]&lt;&gt;0),
        World[Unemployment (% of total labor force) (modeled ILO estimate)])),"No Value")</f>
        <v>21.471</v>
      </c>
    </row>
    <row r="134" spans="9:21" x14ac:dyDescent="0.3">
      <c r="I134" t="str">
        <v>Nepal</v>
      </c>
      <c r="J134" s="3" cm="1">
        <f t="array" ref="J134">IFERROR(MEDIAN(
    IF(
        (World[Country Name]=$I134)*
        (World[Year]=Year)*
        (World[Infant mortality rate (per 1,000 live births)]&lt;&gt;0),
        World[Infant mortality rate (per 1,000 live births)])),"No Value")</f>
        <v>57</v>
      </c>
      <c r="K134" s="3" cm="1">
        <f t="array" ref="K134">IFERROR(MEDIAN(
    IF(
        (World[Country Name]=$I134)*
        (World[Year]=Year)*
        (World[Life expectancy at birth (years)]&lt;&gt;0),
        World[Life expectancy at birth (years)])),"No data")</f>
        <v>62.945</v>
      </c>
      <c r="L134" s="4" cm="1">
        <f t="array" ref="L134">IFERROR(MEDIAN(
    IF(
        (World[Country Name]=$I134)*
        (World[Year]=Year)*
        (World[GDP per capita (USD)]&lt;&gt;0),
        World[GDP per capita (USD)])),"No Value")</f>
        <v>246.726</v>
      </c>
      <c r="M134" s="2" cm="1">
        <f t="array" ref="M134">IFERROR(MEDIAN(
    IF(
        (World[Country Name]=$I134)*
        (World[Year]=Year)*
        (World[Unemployment (% of total labor force) (modeled ILO estimate)]&lt;&gt;0),
        World[Unemployment (% of total labor force) (modeled ILO estimate)])),"No Value")</f>
        <v>1.863</v>
      </c>
      <c r="N134" s="3" cm="1">
        <f t="array" ref="N134">IFERROR(MEDIAN(
    IF(
        (World[Country Name]=$I134)*
        (World[Year]=Year-1)*
        (World[Infant mortality rate (per 1,000 live births)]&lt;&gt;0),
        World[Infant mortality rate (per 1,000 live births)])),"No Value")</f>
        <v>59.9</v>
      </c>
      <c r="O134" s="3" cm="1">
        <f t="array" ref="O134">IFERROR(MEDIAN(
    IF(
        (World[Country Name]=$I134)*
        (World[Year]=Year-1)*
        (World[Life expectancy at birth (years)]&lt;&gt;0),
        World[Life expectancy at birth (years)])),"No Value")</f>
        <v>62.287999999999997</v>
      </c>
      <c r="P134" s="5" cm="1">
        <f t="array" ref="P134">IFERROR(MEDIAN(
    IF(
        (World[Country Name]=$I134)*
        (World[Year]=Year-1)*
        (World[GDP per capita (USD)]&lt;&gt;0),
        World[GDP per capita (USD)])),"No Value")</f>
        <v>229.49</v>
      </c>
      <c r="Q134" s="2" cm="1">
        <f t="array" ref="Q134">IFERROR(MEDIAN(
    IF(
        (World[Country Name]=$I134)*
        (World[Year]=Year-1)*
        (World[Unemployment (% of total labor force) (modeled ILO estimate)]&lt;&gt;0),
        World[Unemployment (% of total labor force) (modeled ILO estimate)])),"No Value")</f>
        <v>1.82</v>
      </c>
      <c r="R134" cm="1">
        <f t="array" ref="R134">IFERROR(MEDIAN(
    IF(
        (World[Country Name]=$I134)*
        (World[Year]=Year-2)*
        (World[Infant mortality rate (per 1,000 live births)]&lt;&gt;0),
        World[Infant mortality rate (per 1,000 live births)])),"No Value")</f>
        <v>63</v>
      </c>
      <c r="S134" s="2" cm="1">
        <f t="array" ref="S134">IFERROR(MEDIAN(
    IF(
        (World[Country Name]=$I134)*
        (World[Year]=Year-2)*
        (World[Life expectancy at birth (years)]&lt;&gt;0),
        World[Life expectancy at birth (years)])),"No Value")</f>
        <v>61.6</v>
      </c>
      <c r="T134" cm="1">
        <f t="array" ref="T134">IFERROR(MEDIAN(
    IF(
        (World[Country Name]=$I134)*
        (World[Year]=Year-2)*
        (World[GDP per capita (USD)]&lt;&gt;0),
        World[GDP per capita (USD)])),"No Value")</f>
        <v>214.107</v>
      </c>
      <c r="U134" s="6" cm="1">
        <f t="array" ref="U134">IFERROR(MEDIAN(
    IF(
        (World[Country Name]=$I134)*
        (World[Year]=Year-2)*
        (World[Unemployment (% of total labor force) (modeled ILO estimate)]&lt;&gt;0),
        World[Unemployment (% of total labor force) (modeled ILO estimate)])),"No Value")</f>
        <v>1.85</v>
      </c>
    </row>
    <row r="135" spans="9:21" x14ac:dyDescent="0.3">
      <c r="I135" t="str">
        <v>Netherlands</v>
      </c>
      <c r="J135" s="3" cm="1">
        <f t="array" ref="J135">IFERROR(MEDIAN(
    IF(
        (World[Country Name]=$I135)*
        (World[Year]=Year)*
        (World[Infant mortality rate (per 1,000 live births)]&lt;&gt;0),
        World[Infant mortality rate (per 1,000 live births)])),"No Value")</f>
        <v>5</v>
      </c>
      <c r="K135" s="3" cm="1">
        <f t="array" ref="K135">IFERROR(MEDIAN(
    IF(
        (World[Country Name]=$I135)*
        (World[Year]=Year)*
        (World[Life expectancy at birth (years)]&lt;&gt;0),
        World[Life expectancy at birth (years)])),"No data")</f>
        <v>78.190200000000004</v>
      </c>
      <c r="L135" s="4" cm="1">
        <f t="array" ref="L135">IFERROR(MEDIAN(
    IF(
        (World[Country Name]=$I135)*
        (World[Year]=Year)*
        (World[GDP per capita (USD)]&lt;&gt;0),
        World[GDP per capita (USD)])),"No Value")</f>
        <v>26873.3</v>
      </c>
      <c r="M135" s="2" cm="1">
        <f t="array" ref="M135">IFERROR(MEDIAN(
    IF(
        (World[Country Name]=$I135)*
        (World[Year]=Year)*
        (World[Unemployment (% of total labor force) (modeled ILO estimate)]&lt;&gt;0),
        World[Unemployment (% of total labor force) (modeled ILO estimate)])),"No Value")</f>
        <v>2.1190000000000002</v>
      </c>
      <c r="N135" s="3" cm="1">
        <f t="array" ref="N135">IFERROR(MEDIAN(
    IF(
        (World[Country Name]=$I135)*
        (World[Year]=Year-1)*
        (World[Infant mortality rate (per 1,000 live births)]&lt;&gt;0),
        World[Infant mortality rate (per 1,000 live births)])),"No Value")</f>
        <v>5.0999999999999996</v>
      </c>
      <c r="O135" s="3" cm="1">
        <f t="array" ref="O135">IFERROR(MEDIAN(
    IF(
        (World[Country Name]=$I135)*
        (World[Year]=Year-1)*
        (World[Life expectancy at birth (years)]&lt;&gt;0),
        World[Life expectancy at birth (years)])),"No Value")</f>
        <v>77.987799999999993</v>
      </c>
      <c r="P135" s="5" cm="1">
        <f t="array" ref="P135">IFERROR(MEDIAN(
    IF(
        (World[Country Name]=$I135)*
        (World[Year]=Year-1)*
        (World[GDP per capita (USD)]&lt;&gt;0),
        World[GDP per capita (USD)])),"No Value")</f>
        <v>26149.4</v>
      </c>
      <c r="Q135" s="2" cm="1">
        <f t="array" ref="Q135">IFERROR(MEDIAN(
    IF(
        (World[Country Name]=$I135)*
        (World[Year]=Year-1)*
        (World[Unemployment (% of total labor force) (modeled ILO estimate)]&lt;&gt;0),
        World[Unemployment (% of total labor force) (modeled ILO estimate)])),"No Value")</f>
        <v>2.7250000000000001</v>
      </c>
      <c r="R135" cm="1">
        <f t="array" ref="R135">IFERROR(MEDIAN(
    IF(
        (World[Country Name]=$I135)*
        (World[Year]=Year-2)*
        (World[Infant mortality rate (per 1,000 live births)]&lt;&gt;0),
        World[Infant mortality rate (per 1,000 live births)])),"No Value")</f>
        <v>5.2</v>
      </c>
      <c r="S135" s="2" cm="1">
        <f t="array" ref="S135">IFERROR(MEDIAN(
    IF(
        (World[Country Name]=$I135)*
        (World[Year]=Year-2)*
        (World[Life expectancy at birth (years)]&lt;&gt;0),
        World[Life expectancy at birth (years)])),"No Value")</f>
        <v>77.836600000000004</v>
      </c>
      <c r="T135" cm="1">
        <f t="array" ref="T135">IFERROR(MEDIAN(
    IF(
        (World[Country Name]=$I135)*
        (World[Year]=Year-2)*
        (World[GDP per capita (USD)]&lt;&gt;0),
        World[GDP per capita (USD)])),"No Value")</f>
        <v>28263.1</v>
      </c>
      <c r="U135" s="6" cm="1">
        <f t="array" ref="U135">IFERROR(MEDIAN(
    IF(
        (World[Country Name]=$I135)*
        (World[Year]=Year-2)*
        (World[Unemployment (% of total labor force) (modeled ILO estimate)]&lt;&gt;0),
        World[Unemployment (% of total labor force) (modeled ILO estimate)])),"No Value")</f>
        <v>3.6219999999999999</v>
      </c>
    </row>
    <row r="136" spans="9:21" x14ac:dyDescent="0.3">
      <c r="I136" t="str">
        <v>New Caledonia</v>
      </c>
      <c r="J136" s="3" t="str" cm="1">
        <f t="array" ref="J136">IFERROR(MEDIAN(
    IF(
        (World[Country Name]=$I136)*
        (World[Year]=Year)*
        (World[Infant mortality rate (per 1,000 live births)]&lt;&gt;0),
        World[Infant mortality rate (per 1,000 live births)])),"No Value")</f>
        <v>No Value</v>
      </c>
      <c r="K136" s="3" cm="1">
        <f t="array" ref="K136">IFERROR(MEDIAN(
    IF(
        (World[Country Name]=$I136)*
        (World[Year]=Year)*
        (World[Life expectancy at birth (years)]&lt;&gt;0),
        World[Life expectancy at birth (years)])),"No data")</f>
        <v>74.831699999999998</v>
      </c>
      <c r="L136" s="4" t="str" cm="1">
        <f t="array" ref="L136">IFERROR(MEDIAN(
    IF(
        (World[Country Name]=$I136)*
        (World[Year]=Year)*
        (World[GDP per capita (USD)]&lt;&gt;0),
        World[GDP per capita (USD)])),"No Value")</f>
        <v>No Value</v>
      </c>
      <c r="M136" s="2" cm="1">
        <f t="array" ref="M136">IFERROR(MEDIAN(
    IF(
        (World[Country Name]=$I136)*
        (World[Year]=Year)*
        (World[Unemployment (% of total labor force) (modeled ILO estimate)]&lt;&gt;0),
        World[Unemployment (% of total labor force) (modeled ILO estimate)])),"No Value")</f>
        <v>17.007999999999999</v>
      </c>
      <c r="N136" s="3" t="str" cm="1">
        <f t="array" ref="N136">IFERROR(MEDIAN(
    IF(
        (World[Country Name]=$I136)*
        (World[Year]=Year-1)*
        (World[Infant mortality rate (per 1,000 live births)]&lt;&gt;0),
        World[Infant mortality rate (per 1,000 live births)])),"No Value")</f>
        <v>No Value</v>
      </c>
      <c r="O136" s="3" cm="1">
        <f t="array" ref="O136">IFERROR(MEDIAN(
    IF(
        (World[Country Name]=$I136)*
        (World[Year]=Year-1)*
        (World[Life expectancy at birth (years)]&lt;&gt;0),
        World[Life expectancy at birth (years)])),"No Value")</f>
        <v>75.163399999999996</v>
      </c>
      <c r="P136" s="5" cm="1">
        <f t="array" ref="P136">IFERROR(MEDIAN(
    IF(
        (World[Country Name]=$I136)*
        (World[Year]=Year-1)*
        (World[GDP per capita (USD)]&lt;&gt;0),
        World[GDP per capita (USD)])),"No Value")</f>
        <v>12579.6</v>
      </c>
      <c r="Q136" s="2" cm="1">
        <f t="array" ref="Q136">IFERROR(MEDIAN(
    IF(
        (World[Country Name]=$I136)*
        (World[Year]=Year-1)*
        (World[Unemployment (% of total labor force) (modeled ILO estimate)]&lt;&gt;0),
        World[Unemployment (% of total labor force) (modeled ILO estimate)])),"No Value")</f>
        <v>17.363</v>
      </c>
      <c r="R136" t="str" cm="1">
        <f t="array" ref="R136">IFERROR(MEDIAN(
    IF(
        (World[Country Name]=$I136)*
        (World[Year]=Year-2)*
        (World[Infant mortality rate (per 1,000 live births)]&lt;&gt;0),
        World[Infant mortality rate (per 1,000 live births)])),"No Value")</f>
        <v>No Value</v>
      </c>
      <c r="S136" s="2" cm="1">
        <f t="array" ref="S136">IFERROR(MEDIAN(
    IF(
        (World[Country Name]=$I136)*
        (World[Year]=Year-2)*
        (World[Life expectancy at birth (years)]&lt;&gt;0),
        World[Life expectancy at birth (years)])),"No Value")</f>
        <v>73.875600000000006</v>
      </c>
      <c r="T136" cm="1">
        <f t="array" ref="T136">IFERROR(MEDIAN(
    IF(
        (World[Country Name]=$I136)*
        (World[Year]=Year-2)*
        (World[GDP per capita (USD)]&lt;&gt;0),
        World[GDP per capita (USD)])),"No Value")</f>
        <v>14611.8</v>
      </c>
      <c r="U136" s="6" cm="1">
        <f t="array" ref="U136">IFERROR(MEDIAN(
    IF(
        (World[Country Name]=$I136)*
        (World[Year]=Year-2)*
        (World[Unemployment (% of total labor force) (modeled ILO estimate)]&lt;&gt;0),
        World[Unemployment (% of total labor force) (modeled ILO estimate)])),"No Value")</f>
        <v>17.736999999999998</v>
      </c>
    </row>
    <row r="137" spans="9:21" x14ac:dyDescent="0.3">
      <c r="I137" t="str">
        <v>New Zealand</v>
      </c>
      <c r="J137" s="3" cm="1">
        <f t="array" ref="J137">IFERROR(MEDIAN(
    IF(
        (World[Country Name]=$I137)*
        (World[Year]=Year)*
        (World[Infant mortality rate (per 1,000 live births)]&lt;&gt;0),
        World[Infant mortality rate (per 1,000 live births)])),"No Value")</f>
        <v>5.9</v>
      </c>
      <c r="K137" s="3" cm="1">
        <f t="array" ref="K137">IFERROR(MEDIAN(
    IF(
        (World[Country Name]=$I137)*
        (World[Year]=Year)*
        (World[Life expectancy at birth (years)]&lt;&gt;0),
        World[Life expectancy at birth (years)])),"No data")</f>
        <v>78.692700000000002</v>
      </c>
      <c r="L137" s="4" cm="1">
        <f t="array" ref="L137">IFERROR(MEDIAN(
    IF(
        (World[Country Name]=$I137)*
        (World[Year]=Year)*
        (World[GDP per capita (USD)]&lt;&gt;0),
        World[GDP per capita (USD)])),"No Value")</f>
        <v>13882.9</v>
      </c>
      <c r="M137" s="2" cm="1">
        <f t="array" ref="M137">IFERROR(MEDIAN(
    IF(
        (World[Country Name]=$I137)*
        (World[Year]=Year)*
        (World[Unemployment (% of total labor force) (modeled ILO estimate)]&lt;&gt;0),
        World[Unemployment (% of total labor force) (modeled ILO estimate)])),"No Value")</f>
        <v>5.4329999999999998</v>
      </c>
      <c r="N137" s="3" cm="1">
        <f t="array" ref="N137">IFERROR(MEDIAN(
    IF(
        (World[Country Name]=$I137)*
        (World[Year]=Year-1)*
        (World[Infant mortality rate (per 1,000 live births)]&lt;&gt;0),
        World[Infant mortality rate (per 1,000 live births)])),"No Value")</f>
        <v>6.1</v>
      </c>
      <c r="O137" s="3" cm="1">
        <f t="array" ref="O137">IFERROR(MEDIAN(
    IF(
        (World[Country Name]=$I137)*
        (World[Year]=Year-1)*
        (World[Life expectancy at birth (years)]&lt;&gt;0),
        World[Life expectancy at birth (years)])),"No Value")</f>
        <v>78.636600000000001</v>
      </c>
      <c r="P137" s="5" cm="1">
        <f t="array" ref="P137">IFERROR(MEDIAN(
    IF(
        (World[Country Name]=$I137)*
        (World[Year]=Year-1)*
        (World[GDP per capita (USD)]&lt;&gt;0),
        World[GDP per capita (USD)])),"No Value")</f>
        <v>13641.1</v>
      </c>
      <c r="Q137" s="2" cm="1">
        <f t="array" ref="Q137">IFERROR(MEDIAN(
    IF(
        (World[Country Name]=$I137)*
        (World[Year]=Year-1)*
        (World[Unemployment (% of total labor force) (modeled ILO estimate)]&lt;&gt;0),
        World[Unemployment (% of total labor force) (modeled ILO estimate)])),"No Value")</f>
        <v>6.13</v>
      </c>
      <c r="R137" cm="1">
        <f t="array" ref="R137">IFERROR(MEDIAN(
    IF(
        (World[Country Name]=$I137)*
        (World[Year]=Year-2)*
        (World[Infant mortality rate (per 1,000 live births)]&lt;&gt;0),
        World[Infant mortality rate (per 1,000 live births)])),"No Value")</f>
        <v>6.3</v>
      </c>
      <c r="S137" s="2" cm="1">
        <f t="array" ref="S137">IFERROR(MEDIAN(
    IF(
        (World[Country Name]=$I137)*
        (World[Year]=Year-2)*
        (World[Life expectancy at birth (years)]&lt;&gt;0),
        World[Life expectancy at birth (years)])),"No Value")</f>
        <v>77.890199999999993</v>
      </c>
      <c r="T137" cm="1">
        <f t="array" ref="T137">IFERROR(MEDIAN(
    IF(
        (World[Country Name]=$I137)*
        (World[Year]=Year-2)*
        (World[GDP per capita (USD)]&lt;&gt;0),
        World[GDP per capita (USD)])),"No Value")</f>
        <v>15322.2</v>
      </c>
      <c r="U137" s="6" cm="1">
        <f t="array" ref="U137">IFERROR(MEDIAN(
    IF(
        (World[Country Name]=$I137)*
        (World[Year]=Year-2)*
        (World[Unemployment (% of total labor force) (modeled ILO estimate)]&lt;&gt;0),
        World[Unemployment (% of total labor force) (modeled ILO estimate)])),"No Value")</f>
        <v>7.0229999999999997</v>
      </c>
    </row>
    <row r="138" spans="9:21" x14ac:dyDescent="0.3">
      <c r="I138" t="str">
        <v>Nicaragua</v>
      </c>
      <c r="J138" s="3" cm="1">
        <f t="array" ref="J138">IFERROR(MEDIAN(
    IF(
        (World[Country Name]=$I138)*
        (World[Year]=Year)*
        (World[Infant mortality rate (per 1,000 live births)]&lt;&gt;0),
        World[Infant mortality rate (per 1,000 live births)])),"No Value")</f>
        <v>28.2</v>
      </c>
      <c r="K138" s="3" cm="1">
        <f t="array" ref="K138">IFERROR(MEDIAN(
    IF(
        (World[Country Name]=$I138)*
        (World[Year]=Year)*
        (World[Life expectancy at birth (years)]&lt;&gt;0),
        World[Life expectancy at birth (years)])),"No data")</f>
        <v>69.933999999999997</v>
      </c>
      <c r="L138" s="4" cm="1">
        <f t="array" ref="L138">IFERROR(MEDIAN(
    IF(
        (World[Country Name]=$I138)*
        (World[Year]=Year)*
        (World[GDP per capita (USD)]&lt;&gt;0),
        World[GDP per capita (USD)])),"No Value")</f>
        <v>1034.55</v>
      </c>
      <c r="M138" s="2" cm="1">
        <f t="array" ref="M138">IFERROR(MEDIAN(
    IF(
        (World[Country Name]=$I138)*
        (World[Year]=Year)*
        (World[Unemployment (% of total labor force) (modeled ILO estimate)]&lt;&gt;0),
        World[Unemployment (% of total labor force) (modeled ILO estimate)])),"No Value")</f>
        <v>7.444</v>
      </c>
      <c r="N138" s="3" cm="1">
        <f t="array" ref="N138">IFERROR(MEDIAN(
    IF(
        (World[Country Name]=$I138)*
        (World[Year]=Year-1)*
        (World[Infant mortality rate (per 1,000 live births)]&lt;&gt;0),
        World[Infant mortality rate (per 1,000 live births)])),"No Value")</f>
        <v>29.9</v>
      </c>
      <c r="O138" s="3" cm="1">
        <f t="array" ref="O138">IFERROR(MEDIAN(
    IF(
        (World[Country Name]=$I138)*
        (World[Year]=Year-1)*
        (World[Life expectancy at birth (years)]&lt;&gt;0),
        World[Life expectancy at birth (years)])),"No Value")</f>
        <v>69.527000000000001</v>
      </c>
      <c r="P138" s="5" cm="1">
        <f t="array" ref="P138">IFERROR(MEDIAN(
    IF(
        (World[Country Name]=$I138)*
        (World[Year]=Year-1)*
        (World[GDP per capita (USD)]&lt;&gt;0),
        World[GDP per capita (USD)])),"No Value")</f>
        <v>1007.5</v>
      </c>
      <c r="Q138" s="2" cm="1">
        <f t="array" ref="Q138">IFERROR(MEDIAN(
    IF(
        (World[Country Name]=$I138)*
        (World[Year]=Year-1)*
        (World[Unemployment (% of total labor force) (modeled ILO estimate)]&lt;&gt;0),
        World[Unemployment (% of total labor force) (modeled ILO estimate)])),"No Value")</f>
        <v>7.468</v>
      </c>
      <c r="R138" cm="1">
        <f t="array" ref="R138">IFERROR(MEDIAN(
    IF(
        (World[Country Name]=$I138)*
        (World[Year]=Year-2)*
        (World[Infant mortality rate (per 1,000 live births)]&lt;&gt;0),
        World[Infant mortality rate (per 1,000 live births)])),"No Value")</f>
        <v>31.7</v>
      </c>
      <c r="S138" s="2" cm="1">
        <f t="array" ref="S138">IFERROR(MEDIAN(
    IF(
        (World[Country Name]=$I138)*
        (World[Year]=Year-2)*
        (World[Life expectancy at birth (years)]&lt;&gt;0),
        World[Life expectancy at birth (years)])),"No Value")</f>
        <v>69.099999999999994</v>
      </c>
      <c r="T138" cm="1">
        <f t="array" ref="T138">IFERROR(MEDIAN(
    IF(
        (World[Country Name]=$I138)*
        (World[Year]=Year-2)*
        (World[GDP per capita (USD)]&lt;&gt;0),
        World[GDP per capita (USD)])),"No Value")</f>
        <v>972.88699999999994</v>
      </c>
      <c r="U138" s="6" cm="1">
        <f t="array" ref="U138">IFERROR(MEDIAN(
    IF(
        (World[Country Name]=$I138)*
        (World[Year]=Year-2)*
        (World[Unemployment (% of total labor force) (modeled ILO estimate)]&lt;&gt;0),
        World[Unemployment (% of total labor force) (modeled ILO estimate)])),"No Value")</f>
        <v>7.35</v>
      </c>
    </row>
    <row r="139" spans="9:21" x14ac:dyDescent="0.3">
      <c r="I139" t="str">
        <v>Niger</v>
      </c>
      <c r="J139" s="3" cm="1">
        <f t="array" ref="J139">IFERROR(MEDIAN(
    IF(
        (World[Country Name]=$I139)*
        (World[Year]=Year)*
        (World[Infant mortality rate (per 1,000 live births)]&lt;&gt;0),
        World[Infant mortality rate (per 1,000 live births)])),"No Value")</f>
        <v>94.2</v>
      </c>
      <c r="K139" s="3" cm="1">
        <f t="array" ref="K139">IFERROR(MEDIAN(
    IF(
        (World[Country Name]=$I139)*
        (World[Year]=Year)*
        (World[Life expectancy at birth (years)]&lt;&gt;0),
        World[Life expectancy at birth (years)])),"No data")</f>
        <v>50.584000000000003</v>
      </c>
      <c r="L139" s="4" cm="1">
        <f t="array" ref="L139">IFERROR(MEDIAN(
    IF(
        (World[Country Name]=$I139)*
        (World[Year]=Year)*
        (World[GDP per capita (USD)]&lt;&gt;0),
        World[GDP per capita (USD)])),"No Value")</f>
        <v>165.541</v>
      </c>
      <c r="M139" s="2" cm="1">
        <f t="array" ref="M139">IFERROR(MEDIAN(
    IF(
        (World[Country Name]=$I139)*
        (World[Year]=Year)*
        (World[Unemployment (% of total labor force) (modeled ILO estimate)]&lt;&gt;0),
        World[Unemployment (% of total labor force) (modeled ILO estimate)])),"No Value")</f>
        <v>1.47</v>
      </c>
      <c r="N139" s="3" cm="1">
        <f t="array" ref="N139">IFERROR(MEDIAN(
    IF(
        (World[Country Name]=$I139)*
        (World[Year]=Year-1)*
        (World[Infant mortality rate (per 1,000 live births)]&lt;&gt;0),
        World[Infant mortality rate (per 1,000 live births)])),"No Value")</f>
        <v>97.4</v>
      </c>
      <c r="O139" s="3" cm="1">
        <f t="array" ref="O139">IFERROR(MEDIAN(
    IF(
        (World[Country Name]=$I139)*
        (World[Year]=Year-1)*
        (World[Life expectancy at birth (years)]&lt;&gt;0),
        World[Life expectancy at birth (years)])),"No Value")</f>
        <v>49.927999999999997</v>
      </c>
      <c r="P139" s="5" cm="1">
        <f t="array" ref="P139">IFERROR(MEDIAN(
    IF(
        (World[Country Name]=$I139)*
        (World[Year]=Year-1)*
        (World[GDP per capita (USD)]&lt;&gt;0),
        World[GDP per capita (USD)])),"No Value")</f>
        <v>158.70500000000001</v>
      </c>
      <c r="Q139" s="2" cm="1">
        <f t="array" ref="Q139">IFERROR(MEDIAN(
    IF(
        (World[Country Name]=$I139)*
        (World[Year]=Year-1)*
        (World[Unemployment (% of total labor force) (modeled ILO estimate)]&lt;&gt;0),
        World[Unemployment (% of total labor force) (modeled ILO estimate)])),"No Value")</f>
        <v>1.47</v>
      </c>
      <c r="R139" cm="1">
        <f t="array" ref="R139">IFERROR(MEDIAN(
    IF(
        (World[Country Name]=$I139)*
        (World[Year]=Year-2)*
        (World[Infant mortality rate (per 1,000 live births)]&lt;&gt;0),
        World[Infant mortality rate (per 1,000 live births)])),"No Value")</f>
        <v>100.5</v>
      </c>
      <c r="S139" s="2" cm="1">
        <f t="array" ref="S139">IFERROR(MEDIAN(
    IF(
        (World[Country Name]=$I139)*
        (World[Year]=Year-2)*
        (World[Life expectancy at birth (years)]&lt;&gt;0),
        World[Life expectancy at birth (years)])),"No Value")</f>
        <v>49.279000000000003</v>
      </c>
      <c r="T139" cm="1">
        <f t="array" ref="T139">IFERROR(MEDIAN(
    IF(
        (World[Country Name]=$I139)*
        (World[Year]=Year-2)*
        (World[GDP per capita (USD)]&lt;&gt;0),
        World[GDP per capita (USD)])),"No Value")</f>
        <v>184.649</v>
      </c>
      <c r="U139" s="6" cm="1">
        <f t="array" ref="U139">IFERROR(MEDIAN(
    IF(
        (World[Country Name]=$I139)*
        (World[Year]=Year-2)*
        (World[Unemployment (% of total labor force) (modeled ILO estimate)]&lt;&gt;0),
        World[Unemployment (% of total labor force) (modeled ILO estimate)])),"No Value")</f>
        <v>1.4990000000000001</v>
      </c>
    </row>
    <row r="140" spans="9:21" x14ac:dyDescent="0.3">
      <c r="I140" t="str">
        <v>Nigeria</v>
      </c>
      <c r="J140" s="3" cm="1">
        <f t="array" ref="J140">IFERROR(MEDIAN(
    IF(
        (World[Country Name]=$I140)*
        (World[Year]=Year)*
        (World[Infant mortality rate (per 1,000 live births)]&lt;&gt;0),
        World[Infant mortality rate (per 1,000 live births)])),"No Value")</f>
        <v>107.8</v>
      </c>
      <c r="K140" s="3" cm="1">
        <f t="array" ref="K140">IFERROR(MEDIAN(
    IF(
        (World[Country Name]=$I140)*
        (World[Year]=Year)*
        (World[Life expectancy at birth (years)]&lt;&gt;0),
        World[Life expectancy at birth (years)])),"No data")</f>
        <v>46.51</v>
      </c>
      <c r="L140" s="4" cm="1">
        <f t="array" ref="L140">IFERROR(MEDIAN(
    IF(
        (World[Country Name]=$I140)*
        (World[Year]=Year)*
        (World[GDP per capita (USD)]&lt;&gt;0),
        World[GDP per capita (USD)])),"No Value")</f>
        <v>590.38199999999995</v>
      </c>
      <c r="M140" s="2" cm="1">
        <f t="array" ref="M140">IFERROR(MEDIAN(
    IF(
        (World[Country Name]=$I140)*
        (World[Year]=Year)*
        (World[Unemployment (% of total labor force) (modeled ILO estimate)]&lt;&gt;0),
        World[Unemployment (% of total labor force) (modeled ILO estimate)])),"No Value")</f>
        <v>4.0289999999999999</v>
      </c>
      <c r="N140" s="3" cm="1">
        <f t="array" ref="N140">IFERROR(MEDIAN(
    IF(
        (World[Country Name]=$I140)*
        (World[Year]=Year-1)*
        (World[Infant mortality rate (per 1,000 live births)]&lt;&gt;0),
        World[Infant mortality rate (per 1,000 live births)])),"No Value")</f>
        <v>110.9</v>
      </c>
      <c r="O140" s="3" cm="1">
        <f t="array" ref="O140">IFERROR(MEDIAN(
    IF(
        (World[Country Name]=$I140)*
        (World[Year]=Year-1)*
        (World[Life expectancy at birth (years)]&lt;&gt;0),
        World[Life expectancy at birth (years)])),"No Value")</f>
        <v>46.267000000000003</v>
      </c>
      <c r="P140" s="5" cm="1">
        <f t="array" ref="P140">IFERROR(MEDIAN(
    IF(
        (World[Country Name]=$I140)*
        (World[Year]=Year-1)*
        (World[GDP per capita (USD)]&lt;&gt;0),
        World[GDP per capita (USD)])),"No Value")</f>
        <v>567.93100000000004</v>
      </c>
      <c r="Q140" s="2" cm="1">
        <f t="array" ref="Q140">IFERROR(MEDIAN(
    IF(
        (World[Country Name]=$I140)*
        (World[Year]=Year-1)*
        (World[Unemployment (% of total labor force) (modeled ILO estimate)]&lt;&gt;0),
        World[Unemployment (% of total labor force) (modeled ILO estimate)])),"No Value")</f>
        <v>3.9540000000000002</v>
      </c>
      <c r="R140" cm="1">
        <f t="array" ref="R140">IFERROR(MEDIAN(
    IF(
        (World[Country Name]=$I140)*
        (World[Year]=Year-2)*
        (World[Infant mortality rate (per 1,000 live births)]&lt;&gt;0),
        World[Infant mortality rate (per 1,000 live births)])),"No Value")</f>
        <v>113.7</v>
      </c>
      <c r="S140" s="2" cm="1">
        <f t="array" ref="S140">IFERROR(MEDIAN(
    IF(
        (World[Country Name]=$I140)*
        (World[Year]=Year-2)*
        (World[Life expectancy at birth (years)]&lt;&gt;0),
        World[Life expectancy at birth (years)])),"No Value")</f>
        <v>46.103000000000002</v>
      </c>
      <c r="T140" cm="1">
        <f t="array" ref="T140">IFERROR(MEDIAN(
    IF(
        (World[Country Name]=$I140)*
        (World[Year]=Year-2)*
        (World[GDP per capita (USD)]&lt;&gt;0),
        World[GDP per capita (USD)])),"No Value")</f>
        <v>497.84199999999998</v>
      </c>
      <c r="U140" s="6" cm="1">
        <f t="array" ref="U140">IFERROR(MEDIAN(
    IF(
        (World[Country Name]=$I140)*
        (World[Year]=Year-2)*
        (World[Unemployment (% of total labor force) (modeled ILO estimate)]&lt;&gt;0),
        World[Unemployment (% of total labor force) (modeled ILO estimate)])),"No Value")</f>
        <v>4.0090000000000003</v>
      </c>
    </row>
    <row r="141" spans="9:21" x14ac:dyDescent="0.3">
      <c r="I141" t="str">
        <v>North Korea</v>
      </c>
      <c r="J141" s="3" cm="1">
        <f t="array" ref="J141">IFERROR(MEDIAN(
    IF(
        (World[Country Name]=$I141)*
        (World[Year]=Year)*
        (World[Infant mortality rate (per 1,000 live births)]&lt;&gt;0),
        World[Infant mortality rate (per 1,000 live births)])),"No Value")</f>
        <v>39.1</v>
      </c>
      <c r="K141" s="3" cm="1">
        <f t="array" ref="K141">IFERROR(MEDIAN(
    IF(
        (World[Country Name]=$I141)*
        (World[Year]=Year)*
        (World[Life expectancy at birth (years)]&lt;&gt;0),
        World[Life expectancy at birth (years)])),"No data")</f>
        <v>66.087000000000003</v>
      </c>
      <c r="L141" s="4" t="str" cm="1">
        <f t="array" ref="L141">IFERROR(MEDIAN(
    IF(
        (World[Country Name]=$I141)*
        (World[Year]=Year)*
        (World[GDP per capita (USD)]&lt;&gt;0),
        World[GDP per capita (USD)])),"No Value")</f>
        <v>No Value</v>
      </c>
      <c r="M141" s="2" cm="1">
        <f t="array" ref="M141">IFERROR(MEDIAN(
    IF(
        (World[Country Name]=$I141)*
        (World[Year]=Year)*
        (World[Unemployment (% of total labor force) (modeled ILO estimate)]&lt;&gt;0),
        World[Unemployment (% of total labor force) (modeled ILO estimate)])),"No Value")</f>
        <v>4.1980000000000004</v>
      </c>
      <c r="N141" s="3" cm="1">
        <f t="array" ref="N141">IFERROR(MEDIAN(
    IF(
        (World[Country Name]=$I141)*
        (World[Year]=Year-1)*
        (World[Infant mortality rate (per 1,000 live births)]&lt;&gt;0),
        World[Infant mortality rate (per 1,000 live births)])),"No Value")</f>
        <v>44.5</v>
      </c>
      <c r="O141" s="3" cm="1">
        <f t="array" ref="O141">IFERROR(MEDIAN(
    IF(
        (World[Country Name]=$I141)*
        (World[Year]=Year-1)*
        (World[Life expectancy at birth (years)]&lt;&gt;0),
        World[Life expectancy at birth (years)])),"No Value")</f>
        <v>65.268000000000001</v>
      </c>
      <c r="P141" s="5" t="str" cm="1">
        <f t="array" ref="P141">IFERROR(MEDIAN(
    IF(
        (World[Country Name]=$I141)*
        (World[Year]=Year-1)*
        (World[GDP per capita (USD)]&lt;&gt;0),
        World[GDP per capita (USD)])),"No Value")</f>
        <v>No Value</v>
      </c>
      <c r="Q141" s="2" cm="1">
        <f t="array" ref="Q141">IFERROR(MEDIAN(
    IF(
        (World[Country Name]=$I141)*
        (World[Year]=Year-1)*
        (World[Unemployment (% of total labor force) (modeled ILO estimate)]&lt;&gt;0),
        World[Unemployment (% of total labor force) (modeled ILO estimate)])),"No Value")</f>
        <v>4.2539999999999996</v>
      </c>
      <c r="R141" cm="1">
        <f t="array" ref="R141">IFERROR(MEDIAN(
    IF(
        (World[Country Name]=$I141)*
        (World[Year]=Year-2)*
        (World[Infant mortality rate (per 1,000 live births)]&lt;&gt;0),
        World[Infant mortality rate (per 1,000 live births)])),"No Value")</f>
        <v>49.4</v>
      </c>
      <c r="S141" s="2" cm="1">
        <f t="array" ref="S141">IFERROR(MEDIAN(
    IF(
        (World[Country Name]=$I141)*
        (World[Year]=Year-2)*
        (World[Life expectancy at birth (years)]&lt;&gt;0),
        World[Life expectancy at birth (years)])),"No Value")</f>
        <v>64.683999999999997</v>
      </c>
      <c r="T141" t="str" cm="1">
        <f t="array" ref="T141">IFERROR(MEDIAN(
    IF(
        (World[Country Name]=$I141)*
        (World[Year]=Year-2)*
        (World[GDP per capita (USD)]&lt;&gt;0),
        World[GDP per capita (USD)])),"No Value")</f>
        <v>No Value</v>
      </c>
      <c r="U141" s="6" cm="1">
        <f t="array" ref="U141">IFERROR(MEDIAN(
    IF(
        (World[Country Name]=$I141)*
        (World[Year]=Year-2)*
        (World[Unemployment (% of total labor force) (modeled ILO estimate)]&lt;&gt;0),
        World[Unemployment (% of total labor force) (modeled ILO estimate)])),"No Value")</f>
        <v>4.3079999999999998</v>
      </c>
    </row>
    <row r="142" spans="9:21" x14ac:dyDescent="0.3">
      <c r="I142" t="str">
        <v>North Macedonia</v>
      </c>
      <c r="J142" s="3" cm="1">
        <f t="array" ref="J142">IFERROR(MEDIAN(
    IF(
        (World[Country Name]=$I142)*
        (World[Year]=Year)*
        (World[Infant mortality rate (per 1,000 live births)]&lt;&gt;0),
        World[Infant mortality rate (per 1,000 live births)])),"No Value")</f>
        <v>13.3</v>
      </c>
      <c r="K142" s="3" cm="1">
        <f t="array" ref="K142">IFERROR(MEDIAN(
    IF(
        (World[Country Name]=$I142)*
        (World[Year]=Year)*
        (World[Life expectancy at birth (years)]&lt;&gt;0),
        World[Life expectancy at birth (years)])),"No data")</f>
        <v>73.47</v>
      </c>
      <c r="L142" s="4" cm="1">
        <f t="array" ref="L142">IFERROR(MEDIAN(
    IF(
        (World[Country Name]=$I142)*
        (World[Year]=Year)*
        (World[GDP per capita (USD)]&lt;&gt;0),
        World[GDP per capita (USD)])),"No Value")</f>
        <v>1815.92</v>
      </c>
      <c r="M142" s="2" cm="1">
        <f t="array" ref="M142">IFERROR(MEDIAN(
    IF(
        (World[Country Name]=$I142)*
        (World[Year]=Year)*
        (World[Unemployment (% of total labor force) (modeled ILO estimate)]&lt;&gt;0),
        World[Unemployment (% of total labor force) (modeled ILO estimate)])),"No Value")</f>
        <v>30.52</v>
      </c>
      <c r="N142" s="3" cm="1">
        <f t="array" ref="N142">IFERROR(MEDIAN(
    IF(
        (World[Country Name]=$I142)*
        (World[Year]=Year-1)*
        (World[Infant mortality rate (per 1,000 live births)]&lt;&gt;0),
        World[Infant mortality rate (per 1,000 live births)])),"No Value")</f>
        <v>14.1</v>
      </c>
      <c r="O142" s="3" cm="1">
        <f t="array" ref="O142">IFERROR(MEDIAN(
    IF(
        (World[Country Name]=$I142)*
        (World[Year]=Year-1)*
        (World[Life expectancy at birth (years)]&lt;&gt;0),
        World[Life expectancy at birth (years)])),"No Value")</f>
        <v>73.266999999999996</v>
      </c>
      <c r="P142" s="5" cm="1">
        <f t="array" ref="P142">IFERROR(MEDIAN(
    IF(
        (World[Country Name]=$I142)*
        (World[Year]=Year-1)*
        (World[GDP per capita (USD)]&lt;&gt;0),
        World[GDP per capita (USD)])),"No Value")</f>
        <v>1854.15</v>
      </c>
      <c r="Q142" s="2" cm="1">
        <f t="array" ref="Q142">IFERROR(MEDIAN(
    IF(
        (World[Country Name]=$I142)*
        (World[Year]=Year-1)*
        (World[Unemployment (% of total labor force) (modeled ILO estimate)]&lt;&gt;0),
        World[Unemployment (% of total labor force) (modeled ILO estimate)])),"No Value")</f>
        <v>32.200000000000003</v>
      </c>
      <c r="R142" cm="1">
        <f t="array" ref="R142">IFERROR(MEDIAN(
    IF(
        (World[Country Name]=$I142)*
        (World[Year]=Year-2)*
        (World[Infant mortality rate (per 1,000 live births)]&lt;&gt;0),
        World[Infant mortality rate (per 1,000 live births)])),"No Value")</f>
        <v>15.3</v>
      </c>
      <c r="S142" s="2" cm="1">
        <f t="array" ref="S142">IFERROR(MEDIAN(
    IF(
        (World[Country Name]=$I142)*
        (World[Year]=Year-2)*
        (World[Life expectancy at birth (years)]&lt;&gt;0),
        World[Life expectancy at birth (years)])),"No Value")</f>
        <v>73.037999999999997</v>
      </c>
      <c r="T142" cm="1">
        <f t="array" ref="T142">IFERROR(MEDIAN(
    IF(
        (World[Country Name]=$I142)*
        (World[Year]=Year-2)*
        (World[GDP per capita (USD)]&lt;&gt;0),
        World[GDP per capita (USD)])),"No Value")</f>
        <v>1908.59</v>
      </c>
      <c r="U142" s="6" cm="1">
        <f t="array" ref="U142">IFERROR(MEDIAN(
    IF(
        (World[Country Name]=$I142)*
        (World[Year]=Year-2)*
        (World[Unemployment (% of total labor force) (modeled ILO estimate)]&lt;&gt;0),
        World[Unemployment (% of total labor force) (modeled ILO estimate)])),"No Value")</f>
        <v>32.4</v>
      </c>
    </row>
    <row r="143" spans="9:21" x14ac:dyDescent="0.3">
      <c r="I143" t="str">
        <v>Northern Mariana Islands</v>
      </c>
      <c r="J143" s="3" t="str" cm="1">
        <f t="array" ref="J143">IFERROR(MEDIAN(
    IF(
        (World[Country Name]=$I143)*
        (World[Year]=Year)*
        (World[Infant mortality rate (per 1,000 live births)]&lt;&gt;0),
        World[Infant mortality rate (per 1,000 live births)])),"No Value")</f>
        <v>No Value</v>
      </c>
      <c r="K143" s="3" t="str" cm="1">
        <f t="array" ref="K143">IFERROR(MEDIAN(
    IF(
        (World[Country Name]=$I143)*
        (World[Year]=Year)*
        (World[Life expectancy at birth (years)]&lt;&gt;0),
        World[Life expectancy at birth (years)])),"No data")</f>
        <v>No data</v>
      </c>
      <c r="L143" s="4" t="str" cm="1">
        <f t="array" ref="L143">IFERROR(MEDIAN(
    IF(
        (World[Country Name]=$I143)*
        (World[Year]=Year)*
        (World[GDP per capita (USD)]&lt;&gt;0),
        World[GDP per capita (USD)])),"No Value")</f>
        <v>No Value</v>
      </c>
      <c r="M143" s="2" t="str" cm="1">
        <f t="array" ref="M143">IFERROR(MEDIAN(
    IF(
        (World[Country Name]=$I143)*
        (World[Year]=Year)*
        (World[Unemployment (% of total labor force) (modeled ILO estimate)]&lt;&gt;0),
        World[Unemployment (% of total labor force) (modeled ILO estimate)])),"No Value")</f>
        <v>No Value</v>
      </c>
      <c r="N143" s="3" t="str" cm="1">
        <f t="array" ref="N143">IFERROR(MEDIAN(
    IF(
        (World[Country Name]=$I143)*
        (World[Year]=Year-1)*
        (World[Infant mortality rate (per 1,000 live births)]&lt;&gt;0),
        World[Infant mortality rate (per 1,000 live births)])),"No Value")</f>
        <v>No Value</v>
      </c>
      <c r="O143" s="3" t="str" cm="1">
        <f t="array" ref="O143">IFERROR(MEDIAN(
    IF(
        (World[Country Name]=$I143)*
        (World[Year]=Year-1)*
        (World[Life expectancy at birth (years)]&lt;&gt;0),
        World[Life expectancy at birth (years)])),"No Value")</f>
        <v>No Value</v>
      </c>
      <c r="P143" s="5" t="str" cm="1">
        <f t="array" ref="P143">IFERROR(MEDIAN(
    IF(
        (World[Country Name]=$I143)*
        (World[Year]=Year-1)*
        (World[GDP per capita (USD)]&lt;&gt;0),
        World[GDP per capita (USD)])),"No Value")</f>
        <v>No Value</v>
      </c>
      <c r="Q143" s="2" t="str" cm="1">
        <f t="array" ref="Q143">IFERROR(MEDIAN(
    IF(
        (World[Country Name]=$I143)*
        (World[Year]=Year-1)*
        (World[Unemployment (% of total labor force) (modeled ILO estimate)]&lt;&gt;0),
        World[Unemployment (% of total labor force) (modeled ILO estimate)])),"No Value")</f>
        <v>No Value</v>
      </c>
      <c r="R143" t="str" cm="1">
        <f t="array" ref="R143">IFERROR(MEDIAN(
    IF(
        (World[Country Name]=$I143)*
        (World[Year]=Year-2)*
        (World[Infant mortality rate (per 1,000 live births)]&lt;&gt;0),
        World[Infant mortality rate (per 1,000 live births)])),"No Value")</f>
        <v>No Value</v>
      </c>
      <c r="S143" s="2" t="str" cm="1">
        <f t="array" ref="S143">IFERROR(MEDIAN(
    IF(
        (World[Country Name]=$I143)*
        (World[Year]=Year-2)*
        (World[Life expectancy at birth (years)]&lt;&gt;0),
        World[Life expectancy at birth (years)])),"No Value")</f>
        <v>No Value</v>
      </c>
      <c r="T143" t="str" cm="1">
        <f t="array" ref="T143">IFERROR(MEDIAN(
    IF(
        (World[Country Name]=$I143)*
        (World[Year]=Year-2)*
        (World[GDP per capita (USD)]&lt;&gt;0),
        World[GDP per capita (USD)])),"No Value")</f>
        <v>No Value</v>
      </c>
      <c r="U143" s="6" t="str" cm="1">
        <f t="array" ref="U143">IFERROR(MEDIAN(
    IF(
        (World[Country Name]=$I143)*
        (World[Year]=Year-2)*
        (World[Unemployment (% of total labor force) (modeled ILO estimate)]&lt;&gt;0),
        World[Unemployment (% of total labor force) (modeled ILO estimate)])),"No Value")</f>
        <v>No Value</v>
      </c>
    </row>
    <row r="144" spans="9:21" x14ac:dyDescent="0.3">
      <c r="I144" t="str">
        <v>Norway</v>
      </c>
      <c r="J144" s="3" cm="1">
        <f t="array" ref="J144">IFERROR(MEDIAN(
    IF(
        (World[Country Name]=$I144)*
        (World[Year]=Year)*
        (World[Infant mortality rate (per 1,000 live births)]&lt;&gt;0),
        World[Infant mortality rate (per 1,000 live births)])),"No Value")</f>
        <v>3.8</v>
      </c>
      <c r="K144" s="3" cm="1">
        <f t="array" ref="K144">IFERROR(MEDIAN(
    IF(
        (World[Country Name]=$I144)*
        (World[Year]=Year)*
        (World[Life expectancy at birth (years)]&lt;&gt;0),
        World[Life expectancy at birth (years)])),"No data")</f>
        <v>78.785399999999996</v>
      </c>
      <c r="L144" s="4" cm="1">
        <f t="array" ref="L144">IFERROR(MEDIAN(
    IF(
        (World[Country Name]=$I144)*
        (World[Year]=Year)*
        (World[GDP per capita (USD)]&lt;&gt;0),
        World[GDP per capita (USD)])),"No Value")</f>
        <v>38549.599999999999</v>
      </c>
      <c r="M144" s="2" cm="1">
        <f t="array" ref="M144">IFERROR(MEDIAN(
    IF(
        (World[Country Name]=$I144)*
        (World[Year]=Year)*
        (World[Unemployment (% of total labor force) (modeled ILO estimate)]&lt;&gt;0),
        World[Unemployment (% of total labor force) (modeled ILO estimate)])),"No Value")</f>
        <v>3.738</v>
      </c>
      <c r="N144" s="3" cm="1">
        <f t="array" ref="N144">IFERROR(MEDIAN(
    IF(
        (World[Country Name]=$I144)*
        (World[Year]=Year-1)*
        (World[Infant mortality rate (per 1,000 live births)]&lt;&gt;0),
        World[Infant mortality rate (per 1,000 live births)])),"No Value")</f>
        <v>3.9</v>
      </c>
      <c r="O144" s="3" cm="1">
        <f t="array" ref="O144">IFERROR(MEDIAN(
    IF(
        (World[Country Name]=$I144)*
        (World[Year]=Year-1)*
        (World[Life expectancy at birth (years)]&lt;&gt;0),
        World[Life expectancy at birth (years)])),"No Value")</f>
        <v>78.634100000000004</v>
      </c>
      <c r="P144" s="5" cm="1">
        <f t="array" ref="P144">IFERROR(MEDIAN(
    IF(
        (World[Country Name]=$I144)*
        (World[Year]=Year-1)*
        (World[GDP per capita (USD)]&lt;&gt;0),
        World[GDP per capita (USD)])),"No Value")</f>
        <v>38146.699999999997</v>
      </c>
      <c r="Q144" s="2" cm="1">
        <f t="array" ref="Q144">IFERROR(MEDIAN(
    IF(
        (World[Country Name]=$I144)*
        (World[Year]=Year-1)*
        (World[Unemployment (% of total labor force) (modeled ILO estimate)]&lt;&gt;0),
        World[Unemployment (% of total labor force) (modeled ILO estimate)])),"No Value")</f>
        <v>3.4580000000000002</v>
      </c>
      <c r="R144" cm="1">
        <f t="array" ref="R144">IFERROR(MEDIAN(
    IF(
        (World[Country Name]=$I144)*
        (World[Year]=Year-2)*
        (World[Infant mortality rate (per 1,000 live births)]&lt;&gt;0),
        World[Infant mortality rate (per 1,000 live births)])),"No Value")</f>
        <v>4</v>
      </c>
      <c r="S144" s="2" cm="1">
        <f t="array" ref="S144">IFERROR(MEDIAN(
    IF(
        (World[Country Name]=$I144)*
        (World[Year]=Year-2)*
        (World[Life expectancy at birth (years)]&lt;&gt;0),
        World[Life expectancy at birth (years)])),"No Value")</f>
        <v>78.282899999999998</v>
      </c>
      <c r="T144" cm="1">
        <f t="array" ref="T144">IFERROR(MEDIAN(
    IF(
        (World[Country Name]=$I144)*
        (World[Year]=Year-2)*
        (World[GDP per capita (USD)]&lt;&gt;0),
        World[GDP per capita (USD)])),"No Value")</f>
        <v>36371.4</v>
      </c>
      <c r="U144" s="6" cm="1">
        <f t="array" ref="U144">IFERROR(MEDIAN(
    IF(
        (World[Country Name]=$I144)*
        (World[Year]=Year-2)*
        (World[Unemployment (% of total labor force) (modeled ILO estimate)]&lt;&gt;0),
        World[Unemployment (% of total labor force) (modeled ILO estimate)])),"No Value")</f>
        <v>3.2469999999999999</v>
      </c>
    </row>
    <row r="145" spans="9:21" x14ac:dyDescent="0.3">
      <c r="I145" t="str">
        <v>Oman</v>
      </c>
      <c r="J145" s="3" cm="1">
        <f t="array" ref="J145">IFERROR(MEDIAN(
    IF(
        (World[Country Name]=$I145)*
        (World[Year]=Year)*
        (World[Infant mortality rate (per 1,000 live births)]&lt;&gt;0),
        World[Infant mortality rate (per 1,000 live births)])),"No Value")</f>
        <v>13.3</v>
      </c>
      <c r="K145" s="3" cm="1">
        <f t="array" ref="K145">IFERROR(MEDIAN(
    IF(
        (World[Country Name]=$I145)*
        (World[Year]=Year)*
        (World[Life expectancy at birth (years)]&lt;&gt;0),
        World[Life expectancy at birth (years)])),"No data")</f>
        <v>72.58</v>
      </c>
      <c r="L145" s="4" cm="1">
        <f t="array" ref="L145">IFERROR(MEDIAN(
    IF(
        (World[Country Name]=$I145)*
        (World[Year]=Year)*
        (World[GDP per capita (USD)]&lt;&gt;0),
        World[GDP per capita (USD)])),"No Value")</f>
        <v>8475.9599999999991</v>
      </c>
      <c r="M145" s="2" cm="1">
        <f t="array" ref="M145">IFERROR(MEDIAN(
    IF(
        (World[Country Name]=$I145)*
        (World[Year]=Year)*
        (World[Unemployment (% of total labor force) (modeled ILO estimate)]&lt;&gt;0),
        World[Unemployment (% of total labor force) (modeled ILO estimate)])),"No Value")</f>
        <v>4.782</v>
      </c>
      <c r="N145" s="3" cm="1">
        <f t="array" ref="N145">IFERROR(MEDIAN(
    IF(
        (World[Country Name]=$I145)*
        (World[Year]=Year-1)*
        (World[Infant mortality rate (per 1,000 live births)]&lt;&gt;0),
        World[Infant mortality rate (per 1,000 live births)])),"No Value")</f>
        <v>14.2</v>
      </c>
      <c r="O145" s="3" cm="1">
        <f t="array" ref="O145">IFERROR(MEDIAN(
    IF(
        (World[Country Name]=$I145)*
        (World[Year]=Year-1)*
        (World[Life expectancy at birth (years)]&lt;&gt;0),
        World[Life expectancy at birth (years)])),"No Value")</f>
        <v>72.126000000000005</v>
      </c>
      <c r="P145" s="5" cm="1">
        <f t="array" ref="P145">IFERROR(MEDIAN(
    IF(
        (World[Country Name]=$I145)*
        (World[Year]=Year-1)*
        (World[GDP per capita (USD)]&lt;&gt;0),
        World[GDP per capita (USD)])),"No Value")</f>
        <v>8601.25</v>
      </c>
      <c r="Q145" s="2" cm="1">
        <f t="array" ref="Q145">IFERROR(MEDIAN(
    IF(
        (World[Country Name]=$I145)*
        (World[Year]=Year-1)*
        (World[Unemployment (% of total labor force) (modeled ILO estimate)]&lt;&gt;0),
        World[Unemployment (% of total labor force) (modeled ILO estimate)])),"No Value")</f>
        <v>4.8470000000000004</v>
      </c>
      <c r="R145" cm="1">
        <f t="array" ref="R145">IFERROR(MEDIAN(
    IF(
        (World[Country Name]=$I145)*
        (World[Year]=Year-2)*
        (World[Infant mortality rate (per 1,000 live births)]&lt;&gt;0),
        World[Infant mortality rate (per 1,000 live births)])),"No Value")</f>
        <v>15.2</v>
      </c>
      <c r="S145" s="2" cm="1">
        <f t="array" ref="S145">IFERROR(MEDIAN(
    IF(
        (World[Country Name]=$I145)*
        (World[Year]=Year-2)*
        (World[Life expectancy at birth (years)]&lt;&gt;0),
        World[Life expectancy at birth (years)])),"No Value")</f>
        <v>71.664000000000001</v>
      </c>
      <c r="T145" cm="1">
        <f t="array" ref="T145">IFERROR(MEDIAN(
    IF(
        (World[Country Name]=$I145)*
        (World[Year]=Year-2)*
        (World[GDP per capita (USD)]&lt;&gt;0),
        World[GDP per capita (USD)])),"No Value")</f>
        <v>6967.1</v>
      </c>
      <c r="U145" s="6" cm="1">
        <f t="array" ref="U145">IFERROR(MEDIAN(
    IF(
        (World[Country Name]=$I145)*
        (World[Year]=Year-2)*
        (World[Unemployment (% of total labor force) (modeled ILO estimate)]&lt;&gt;0),
        World[Unemployment (% of total labor force) (modeled ILO estimate)])),"No Value")</f>
        <v>4.9210000000000003</v>
      </c>
    </row>
    <row r="146" spans="9:21" x14ac:dyDescent="0.3">
      <c r="I146" t="str">
        <v>Pakistan</v>
      </c>
      <c r="J146" s="3" cm="1">
        <f t="array" ref="J146">IFERROR(MEDIAN(
    IF(
        (World[Country Name]=$I146)*
        (World[Year]=Year)*
        (World[Infant mortality rate (per 1,000 live births)]&lt;&gt;0),
        World[Infant mortality rate (per 1,000 live births)])),"No Value")</f>
        <v>85.9</v>
      </c>
      <c r="K146" s="3" cm="1">
        <f t="array" ref="K146">IFERROR(MEDIAN(
    IF(
        (World[Country Name]=$I146)*
        (World[Year]=Year)*
        (World[Life expectancy at birth (years)]&lt;&gt;0),
        World[Life expectancy at birth (years)])),"No data")</f>
        <v>63.066000000000003</v>
      </c>
      <c r="L146" s="4" cm="1">
        <f t="array" ref="L146">IFERROR(MEDIAN(
    IF(
        (World[Country Name]=$I146)*
        (World[Year]=Year)*
        (World[GDP per capita (USD)]&lt;&gt;0),
        World[GDP per capita (USD)])),"No Value")</f>
        <v>495.34500000000003</v>
      </c>
      <c r="M146" s="2" cm="1">
        <f t="array" ref="M146">IFERROR(MEDIAN(
    IF(
        (World[Country Name]=$I146)*
        (World[Year]=Year)*
        (World[Unemployment (% of total labor force) (modeled ILO estimate)]&lt;&gt;0),
        World[Unemployment (% of total labor force) (modeled ILO estimate)])),"No Value")</f>
        <v>0.72</v>
      </c>
      <c r="N146" s="3" cm="1">
        <f t="array" ref="N146">IFERROR(MEDIAN(
    IF(
        (World[Country Name]=$I146)*
        (World[Year]=Year-1)*
        (World[Infant mortality rate (per 1,000 live births)]&lt;&gt;0),
        World[Infant mortality rate (per 1,000 live births)])),"No Value")</f>
        <v>87.8</v>
      </c>
      <c r="O146" s="3" cm="1">
        <f t="array" ref="O146">IFERROR(MEDIAN(
    IF(
        (World[Country Name]=$I146)*
        (World[Year]=Year-1)*
        (World[Life expectancy at birth (years)]&lt;&gt;0),
        World[Life expectancy at birth (years)])),"No Value")</f>
        <v>62.82</v>
      </c>
      <c r="P146" s="5" cm="1">
        <f t="array" ref="P146">IFERROR(MEDIAN(
    IF(
        (World[Country Name]=$I146)*
        (World[Year]=Year-1)*
        (World[GDP per capita (USD)]&lt;&gt;0),
        World[GDP per capita (USD)])),"No Value")</f>
        <v>519.53399999999999</v>
      </c>
      <c r="Q146" s="2" cm="1">
        <f t="array" ref="Q146">IFERROR(MEDIAN(
    IF(
        (World[Country Name]=$I146)*
        (World[Year]=Year-1)*
        (World[Unemployment (% of total labor force) (modeled ILO estimate)]&lt;&gt;0),
        World[Unemployment (% of total labor force) (modeled ILO estimate)])),"No Value")</f>
        <v>0.74099999999999999</v>
      </c>
      <c r="R146" cm="1">
        <f t="array" ref="R146">IFERROR(MEDIAN(
    IF(
        (World[Country Name]=$I146)*
        (World[Year]=Year-2)*
        (World[Infant mortality rate (per 1,000 live births)]&lt;&gt;0),
        World[Infant mortality rate (per 1,000 live births)])),"No Value")</f>
        <v>89.7</v>
      </c>
      <c r="S146" s="2" cm="1">
        <f t="array" ref="S146">IFERROR(MEDIAN(
    IF(
        (World[Country Name]=$I146)*
        (World[Year]=Year-2)*
        (World[Life expectancy at birth (years)]&lt;&gt;0),
        World[Life expectancy at birth (years)])),"No Value")</f>
        <v>62.564</v>
      </c>
      <c r="T146" cm="1">
        <f t="array" ref="T146">IFERROR(MEDIAN(
    IF(
        (World[Country Name]=$I146)*
        (World[Year]=Year-2)*
        (World[GDP per capita (USD)]&lt;&gt;0),
        World[GDP per capita (USD)])),"No Value")</f>
        <v>454.27600000000001</v>
      </c>
      <c r="U146" s="6" cm="1">
        <f t="array" ref="U146">IFERROR(MEDIAN(
    IF(
        (World[Country Name]=$I146)*
        (World[Year]=Year-2)*
        (World[Unemployment (% of total labor force) (modeled ILO estimate)]&lt;&gt;0),
        World[Unemployment (% of total labor force) (modeled ILO estimate)])),"No Value")</f>
        <v>0.76200000000000001</v>
      </c>
    </row>
    <row r="147" spans="9:21" x14ac:dyDescent="0.3">
      <c r="I147" t="str">
        <v>Palau</v>
      </c>
      <c r="J147" s="3" cm="1">
        <f t="array" ref="J147">IFERROR(MEDIAN(
    IF(
        (World[Country Name]=$I147)*
        (World[Year]=Year)*
        (World[Infant mortality rate (per 1,000 live births)]&lt;&gt;0),
        World[Infant mortality rate (per 1,000 live births)])),"No Value")</f>
        <v>25.3</v>
      </c>
      <c r="K147" s="3" t="str" cm="1">
        <f t="array" ref="K147">IFERROR(MEDIAN(
    IF(
        (World[Country Name]=$I147)*
        (World[Year]=Year)*
        (World[Life expectancy at birth (years)]&lt;&gt;0),
        World[Life expectancy at birth (years)])),"No data")</f>
        <v>No data</v>
      </c>
      <c r="L147" s="4" cm="1">
        <f t="array" ref="L147">IFERROR(MEDIAN(
    IF(
        (World[Country Name]=$I147)*
        (World[Year]=Year)*
        (World[GDP per capita (USD)]&lt;&gt;0),
        World[GDP per capita (USD)])),"No Value")</f>
        <v>8017.64</v>
      </c>
      <c r="M147" s="2" t="str" cm="1">
        <f t="array" ref="M147">IFERROR(MEDIAN(
    IF(
        (World[Country Name]=$I147)*
        (World[Year]=Year)*
        (World[Unemployment (% of total labor force) (modeled ILO estimate)]&lt;&gt;0),
        World[Unemployment (% of total labor force) (modeled ILO estimate)])),"No Value")</f>
        <v>No Value</v>
      </c>
      <c r="N147" s="3" cm="1">
        <f t="array" ref="N147">IFERROR(MEDIAN(
    IF(
        (World[Country Name]=$I147)*
        (World[Year]=Year-1)*
        (World[Infant mortality rate (per 1,000 live births)]&lt;&gt;0),
        World[Infant mortality rate (per 1,000 live births)])),"No Value")</f>
        <v>25.7</v>
      </c>
      <c r="O147" s="3" cm="1">
        <f t="array" ref="O147">IFERROR(MEDIAN(
    IF(
        (World[Country Name]=$I147)*
        (World[Year]=Year-1)*
        (World[Life expectancy at birth (years)]&lt;&gt;0),
        World[Life expectancy at birth (years)])),"No Value")</f>
        <v>70.493700000000004</v>
      </c>
      <c r="P147" s="5" cm="1">
        <f t="array" ref="P147">IFERROR(MEDIAN(
    IF(
        (World[Country Name]=$I147)*
        (World[Year]=Year-1)*
        (World[GDP per capita (USD)]&lt;&gt;0),
        World[GDP per capita (USD)])),"No Value")</f>
        <v>7577.05</v>
      </c>
      <c r="Q147" s="2" t="str" cm="1">
        <f t="array" ref="Q147">IFERROR(MEDIAN(
    IF(
        (World[Country Name]=$I147)*
        (World[Year]=Year-1)*
        (World[Unemployment (% of total labor force) (modeled ILO estimate)]&lt;&gt;0),
        World[Unemployment (% of total labor force) (modeled ILO estimate)])),"No Value")</f>
        <v>No Value</v>
      </c>
      <c r="R147" cm="1">
        <f t="array" ref="R147">IFERROR(MEDIAN(
    IF(
        (World[Country Name]=$I147)*
        (World[Year]=Year-2)*
        (World[Infant mortality rate (per 1,000 live births)]&lt;&gt;0),
        World[Infant mortality rate (per 1,000 live births)])),"No Value")</f>
        <v>26.2</v>
      </c>
      <c r="S147" s="2" t="str" cm="1">
        <f t="array" ref="S147">IFERROR(MEDIAN(
    IF(
        (World[Country Name]=$I147)*
        (World[Year]=Year-2)*
        (World[Life expectancy at birth (years)]&lt;&gt;0),
        World[Life expectancy at birth (years)])),"No Value")</f>
        <v>No Value</v>
      </c>
      <c r="T147" t="str" cm="1">
        <f t="array" ref="T147">IFERROR(MEDIAN(
    IF(
        (World[Country Name]=$I147)*
        (World[Year]=Year-2)*
        (World[GDP per capita (USD)]&lt;&gt;0),
        World[GDP per capita (USD)])),"No Value")</f>
        <v>No Value</v>
      </c>
      <c r="U147" s="6" t="str" cm="1">
        <f t="array" ref="U147">IFERROR(MEDIAN(
    IF(
        (World[Country Name]=$I147)*
        (World[Year]=Year-2)*
        (World[Unemployment (% of total labor force) (modeled ILO estimate)]&lt;&gt;0),
        World[Unemployment (% of total labor force) (modeled ILO estimate)])),"No Value")</f>
        <v>No Value</v>
      </c>
    </row>
    <row r="148" spans="9:21" x14ac:dyDescent="0.3">
      <c r="I148" t="str">
        <v>Panama</v>
      </c>
      <c r="J148" s="3" cm="1">
        <f t="array" ref="J148">IFERROR(MEDIAN(
    IF(
        (World[Country Name]=$I148)*
        (World[Year]=Year)*
        (World[Infant mortality rate (per 1,000 live births)]&lt;&gt;0),
        World[Infant mortality rate (per 1,000 live births)])),"No Value")</f>
        <v>21.4</v>
      </c>
      <c r="K148" s="3" cm="1">
        <f t="array" ref="K148">IFERROR(MEDIAN(
    IF(
        (World[Country Name]=$I148)*
        (World[Year]=Year)*
        (World[Life expectancy at birth (years)]&lt;&gt;0),
        World[Life expectancy at birth (years)])),"No data")</f>
        <v>75.233000000000004</v>
      </c>
      <c r="L148" s="4" cm="1">
        <f t="array" ref="L148">IFERROR(MEDIAN(
    IF(
        (World[Country Name]=$I148)*
        (World[Year]=Year)*
        (World[GDP per capita (USD)]&lt;&gt;0),
        World[GDP per capita (USD)])),"No Value")</f>
        <v>4046.42</v>
      </c>
      <c r="M148" s="2" cm="1">
        <f t="array" ref="M148">IFERROR(MEDIAN(
    IF(
        (World[Country Name]=$I148)*
        (World[Year]=Year)*
        (World[Unemployment (% of total labor force) (modeled ILO estimate)]&lt;&gt;0),
        World[Unemployment (% of total labor force) (modeled ILO estimate)])),"No Value")</f>
        <v>4.3780000000000001</v>
      </c>
      <c r="N148" s="3" cm="1">
        <f t="array" ref="N148">IFERROR(MEDIAN(
    IF(
        (World[Country Name]=$I148)*
        (World[Year]=Year-1)*
        (World[Infant mortality rate (per 1,000 live births)]&lt;&gt;0),
        World[Infant mortality rate (per 1,000 live births)])),"No Value")</f>
        <v>21.8</v>
      </c>
      <c r="O148" s="3" cm="1">
        <f t="array" ref="O148">IFERROR(MEDIAN(
    IF(
        (World[Country Name]=$I148)*
        (World[Year]=Year-1)*
        (World[Life expectancy at birth (years)]&lt;&gt;0),
        World[Life expectancy at birth (years)])),"No Value")</f>
        <v>75.06</v>
      </c>
      <c r="P148" s="5" cm="1">
        <f t="array" ref="P148">IFERROR(MEDIAN(
    IF(
        (World[Country Name]=$I148)*
        (World[Year]=Year-1)*
        (World[GDP per capita (USD)]&lt;&gt;0),
        World[GDP per capita (USD)])),"No Value")</f>
        <v>4060.32</v>
      </c>
      <c r="Q148" s="2" cm="1">
        <f t="array" ref="Q148">IFERROR(MEDIAN(
    IF(
        (World[Country Name]=$I148)*
        (World[Year]=Year-1)*
        (World[Unemployment (% of total labor force) (modeled ILO estimate)]&lt;&gt;0),
        World[Unemployment (% of total labor force) (modeled ILO estimate)])),"No Value")</f>
        <v>4.2060000000000004</v>
      </c>
      <c r="R148" cm="1">
        <f t="array" ref="R148">IFERROR(MEDIAN(
    IF(
        (World[Country Name]=$I148)*
        (World[Year]=Year-2)*
        (World[Infant mortality rate (per 1,000 live births)]&lt;&gt;0),
        World[Infant mortality rate (per 1,000 live births)])),"No Value")</f>
        <v>22.2</v>
      </c>
      <c r="S148" s="2" cm="1">
        <f t="array" ref="S148">IFERROR(MEDIAN(
    IF(
        (World[Country Name]=$I148)*
        (World[Year]=Year-2)*
        (World[Life expectancy at birth (years)]&lt;&gt;0),
        World[Life expectancy at birth (years)])),"No Value")</f>
        <v>74.881</v>
      </c>
      <c r="T148" cm="1">
        <f t="array" ref="T148">IFERROR(MEDIAN(
    IF(
        (World[Country Name]=$I148)*
        (World[Year]=Year-2)*
        (World[GDP per capita (USD)]&lt;&gt;0),
        World[GDP per capita (USD)])),"No Value")</f>
        <v>4082.62</v>
      </c>
      <c r="U148" s="6" cm="1">
        <f t="array" ref="U148">IFERROR(MEDIAN(
    IF(
        (World[Country Name]=$I148)*
        (World[Year]=Year-2)*
        (World[Unemployment (% of total labor force) (modeled ILO estimate)]&lt;&gt;0),
        World[Unemployment (% of total labor force) (modeled ILO estimate)])),"No Value")</f>
        <v>4.1719999999999997</v>
      </c>
    </row>
    <row r="149" spans="9:21" x14ac:dyDescent="0.3">
      <c r="I149" t="str">
        <v>Papua New Guinea</v>
      </c>
      <c r="J149" s="3" cm="1">
        <f t="array" ref="J149">IFERROR(MEDIAN(
    IF(
        (World[Country Name]=$I149)*
        (World[Year]=Year)*
        (World[Infant mortality rate (per 1,000 live births)]&lt;&gt;0),
        World[Infant mortality rate (per 1,000 live births)])),"No Value")</f>
        <v>53.5</v>
      </c>
      <c r="K149" s="3" cm="1">
        <f t="array" ref="K149">IFERROR(MEDIAN(
    IF(
        (World[Country Name]=$I149)*
        (World[Year]=Year)*
        (World[Life expectancy at birth (years)]&lt;&gt;0),
        World[Life expectancy at birth (years)])),"No data")</f>
        <v>59.487000000000002</v>
      </c>
      <c r="L149" s="4" cm="1">
        <f t="array" ref="L149">IFERROR(MEDIAN(
    IF(
        (World[Country Name]=$I149)*
        (World[Year]=Year)*
        (World[GDP per capita (USD)]&lt;&gt;0),
        World[GDP per capita (USD)])),"No Value")</f>
        <v>515.68499999999995</v>
      </c>
      <c r="M149" s="2" cm="1">
        <f t="array" ref="M149">IFERROR(MEDIAN(
    IF(
        (World[Country Name]=$I149)*
        (World[Year]=Year)*
        (World[Unemployment (% of total labor force) (modeled ILO estimate)]&lt;&gt;0),
        World[Unemployment (% of total labor force) (modeled ILO estimate)])),"No Value")</f>
        <v>2.8460000000000001</v>
      </c>
      <c r="N149" s="3" cm="1">
        <f t="array" ref="N149">IFERROR(MEDIAN(
    IF(
        (World[Country Name]=$I149)*
        (World[Year]=Year-1)*
        (World[Infant mortality rate (per 1,000 live births)]&lt;&gt;0),
        World[Infant mortality rate (per 1,000 live births)])),"No Value")</f>
        <v>54.4</v>
      </c>
      <c r="O149" s="3" cm="1">
        <f t="array" ref="O149">IFERROR(MEDIAN(
    IF(
        (World[Country Name]=$I149)*
        (World[Year]=Year-1)*
        (World[Life expectancy at birth (years)]&lt;&gt;0),
        World[Life expectancy at birth (years)])),"No Value")</f>
        <v>59.265000000000001</v>
      </c>
      <c r="P149" s="5" cm="1">
        <f t="array" ref="P149">IFERROR(MEDIAN(
    IF(
        (World[Country Name]=$I149)*
        (World[Year]=Year-1)*
        (World[GDP per capita (USD)]&lt;&gt;0),
        World[GDP per capita (USD)])),"No Value")</f>
        <v>602.18700000000001</v>
      </c>
      <c r="Q149" s="2" cm="1">
        <f t="array" ref="Q149">IFERROR(MEDIAN(
    IF(
        (World[Country Name]=$I149)*
        (World[Year]=Year-1)*
        (World[Unemployment (% of total labor force) (modeled ILO estimate)]&lt;&gt;0),
        World[Unemployment (% of total labor force) (modeled ILO estimate)])),"No Value")</f>
        <v>2.92</v>
      </c>
      <c r="R149" cm="1">
        <f t="array" ref="R149">IFERROR(MEDIAN(
    IF(
        (World[Country Name]=$I149)*
        (World[Year]=Year-2)*
        (World[Infant mortality rate (per 1,000 live births)]&lt;&gt;0),
        World[Infant mortality rate (per 1,000 live births)])),"No Value")</f>
        <v>55.3</v>
      </c>
      <c r="S149" s="2" cm="1">
        <f t="array" ref="S149">IFERROR(MEDIAN(
    IF(
        (World[Country Name]=$I149)*
        (World[Year]=Year-2)*
        (World[Life expectancy at birth (years)]&lt;&gt;0),
        World[Life expectancy at birth (years)])),"No Value")</f>
        <v>59.048999999999999</v>
      </c>
      <c r="T149" cm="1">
        <f t="array" ref="T149">IFERROR(MEDIAN(
    IF(
        (World[Country Name]=$I149)*
        (World[Year]=Year-2)*
        (World[GDP per capita (USD)]&lt;&gt;0),
        World[GDP per capita (USD)])),"No Value")</f>
        <v>608.28200000000004</v>
      </c>
      <c r="U149" s="6" cm="1">
        <f t="array" ref="U149">IFERROR(MEDIAN(
    IF(
        (World[Country Name]=$I149)*
        (World[Year]=Year-2)*
        (World[Unemployment (% of total labor force) (modeled ILO estimate)]&lt;&gt;0),
        World[Unemployment (% of total labor force) (modeled ILO estimate)])),"No Value")</f>
        <v>3.0350000000000001</v>
      </c>
    </row>
    <row r="150" spans="9:21" x14ac:dyDescent="0.3">
      <c r="I150" t="str">
        <v>Paraguay</v>
      </c>
      <c r="J150" s="3" cm="1">
        <f t="array" ref="J150">IFERROR(MEDIAN(
    IF(
        (World[Country Name]=$I150)*
        (World[Year]=Year)*
        (World[Infant mortality rate (per 1,000 live births)]&lt;&gt;0),
        World[Infant mortality rate (per 1,000 live births)])),"No Value")</f>
        <v>27.3</v>
      </c>
      <c r="K150" s="3" cm="1">
        <f t="array" ref="K150">IFERROR(MEDIAN(
    IF(
        (World[Country Name]=$I150)*
        (World[Year]=Year)*
        (World[Life expectancy at birth (years)]&lt;&gt;0),
        World[Life expectancy at birth (years)])),"No data")</f>
        <v>70.786000000000001</v>
      </c>
      <c r="L150" s="4" cm="1">
        <f t="array" ref="L150">IFERROR(MEDIAN(
    IF(
        (World[Country Name]=$I150)*
        (World[Year]=Year)*
        (World[GDP per capita (USD)]&lt;&gt;0),
        World[GDP per capita (USD)])),"No Value")</f>
        <v>1565.05</v>
      </c>
      <c r="M150" s="2" cm="1">
        <f t="array" ref="M150">IFERROR(MEDIAN(
    IF(
        (World[Country Name]=$I150)*
        (World[Year]=Year)*
        (World[Unemployment (% of total labor force) (modeled ILO estimate)]&lt;&gt;0),
        World[Unemployment (% of total labor force) (modeled ILO estimate)])),"No Value")</f>
        <v>9.6530000000000005</v>
      </c>
      <c r="N150" s="3" cm="1">
        <f t="array" ref="N150">IFERROR(MEDIAN(
    IF(
        (World[Country Name]=$I150)*
        (World[Year]=Year-1)*
        (World[Infant mortality rate (per 1,000 live births)]&lt;&gt;0),
        World[Infant mortality rate (per 1,000 live births)])),"No Value")</f>
        <v>27.9</v>
      </c>
      <c r="O150" s="3" cm="1">
        <f t="array" ref="O150">IFERROR(MEDIAN(
    IF(
        (World[Country Name]=$I150)*
        (World[Year]=Year-1)*
        (World[Life expectancy at birth (years)]&lt;&gt;0),
        World[Life expectancy at birth (years)])),"No Value")</f>
        <v>70.546000000000006</v>
      </c>
      <c r="P150" s="5" cm="1">
        <f t="array" ref="P150">IFERROR(MEDIAN(
    IF(
        (World[Country Name]=$I150)*
        (World[Year]=Year-1)*
        (World[GDP per capita (USD)]&lt;&gt;0),
        World[GDP per capita (USD)])),"No Value")</f>
        <v>1663.61</v>
      </c>
      <c r="Q150" s="2" cm="1">
        <f t="array" ref="Q150">IFERROR(MEDIAN(
    IF(
        (World[Country Name]=$I150)*
        (World[Year]=Year-1)*
        (World[Unemployment (% of total labor force) (modeled ILO estimate)]&lt;&gt;0),
        World[Unemployment (% of total labor force) (modeled ILO estimate)])),"No Value")</f>
        <v>9.7040000000000006</v>
      </c>
      <c r="R150" cm="1">
        <f t="array" ref="R150">IFERROR(MEDIAN(
    IF(
        (World[Country Name]=$I150)*
        (World[Year]=Year-2)*
        (World[Infant mortality rate (per 1,000 live births)]&lt;&gt;0),
        World[Infant mortality rate (per 1,000 live births)])),"No Value")</f>
        <v>28.5</v>
      </c>
      <c r="S150" s="2" cm="1">
        <f t="array" ref="S150">IFERROR(MEDIAN(
    IF(
        (World[Country Name]=$I150)*
        (World[Year]=Year-2)*
        (World[Life expectancy at birth (years)]&lt;&gt;0),
        World[Life expectancy at birth (years)])),"No Value")</f>
        <v>70.31</v>
      </c>
      <c r="T150" cm="1">
        <f t="array" ref="T150">IFERROR(MEDIAN(
    IF(
        (World[Country Name]=$I150)*
        (World[Year]=Year-2)*
        (World[GDP per capita (USD)]&lt;&gt;0),
        World[GDP per capita (USD)])),"No Value")</f>
        <v>1694.11</v>
      </c>
      <c r="U150" s="6" cm="1">
        <f t="array" ref="U150">IFERROR(MEDIAN(
    IF(
        (World[Country Name]=$I150)*
        (World[Year]=Year-2)*
        (World[Unemployment (% of total labor force) (modeled ILO estimate)]&lt;&gt;0),
        World[Unemployment (% of total labor force) (modeled ILO estimate)])),"No Value")</f>
        <v>9.6379999999999999</v>
      </c>
    </row>
    <row r="151" spans="9:21" x14ac:dyDescent="0.3">
      <c r="I151" t="str">
        <v>Peru</v>
      </c>
      <c r="J151" s="3" cm="1">
        <f t="array" ref="J151">IFERROR(MEDIAN(
    IF(
        (World[Country Name]=$I151)*
        (World[Year]=Year)*
        (World[Infant mortality rate (per 1,000 live births)]&lt;&gt;0),
        World[Infant mortality rate (per 1,000 live births)])),"No Value")</f>
        <v>27.4</v>
      </c>
      <c r="K151" s="3" cm="1">
        <f t="array" ref="K151">IFERROR(MEDIAN(
    IF(
        (World[Country Name]=$I151)*
        (World[Year]=Year)*
        (World[Life expectancy at birth (years)]&lt;&gt;0),
        World[Life expectancy at birth (years)])),"No data")</f>
        <v>71.504999999999995</v>
      </c>
      <c r="L151" s="4" cm="1">
        <f t="array" ref="L151">IFERROR(MEDIAN(
    IF(
        (World[Country Name]=$I151)*
        (World[Year]=Year)*
        (World[GDP per capita (USD)]&lt;&gt;0),
        World[GDP per capita (USD)])),"No Value")</f>
        <v>1941.48</v>
      </c>
      <c r="M151" s="2" cm="1">
        <f t="array" ref="M151">IFERROR(MEDIAN(
    IF(
        (World[Country Name]=$I151)*
        (World[Year]=Year)*
        (World[Unemployment (% of total labor force) (modeled ILO estimate)]&lt;&gt;0),
        World[Unemployment (% of total labor force) (modeled ILO estimate)])),"No Value")</f>
        <v>5.6710000000000003</v>
      </c>
      <c r="N151" s="3" cm="1">
        <f t="array" ref="N151">IFERROR(MEDIAN(
    IF(
        (World[Country Name]=$I151)*
        (World[Year]=Year-1)*
        (World[Infant mortality rate (per 1,000 live births)]&lt;&gt;0),
        World[Infant mortality rate (per 1,000 live births)])),"No Value")</f>
        <v>29.6</v>
      </c>
      <c r="O151" s="3" cm="1">
        <f t="array" ref="O151">IFERROR(MEDIAN(
    IF(
        (World[Country Name]=$I151)*
        (World[Year]=Year-1)*
        (World[Life expectancy at birth (years)]&lt;&gt;0),
        World[Life expectancy at birth (years)])),"No Value")</f>
        <v>71.111000000000004</v>
      </c>
      <c r="P151" s="5" cm="1">
        <f t="array" ref="P151">IFERROR(MEDIAN(
    IF(
        (World[Country Name]=$I151)*
        (World[Year]=Year-1)*
        (World[GDP per capita (USD)]&lt;&gt;0),
        World[GDP per capita (USD)])),"No Value")</f>
        <v>1955.59</v>
      </c>
      <c r="Q151" s="2" cm="1">
        <f t="array" ref="Q151">IFERROR(MEDIAN(
    IF(
        (World[Country Name]=$I151)*
        (World[Year]=Year-1)*
        (World[Unemployment (% of total labor force) (modeled ILO estimate)]&lt;&gt;0),
        World[Unemployment (% of total labor force) (modeled ILO estimate)])),"No Value")</f>
        <v>5.7009999999999996</v>
      </c>
      <c r="R151" cm="1">
        <f t="array" ref="R151">IFERROR(MEDIAN(
    IF(
        (World[Country Name]=$I151)*
        (World[Year]=Year-2)*
        (World[Infant mortality rate (per 1,000 live births)]&lt;&gt;0),
        World[Infant mortality rate (per 1,000 live births)])),"No Value")</f>
        <v>32</v>
      </c>
      <c r="S151" s="2" cm="1">
        <f t="array" ref="S151">IFERROR(MEDIAN(
    IF(
        (World[Country Name]=$I151)*
        (World[Year]=Year-2)*
        (World[Life expectancy at birth (years)]&lt;&gt;0),
        World[Life expectancy at birth (years)])),"No Value")</f>
        <v>70.7</v>
      </c>
      <c r="T151" cm="1">
        <f t="array" ref="T151">IFERROR(MEDIAN(
    IF(
        (World[Country Name]=$I151)*
        (World[Year]=Year-2)*
        (World[GDP per capita (USD)]&lt;&gt;0),
        World[GDP per capita (USD)])),"No Value")</f>
        <v>1924.49</v>
      </c>
      <c r="U151" s="6" cm="1">
        <f t="array" ref="U151">IFERROR(MEDIAN(
    IF(
        (World[Country Name]=$I151)*
        (World[Year]=Year-2)*
        (World[Unemployment (% of total labor force) (modeled ILO estimate)]&lt;&gt;0),
        World[Unemployment (% of total labor force) (modeled ILO estimate)])),"No Value")</f>
        <v>5.6980000000000004</v>
      </c>
    </row>
    <row r="152" spans="9:21" x14ac:dyDescent="0.3">
      <c r="I152" t="str">
        <v>Philippines</v>
      </c>
      <c r="J152" s="3" cm="1">
        <f t="array" ref="J152">IFERROR(MEDIAN(
    IF(
        (World[Country Name]=$I152)*
        (World[Year]=Year)*
        (World[Infant mortality rate (per 1,000 live births)]&lt;&gt;0),
        World[Infant mortality rate (per 1,000 live births)])),"No Value")</f>
        <v>28.3</v>
      </c>
      <c r="K152" s="3" cm="1">
        <f t="array" ref="K152">IFERROR(MEDIAN(
    IF(
        (World[Country Name]=$I152)*
        (World[Year]=Year)*
        (World[Life expectancy at birth (years)]&lt;&gt;0),
        World[Life expectancy at birth (years)])),"No data")</f>
        <v>68.834999999999994</v>
      </c>
      <c r="L152" s="4" cm="1">
        <f t="array" ref="L152">IFERROR(MEDIAN(
    IF(
        (World[Country Name]=$I152)*
        (World[Year]=Year)*
        (World[GDP per capita (USD)]&lt;&gt;0),
        World[GDP per capita (USD)])),"No Value")</f>
        <v>957.19</v>
      </c>
      <c r="M152" s="2" cm="1">
        <f t="array" ref="M152">IFERROR(MEDIAN(
    IF(
        (World[Country Name]=$I152)*
        (World[Year]=Year)*
        (World[Unemployment (% of total labor force) (modeled ILO estimate)]&lt;&gt;0),
        World[Unemployment (% of total labor force) (modeled ILO estimate)])),"No Value")</f>
        <v>3.698</v>
      </c>
      <c r="N152" s="3" cm="1">
        <f t="array" ref="N152">IFERROR(MEDIAN(
    IF(
        (World[Country Name]=$I152)*
        (World[Year]=Year-1)*
        (World[Infant mortality rate (per 1,000 live births)]&lt;&gt;0),
        World[Infant mortality rate (per 1,000 live births)])),"No Value")</f>
        <v>28.8</v>
      </c>
      <c r="O152" s="3" cm="1">
        <f t="array" ref="O152">IFERROR(MEDIAN(
    IF(
        (World[Country Name]=$I152)*
        (World[Year]=Year-1)*
        (World[Life expectancy at birth (years)]&lt;&gt;0),
        World[Life expectancy at birth (years)])),"No Value")</f>
        <v>68.793000000000006</v>
      </c>
      <c r="P152" s="5" cm="1">
        <f t="array" ref="P152">IFERROR(MEDIAN(
    IF(
        (World[Country Name]=$I152)*
        (World[Year]=Year-1)*
        (World[GDP per capita (USD)]&lt;&gt;0),
        World[GDP per capita (USD)])),"No Value")</f>
        <v>1038.9100000000001</v>
      </c>
      <c r="Q152" s="2" cm="1">
        <f t="array" ref="Q152">IFERROR(MEDIAN(
    IF(
        (World[Country Name]=$I152)*
        (World[Year]=Year-1)*
        (World[Unemployment (% of total labor force) (modeled ILO estimate)]&lt;&gt;0),
        World[Unemployment (% of total labor force) (modeled ILO estimate)])),"No Value")</f>
        <v>3.831</v>
      </c>
      <c r="R152" cm="1">
        <f t="array" ref="R152">IFERROR(MEDIAN(
    IF(
        (World[Country Name]=$I152)*
        (World[Year]=Year-2)*
        (World[Infant mortality rate (per 1,000 live births)]&lt;&gt;0),
        World[Infant mortality rate (per 1,000 live births)])),"No Value")</f>
        <v>29.3</v>
      </c>
      <c r="S152" s="2" cm="1">
        <f t="array" ref="S152">IFERROR(MEDIAN(
    IF(
        (World[Country Name]=$I152)*
        (World[Year]=Year-2)*
        (World[Life expectancy at birth (years)]&lt;&gt;0),
        World[Life expectancy at birth (years)])),"No Value")</f>
        <v>68.744</v>
      </c>
      <c r="T152" cm="1">
        <f t="array" ref="T152">IFERROR(MEDIAN(
    IF(
        (World[Country Name]=$I152)*
        (World[Year]=Year-2)*
        (World[GDP per capita (USD)]&lt;&gt;0),
        World[GDP per capita (USD)])),"No Value")</f>
        <v>1087.3800000000001</v>
      </c>
      <c r="U152" s="6" cm="1">
        <f t="array" ref="U152">IFERROR(MEDIAN(
    IF(
        (World[Country Name]=$I152)*
        (World[Year]=Year-2)*
        (World[Unemployment (% of total labor force) (modeled ILO estimate)]&lt;&gt;0),
        World[Unemployment (% of total labor force) (modeled ILO estimate)])),"No Value")</f>
        <v>3.8490000000000002</v>
      </c>
    </row>
    <row r="153" spans="9:21" x14ac:dyDescent="0.3">
      <c r="I153" t="str">
        <v>Poland</v>
      </c>
      <c r="J153" s="3" cm="1">
        <f t="array" ref="J153">IFERROR(MEDIAN(
    IF(
        (World[Country Name]=$I153)*
        (World[Year]=Year)*
        (World[Infant mortality rate (per 1,000 live births)]&lt;&gt;0),
        World[Infant mortality rate (per 1,000 live births)])),"No Value")</f>
        <v>7.6</v>
      </c>
      <c r="K153" s="3" cm="1">
        <f t="array" ref="K153">IFERROR(MEDIAN(
    IF(
        (World[Country Name]=$I153)*
        (World[Year]=Year)*
        (World[Life expectancy at birth (years)]&lt;&gt;0),
        World[Life expectancy at birth (years)])),"No data")</f>
        <v>74.2</v>
      </c>
      <c r="L153" s="4" cm="1">
        <f t="array" ref="L153">IFERROR(MEDIAN(
    IF(
        (World[Country Name]=$I153)*
        (World[Year]=Year)*
        (World[GDP per capita (USD)]&lt;&gt;0),
        World[GDP per capita (USD)])),"No Value")</f>
        <v>4981.1899999999996</v>
      </c>
      <c r="M153" s="2" cm="1">
        <f t="array" ref="M153">IFERROR(MEDIAN(
    IF(
        (World[Country Name]=$I153)*
        (World[Year]=Year)*
        (World[Unemployment (% of total labor force) (modeled ILO estimate)]&lt;&gt;0),
        World[Unemployment (% of total labor force) (modeled ILO estimate)])),"No Value")</f>
        <v>18.373000000000001</v>
      </c>
      <c r="N153" s="3" cm="1">
        <f t="array" ref="N153">IFERROR(MEDIAN(
    IF(
        (World[Country Name]=$I153)*
        (World[Year]=Year-1)*
        (World[Infant mortality rate (per 1,000 live births)]&lt;&gt;0),
        World[Infant mortality rate (per 1,000 live births)])),"No Value")</f>
        <v>8.1</v>
      </c>
      <c r="O153" s="3" cm="1">
        <f t="array" ref="O153">IFERROR(MEDIAN(
    IF(
        (World[Country Name]=$I153)*
        (World[Year]=Year-1)*
        (World[Life expectancy at birth (years)]&lt;&gt;0),
        World[Life expectancy at birth (years)])),"No Value")</f>
        <v>73.748800000000003</v>
      </c>
      <c r="P153" s="5" cm="1">
        <f t="array" ref="P153">IFERROR(MEDIAN(
    IF(
        (World[Country Name]=$I153)*
        (World[Year]=Year-1)*
        (World[GDP per capita (USD)]&lt;&gt;0),
        World[GDP per capita (USD)])),"No Value")</f>
        <v>4492.74</v>
      </c>
      <c r="Q153" s="2" cm="1">
        <f t="array" ref="Q153">IFERROR(MEDIAN(
    IF(
        (World[Country Name]=$I153)*
        (World[Year]=Year-1)*
        (World[Unemployment (% of total labor force) (modeled ILO estimate)]&lt;&gt;0),
        World[Unemployment (% of total labor force) (modeled ILO estimate)])),"No Value")</f>
        <v>16.312999999999999</v>
      </c>
      <c r="R153" cm="1">
        <f t="array" ref="R153">IFERROR(MEDIAN(
    IF(
        (World[Country Name]=$I153)*
        (World[Year]=Year-2)*
        (World[Infant mortality rate (per 1,000 live births)]&lt;&gt;0),
        World[Infant mortality rate (per 1,000 live births)])),"No Value")</f>
        <v>8.6999999999999993</v>
      </c>
      <c r="S153" s="2" cm="1">
        <f t="array" ref="S153">IFERROR(MEDIAN(
    IF(
        (World[Country Name]=$I153)*
        (World[Year]=Year-2)*
        (World[Life expectancy at birth (years)]&lt;&gt;0),
        World[Life expectancy at birth (years)])),"No Value")</f>
        <v>73.043899999999994</v>
      </c>
      <c r="T153" cm="1">
        <f t="array" ref="T153">IFERROR(MEDIAN(
    IF(
        (World[Country Name]=$I153)*
        (World[Year]=Year-2)*
        (World[GDP per capita (USD)]&lt;&gt;0),
        World[GDP per capita (USD)])),"No Value")</f>
        <v>4389.9799999999996</v>
      </c>
      <c r="U153" s="6" cm="1">
        <f t="array" ref="U153">IFERROR(MEDIAN(
    IF(
        (World[Country Name]=$I153)*
        (World[Year]=Year-2)*
        (World[Unemployment (% of total labor force) (modeled ILO estimate)]&lt;&gt;0),
        World[Unemployment (% of total labor force) (modeled ILO estimate)])),"No Value")</f>
        <v>12.29</v>
      </c>
    </row>
    <row r="154" spans="9:21" x14ac:dyDescent="0.3">
      <c r="I154" t="str">
        <v>Portugal</v>
      </c>
      <c r="J154" s="3" cm="1">
        <f t="array" ref="J154">IFERROR(MEDIAN(
    IF(
        (World[Country Name]=$I154)*
        (World[Year]=Year)*
        (World[Infant mortality rate (per 1,000 live births)]&lt;&gt;0),
        World[Infant mortality rate (per 1,000 live births)])),"No Value")</f>
        <v>5.0999999999999996</v>
      </c>
      <c r="K154" s="3" cm="1">
        <f t="array" ref="K154">IFERROR(MEDIAN(
    IF(
        (World[Country Name]=$I154)*
        (World[Year]=Year)*
        (World[Life expectancy at birth (years)]&lt;&gt;0),
        World[Life expectancy at birth (years)])),"No data")</f>
        <v>76.814599999999999</v>
      </c>
      <c r="L154" s="4" cm="1">
        <f t="array" ref="L154">IFERROR(MEDIAN(
    IF(
        (World[Country Name]=$I154)*
        (World[Year]=Year)*
        (World[GDP per capita (USD)]&lt;&gt;0),
        World[GDP per capita (USD)])),"No Value")</f>
        <v>11729.1</v>
      </c>
      <c r="M154" s="2" cm="1">
        <f t="array" ref="M154">IFERROR(MEDIAN(
    IF(
        (World[Country Name]=$I154)*
        (World[Year]=Year)*
        (World[Unemployment (% of total labor force) (modeled ILO estimate)]&lt;&gt;0),
        World[Unemployment (% of total labor force) (modeled ILO estimate)])),"No Value")</f>
        <v>3.8279999999999998</v>
      </c>
      <c r="N154" s="3" cm="1">
        <f t="array" ref="N154">IFERROR(MEDIAN(
    IF(
        (World[Country Name]=$I154)*
        (World[Year]=Year-1)*
        (World[Infant mortality rate (per 1,000 live births)]&lt;&gt;0),
        World[Infant mortality rate (per 1,000 live births)])),"No Value")</f>
        <v>5.5</v>
      </c>
      <c r="O154" s="3" cm="1">
        <f t="array" ref="O154">IFERROR(MEDIAN(
    IF(
        (World[Country Name]=$I154)*
        (World[Year]=Year-1)*
        (World[Life expectancy at birth (years)]&lt;&gt;0),
        World[Life expectancy at birth (years)])),"No Value")</f>
        <v>76.314599999999999</v>
      </c>
      <c r="P154" s="5" cm="1">
        <f t="array" ref="P154">IFERROR(MEDIAN(
    IF(
        (World[Country Name]=$I154)*
        (World[Year]=Year-1)*
        (World[GDP per capita (USD)]&lt;&gt;0),
        World[GDP per capita (USD)])),"No Value")</f>
        <v>11502.4</v>
      </c>
      <c r="Q154" s="2" cm="1">
        <f t="array" ref="Q154">IFERROR(MEDIAN(
    IF(
        (World[Country Name]=$I154)*
        (World[Year]=Year-1)*
        (World[Unemployment (% of total labor force) (modeled ILO estimate)]&lt;&gt;0),
        World[Unemployment (% of total labor force) (modeled ILO estimate)])),"No Value")</f>
        <v>3.8090000000000002</v>
      </c>
      <c r="R154" cm="1">
        <f t="array" ref="R154">IFERROR(MEDIAN(
    IF(
        (World[Country Name]=$I154)*
        (World[Year]=Year-2)*
        (World[Infant mortality rate (per 1,000 live births)]&lt;&gt;0),
        World[Infant mortality rate (per 1,000 live births)])),"No Value")</f>
        <v>5.9</v>
      </c>
      <c r="S154" s="2" cm="1">
        <f t="array" ref="S154">IFERROR(MEDIAN(
    IF(
        (World[Country Name]=$I154)*
        (World[Year]=Year-2)*
        (World[Life expectancy at birth (years)]&lt;&gt;0),
        World[Life expectancy at birth (years)])),"No Value")</f>
        <v>75.963399999999993</v>
      </c>
      <c r="T154" cm="1">
        <f t="array" ref="T154">IFERROR(MEDIAN(
    IF(
        (World[Country Name]=$I154)*
        (World[Year]=Year-2)*
        (World[GDP per capita (USD)]&lt;&gt;0),
        World[GDP per capita (USD)])),"No Value")</f>
        <v>12474.8</v>
      </c>
      <c r="U154" s="6" cm="1">
        <f t="array" ref="U154">IFERROR(MEDIAN(
    IF(
        (World[Country Name]=$I154)*
        (World[Year]=Year-2)*
        (World[Unemployment (% of total labor force) (modeled ILO estimate)]&lt;&gt;0),
        World[Unemployment (% of total labor force) (modeled ILO estimate)])),"No Value")</f>
        <v>4.5780000000000003</v>
      </c>
    </row>
    <row r="155" spans="9:21" x14ac:dyDescent="0.3">
      <c r="I155" t="str">
        <v>Puerto Rico</v>
      </c>
      <c r="J155" s="3" t="str" cm="1">
        <f t="array" ref="J155">IFERROR(MEDIAN(
    IF(
        (World[Country Name]=$I155)*
        (World[Year]=Year)*
        (World[Infant mortality rate (per 1,000 live births)]&lt;&gt;0),
        World[Infant mortality rate (per 1,000 live births)])),"No Value")</f>
        <v>No Value</v>
      </c>
      <c r="K155" s="3" cm="1">
        <f t="array" ref="K155">IFERROR(MEDIAN(
    IF(
        (World[Country Name]=$I155)*
        (World[Year]=Year)*
        (World[Life expectancy at birth (years)]&lt;&gt;0),
        World[Life expectancy at birth (years)])),"No data")</f>
        <v>77.066800000000001</v>
      </c>
      <c r="L155" s="4" cm="1">
        <f t="array" ref="L155">IFERROR(MEDIAN(
    IF(
        (World[Country Name]=$I155)*
        (World[Year]=Year)*
        (World[GDP per capita (USD)]&lt;&gt;0),
        World[GDP per capita (USD)])),"No Value")</f>
        <v>18123.2</v>
      </c>
      <c r="M155" s="2" cm="1">
        <f t="array" ref="M155">IFERROR(MEDIAN(
    IF(
        (World[Country Name]=$I155)*
        (World[Year]=Year)*
        (World[Unemployment (% of total labor force) (modeled ILO estimate)]&lt;&gt;0),
        World[Unemployment (% of total labor force) (modeled ILO estimate)])),"No Value")</f>
        <v>11.4</v>
      </c>
      <c r="N155" s="3" t="str" cm="1">
        <f t="array" ref="N155">IFERROR(MEDIAN(
    IF(
        (World[Country Name]=$I155)*
        (World[Year]=Year-1)*
        (World[Infant mortality rate (per 1,000 live births)]&lt;&gt;0),
        World[Infant mortality rate (per 1,000 live births)])),"No Value")</f>
        <v>No Value</v>
      </c>
      <c r="O155" s="3" cm="1">
        <f t="array" ref="O155">IFERROR(MEDIAN(
    IF(
        (World[Country Name]=$I155)*
        (World[Year]=Year-1)*
        (World[Life expectancy at birth (years)]&lt;&gt;0),
        World[Life expectancy at birth (years)])),"No Value")</f>
        <v>76.689300000000003</v>
      </c>
      <c r="P155" s="5" cm="1">
        <f t="array" ref="P155">IFERROR(MEDIAN(
    IF(
        (World[Country Name]=$I155)*
        (World[Year]=Year-1)*
        (World[GDP per capita (USD)]&lt;&gt;0),
        World[GDP per capita (USD)])),"No Value")</f>
        <v>16192.1</v>
      </c>
      <c r="Q155" s="2" cm="1">
        <f t="array" ref="Q155">IFERROR(MEDIAN(
    IF(
        (World[Country Name]=$I155)*
        (World[Year]=Year-1)*
        (World[Unemployment (% of total labor force) (modeled ILO estimate)]&lt;&gt;0),
        World[Unemployment (% of total labor force) (modeled ILO estimate)])),"No Value")</f>
        <v>10.08</v>
      </c>
      <c r="R155" t="str" cm="1">
        <f t="array" ref="R155">IFERROR(MEDIAN(
    IF(
        (World[Country Name]=$I155)*
        (World[Year]=Year-2)*
        (World[Infant mortality rate (per 1,000 live births)]&lt;&gt;0),
        World[Infant mortality rate (per 1,000 live births)])),"No Value")</f>
        <v>No Value</v>
      </c>
      <c r="S155" s="2" cm="1">
        <f t="array" ref="S155">IFERROR(MEDIAN(
    IF(
        (World[Country Name]=$I155)*
        (World[Year]=Year-2)*
        (World[Life expectancy at birth (years)]&lt;&gt;0),
        World[Life expectancy at birth (years)])),"No Value")</f>
        <v>75.375500000000002</v>
      </c>
      <c r="T155" cm="1">
        <f t="array" ref="T155">IFERROR(MEDIAN(
    IF(
        (World[Country Name]=$I155)*
        (World[Year]=Year-2)*
        (World[GDP per capita (USD)]&lt;&gt;0),
        World[GDP per capita (USD)])),"No Value")</f>
        <v>15221</v>
      </c>
      <c r="U155" s="6" cm="1">
        <f t="array" ref="U155">IFERROR(MEDIAN(
    IF(
        (World[Country Name]=$I155)*
        (World[Year]=Year-2)*
        (World[Unemployment (% of total labor force) (modeled ILO estimate)]&lt;&gt;0),
        World[Unemployment (% of total labor force) (modeled ILO estimate)])),"No Value")</f>
        <v>11.81</v>
      </c>
    </row>
    <row r="156" spans="9:21" x14ac:dyDescent="0.3">
      <c r="I156" t="str">
        <v>Qatar</v>
      </c>
      <c r="J156" s="3" cm="1">
        <f t="array" ref="J156">IFERROR(MEDIAN(
    IF(
        (World[Country Name]=$I156)*
        (World[Year]=Year)*
        (World[Infant mortality rate (per 1,000 live births)]&lt;&gt;0),
        World[Infant mortality rate (per 1,000 live births)])),"No Value")</f>
        <v>10.3</v>
      </c>
      <c r="K156" s="3" cm="1">
        <f t="array" ref="K156">IFERROR(MEDIAN(
    IF(
        (World[Country Name]=$I156)*
        (World[Year]=Year)*
        (World[Life expectancy at birth (years)]&lt;&gt;0),
        World[Life expectancy at birth (years)])),"No data")</f>
        <v>77.611999999999995</v>
      </c>
      <c r="L156" s="4" cm="1">
        <f t="array" ref="L156">IFERROR(MEDIAN(
    IF(
        (World[Country Name]=$I156)*
        (World[Year]=Year)*
        (World[GDP per capita (USD)]&lt;&gt;0),
        World[GDP per capita (USD)])),"No Value")</f>
        <v>28517.3</v>
      </c>
      <c r="M156" s="2" cm="1">
        <f t="array" ref="M156">IFERROR(MEDIAN(
    IF(
        (World[Country Name]=$I156)*
        (World[Year]=Year)*
        (World[Unemployment (% of total labor force) (modeled ILO estimate)]&lt;&gt;0),
        World[Unemployment (% of total labor force) (modeled ILO estimate)])),"No Value")</f>
        <v>1.4550000000000001</v>
      </c>
      <c r="N156" s="3" cm="1">
        <f t="array" ref="N156">IFERROR(MEDIAN(
    IF(
        (World[Country Name]=$I156)*
        (World[Year]=Year-1)*
        (World[Infant mortality rate (per 1,000 live births)]&lt;&gt;0),
        World[Infant mortality rate (per 1,000 live births)])),"No Value")</f>
        <v>10.7</v>
      </c>
      <c r="O156" s="3" cm="1">
        <f t="array" ref="O156">IFERROR(MEDIAN(
    IF(
        (World[Country Name]=$I156)*
        (World[Year]=Year-1)*
        (World[Life expectancy at birth (years)]&lt;&gt;0),
        World[Life expectancy at birth (years)])),"No Value")</f>
        <v>77.466999999999999</v>
      </c>
      <c r="P156" s="5" cm="1">
        <f t="array" ref="P156">IFERROR(MEDIAN(
    IF(
        (World[Country Name]=$I156)*
        (World[Year]=Year-1)*
        (World[GDP per capita (USD)]&lt;&gt;0),
        World[GDP per capita (USD)])),"No Value")</f>
        <v>29976.1</v>
      </c>
      <c r="Q156" s="2" cm="1">
        <f t="array" ref="Q156">IFERROR(MEDIAN(
    IF(
        (World[Country Name]=$I156)*
        (World[Year]=Year-1)*
        (World[Unemployment (% of total labor force) (modeled ILO estimate)]&lt;&gt;0),
        World[Unemployment (% of total labor force) (modeled ILO estimate)])),"No Value")</f>
        <v>1.508</v>
      </c>
      <c r="R156" cm="1">
        <f t="array" ref="R156">IFERROR(MEDIAN(
    IF(
        (World[Country Name]=$I156)*
        (World[Year]=Year-2)*
        (World[Infant mortality rate (per 1,000 live births)]&lt;&gt;0),
        World[Infant mortality rate (per 1,000 live births)])),"No Value")</f>
        <v>11.2</v>
      </c>
      <c r="S156" s="2" cm="1">
        <f t="array" ref="S156">IFERROR(MEDIAN(
    IF(
        (World[Country Name]=$I156)*
        (World[Year]=Year-2)*
        (World[Life expectancy at birth (years)]&lt;&gt;0),
        World[Life expectancy at birth (years)])),"No Value")</f>
        <v>77.326999999999998</v>
      </c>
      <c r="T156" cm="1">
        <f t="array" ref="T156">IFERROR(MEDIAN(
    IF(
        (World[Country Name]=$I156)*
        (World[Year]=Year-2)*
        (World[GDP per capita (USD)]&lt;&gt;0),
        World[GDP per capita (USD)])),"No Value")</f>
        <v>21723.7</v>
      </c>
      <c r="U156" s="6" cm="1">
        <f t="array" ref="U156">IFERROR(MEDIAN(
    IF(
        (World[Country Name]=$I156)*
        (World[Year]=Year-2)*
        (World[Unemployment (% of total labor force) (modeled ILO estimate)]&lt;&gt;0),
        World[Unemployment (% of total labor force) (modeled ILO estimate)])),"No Value")</f>
        <v>1.569</v>
      </c>
    </row>
    <row r="157" spans="9:21" x14ac:dyDescent="0.3">
      <c r="I157" t="str">
        <v>Romania</v>
      </c>
      <c r="J157" s="3" cm="1">
        <f t="array" ref="J157">IFERROR(MEDIAN(
    IF(
        (World[Country Name]=$I157)*
        (World[Year]=Year)*
        (World[Infant mortality rate (per 1,000 live births)]&lt;&gt;0),
        World[Infant mortality rate (per 1,000 live births)])),"No Value")</f>
        <v>17.7</v>
      </c>
      <c r="K157" s="3" cm="1">
        <f t="array" ref="K157">IFERROR(MEDIAN(
    IF(
        (World[Country Name]=$I157)*
        (World[Year]=Year)*
        (World[Life expectancy at birth (years)]&lt;&gt;0),
        World[Life expectancy at birth (years)])),"No data")</f>
        <v>71.161000000000001</v>
      </c>
      <c r="L157" s="4" cm="1">
        <f t="array" ref="L157">IFERROR(MEDIAN(
    IF(
        (World[Country Name]=$I157)*
        (World[Year]=Year)*
        (World[GDP per capita (USD)]&lt;&gt;0),
        World[GDP per capita (USD)])),"No Value")</f>
        <v>1825.18</v>
      </c>
      <c r="M157" s="2" cm="1">
        <f t="array" ref="M157">IFERROR(MEDIAN(
    IF(
        (World[Country Name]=$I157)*
        (World[Year]=Year)*
        (World[Unemployment (% of total labor force) (modeled ILO estimate)]&lt;&gt;0),
        World[Unemployment (% of total labor force) (modeled ILO estimate)])),"No Value")</f>
        <v>6.5579999999999998</v>
      </c>
      <c r="N157" s="3" cm="1">
        <f t="array" ref="N157">IFERROR(MEDIAN(
    IF(
        (World[Country Name]=$I157)*
        (World[Year]=Year-1)*
        (World[Infant mortality rate (per 1,000 live births)]&lt;&gt;0),
        World[Infant mortality rate (per 1,000 live births)])),"No Value")</f>
        <v>18.3</v>
      </c>
      <c r="O157" s="3" cm="1">
        <f t="array" ref="O157">IFERROR(MEDIAN(
    IF(
        (World[Country Name]=$I157)*
        (World[Year]=Year-1)*
        (World[Life expectancy at birth (years)]&lt;&gt;0),
        World[Life expectancy at birth (years)])),"No Value")</f>
        <v>71.163399999999996</v>
      </c>
      <c r="P157" s="5" cm="1">
        <f t="array" ref="P157">IFERROR(MEDIAN(
    IF(
        (World[Country Name]=$I157)*
        (World[Year]=Year-1)*
        (World[GDP per capita (USD)]&lt;&gt;0),
        World[GDP per capita (USD)])),"No Value")</f>
        <v>1659.91</v>
      </c>
      <c r="Q157" s="2" cm="1">
        <f t="array" ref="Q157">IFERROR(MEDIAN(
    IF(
        (World[Country Name]=$I157)*
        (World[Year]=Year-1)*
        (World[Unemployment (% of total labor force) (modeled ILO estimate)]&lt;&gt;0),
        World[Unemployment (% of total labor force) (modeled ILO estimate)])),"No Value")</f>
        <v>6.9669999999999996</v>
      </c>
      <c r="R157" cm="1">
        <f t="array" ref="R157">IFERROR(MEDIAN(
    IF(
        (World[Country Name]=$I157)*
        (World[Year]=Year-2)*
        (World[Infant mortality rate (per 1,000 live births)]&lt;&gt;0),
        World[Infant mortality rate (per 1,000 live births)])),"No Value")</f>
        <v>19.3</v>
      </c>
      <c r="S157" s="2" cm="1">
        <f t="array" ref="S157">IFERROR(MEDIAN(
    IF(
        (World[Country Name]=$I157)*
        (World[Year]=Year-2)*
        (World[Life expectancy at birth (years)]&lt;&gt;0),
        World[Life expectancy at birth (years)])),"No Value")</f>
        <v>70.512200000000007</v>
      </c>
      <c r="T157" cm="1">
        <f t="array" ref="T157">IFERROR(MEDIAN(
    IF(
        (World[Country Name]=$I157)*
        (World[Year]=Year-2)*
        (World[GDP per capita (USD)]&lt;&gt;0),
        World[GDP per capita (USD)])),"No Value")</f>
        <v>1599.89</v>
      </c>
      <c r="U157" s="6" cm="1">
        <f t="array" ref="U157">IFERROR(MEDIAN(
    IF(
        (World[Country Name]=$I157)*
        (World[Year]=Year-2)*
        (World[Unemployment (% of total labor force) (modeled ILO estimate)]&lt;&gt;0),
        World[Unemployment (% of total labor force) (modeled ILO estimate)])),"No Value")</f>
        <v>6.2370000000000001</v>
      </c>
    </row>
    <row r="158" spans="9:21" x14ac:dyDescent="0.3">
      <c r="I158" t="str">
        <v>Russian Federation</v>
      </c>
      <c r="J158" s="3" cm="1">
        <f t="array" ref="J158">IFERROR(MEDIAN(
    IF(
        (World[Country Name]=$I158)*
        (World[Year]=Year)*
        (World[Infant mortality rate (per 1,000 live births)]&lt;&gt;0),
        World[Infant mortality rate (per 1,000 live births)])),"No Value")</f>
        <v>15.7</v>
      </c>
      <c r="K158" s="3" cm="1">
        <f t="array" ref="K158">IFERROR(MEDIAN(
    IF(
        (World[Country Name]=$I158)*
        (World[Year]=Year)*
        (World[Life expectancy at birth (years)]&lt;&gt;0),
        World[Life expectancy at birth (years)])),"No data")</f>
        <v>65.383399999999995</v>
      </c>
      <c r="L158" s="4" cm="1">
        <f t="array" ref="L158">IFERROR(MEDIAN(
    IF(
        (World[Country Name]=$I158)*
        (World[Year]=Year)*
        (World[GDP per capita (USD)]&lt;&gt;0),
        World[GDP per capita (USD)])),"No Value")</f>
        <v>2100.36</v>
      </c>
      <c r="M158" s="2" cm="1">
        <f t="array" ref="M158">IFERROR(MEDIAN(
    IF(
        (World[Country Name]=$I158)*
        (World[Year]=Year)*
        (World[Unemployment (% of total labor force) (modeled ILO estimate)]&lt;&gt;0),
        World[Unemployment (% of total labor force) (modeled ILO estimate)])),"No Value")</f>
        <v>8.9779999999999998</v>
      </c>
      <c r="N158" s="3" cm="1">
        <f t="array" ref="N158">IFERROR(MEDIAN(
    IF(
        (World[Country Name]=$I158)*
        (World[Year]=Year-1)*
        (World[Infant mortality rate (per 1,000 live births)]&lt;&gt;0),
        World[Infant mortality rate (per 1,000 live births)])),"No Value")</f>
        <v>16.5</v>
      </c>
      <c r="O158" s="3" cm="1">
        <f t="array" ref="O158">IFERROR(MEDIAN(
    IF(
        (World[Country Name]=$I158)*
        (World[Year]=Year-1)*
        (World[Life expectancy at birth (years)]&lt;&gt;0),
        World[Life expectancy at birth (years)])),"No Value")</f>
        <v>65.483699999999999</v>
      </c>
      <c r="P158" s="5" cm="1">
        <f t="array" ref="P158">IFERROR(MEDIAN(
    IF(
        (World[Country Name]=$I158)*
        (World[Year]=Year-1)*
        (World[GDP per capita (USD)]&lt;&gt;0),
        World[GDP per capita (USD)])),"No Value")</f>
        <v>1771.6</v>
      </c>
      <c r="Q158" s="2" cm="1">
        <f t="array" ref="Q158">IFERROR(MEDIAN(
    IF(
        (World[Country Name]=$I158)*
        (World[Year]=Year-1)*
        (World[Unemployment (% of total labor force) (modeled ILO estimate)]&lt;&gt;0),
        World[Unemployment (% of total labor force) (modeled ILO estimate)])),"No Value")</f>
        <v>10.581</v>
      </c>
      <c r="R158" cm="1">
        <f t="array" ref="R158">IFERROR(MEDIAN(
    IF(
        (World[Country Name]=$I158)*
        (World[Year]=Year-2)*
        (World[Infant mortality rate (per 1,000 live births)]&lt;&gt;0),
        World[Infant mortality rate (per 1,000 live births)])),"No Value")</f>
        <v>17.2</v>
      </c>
      <c r="S158" s="2" cm="1">
        <f t="array" ref="S158">IFERROR(MEDIAN(
    IF(
        (World[Country Name]=$I158)*
        (World[Year]=Year-2)*
        (World[Life expectancy at birth (years)]&lt;&gt;0),
        World[Life expectancy at birth (years)])),"No Value")</f>
        <v>65.982200000000006</v>
      </c>
      <c r="T158" cm="1">
        <f t="array" ref="T158">IFERROR(MEDIAN(
    IF(
        (World[Country Name]=$I158)*
        (World[Year]=Year-2)*
        (World[GDP per capita (USD)]&lt;&gt;0),
        World[GDP per capita (USD)])),"No Value")</f>
        <v>1330.76</v>
      </c>
      <c r="U158" s="6" cm="1">
        <f t="array" ref="U158">IFERROR(MEDIAN(
    IF(
        (World[Country Name]=$I158)*
        (World[Year]=Year-2)*
        (World[Unemployment (% of total labor force) (modeled ILO estimate)]&lt;&gt;0),
        World[Unemployment (% of total labor force) (modeled ILO estimate)])),"No Value")</f>
        <v>13.036</v>
      </c>
    </row>
    <row r="159" spans="9:21" x14ac:dyDescent="0.3">
      <c r="I159" t="str">
        <v>Rwanda</v>
      </c>
      <c r="J159" s="3" cm="1">
        <f t="array" ref="J159">IFERROR(MEDIAN(
    IF(
        (World[Country Name]=$I159)*
        (World[Year]=Year)*
        (World[Infant mortality rate (per 1,000 live births)]&lt;&gt;0),
        World[Infant mortality rate (per 1,000 live births)])),"No Value")</f>
        <v>101.2</v>
      </c>
      <c r="K159" s="3" cm="1">
        <f t="array" ref="K159">IFERROR(MEDIAN(
    IF(
        (World[Country Name]=$I159)*
        (World[Year]=Year)*
        (World[Life expectancy at birth (years)]&lt;&gt;0),
        World[Life expectancy at birth (years)])),"No data")</f>
        <v>49.936</v>
      </c>
      <c r="L159" s="4" cm="1">
        <f t="array" ref="L159">IFERROR(MEDIAN(
    IF(
        (World[Country Name]=$I159)*
        (World[Year]=Year)*
        (World[GDP per capita (USD)]&lt;&gt;0),
        World[GDP per capita (USD)])),"No Value")</f>
        <v>212.517</v>
      </c>
      <c r="M159" s="2" cm="1">
        <f t="array" ref="M159">IFERROR(MEDIAN(
    IF(
        (World[Country Name]=$I159)*
        (World[Year]=Year)*
        (World[Unemployment (% of total labor force) (modeled ILO estimate)]&lt;&gt;0),
        World[Unemployment (% of total labor force) (modeled ILO estimate)])),"No Value")</f>
        <v>0.80400000000000005</v>
      </c>
      <c r="N159" s="3" cm="1">
        <f t="array" ref="N159">IFERROR(MEDIAN(
    IF(
        (World[Country Name]=$I159)*
        (World[Year]=Year-1)*
        (World[Infant mortality rate (per 1,000 live births)]&lt;&gt;0),
        World[Infant mortality rate (per 1,000 live births)])),"No Value")</f>
        <v>108.3</v>
      </c>
      <c r="O159" s="3" cm="1">
        <f t="array" ref="O159">IFERROR(MEDIAN(
    IF(
        (World[Country Name]=$I159)*
        (World[Year]=Year-1)*
        (World[Life expectancy at birth (years)]&lt;&gt;0),
        World[Life expectancy at birth (years)])),"No Value")</f>
        <v>48.649000000000001</v>
      </c>
      <c r="P159" s="5" cm="1">
        <f t="array" ref="P159">IFERROR(MEDIAN(
    IF(
        (World[Country Name]=$I159)*
        (World[Year]=Year-1)*
        (World[GDP per capita (USD)]&lt;&gt;0),
        World[GDP per capita (USD)])),"No Value")</f>
        <v>228.63800000000001</v>
      </c>
      <c r="Q159" s="2" cm="1">
        <f t="array" ref="Q159">IFERROR(MEDIAN(
    IF(
        (World[Country Name]=$I159)*
        (World[Year]=Year-1)*
        (World[Unemployment (% of total labor force) (modeled ILO estimate)]&lt;&gt;0),
        World[Unemployment (% of total labor force) (modeled ILO estimate)])),"No Value")</f>
        <v>0.77600000000000002</v>
      </c>
      <c r="R159" cm="1">
        <f t="array" ref="R159">IFERROR(MEDIAN(
    IF(
        (World[Country Name]=$I159)*
        (World[Year]=Year-2)*
        (World[Infant mortality rate (per 1,000 live births)]&lt;&gt;0),
        World[Infant mortality rate (per 1,000 live births)])),"No Value")</f>
        <v>110.5</v>
      </c>
      <c r="S159" s="2" cm="1">
        <f t="array" ref="S159">IFERROR(MEDIAN(
    IF(
        (World[Country Name]=$I159)*
        (World[Year]=Year-2)*
        (World[Life expectancy at birth (years)]&lt;&gt;0),
        World[Life expectancy at birth (years)])),"No Value")</f>
        <v>46.639000000000003</v>
      </c>
      <c r="T159" cm="1">
        <f t="array" ref="T159">IFERROR(MEDIAN(
    IF(
        (World[Country Name]=$I159)*
        (World[Year]=Year-2)*
        (World[GDP per capita (USD)]&lt;&gt;0),
        World[GDP per capita (USD)])),"No Value")</f>
        <v>253.10599999999999</v>
      </c>
      <c r="U159" s="6" cm="1">
        <f t="array" ref="U159">IFERROR(MEDIAN(
    IF(
        (World[Country Name]=$I159)*
        (World[Year]=Year-2)*
        (World[Unemployment (% of total labor force) (modeled ILO estimate)]&lt;&gt;0),
        World[Unemployment (% of total labor force) (modeled ILO estimate)])),"No Value")</f>
        <v>0.72399999999999998</v>
      </c>
    </row>
    <row r="160" spans="9:21" x14ac:dyDescent="0.3">
      <c r="I160" t="str">
        <v>Samoa</v>
      </c>
      <c r="J160" s="3" cm="1">
        <f t="array" ref="J160">IFERROR(MEDIAN(
    IF(
        (World[Country Name]=$I160)*
        (World[Year]=Year)*
        (World[Infant mortality rate (per 1,000 live births)]&lt;&gt;0),
        World[Infant mortality rate (per 1,000 live births)])),"No Value")</f>
        <v>17.5</v>
      </c>
      <c r="K160" s="3" cm="1">
        <f t="array" ref="K160">IFERROR(MEDIAN(
    IF(
        (World[Country Name]=$I160)*
        (World[Year]=Year)*
        (World[Life expectancy at birth (years)]&lt;&gt;0),
        World[Life expectancy at birth (years)])),"No data")</f>
        <v>69.102999999999994</v>
      </c>
      <c r="L160" s="4" cm="1">
        <f t="array" ref="L160">IFERROR(MEDIAN(
    IF(
        (World[Country Name]=$I160)*
        (World[Year]=Year)*
        (World[GDP per capita (USD)]&lt;&gt;0),
        World[GDP per capita (USD)])),"No Value")</f>
        <v>1557.02</v>
      </c>
      <c r="M160" s="2" cm="1">
        <f t="array" ref="M160">IFERROR(MEDIAN(
    IF(
        (World[Country Name]=$I160)*
        (World[Year]=Year)*
        (World[Unemployment (% of total labor force) (modeled ILO estimate)]&lt;&gt;0),
        World[Unemployment (% of total labor force) (modeled ILO estimate)])),"No Value")</f>
        <v>4.96</v>
      </c>
      <c r="N160" s="3" cm="1">
        <f t="array" ref="N160">IFERROR(MEDIAN(
    IF(
        (World[Country Name]=$I160)*
        (World[Year]=Year-1)*
        (World[Infant mortality rate (per 1,000 live births)]&lt;&gt;0),
        World[Infant mortality rate (per 1,000 live births)])),"No Value")</f>
        <v>18</v>
      </c>
      <c r="O160" s="3" cm="1">
        <f t="array" ref="O160">IFERROR(MEDIAN(
    IF(
        (World[Country Name]=$I160)*
        (World[Year]=Year-1)*
        (World[Life expectancy at birth (years)]&lt;&gt;0),
        World[Life expectancy at birth (years)])),"No Value")</f>
        <v>68.748000000000005</v>
      </c>
      <c r="P160" s="5" cm="1">
        <f t="array" ref="P160">IFERROR(MEDIAN(
    IF(
        (World[Country Name]=$I160)*
        (World[Year]=Year-1)*
        (World[GDP per capita (USD)]&lt;&gt;0),
        World[GDP per capita (USD)])),"No Value")</f>
        <v>1542.07</v>
      </c>
      <c r="Q160" s="2" cm="1">
        <f t="array" ref="Q160">IFERROR(MEDIAN(
    IF(
        (World[Country Name]=$I160)*
        (World[Year]=Year-1)*
        (World[Unemployment (% of total labor force) (modeled ILO estimate)]&lt;&gt;0),
        World[Unemployment (% of total labor force) (modeled ILO estimate)])),"No Value")</f>
        <v>4.7160000000000002</v>
      </c>
      <c r="R160" cm="1">
        <f t="array" ref="R160">IFERROR(MEDIAN(
    IF(
        (World[Country Name]=$I160)*
        (World[Year]=Year-2)*
        (World[Infant mortality rate (per 1,000 live births)]&lt;&gt;0),
        World[Infant mortality rate (per 1,000 live births)])),"No Value")</f>
        <v>18.600000000000001</v>
      </c>
      <c r="S160" s="2" cm="1">
        <f t="array" ref="S160">IFERROR(MEDIAN(
    IF(
        (World[Country Name]=$I160)*
        (World[Year]=Year-2)*
        (World[Life expectancy at birth (years)]&lt;&gt;0),
        World[Life expectancy at birth (years)])),"No Value")</f>
        <v>68.399000000000001</v>
      </c>
      <c r="T160" cm="1">
        <f t="array" ref="T160">IFERROR(MEDIAN(
    IF(
        (World[Country Name]=$I160)*
        (World[Year]=Year-2)*
        (World[GDP per capita (USD)]&lt;&gt;0),
        World[GDP per capita (USD)])),"No Value")</f>
        <v>1490.9</v>
      </c>
      <c r="U160" s="6" cm="1">
        <f t="array" ref="U160">IFERROR(MEDIAN(
    IF(
        (World[Country Name]=$I160)*
        (World[Year]=Year-2)*
        (World[Unemployment (% of total labor force) (modeled ILO estimate)]&lt;&gt;0),
        World[Unemployment (% of total labor force) (modeled ILO estimate)])),"No Value")</f>
        <v>4.4320000000000004</v>
      </c>
    </row>
    <row r="161" spans="9:21" x14ac:dyDescent="0.3">
      <c r="I161" t="str">
        <v>San Marino</v>
      </c>
      <c r="J161" s="3" cm="1">
        <f t="array" ref="J161">IFERROR(MEDIAN(
    IF(
        (World[Country Name]=$I161)*
        (World[Year]=Year)*
        (World[Infant mortality rate (per 1,000 live births)]&lt;&gt;0),
        World[Infant mortality rate (per 1,000 live births)])),"No Value")</f>
        <v>5</v>
      </c>
      <c r="K161" s="3" t="str" cm="1">
        <f t="array" ref="K161">IFERROR(MEDIAN(
    IF(
        (World[Country Name]=$I161)*
        (World[Year]=Year)*
        (World[Life expectancy at birth (years)]&lt;&gt;0),
        World[Life expectancy at birth (years)])),"No data")</f>
        <v>No data</v>
      </c>
      <c r="L161" s="4" cm="1">
        <f t="array" ref="L161">IFERROR(MEDIAN(
    IF(
        (World[Country Name]=$I161)*
        (World[Year]=Year)*
        (World[GDP per capita (USD)]&lt;&gt;0),
        World[GDP per capita (USD)])),"No Value")</f>
        <v>41731.1</v>
      </c>
      <c r="M161" s="2" t="str" cm="1">
        <f t="array" ref="M161">IFERROR(MEDIAN(
    IF(
        (World[Country Name]=$I161)*
        (World[Year]=Year)*
        (World[Unemployment (% of total labor force) (modeled ILO estimate)]&lt;&gt;0),
        World[Unemployment (% of total labor force) (modeled ILO estimate)])),"No Value")</f>
        <v>No Value</v>
      </c>
      <c r="N161" s="3" cm="1">
        <f t="array" ref="N161">IFERROR(MEDIAN(
    IF(
        (World[Country Name]=$I161)*
        (World[Year]=Year-1)*
        (World[Infant mortality rate (per 1,000 live births)]&lt;&gt;0),
        World[Infant mortality rate (per 1,000 live births)])),"No Value")</f>
        <v>5.4</v>
      </c>
      <c r="O161" s="3" t="str" cm="1">
        <f t="array" ref="O161">IFERROR(MEDIAN(
    IF(
        (World[Country Name]=$I161)*
        (World[Year]=Year-1)*
        (World[Life expectancy at birth (years)]&lt;&gt;0),
        World[Life expectancy at birth (years)])),"No Value")</f>
        <v>No Value</v>
      </c>
      <c r="P161" s="5" cm="1">
        <f t="array" ref="P161">IFERROR(MEDIAN(
    IF(
        (World[Country Name]=$I161)*
        (World[Year]=Year-1)*
        (World[GDP per capita (USD)]&lt;&gt;0),
        World[GDP per capita (USD)])),"No Value")</f>
        <v>40124.5</v>
      </c>
      <c r="Q161" s="2" t="str" cm="1">
        <f t="array" ref="Q161">IFERROR(MEDIAN(
    IF(
        (World[Country Name]=$I161)*
        (World[Year]=Year-1)*
        (World[Unemployment (% of total labor force) (modeled ILO estimate)]&lt;&gt;0),
        World[Unemployment (% of total labor force) (modeled ILO estimate)])),"No Value")</f>
        <v>No Value</v>
      </c>
      <c r="R161" cm="1">
        <f t="array" ref="R161">IFERROR(MEDIAN(
    IF(
        (World[Country Name]=$I161)*
        (World[Year]=Year-2)*
        (World[Infant mortality rate (per 1,000 live births)]&lt;&gt;0),
        World[Infant mortality rate (per 1,000 live births)])),"No Value")</f>
        <v>5.8</v>
      </c>
      <c r="S161" s="2" t="str" cm="1">
        <f t="array" ref="S161">IFERROR(MEDIAN(
    IF(
        (World[Country Name]=$I161)*
        (World[Year]=Year-2)*
        (World[Life expectancy at birth (years)]&lt;&gt;0),
        World[Life expectancy at birth (years)])),"No Value")</f>
        <v>No Value</v>
      </c>
      <c r="T161" cm="1">
        <f t="array" ref="T161">IFERROR(MEDIAN(
    IF(
        (World[Country Name]=$I161)*
        (World[Year]=Year-2)*
        (World[GDP per capita (USD)]&lt;&gt;0),
        World[GDP per capita (USD)])),"No Value")</f>
        <v>44783.199999999997</v>
      </c>
      <c r="U161" s="6" t="str" cm="1">
        <f t="array" ref="U161">IFERROR(MEDIAN(
    IF(
        (World[Country Name]=$I161)*
        (World[Year]=Year-2)*
        (World[Unemployment (% of total labor force) (modeled ILO estimate)]&lt;&gt;0),
        World[Unemployment (% of total labor force) (modeled ILO estimate)])),"No Value")</f>
        <v>No Value</v>
      </c>
    </row>
    <row r="162" spans="9:21" x14ac:dyDescent="0.3">
      <c r="I162" t="str">
        <v>Sao Tome and Principe</v>
      </c>
      <c r="J162" s="3" cm="1">
        <f t="array" ref="J162">IFERROR(MEDIAN(
    IF(
        (World[Country Name]=$I162)*
        (World[Year]=Year)*
        (World[Infant mortality rate (per 1,000 live births)]&lt;&gt;0),
        World[Infant mortality rate (per 1,000 live births)])),"No Value")</f>
        <v>53.1</v>
      </c>
      <c r="K162" s="3" cm="1">
        <f t="array" ref="K162">IFERROR(MEDIAN(
    IF(
        (World[Country Name]=$I162)*
        (World[Year]=Year)*
        (World[Life expectancy at birth (years)]&lt;&gt;0),
        World[Life expectancy at birth (years)])),"No data")</f>
        <v>62.017000000000003</v>
      </c>
      <c r="L162" s="4" cm="1">
        <f t="array" ref="L162">IFERROR(MEDIAN(
    IF(
        (World[Country Name]=$I162)*
        (World[Year]=Year)*
        (World[GDP per capita (USD)]&lt;&gt;0),
        World[GDP per capita (USD)])),"No Value")</f>
        <v>524.68700000000001</v>
      </c>
      <c r="M162" s="2" cm="1">
        <f t="array" ref="M162">IFERROR(MEDIAN(
    IF(
        (World[Country Name]=$I162)*
        (World[Year]=Year)*
        (World[Unemployment (% of total labor force) (modeled ILO estimate)]&lt;&gt;0),
        World[Unemployment (% of total labor force) (modeled ILO estimate)])),"No Value")</f>
        <v>15.73</v>
      </c>
      <c r="N162" s="3" cm="1">
        <f t="array" ref="N162">IFERROR(MEDIAN(
    IF(
        (World[Country Name]=$I162)*
        (World[Year]=Year-1)*
        (World[Infant mortality rate (per 1,000 live births)]&lt;&gt;0),
        World[Infant mortality rate (per 1,000 live births)])),"No Value")</f>
        <v>55.8</v>
      </c>
      <c r="O162" s="3" cm="1">
        <f t="array" ref="O162">IFERROR(MEDIAN(
    IF(
        (World[Country Name]=$I162)*
        (World[Year]=Year-1)*
        (World[Life expectancy at birth (years)]&lt;&gt;0),
        World[Life expectancy at birth (years)])),"No Value")</f>
        <v>61.365000000000002</v>
      </c>
      <c r="P162" s="5" t="str" cm="1">
        <f t="array" ref="P162">IFERROR(MEDIAN(
    IF(
        (World[Country Name]=$I162)*
        (World[Year]=Year-1)*
        (World[GDP per capita (USD)]&lt;&gt;0),
        World[GDP per capita (USD)])),"No Value")</f>
        <v>No Value</v>
      </c>
      <c r="Q162" s="2" cm="1">
        <f t="array" ref="Q162">IFERROR(MEDIAN(
    IF(
        (World[Country Name]=$I162)*
        (World[Year]=Year-1)*
        (World[Unemployment (% of total labor force) (modeled ILO estimate)]&lt;&gt;0),
        World[Unemployment (% of total labor force) (modeled ILO estimate)])),"No Value")</f>
        <v>14.4</v>
      </c>
      <c r="R162" cm="1">
        <f t="array" ref="R162">IFERROR(MEDIAN(
    IF(
        (World[Country Name]=$I162)*
        (World[Year]=Year-2)*
        (World[Infant mortality rate (per 1,000 live births)]&lt;&gt;0),
        World[Infant mortality rate (per 1,000 live births)])),"No Value")</f>
        <v>58.5</v>
      </c>
      <c r="S162" s="2" cm="1">
        <f t="array" ref="S162">IFERROR(MEDIAN(
    IF(
        (World[Country Name]=$I162)*
        (World[Year]=Year-2)*
        (World[Life expectancy at birth (years)]&lt;&gt;0),
        World[Life expectancy at birth (years)])),"No Value")</f>
        <v>60.741999999999997</v>
      </c>
      <c r="T162" t="str" cm="1">
        <f t="array" ref="T162">IFERROR(MEDIAN(
    IF(
        (World[Country Name]=$I162)*
        (World[Year]=Year-2)*
        (World[GDP per capita (USD)]&lt;&gt;0),
        World[GDP per capita (USD)])),"No Value")</f>
        <v>No Value</v>
      </c>
      <c r="U162" s="6" cm="1">
        <f t="array" ref="U162">IFERROR(MEDIAN(
    IF(
        (World[Country Name]=$I162)*
        (World[Year]=Year-2)*
        (World[Unemployment (% of total labor force) (modeled ILO estimate)]&lt;&gt;0),
        World[Unemployment (% of total labor force) (modeled ILO estimate)])),"No Value")</f>
        <v>14.407999999999999</v>
      </c>
    </row>
    <row r="163" spans="9:21" x14ac:dyDescent="0.3">
      <c r="I163" t="str">
        <v>Saudi Arabia</v>
      </c>
      <c r="J163" s="3" cm="1">
        <f t="array" ref="J163">IFERROR(MEDIAN(
    IF(
        (World[Country Name]=$I163)*
        (World[Year]=Year)*
        (World[Infant mortality rate (per 1,000 live births)]&lt;&gt;0),
        World[Infant mortality rate (per 1,000 live births)])),"No Value")</f>
        <v>17.8</v>
      </c>
      <c r="K163" s="3" cm="1">
        <f t="array" ref="K163">IFERROR(MEDIAN(
    IF(
        (World[Country Name]=$I163)*
        (World[Year]=Year)*
        (World[Life expectancy at birth (years)]&lt;&gt;0),
        World[Life expectancy at birth (years)])),"No data")</f>
        <v>72.759</v>
      </c>
      <c r="L163" s="4" cm="1">
        <f t="array" ref="L163">IFERROR(MEDIAN(
    IF(
        (World[Country Name]=$I163)*
        (World[Year]=Year)*
        (World[GDP per capita (USD)]&lt;&gt;0),
        World[GDP per capita (USD)])),"No Value")</f>
        <v>8684.65</v>
      </c>
      <c r="M163" s="2" cm="1">
        <f t="array" ref="M163">IFERROR(MEDIAN(
    IF(
        (World[Country Name]=$I163)*
        (World[Year]=Year)*
        (World[Unemployment (% of total labor force) (modeled ILO estimate)]&lt;&gt;0),
        World[Unemployment (% of total labor force) (modeled ILO estimate)])),"No Value")</f>
        <v>4.62</v>
      </c>
      <c r="N163" s="3" cm="1">
        <f t="array" ref="N163">IFERROR(MEDIAN(
    IF(
        (World[Country Name]=$I163)*
        (World[Year]=Year-1)*
        (World[Infant mortality rate (per 1,000 live births)]&lt;&gt;0),
        World[Infant mortality rate (per 1,000 live births)])),"No Value")</f>
        <v>18.899999999999999</v>
      </c>
      <c r="O163" s="3" cm="1">
        <f t="array" ref="O163">IFERROR(MEDIAN(
    IF(
        (World[Country Name]=$I163)*
        (World[Year]=Year-1)*
        (World[Life expectancy at birth (years)]&lt;&gt;0),
        World[Life expectancy at birth (years)])),"No Value")</f>
        <v>72.561000000000007</v>
      </c>
      <c r="P163" s="5" cm="1">
        <f t="array" ref="P163">IFERROR(MEDIAN(
    IF(
        (World[Country Name]=$I163)*
        (World[Year]=Year-1)*
        (World[GDP per capita (USD)]&lt;&gt;0),
        World[GDP per capita (USD)])),"No Value")</f>
        <v>9171.33</v>
      </c>
      <c r="Q163" s="2" cm="1">
        <f t="array" ref="Q163">IFERROR(MEDIAN(
    IF(
        (World[Country Name]=$I163)*
        (World[Year]=Year-1)*
        (World[Unemployment (% of total labor force) (modeled ILO estimate)]&lt;&gt;0),
        World[Unemployment (% of total labor force) (modeled ILO estimate)])),"No Value")</f>
        <v>4.57</v>
      </c>
      <c r="R163" cm="1">
        <f t="array" ref="R163">IFERROR(MEDIAN(
    IF(
        (World[Country Name]=$I163)*
        (World[Year]=Year-2)*
        (World[Infant mortality rate (per 1,000 live births)]&lt;&gt;0),
        World[Infant mortality rate (per 1,000 live births)])),"No Value")</f>
        <v>20</v>
      </c>
      <c r="S163" s="2" cm="1">
        <f t="array" ref="S163">IFERROR(MEDIAN(
    IF(
        (World[Country Name]=$I163)*
        (World[Year]=Year-2)*
        (World[Life expectancy at birth (years)]&lt;&gt;0),
        World[Life expectancy at birth (years)])),"No Value")</f>
        <v>72.326999999999998</v>
      </c>
      <c r="T163" cm="1">
        <f t="array" ref="T163">IFERROR(MEDIAN(
    IF(
        (World[Country Name]=$I163)*
        (World[Year]=Year-2)*
        (World[GDP per capita (USD)]&lt;&gt;0),
        World[GDP per capita (USD)])),"No Value")</f>
        <v>8007.96</v>
      </c>
      <c r="U163" s="6" cm="1">
        <f t="array" ref="U163">IFERROR(MEDIAN(
    IF(
        (World[Country Name]=$I163)*
        (World[Year]=Year-2)*
        (World[Unemployment (% of total labor force) (modeled ILO estimate)]&lt;&gt;0),
        World[Unemployment (% of total labor force) (modeled ILO estimate)])),"No Value")</f>
        <v>4.3499999999999996</v>
      </c>
    </row>
    <row r="164" spans="9:21" x14ac:dyDescent="0.3">
      <c r="I164" t="str">
        <v>Senegal</v>
      </c>
      <c r="J164" s="3" cm="1">
        <f t="array" ref="J164">IFERROR(MEDIAN(
    IF(
        (World[Country Name]=$I164)*
        (World[Year]=Year)*
        (World[Infant mortality rate (per 1,000 live births)]&lt;&gt;0),
        World[Infant mortality rate (per 1,000 live births)])),"No Value")</f>
        <v>66</v>
      </c>
      <c r="K164" s="3" cm="1">
        <f t="array" ref="K164">IFERROR(MEDIAN(
    IF(
        (World[Country Name]=$I164)*
        (World[Year]=Year)*
        (World[Life expectancy at birth (years)]&lt;&gt;0),
        World[Life expectancy at birth (years)])),"No data")</f>
        <v>58.177</v>
      </c>
      <c r="L164" s="4" cm="1">
        <f t="array" ref="L164">IFERROR(MEDIAN(
    IF(
        (World[Country Name]=$I164)*
        (World[Year]=Year)*
        (World[GDP per capita (USD)]&lt;&gt;0),
        World[GDP per capita (USD)])),"No Value")</f>
        <v>615.26800000000003</v>
      </c>
      <c r="M164" s="2" cm="1">
        <f t="array" ref="M164">IFERROR(MEDIAN(
    IF(
        (World[Country Name]=$I164)*
        (World[Year]=Year)*
        (World[Unemployment (% of total labor force) (modeled ILO estimate)]&lt;&gt;0),
        World[Unemployment (% of total labor force) (modeled ILO estimate)])),"No Value")</f>
        <v>5.6079999999999997</v>
      </c>
      <c r="N164" s="3" cm="1">
        <f t="array" ref="N164">IFERROR(MEDIAN(
    IF(
        (World[Country Name]=$I164)*
        (World[Year]=Year-1)*
        (World[Infant mortality rate (per 1,000 live births)]&lt;&gt;0),
        World[Infant mortality rate (per 1,000 live births)])),"No Value")</f>
        <v>68.400000000000006</v>
      </c>
      <c r="O164" s="3" cm="1">
        <f t="array" ref="O164">IFERROR(MEDIAN(
    IF(
        (World[Country Name]=$I164)*
        (World[Year]=Year-1)*
        (World[Life expectancy at birth (years)]&lt;&gt;0),
        World[Life expectancy at birth (years)])),"No Value")</f>
        <v>57.786999999999999</v>
      </c>
      <c r="P164" s="5" cm="1">
        <f t="array" ref="P164">IFERROR(MEDIAN(
    IF(
        (World[Country Name]=$I164)*
        (World[Year]=Year-1)*
        (World[GDP per capita (USD)]&lt;&gt;0),
        World[GDP per capita (USD)])),"No Value")</f>
        <v>604.654</v>
      </c>
      <c r="Q164" s="2" cm="1">
        <f t="array" ref="Q164">IFERROR(MEDIAN(
    IF(
        (World[Country Name]=$I164)*
        (World[Year]=Year-1)*
        (World[Unemployment (% of total labor force) (modeled ILO estimate)]&lt;&gt;0),
        World[Unemployment (% of total labor force) (modeled ILO estimate)])),"No Value")</f>
        <v>5.6029999999999998</v>
      </c>
      <c r="R164" cm="1">
        <f t="array" ref="R164">IFERROR(MEDIAN(
    IF(
        (World[Country Name]=$I164)*
        (World[Year]=Year-2)*
        (World[Infant mortality rate (per 1,000 live births)]&lt;&gt;0),
        World[Infant mortality rate (per 1,000 live births)])),"No Value")</f>
        <v>70.2</v>
      </c>
      <c r="S164" s="2" cm="1">
        <f t="array" ref="S164">IFERROR(MEDIAN(
    IF(
        (World[Country Name]=$I164)*
        (World[Year]=Year-2)*
        (World[Life expectancy at birth (years)]&lt;&gt;0),
        World[Life expectancy at birth (years)])),"No Value")</f>
        <v>57.523000000000003</v>
      </c>
      <c r="T164" cm="1">
        <f t="array" ref="T164">IFERROR(MEDIAN(
    IF(
        (World[Country Name]=$I164)*
        (World[Year]=Year-2)*
        (World[GDP per capita (USD)]&lt;&gt;0),
        World[GDP per capita (USD)])),"No Value")</f>
        <v>680.572</v>
      </c>
      <c r="U164" s="6" cm="1">
        <f t="array" ref="U164">IFERROR(MEDIAN(
    IF(
        (World[Country Name]=$I164)*
        (World[Year]=Year-2)*
        (World[Unemployment (% of total labor force) (modeled ILO estimate)]&lt;&gt;0),
        World[Unemployment (% of total labor force) (modeled ILO estimate)])),"No Value")</f>
        <v>5.7030000000000003</v>
      </c>
    </row>
    <row r="165" spans="9:21" x14ac:dyDescent="0.3">
      <c r="I165" t="str">
        <v>Serbia</v>
      </c>
      <c r="J165" s="3" cm="1">
        <f t="array" ref="J165">IFERROR(MEDIAN(
    IF(
        (World[Country Name]=$I165)*
        (World[Year]=Year)*
        (World[Infant mortality rate (per 1,000 live births)]&lt;&gt;0),
        World[Infant mortality rate (per 1,000 live births)])),"No Value")</f>
        <v>10.6</v>
      </c>
      <c r="K165" s="3" cm="1">
        <f t="array" ref="K165">IFERROR(MEDIAN(
    IF(
        (World[Country Name]=$I165)*
        (World[Year]=Year)*
        (World[Life expectancy at birth (years)]&lt;&gt;0),
        World[Life expectancy at birth (years)])),"No data")</f>
        <v>72.234099999999998</v>
      </c>
      <c r="L165" s="4" cm="1">
        <f t="array" ref="L165">IFERROR(MEDIAN(
    IF(
        (World[Country Name]=$I165)*
        (World[Year]=Year)*
        (World[GDP per capita (USD)]&lt;&gt;0),
        World[GDP per capita (USD)])),"No Value")</f>
        <v>1634.88</v>
      </c>
      <c r="M165" s="2" cm="1">
        <f t="array" ref="M165">IFERROR(MEDIAN(
    IF(
        (World[Country Name]=$I165)*
        (World[Year]=Year)*
        (World[Unemployment (% of total labor force) (modeled ILO estimate)]&lt;&gt;0),
        World[Unemployment (% of total labor force) (modeled ILO estimate)])),"No Value")</f>
        <v>12.8</v>
      </c>
      <c r="N165" s="3" cm="1">
        <f t="array" ref="N165">IFERROR(MEDIAN(
    IF(
        (World[Country Name]=$I165)*
        (World[Year]=Year-1)*
        (World[Infant mortality rate (per 1,000 live births)]&lt;&gt;0),
        World[Infant mortality rate (per 1,000 live births)])),"No Value")</f>
        <v>11</v>
      </c>
      <c r="O165" s="3" cm="1">
        <f t="array" ref="O165">IFERROR(MEDIAN(
    IF(
        (World[Country Name]=$I165)*
        (World[Year]=Year-1)*
        (World[Life expectancy at birth (years)]&lt;&gt;0),
        World[Life expectancy at birth (years)])),"No Value")</f>
        <v>71.582899999999995</v>
      </c>
      <c r="P165" s="5" cm="1">
        <f t="array" ref="P165">IFERROR(MEDIAN(
    IF(
        (World[Country Name]=$I165)*
        (World[Year]=Year-1)*
        (World[GDP per capita (USD)]&lt;&gt;0),
        World[GDP per capita (USD)])),"No Value")</f>
        <v>870.13599999999997</v>
      </c>
      <c r="Q165" s="2" cm="1">
        <f t="array" ref="Q165">IFERROR(MEDIAN(
    IF(
        (World[Country Name]=$I165)*
        (World[Year]=Year-1)*
        (World[Unemployment (% of total labor force) (modeled ILO estimate)]&lt;&gt;0),
        World[Unemployment (% of total labor force) (modeled ILO estimate)])),"No Value")</f>
        <v>12.6</v>
      </c>
      <c r="R165" cm="1">
        <f t="array" ref="R165">IFERROR(MEDIAN(
    IF(
        (World[Country Name]=$I165)*
        (World[Year]=Year-2)*
        (World[Infant mortality rate (per 1,000 live births)]&lt;&gt;0),
        World[Infant mortality rate (per 1,000 live births)])),"No Value")</f>
        <v>11.4</v>
      </c>
      <c r="S165" s="2" t="str" cm="1">
        <f t="array" ref="S165">IFERROR(MEDIAN(
    IF(
        (World[Country Name]=$I165)*
        (World[Year]=Year-2)*
        (World[Life expectancy at birth (years)]&lt;&gt;0),
        World[Life expectancy at birth (years)])),"No Value")</f>
        <v>No Value</v>
      </c>
      <c r="T165" cm="1">
        <f t="array" ref="T165">IFERROR(MEDIAN(
    IF(
        (World[Country Name]=$I165)*
        (World[Year]=Year-2)*
        (World[GDP per capita (USD)]&lt;&gt;0),
        World[GDP per capita (USD)])),"No Value")</f>
        <v>2441.4299999999998</v>
      </c>
      <c r="U165" s="6" cm="1">
        <f t="array" ref="U165">IFERROR(MEDIAN(
    IF(
        (World[Country Name]=$I165)*
        (World[Year]=Year-2)*
        (World[Unemployment (% of total labor force) (modeled ILO estimate)]&lt;&gt;0),
        World[Unemployment (% of total labor force) (modeled ILO estimate)])),"No Value")</f>
        <v>13.7</v>
      </c>
    </row>
    <row r="166" spans="9:21" x14ac:dyDescent="0.3">
      <c r="I166" t="str">
        <v>Seychelles</v>
      </c>
      <c r="J166" s="3" cm="1">
        <f t="array" ref="J166">IFERROR(MEDIAN(
    IF(
        (World[Country Name]=$I166)*
        (World[Year]=Year)*
        (World[Infant mortality rate (per 1,000 live births)]&lt;&gt;0),
        World[Infant mortality rate (per 1,000 live births)])),"No Value")</f>
        <v>11.8</v>
      </c>
      <c r="K166" s="3" cm="1">
        <f t="array" ref="K166">IFERROR(MEDIAN(
    IF(
        (World[Country Name]=$I166)*
        (World[Year]=Year)*
        (World[Life expectancy at birth (years)]&lt;&gt;0),
        World[Life expectancy at birth (years)])),"No data")</f>
        <v>73.253699999999995</v>
      </c>
      <c r="L166" s="4" cm="1">
        <f t="array" ref="L166">IFERROR(MEDIAN(
    IF(
        (World[Country Name]=$I166)*
        (World[Year]=Year)*
        (World[GDP per capita (USD)]&lt;&gt;0),
        World[GDP per capita (USD)])),"No Value")</f>
        <v>7663.14</v>
      </c>
      <c r="M166" s="2" t="str" cm="1">
        <f t="array" ref="M166">IFERROR(MEDIAN(
    IF(
        (World[Country Name]=$I166)*
        (World[Year]=Year)*
        (World[Unemployment (% of total labor force) (modeled ILO estimate)]&lt;&gt;0),
        World[Unemployment (% of total labor force) (modeled ILO estimate)])),"No Value")</f>
        <v>No Value</v>
      </c>
      <c r="N166" s="3" cm="1">
        <f t="array" ref="N166">IFERROR(MEDIAN(
    IF(
        (World[Country Name]=$I166)*
        (World[Year]=Year-1)*
        (World[Infant mortality rate (per 1,000 live births)]&lt;&gt;0),
        World[Infant mortality rate (per 1,000 live births)])),"No Value")</f>
        <v>11.8</v>
      </c>
      <c r="O166" s="3" cm="1">
        <f t="array" ref="O166">IFERROR(MEDIAN(
    IF(
        (World[Country Name]=$I166)*
        (World[Year]=Year-1)*
        (World[Life expectancy at birth (years)]&lt;&gt;0),
        World[Life expectancy at birth (years)])),"No Value")</f>
        <v>72.778000000000006</v>
      </c>
      <c r="P166" s="5" cm="1">
        <f t="array" ref="P166">IFERROR(MEDIAN(
    IF(
        (World[Country Name]=$I166)*
        (World[Year]=Year-1)*
        (World[GDP per capita (USD)]&lt;&gt;0),
        World[GDP per capita (USD)])),"No Value")</f>
        <v>7578.85</v>
      </c>
      <c r="Q166" s="2" t="str" cm="1">
        <f t="array" ref="Q166">IFERROR(MEDIAN(
    IF(
        (World[Country Name]=$I166)*
        (World[Year]=Year-1)*
        (World[Unemployment (% of total labor force) (modeled ILO estimate)]&lt;&gt;0),
        World[Unemployment (% of total labor force) (modeled ILO estimate)])),"No Value")</f>
        <v>No Value</v>
      </c>
      <c r="R166" cm="1">
        <f t="array" ref="R166">IFERROR(MEDIAN(
    IF(
        (World[Country Name]=$I166)*
        (World[Year]=Year-2)*
        (World[Infant mortality rate (per 1,000 live births)]&lt;&gt;0),
        World[Infant mortality rate (per 1,000 live births)])),"No Value")</f>
        <v>11.8</v>
      </c>
      <c r="S166" s="2" cm="1">
        <f t="array" ref="S166">IFERROR(MEDIAN(
    IF(
        (World[Country Name]=$I166)*
        (World[Year]=Year-2)*
        (World[Life expectancy at birth (years)]&lt;&gt;0),
        World[Life expectancy at birth (years)])),"No Value")</f>
        <v>72.668300000000002</v>
      </c>
      <c r="T166" cm="1">
        <f t="array" ref="T166">IFERROR(MEDIAN(
    IF(
        (World[Country Name]=$I166)*
        (World[Year]=Year-2)*
        (World[GDP per capita (USD)]&lt;&gt;0),
        World[GDP per capita (USD)])),"No Value")</f>
        <v>7747.61</v>
      </c>
      <c r="U166" s="6" t="str" cm="1">
        <f t="array" ref="U166">IFERROR(MEDIAN(
    IF(
        (World[Country Name]=$I166)*
        (World[Year]=Year-2)*
        (World[Unemployment (% of total labor force) (modeled ILO estimate)]&lt;&gt;0),
        World[Unemployment (% of total labor force) (modeled ILO estimate)])),"No Value")</f>
        <v>No Value</v>
      </c>
    </row>
    <row r="167" spans="9:21" x14ac:dyDescent="0.3">
      <c r="I167" t="str">
        <v>Sierra Leone</v>
      </c>
      <c r="J167" s="3" cm="1">
        <f t="array" ref="J167">IFERROR(MEDIAN(
    IF(
        (World[Country Name]=$I167)*
        (World[Year]=Year)*
        (World[Infant mortality rate (per 1,000 live births)]&lt;&gt;0),
        World[Infant mortality rate (per 1,000 live births)])),"No Value")</f>
        <v>139.9</v>
      </c>
      <c r="K167" s="3" cm="1">
        <f t="array" ref="K167">IFERROR(MEDIAN(
    IF(
        (World[Country Name]=$I167)*
        (World[Year]=Year)*
        (World[Life expectancy at birth (years)]&lt;&gt;0),
        World[Life expectancy at birth (years)])),"No data")</f>
        <v>40.369</v>
      </c>
      <c r="L167" s="4" cm="1">
        <f t="array" ref="L167">IFERROR(MEDIAN(
    IF(
        (World[Country Name]=$I167)*
        (World[Year]=Year)*
        (World[GDP per capita (USD)]&lt;&gt;0),
        World[GDP per capita (USD)])),"No Value")</f>
        <v>229.376</v>
      </c>
      <c r="M167" s="2" cm="1">
        <f t="array" ref="M167">IFERROR(MEDIAN(
    IF(
        (World[Country Name]=$I167)*
        (World[Year]=Year)*
        (World[Unemployment (% of total labor force) (modeled ILO estimate)]&lt;&gt;0),
        World[Unemployment (% of total labor force) (modeled ILO estimate)])),"No Value")</f>
        <v>3.5219999999999998</v>
      </c>
      <c r="N167" s="3" cm="1">
        <f t="array" ref="N167">IFERROR(MEDIAN(
    IF(
        (World[Country Name]=$I167)*
        (World[Year]=Year-1)*
        (World[Infant mortality rate (per 1,000 live births)]&lt;&gt;0),
        World[Infant mortality rate (per 1,000 live births)])),"No Value")</f>
        <v>142.4</v>
      </c>
      <c r="O167" s="3" cm="1">
        <f t="array" ref="O167">IFERROR(MEDIAN(
    IF(
        (World[Country Name]=$I167)*
        (World[Year]=Year-1)*
        (World[Life expectancy at birth (years)]&lt;&gt;0),
        World[Life expectancy at birth (years)])),"No Value")</f>
        <v>39.441000000000003</v>
      </c>
      <c r="P167" s="5" cm="1">
        <f t="array" ref="P167">IFERROR(MEDIAN(
    IF(
        (World[Country Name]=$I167)*
        (World[Year]=Year-1)*
        (World[GDP per capita (USD)]&lt;&gt;0),
        World[GDP per capita (USD)])),"No Value")</f>
        <v>138.69900000000001</v>
      </c>
      <c r="Q167" s="2" cm="1">
        <f t="array" ref="Q167">IFERROR(MEDIAN(
    IF(
        (World[Country Name]=$I167)*
        (World[Year]=Year-1)*
        (World[Unemployment (% of total labor force) (modeled ILO estimate)]&lt;&gt;0),
        World[Unemployment (% of total labor force) (modeled ILO estimate)])),"No Value")</f>
        <v>3.6160000000000001</v>
      </c>
      <c r="R167" cm="1">
        <f t="array" ref="R167">IFERROR(MEDIAN(
    IF(
        (World[Country Name]=$I167)*
        (World[Year]=Year-2)*
        (World[Infant mortality rate (per 1,000 live births)]&lt;&gt;0),
        World[Infant mortality rate (per 1,000 live births)])),"No Value")</f>
        <v>144.9</v>
      </c>
      <c r="S167" s="2" cm="1">
        <f t="array" ref="S167">IFERROR(MEDIAN(
    IF(
        (World[Country Name]=$I167)*
        (World[Year]=Year-2)*
        (World[Life expectancy at birth (years)]&lt;&gt;0),
        World[Life expectancy at birth (years)])),"No Value")</f>
        <v>38.634</v>
      </c>
      <c r="T167" cm="1">
        <f t="array" ref="T167">IFERROR(MEDIAN(
    IF(
        (World[Country Name]=$I167)*
        (World[Year]=Year-2)*
        (World[GDP per capita (USD)]&lt;&gt;0),
        World[GDP per capita (USD)])),"No Value")</f>
        <v>150.006</v>
      </c>
      <c r="U167" s="6" cm="1">
        <f t="array" ref="U167">IFERROR(MEDIAN(
    IF(
        (World[Country Name]=$I167)*
        (World[Year]=Year-2)*
        (World[Unemployment (% of total labor force) (modeled ILO estimate)]&lt;&gt;0),
        World[Unemployment (% of total labor force) (modeled ILO estimate)])),"No Value")</f>
        <v>3.6459999999999999</v>
      </c>
    </row>
    <row r="168" spans="9:21" x14ac:dyDescent="0.3">
      <c r="I168" t="str">
        <v>Singapore</v>
      </c>
      <c r="J168" s="3" cm="1">
        <f t="array" ref="J168">IFERROR(MEDIAN(
    IF(
        (World[Country Name]=$I168)*
        (World[Year]=Year)*
        (World[Infant mortality rate (per 1,000 live births)]&lt;&gt;0),
        World[Infant mortality rate (per 1,000 live births)])),"No Value")</f>
        <v>2.8</v>
      </c>
      <c r="K168" s="3" cm="1">
        <f t="array" ref="K168">IFERROR(MEDIAN(
    IF(
        (World[Country Name]=$I168)*
        (World[Year]=Year)*
        (World[Life expectancy at birth (years)]&lt;&gt;0),
        World[Life expectancy at birth (years)])),"No data")</f>
        <v>78.251199999999997</v>
      </c>
      <c r="L168" s="4" cm="1">
        <f t="array" ref="L168">IFERROR(MEDIAN(
    IF(
        (World[Country Name]=$I168)*
        (World[Year]=Year)*
        (World[GDP per capita (USD)]&lt;&gt;0),
        World[GDP per capita (USD)])),"No Value")</f>
        <v>21700</v>
      </c>
      <c r="M168" s="2" cm="1">
        <f t="array" ref="M168">IFERROR(MEDIAN(
    IF(
        (World[Country Name]=$I168)*
        (World[Year]=Year)*
        (World[Unemployment (% of total labor force) (modeled ILO estimate)]&lt;&gt;0),
        World[Unemployment (% of total labor force) (modeled ILO estimate)])),"No Value")</f>
        <v>3.76</v>
      </c>
      <c r="N168" s="3" cm="1">
        <f t="array" ref="N168">IFERROR(MEDIAN(
    IF(
        (World[Country Name]=$I168)*
        (World[Year]=Year-1)*
        (World[Infant mortality rate (per 1,000 live births)]&lt;&gt;0),
        World[Infant mortality rate (per 1,000 live births)])),"No Value")</f>
        <v>3</v>
      </c>
      <c r="O168" s="3" cm="1">
        <f t="array" ref="O168">IFERROR(MEDIAN(
    IF(
        (World[Country Name]=$I168)*
        (World[Year]=Year-1)*
        (World[Life expectancy at birth (years)]&lt;&gt;0),
        World[Life expectancy at birth (years)])),"No Value")</f>
        <v>77.9512</v>
      </c>
      <c r="P168" s="5" cm="1">
        <f t="array" ref="P168">IFERROR(MEDIAN(
    IF(
        (World[Country Name]=$I168)*
        (World[Year]=Year-1)*
        (World[GDP per capita (USD)]&lt;&gt;0),
        World[GDP per capita (USD)])),"No Value")</f>
        <v>23852.3</v>
      </c>
      <c r="Q168" s="2" cm="1">
        <f t="array" ref="Q168">IFERROR(MEDIAN(
    IF(
        (World[Country Name]=$I168)*
        (World[Year]=Year-1)*
        (World[Unemployment (% of total labor force) (modeled ILO estimate)]&lt;&gt;0),
        World[Unemployment (% of total labor force) (modeled ILO estimate)])),"No Value")</f>
        <v>3.7</v>
      </c>
      <c r="R168" cm="1">
        <f t="array" ref="R168">IFERROR(MEDIAN(
    IF(
        (World[Country Name]=$I168)*
        (World[Year]=Year-2)*
        (World[Infant mortality rate (per 1,000 live births)]&lt;&gt;0),
        World[Infant mortality rate (per 1,000 live births)])),"No Value")</f>
        <v>3.2</v>
      </c>
      <c r="S168" s="2" cm="1">
        <f t="array" ref="S168">IFERROR(MEDIAN(
    IF(
        (World[Country Name]=$I168)*
        (World[Year]=Year-2)*
        (World[Life expectancy at birth (years)]&lt;&gt;0),
        World[Life expectancy at birth (years)])),"No Value")</f>
        <v>77.551199999999994</v>
      </c>
      <c r="T168" cm="1">
        <f t="array" ref="T168">IFERROR(MEDIAN(
    IF(
        (World[Country Name]=$I168)*
        (World[Year]=Year-2)*
        (World[GDP per capita (USD)]&lt;&gt;0),
        World[GDP per capita (USD)])),"No Value")</f>
        <v>21796.1</v>
      </c>
      <c r="U168" s="6" cm="1">
        <f t="array" ref="U168">IFERROR(MEDIAN(
    IF(
        (World[Country Name]=$I168)*
        (World[Year]=Year-2)*
        (World[Unemployment (% of total labor force) (modeled ILO estimate)]&lt;&gt;0),
        World[Unemployment (% of total labor force) (modeled ILO estimate)])),"No Value")</f>
        <v>4.8499999999999996</v>
      </c>
    </row>
    <row r="169" spans="9:21" x14ac:dyDescent="0.3">
      <c r="I169" t="str">
        <v>Sint Maarten (Dutch part)</v>
      </c>
      <c r="J169" s="3" t="str" cm="1">
        <f t="array" ref="J169">IFERROR(MEDIAN(
    IF(
        (World[Country Name]=$I169)*
        (World[Year]=Year)*
        (World[Infant mortality rate (per 1,000 live births)]&lt;&gt;0),
        World[Infant mortality rate (per 1,000 live births)])),"No Value")</f>
        <v>No Value</v>
      </c>
      <c r="K169" s="3" t="str" cm="1">
        <f t="array" ref="K169">IFERROR(MEDIAN(
    IF(
        (World[Country Name]=$I169)*
        (World[Year]=Year)*
        (World[Life expectancy at birth (years)]&lt;&gt;0),
        World[Life expectancy at birth (years)])),"No data")</f>
        <v>No data</v>
      </c>
      <c r="L169" s="4" t="str" cm="1">
        <f t="array" ref="L169">IFERROR(MEDIAN(
    IF(
        (World[Country Name]=$I169)*
        (World[Year]=Year)*
        (World[GDP per capita (USD)]&lt;&gt;0),
        World[GDP per capita (USD)])),"No Value")</f>
        <v>No Value</v>
      </c>
      <c r="M169" s="2" t="str" cm="1">
        <f t="array" ref="M169">IFERROR(MEDIAN(
    IF(
        (World[Country Name]=$I169)*
        (World[Year]=Year)*
        (World[Unemployment (% of total labor force) (modeled ILO estimate)]&lt;&gt;0),
        World[Unemployment (% of total labor force) (modeled ILO estimate)])),"No Value")</f>
        <v>No Value</v>
      </c>
      <c r="N169" s="3" t="str" cm="1">
        <f t="array" ref="N169">IFERROR(MEDIAN(
    IF(
        (World[Country Name]=$I169)*
        (World[Year]=Year-1)*
        (World[Infant mortality rate (per 1,000 live births)]&lt;&gt;0),
        World[Infant mortality rate (per 1,000 live births)])),"No Value")</f>
        <v>No Value</v>
      </c>
      <c r="O169" s="3" t="str" cm="1">
        <f t="array" ref="O169">IFERROR(MEDIAN(
    IF(
        (World[Country Name]=$I169)*
        (World[Year]=Year-1)*
        (World[Life expectancy at birth (years)]&lt;&gt;0),
        World[Life expectancy at birth (years)])),"No Value")</f>
        <v>No Value</v>
      </c>
      <c r="P169" s="5" t="str" cm="1">
        <f t="array" ref="P169">IFERROR(MEDIAN(
    IF(
        (World[Country Name]=$I169)*
        (World[Year]=Year-1)*
        (World[GDP per capita (USD)]&lt;&gt;0),
        World[GDP per capita (USD)])),"No Value")</f>
        <v>No Value</v>
      </c>
      <c r="Q169" s="2" t="str" cm="1">
        <f t="array" ref="Q169">IFERROR(MEDIAN(
    IF(
        (World[Country Name]=$I169)*
        (World[Year]=Year-1)*
        (World[Unemployment (% of total labor force) (modeled ILO estimate)]&lt;&gt;0),
        World[Unemployment (% of total labor force) (modeled ILO estimate)])),"No Value")</f>
        <v>No Value</v>
      </c>
      <c r="R169" t="str" cm="1">
        <f t="array" ref="R169">IFERROR(MEDIAN(
    IF(
        (World[Country Name]=$I169)*
        (World[Year]=Year-2)*
        (World[Infant mortality rate (per 1,000 live births)]&lt;&gt;0),
        World[Infant mortality rate (per 1,000 live births)])),"No Value")</f>
        <v>No Value</v>
      </c>
      <c r="S169" s="2" t="str" cm="1">
        <f t="array" ref="S169">IFERROR(MEDIAN(
    IF(
        (World[Country Name]=$I169)*
        (World[Year]=Year-2)*
        (World[Life expectancy at birth (years)]&lt;&gt;0),
        World[Life expectancy at birth (years)])),"No Value")</f>
        <v>No Value</v>
      </c>
      <c r="T169" t="str" cm="1">
        <f t="array" ref="T169">IFERROR(MEDIAN(
    IF(
        (World[Country Name]=$I169)*
        (World[Year]=Year-2)*
        (World[GDP per capita (USD)]&lt;&gt;0),
        World[GDP per capita (USD)])),"No Value")</f>
        <v>No Value</v>
      </c>
      <c r="U169" s="6" t="str" cm="1">
        <f t="array" ref="U169">IFERROR(MEDIAN(
    IF(
        (World[Country Name]=$I169)*
        (World[Year]=Year-2)*
        (World[Unemployment (% of total labor force) (modeled ILO estimate)]&lt;&gt;0),
        World[Unemployment (% of total labor force) (modeled ILO estimate)])),"No Value")</f>
        <v>No Value</v>
      </c>
    </row>
    <row r="170" spans="9:21" x14ac:dyDescent="0.3">
      <c r="I170" t="str">
        <v>Slovak Republic</v>
      </c>
      <c r="J170" s="3" cm="1">
        <f t="array" ref="J170">IFERROR(MEDIAN(
    IF(
        (World[Country Name]=$I170)*
        (World[Year]=Year)*
        (World[Infant mortality rate (per 1,000 live births)]&lt;&gt;0),
        World[Infant mortality rate (per 1,000 live births)])),"No Value")</f>
        <v>7.9</v>
      </c>
      <c r="K170" s="3" cm="1">
        <f t="array" ref="K170">IFERROR(MEDIAN(
    IF(
        (World[Country Name]=$I170)*
        (World[Year]=Year)*
        (World[Life expectancy at birth (years)]&lt;&gt;0),
        World[Life expectancy at birth (years)])),"No data")</f>
        <v>73.4024</v>
      </c>
      <c r="L170" s="4" cm="1">
        <f t="array" ref="L170">IFERROR(MEDIAN(
    IF(
        (World[Country Name]=$I170)*
        (World[Year]=Year)*
        (World[GDP per capita (USD)]&lt;&gt;0),
        World[GDP per capita (USD)])),"No Value")</f>
        <v>5708.08</v>
      </c>
      <c r="M170" s="2" cm="1">
        <f t="array" ref="M170">IFERROR(MEDIAN(
    IF(
        (World[Country Name]=$I170)*
        (World[Year]=Year)*
        (World[Unemployment (% of total labor force) (modeled ILO estimate)]&lt;&gt;0),
        World[Unemployment (% of total labor force) (modeled ILO estimate)])),"No Value")</f>
        <v>19.382000000000001</v>
      </c>
      <c r="N170" s="3" cm="1">
        <f t="array" ref="N170">IFERROR(MEDIAN(
    IF(
        (World[Country Name]=$I170)*
        (World[Year]=Year-1)*
        (World[Infant mortality rate (per 1,000 live births)]&lt;&gt;0),
        World[Infant mortality rate (per 1,000 live births)])),"No Value")</f>
        <v>8.1999999999999993</v>
      </c>
      <c r="O170" s="3" cm="1">
        <f t="array" ref="O170">IFERROR(MEDIAN(
    IF(
        (World[Country Name]=$I170)*
        (World[Year]=Year-1)*
        (World[Life expectancy at birth (years)]&lt;&gt;0),
        World[Life expectancy at birth (years)])),"No Value")</f>
        <v>73.051199999999994</v>
      </c>
      <c r="P170" s="5" cm="1">
        <f t="array" ref="P170">IFERROR(MEDIAN(
    IF(
        (World[Country Name]=$I170)*
        (World[Year]=Year-1)*
        (World[GDP per capita (USD)]&lt;&gt;0),
        World[GDP per capita (USD)])),"No Value")</f>
        <v>5402.93</v>
      </c>
      <c r="Q170" s="2" cm="1">
        <f t="array" ref="Q170">IFERROR(MEDIAN(
    IF(
        (World[Country Name]=$I170)*
        (World[Year]=Year-1)*
        (World[Unemployment (% of total labor force) (modeled ILO estimate)]&lt;&gt;0),
        World[Unemployment (% of total labor force) (modeled ILO estimate)])),"No Value")</f>
        <v>19.062000000000001</v>
      </c>
      <c r="R170" cm="1">
        <f t="array" ref="R170">IFERROR(MEDIAN(
    IF(
        (World[Country Name]=$I170)*
        (World[Year]=Year-2)*
        (World[Infant mortality rate (per 1,000 live births)]&lt;&gt;0),
        World[Infant mortality rate (per 1,000 live births)])),"No Value")</f>
        <v>8.5</v>
      </c>
      <c r="S170" s="2" cm="1">
        <f t="array" ref="S170">IFERROR(MEDIAN(
    IF(
        (World[Country Name]=$I170)*
        (World[Year]=Year-2)*
        (World[Life expectancy at birth (years)]&lt;&gt;0),
        World[Life expectancy at birth (years)])),"No Value")</f>
        <v>72.9024</v>
      </c>
      <c r="T170" cm="1">
        <f t="array" ref="T170">IFERROR(MEDIAN(
    IF(
        (World[Country Name]=$I170)*
        (World[Year]=Year-2)*
        (World[GDP per capita (USD)]&lt;&gt;0),
        World[GDP per capita (USD)])),"No Value")</f>
        <v>5636.58</v>
      </c>
      <c r="U170" s="6" cm="1">
        <f t="array" ref="U170">IFERROR(MEDIAN(
    IF(
        (World[Country Name]=$I170)*
        (World[Year]=Year-2)*
        (World[Unemployment (% of total labor force) (modeled ILO estimate)]&lt;&gt;0),
        World[Unemployment (% of total labor force) (modeled ILO estimate)])),"No Value")</f>
        <v>15.946999999999999</v>
      </c>
    </row>
    <row r="171" spans="9:21" x14ac:dyDescent="0.3">
      <c r="I171" t="str">
        <v>Slovenia</v>
      </c>
      <c r="J171" s="3" cm="1">
        <f t="array" ref="J171">IFERROR(MEDIAN(
    IF(
        (World[Country Name]=$I171)*
        (World[Year]=Year)*
        (World[Infant mortality rate (per 1,000 live births)]&lt;&gt;0),
        World[Infant mortality rate (per 1,000 live births)])),"No Value")</f>
        <v>4.3</v>
      </c>
      <c r="K171" s="3" cm="1">
        <f t="array" ref="K171">IFERROR(MEDIAN(
    IF(
        (World[Country Name]=$I171)*
        (World[Year]=Year)*
        (World[Life expectancy at birth (years)]&lt;&gt;0),
        World[Life expectancy at birth (years)])),"No data")</f>
        <v>75.758499999999998</v>
      </c>
      <c r="L171" s="4" cm="1">
        <f t="array" ref="L171">IFERROR(MEDIAN(
    IF(
        (World[Country Name]=$I171)*
        (World[Year]=Year)*
        (World[GDP per capita (USD)]&lt;&gt;0),
        World[GDP per capita (USD)])),"No Value")</f>
        <v>10479.299999999999</v>
      </c>
      <c r="M171" s="2" cm="1">
        <f t="array" ref="M171">IFERROR(MEDIAN(
    IF(
        (World[Country Name]=$I171)*
        (World[Year]=Year)*
        (World[Unemployment (% of total labor force) (modeled ILO estimate)]&lt;&gt;0),
        World[Unemployment (% of total labor force) (modeled ILO estimate)])),"No Value")</f>
        <v>5.6820000000000004</v>
      </c>
      <c r="N171" s="3" cm="1">
        <f t="array" ref="N171">IFERROR(MEDIAN(
    IF(
        (World[Country Name]=$I171)*
        (World[Year]=Year-1)*
        (World[Infant mortality rate (per 1,000 live births)]&lt;&gt;0),
        World[Infant mortality rate (per 1,000 live births)])),"No Value")</f>
        <v>4.5999999999999996</v>
      </c>
      <c r="O171" s="3" cm="1">
        <f t="array" ref="O171">IFERROR(MEDIAN(
    IF(
        (World[Country Name]=$I171)*
        (World[Year]=Year-1)*
        (World[Life expectancy at birth (years)]&lt;&gt;0),
        World[Life expectancy at birth (years)])),"No Value")</f>
        <v>75.412199999999999</v>
      </c>
      <c r="P171" s="5" cm="1">
        <f t="array" ref="P171">IFERROR(MEDIAN(
    IF(
        (World[Country Name]=$I171)*
        (World[Year]=Year-1)*
        (World[GDP per capita (USD)]&lt;&gt;0),
        World[GDP per capita (USD)])),"No Value")</f>
        <v>10227.700000000001</v>
      </c>
      <c r="Q171" s="2" cm="1">
        <f t="array" ref="Q171">IFERROR(MEDIAN(
    IF(
        (World[Country Name]=$I171)*
        (World[Year]=Year-1)*
        (World[Unemployment (% of total labor force) (modeled ILO estimate)]&lt;&gt;0),
        World[Unemployment (% of total labor force) (modeled ILO estimate)])),"No Value")</f>
        <v>6.9180000000000001</v>
      </c>
      <c r="R171" cm="1">
        <f t="array" ref="R171">IFERROR(MEDIAN(
    IF(
        (World[Country Name]=$I171)*
        (World[Year]=Year-2)*
        (World[Infant mortality rate (per 1,000 live births)]&lt;&gt;0),
        World[Infant mortality rate (per 1,000 live births)])),"No Value")</f>
        <v>4.9000000000000004</v>
      </c>
      <c r="S171" s="2" cm="1">
        <f t="array" ref="S171">IFERROR(MEDIAN(
    IF(
        (World[Country Name]=$I171)*
        (World[Year]=Year-2)*
        (World[Life expectancy at birth (years)]&lt;&gt;0),
        World[Life expectancy at birth (years)])),"No Value")</f>
        <v>75.009799999999998</v>
      </c>
      <c r="T171" cm="1">
        <f t="array" ref="T171">IFERROR(MEDIAN(
    IF(
        (World[Country Name]=$I171)*
        (World[Year]=Year-2)*
        (World[GDP per capita (USD)]&lt;&gt;0),
        World[GDP per capita (USD)])),"No Value")</f>
        <v>11442</v>
      </c>
      <c r="U171" s="6" cm="1">
        <f t="array" ref="U171">IFERROR(MEDIAN(
    IF(
        (World[Country Name]=$I171)*
        (World[Year]=Year-2)*
        (World[Unemployment (% of total labor force) (modeled ILO estimate)]&lt;&gt;0),
        World[Unemployment (% of total labor force) (modeled ILO estimate)])),"No Value")</f>
        <v>7.3239999999999998</v>
      </c>
    </row>
    <row r="172" spans="9:21" x14ac:dyDescent="0.3">
      <c r="I172" t="str">
        <v>Solomon Islands</v>
      </c>
      <c r="J172" s="3" cm="1">
        <f t="array" ref="J172">IFERROR(MEDIAN(
    IF(
        (World[Country Name]=$I172)*
        (World[Year]=Year)*
        (World[Infant mortality rate (per 1,000 live births)]&lt;&gt;0),
        World[Infant mortality rate (per 1,000 live births)])),"No Value")</f>
        <v>25</v>
      </c>
      <c r="K172" s="3" cm="1">
        <f t="array" ref="K172">IFERROR(MEDIAN(
    IF(
        (World[Country Name]=$I172)*
        (World[Year]=Year)*
        (World[Life expectancy at birth (years)]&lt;&gt;0),
        World[Life expectancy at birth (years)])),"No data")</f>
        <v>67.816000000000003</v>
      </c>
      <c r="L172" s="4" cm="1">
        <f t="array" ref="L172">IFERROR(MEDIAN(
    IF(
        (World[Country Name]=$I172)*
        (World[Year]=Year)*
        (World[GDP per capita (USD)]&lt;&gt;0),
        World[GDP per capita (USD)])),"No Value")</f>
        <v>944.61400000000003</v>
      </c>
      <c r="M172" s="2" cm="1">
        <f t="array" ref="M172">IFERROR(MEDIAN(
    IF(
        (World[Country Name]=$I172)*
        (World[Year]=Year)*
        (World[Unemployment (% of total labor force) (modeled ILO estimate)]&lt;&gt;0),
        World[Unemployment (% of total labor force) (modeled ILO estimate)])),"No Value")</f>
        <v>2.4820000000000002</v>
      </c>
      <c r="N172" s="3" cm="1">
        <f t="array" ref="N172">IFERROR(MEDIAN(
    IF(
        (World[Country Name]=$I172)*
        (World[Year]=Year-1)*
        (World[Infant mortality rate (per 1,000 live births)]&lt;&gt;0),
        World[Infant mortality rate (per 1,000 live births)])),"No Value")</f>
        <v>25.3</v>
      </c>
      <c r="O172" s="3" cm="1">
        <f t="array" ref="O172">IFERROR(MEDIAN(
    IF(
        (World[Country Name]=$I172)*
        (World[Year]=Year-1)*
        (World[Life expectancy at birth (years)]&lt;&gt;0),
        World[Life expectancy at birth (years)])),"No Value")</f>
        <v>67.441999999999993</v>
      </c>
      <c r="P172" s="5" cm="1">
        <f t="array" ref="P172">IFERROR(MEDIAN(
    IF(
        (World[Country Name]=$I172)*
        (World[Year]=Year-1)*
        (World[GDP per capita (USD)]&lt;&gt;0),
        World[GDP per capita (USD)])),"No Value")</f>
        <v>1054.3900000000001</v>
      </c>
      <c r="Q172" s="2" cm="1">
        <f t="array" ref="Q172">IFERROR(MEDIAN(
    IF(
        (World[Country Name]=$I172)*
        (World[Year]=Year-1)*
        (World[Unemployment (% of total labor force) (modeled ILO estimate)]&lt;&gt;0),
        World[Unemployment (% of total labor force) (modeled ILO estimate)])),"No Value")</f>
        <v>2.4849999999999999</v>
      </c>
      <c r="R172" cm="1">
        <f t="array" ref="R172">IFERROR(MEDIAN(
    IF(
        (World[Country Name]=$I172)*
        (World[Year]=Year-2)*
        (World[Infant mortality rate (per 1,000 live births)]&lt;&gt;0),
        World[Infant mortality rate (per 1,000 live births)])),"No Value")</f>
        <v>25.8</v>
      </c>
      <c r="S172" s="2" cm="1">
        <f t="array" ref="S172">IFERROR(MEDIAN(
    IF(
        (World[Country Name]=$I172)*
        (World[Year]=Year-2)*
        (World[Life expectancy at birth (years)]&lt;&gt;0),
        World[Life expectancy at birth (years)])),"No Value")</f>
        <v>67.057000000000002</v>
      </c>
      <c r="T172" cm="1">
        <f t="array" ref="T172">IFERROR(MEDIAN(
    IF(
        (World[Country Name]=$I172)*
        (World[Year]=Year-2)*
        (World[GDP per capita (USD)]&lt;&gt;0),
        World[GDP per capita (USD)])),"No Value")</f>
        <v>1200.77</v>
      </c>
      <c r="U172" s="6" cm="1">
        <f t="array" ref="U172">IFERROR(MEDIAN(
    IF(
        (World[Country Name]=$I172)*
        (World[Year]=Year-2)*
        (World[Unemployment (% of total labor force) (modeled ILO estimate)]&lt;&gt;0),
        World[Unemployment (% of total labor force) (modeled ILO estimate)])),"No Value")</f>
        <v>2.5339999999999998</v>
      </c>
    </row>
    <row r="173" spans="9:21" x14ac:dyDescent="0.3">
      <c r="I173" t="str">
        <v>Somalia</v>
      </c>
      <c r="J173" s="3" cm="1">
        <f t="array" ref="J173">IFERROR(MEDIAN(
    IF(
        (World[Country Name]=$I173)*
        (World[Year]=Year)*
        (World[Infant mortality rate (per 1,000 live births)]&lt;&gt;0),
        World[Infant mortality rate (per 1,000 live births)])),"No Value")</f>
        <v>104.2</v>
      </c>
      <c r="K173" s="3" cm="1">
        <f t="array" ref="K173">IFERROR(MEDIAN(
    IF(
        (World[Country Name]=$I173)*
        (World[Year]=Year)*
        (World[Life expectancy at birth (years)]&lt;&gt;0),
        World[Life expectancy at birth (years)])),"No data")</f>
        <v>51.213000000000001</v>
      </c>
      <c r="L173" s="4" t="str" cm="1">
        <f t="array" ref="L173">IFERROR(MEDIAN(
    IF(
        (World[Country Name]=$I173)*
        (World[Year]=Year)*
        (World[GDP per capita (USD)]&lt;&gt;0),
        World[GDP per capita (USD)])),"No Value")</f>
        <v>No Value</v>
      </c>
      <c r="M173" s="2" cm="1">
        <f t="array" ref="M173">IFERROR(MEDIAN(
    IF(
        (World[Country Name]=$I173)*
        (World[Year]=Year)*
        (World[Unemployment (% of total labor force) (modeled ILO estimate)]&lt;&gt;0),
        World[Unemployment (% of total labor force) (modeled ILO estimate)])),"No Value")</f>
        <v>15.182</v>
      </c>
      <c r="N173" s="3" cm="1">
        <f t="array" ref="N173">IFERROR(MEDIAN(
    IF(
        (World[Country Name]=$I173)*
        (World[Year]=Year-1)*
        (World[Infant mortality rate (per 1,000 live births)]&lt;&gt;0),
        World[Infant mortality rate (per 1,000 live births)])),"No Value")</f>
        <v>104.2</v>
      </c>
      <c r="O173" s="3" cm="1">
        <f t="array" ref="O173">IFERROR(MEDIAN(
    IF(
        (World[Country Name]=$I173)*
        (World[Year]=Year-1)*
        (World[Life expectancy at birth (years)]&lt;&gt;0),
        World[Life expectancy at birth (years)])),"No Value")</f>
        <v>50.869</v>
      </c>
      <c r="P173" s="5" t="str" cm="1">
        <f t="array" ref="P173">IFERROR(MEDIAN(
    IF(
        (World[Country Name]=$I173)*
        (World[Year]=Year-1)*
        (World[GDP per capita (USD)]&lt;&gt;0),
        World[GDP per capita (USD)])),"No Value")</f>
        <v>No Value</v>
      </c>
      <c r="Q173" s="2" cm="1">
        <f t="array" ref="Q173">IFERROR(MEDIAN(
    IF(
        (World[Country Name]=$I173)*
        (World[Year]=Year-1)*
        (World[Unemployment (% of total labor force) (modeled ILO estimate)]&lt;&gt;0),
        World[Unemployment (% of total labor force) (modeled ILO estimate)])),"No Value")</f>
        <v>15.259</v>
      </c>
      <c r="R173" cm="1">
        <f t="array" ref="R173">IFERROR(MEDIAN(
    IF(
        (World[Country Name]=$I173)*
        (World[Year]=Year-2)*
        (World[Infant mortality rate (per 1,000 live births)]&lt;&gt;0),
        World[Infant mortality rate (per 1,000 live births)])),"No Value")</f>
        <v>104.2</v>
      </c>
      <c r="S173" s="2" cm="1">
        <f t="array" ref="S173">IFERROR(MEDIAN(
    IF(
        (World[Country Name]=$I173)*
        (World[Year]=Year-2)*
        (World[Life expectancy at birth (years)]&lt;&gt;0),
        World[Life expectancy at birth (years)])),"No Value")</f>
        <v>50.392000000000003</v>
      </c>
      <c r="T173" t="str" cm="1">
        <f t="array" ref="T173">IFERROR(MEDIAN(
    IF(
        (World[Country Name]=$I173)*
        (World[Year]=Year-2)*
        (World[GDP per capita (USD)]&lt;&gt;0),
        World[GDP per capita (USD)])),"No Value")</f>
        <v>No Value</v>
      </c>
      <c r="U173" s="6" cm="1">
        <f t="array" ref="U173">IFERROR(MEDIAN(
    IF(
        (World[Country Name]=$I173)*
        (World[Year]=Year-2)*
        (World[Unemployment (% of total labor force) (modeled ILO estimate)]&lt;&gt;0),
        World[Unemployment (% of total labor force) (modeled ILO estimate)])),"No Value")</f>
        <v>15.321999999999999</v>
      </c>
    </row>
    <row r="174" spans="9:21" x14ac:dyDescent="0.3">
      <c r="I174" t="str">
        <v>South Africa</v>
      </c>
      <c r="J174" s="3" cm="1">
        <f t="array" ref="J174">IFERROR(MEDIAN(
    IF(
        (World[Country Name]=$I174)*
        (World[Year]=Year)*
        (World[Infant mortality rate (per 1,000 live births)]&lt;&gt;0),
        World[Infant mortality rate (per 1,000 live births)])),"No Value")</f>
        <v>49.4</v>
      </c>
      <c r="K174" s="3" cm="1">
        <f t="array" ref="K174">IFERROR(MEDIAN(
    IF(
        (World[Country Name]=$I174)*
        (World[Year]=Year)*
        (World[Life expectancy at birth (years)]&lt;&gt;0),
        World[Life expectancy at birth (years)])),"No data")</f>
        <v>55.088999999999999</v>
      </c>
      <c r="L174" s="4" cm="1">
        <f t="array" ref="L174">IFERROR(MEDIAN(
    IF(
        (World[Country Name]=$I174)*
        (World[Year]=Year)*
        (World[GDP per capita (USD)]&lt;&gt;0),
        World[GDP per capita (USD)])),"No Value")</f>
        <v>2666.48</v>
      </c>
      <c r="M174" s="2" cm="1">
        <f t="array" ref="M174">IFERROR(MEDIAN(
    IF(
        (World[Country Name]=$I174)*
        (World[Year]=Year)*
        (World[Unemployment (% of total labor force) (modeled ILO estimate)]&lt;&gt;0),
        World[Unemployment (% of total labor force) (modeled ILO estimate)])),"No Value")</f>
        <v>30.896000000000001</v>
      </c>
      <c r="N174" s="3" cm="1">
        <f t="array" ref="N174">IFERROR(MEDIAN(
    IF(
        (World[Country Name]=$I174)*
        (World[Year]=Year-1)*
        (World[Infant mortality rate (per 1,000 live births)]&lt;&gt;0),
        World[Infant mortality rate (per 1,000 live births)])),"No Value")</f>
        <v>49</v>
      </c>
      <c r="O174" s="3" cm="1">
        <f t="array" ref="O174">IFERROR(MEDIAN(
    IF(
        (World[Country Name]=$I174)*
        (World[Year]=Year-1)*
        (World[Life expectancy at birth (years)]&lt;&gt;0),
        World[Life expectancy at birth (years)])),"No Value")</f>
        <v>56.048000000000002</v>
      </c>
      <c r="P174" s="5" cm="1">
        <f t="array" ref="P174">IFERROR(MEDIAN(
    IF(
        (World[Country Name]=$I174)*
        (World[Year]=Year-1)*
        (World[GDP per capita (USD)]&lt;&gt;0),
        World[GDP per capita (USD)])),"No Value")</f>
        <v>3032.43</v>
      </c>
      <c r="Q174" s="2" cm="1">
        <f t="array" ref="Q174">IFERROR(MEDIAN(
    IF(
        (World[Country Name]=$I174)*
        (World[Year]=Year-1)*
        (World[Unemployment (% of total labor force) (modeled ILO estimate)]&lt;&gt;0),
        World[Unemployment (% of total labor force) (modeled ILO estimate)])),"No Value")</f>
        <v>30.228999999999999</v>
      </c>
      <c r="R174" cm="1">
        <f t="array" ref="R174">IFERROR(MEDIAN(
    IF(
        (World[Country Name]=$I174)*
        (World[Year]=Year-2)*
        (World[Infant mortality rate (per 1,000 live births)]&lt;&gt;0),
        World[Infant mortality rate (per 1,000 live births)])),"No Value")</f>
        <v>48.4</v>
      </c>
      <c r="S174" s="2" cm="1">
        <f t="array" ref="S174">IFERROR(MEDIAN(
    IF(
        (World[Country Name]=$I174)*
        (World[Year]=Year-2)*
        (World[Life expectancy at birth (years)]&lt;&gt;0),
        World[Life expectancy at birth (years)])),"No Value")</f>
        <v>57.143999999999998</v>
      </c>
      <c r="T174" cm="1">
        <f t="array" ref="T174">IFERROR(MEDIAN(
    IF(
        (World[Country Name]=$I174)*
        (World[Year]=Year-2)*
        (World[GDP per capita (USD)]&lt;&gt;0),
        World[GDP per capita (USD)])),"No Value")</f>
        <v>3081.57</v>
      </c>
      <c r="U174" s="6" cm="1">
        <f t="array" ref="U174">IFERROR(MEDIAN(
    IF(
        (World[Country Name]=$I174)*
        (World[Year]=Year-2)*
        (World[Unemployment (% of total labor force) (modeled ILO estimate)]&lt;&gt;0),
        World[Unemployment (% of total labor force) (modeled ILO estimate)])),"No Value")</f>
        <v>30.202000000000002</v>
      </c>
    </row>
    <row r="175" spans="9:21" x14ac:dyDescent="0.3">
      <c r="I175" t="str">
        <v>South Sudan</v>
      </c>
      <c r="J175" s="3" cm="1">
        <f t="array" ref="J175">IFERROR(MEDIAN(
    IF(
        (World[Country Name]=$I175)*
        (World[Year]=Year)*
        (World[Infant mortality rate (per 1,000 live births)]&lt;&gt;0),
        World[Infant mortality rate (per 1,000 live births)])),"No Value")</f>
        <v>105.3</v>
      </c>
      <c r="K175" s="3" cm="1">
        <f t="array" ref="K175">IFERROR(MEDIAN(
    IF(
        (World[Country Name]=$I175)*
        (World[Year]=Year)*
        (World[Life expectancy at birth (years)]&lt;&gt;0),
        World[Life expectancy at birth (years)])),"No data")</f>
        <v>49.591999999999999</v>
      </c>
      <c r="L175" s="4" t="str" cm="1">
        <f t="array" ref="L175">IFERROR(MEDIAN(
    IF(
        (World[Country Name]=$I175)*
        (World[Year]=Year)*
        (World[GDP per capita (USD)]&lt;&gt;0),
        World[GDP per capita (USD)])),"No Value")</f>
        <v>No Value</v>
      </c>
      <c r="M175" s="2" cm="1">
        <f t="array" ref="M175">IFERROR(MEDIAN(
    IF(
        (World[Country Name]=$I175)*
        (World[Year]=Year)*
        (World[Unemployment (% of total labor force) (modeled ILO estimate)]&lt;&gt;0),
        World[Unemployment (% of total labor force) (modeled ILO estimate)])),"No Value")</f>
        <v>13.537000000000001</v>
      </c>
      <c r="N175" s="3" cm="1">
        <f t="array" ref="N175">IFERROR(MEDIAN(
    IF(
        (World[Country Name]=$I175)*
        (World[Year]=Year-1)*
        (World[Infant mortality rate (per 1,000 live births)]&lt;&gt;0),
        World[Infant mortality rate (per 1,000 live births)])),"No Value")</f>
        <v>110.1</v>
      </c>
      <c r="O175" s="3" cm="1">
        <f t="array" ref="O175">IFERROR(MEDIAN(
    IF(
        (World[Country Name]=$I175)*
        (World[Year]=Year-1)*
        (World[Life expectancy at birth (years)]&lt;&gt;0),
        World[Life expectancy at birth (years)])),"No Value")</f>
        <v>49.165999999999997</v>
      </c>
      <c r="P175" s="5" t="str" cm="1">
        <f t="array" ref="P175">IFERROR(MEDIAN(
    IF(
        (World[Country Name]=$I175)*
        (World[Year]=Year-1)*
        (World[GDP per capita (USD)]&lt;&gt;0),
        World[GDP per capita (USD)])),"No Value")</f>
        <v>No Value</v>
      </c>
      <c r="Q175" s="2" cm="1">
        <f t="array" ref="Q175">IFERROR(MEDIAN(
    IF(
        (World[Country Name]=$I175)*
        (World[Year]=Year-1)*
        (World[Unemployment (% of total labor force) (modeled ILO estimate)]&lt;&gt;0),
        World[Unemployment (% of total labor force) (modeled ILO estimate)])),"No Value")</f>
        <v>13.595000000000001</v>
      </c>
      <c r="R175" cm="1">
        <f t="array" ref="R175">IFERROR(MEDIAN(
    IF(
        (World[Country Name]=$I175)*
        (World[Year]=Year-2)*
        (World[Infant mortality rate (per 1,000 live births)]&lt;&gt;0),
        World[Infant mortality rate (per 1,000 live births)])),"No Value")</f>
        <v>114.9</v>
      </c>
      <c r="S175" s="2" cm="1">
        <f t="array" ref="S175">IFERROR(MEDIAN(
    IF(
        (World[Country Name]=$I175)*
        (World[Year]=Year-2)*
        (World[Life expectancy at birth (years)]&lt;&gt;0),
        World[Life expectancy at birth (years)])),"No Value")</f>
        <v>48.753999999999998</v>
      </c>
      <c r="T175" t="str" cm="1">
        <f t="array" ref="T175">IFERROR(MEDIAN(
    IF(
        (World[Country Name]=$I175)*
        (World[Year]=Year-2)*
        (World[GDP per capita (USD)]&lt;&gt;0),
        World[GDP per capita (USD)])),"No Value")</f>
        <v>No Value</v>
      </c>
      <c r="U175" s="6" cm="1">
        <f t="array" ref="U175">IFERROR(MEDIAN(
    IF(
        (World[Country Name]=$I175)*
        (World[Year]=Year-2)*
        (World[Unemployment (% of total labor force) (modeled ILO estimate)]&lt;&gt;0),
        World[Unemployment (% of total labor force) (modeled ILO estimate)])),"No Value")</f>
        <v>13.651999999999999</v>
      </c>
    </row>
    <row r="176" spans="9:21" x14ac:dyDescent="0.3">
      <c r="I176" t="str">
        <v>Spain</v>
      </c>
      <c r="J176" s="3" cm="1">
        <f t="array" ref="J176">IFERROR(MEDIAN(
    IF(
        (World[Country Name]=$I176)*
        (World[Year]=Year)*
        (World[Infant mortality rate (per 1,000 live births)]&lt;&gt;0),
        World[Infant mortality rate (per 1,000 live births)])),"No Value")</f>
        <v>4.3</v>
      </c>
      <c r="K176" s="3" cm="1">
        <f t="array" ref="K176">IFERROR(MEDIAN(
    IF(
        (World[Country Name]=$I176)*
        (World[Year]=Year)*
        (World[Life expectancy at birth (years)]&lt;&gt;0),
        World[Life expectancy at birth (years)])),"No data")</f>
        <v>79.368300000000005</v>
      </c>
      <c r="L176" s="4" cm="1">
        <f t="array" ref="L176">IFERROR(MEDIAN(
    IF(
        (World[Country Name]=$I176)*
        (World[Year]=Year)*
        (World[GDP per capita (USD)]&lt;&gt;0),
        World[GDP per capita (USD)])),"No Value")</f>
        <v>15323.6</v>
      </c>
      <c r="M176" s="2" cm="1">
        <f t="array" ref="M176">IFERROR(MEDIAN(
    IF(
        (World[Country Name]=$I176)*
        (World[Year]=Year)*
        (World[Unemployment (% of total labor force) (modeled ILO estimate)]&lt;&gt;0),
        World[Unemployment (% of total labor force) (modeled ILO estimate)])),"No Value")</f>
        <v>10.348000000000001</v>
      </c>
      <c r="N176" s="3" cm="1">
        <f t="array" ref="N176">IFERROR(MEDIAN(
    IF(
        (World[Country Name]=$I176)*
        (World[Year]=Year-1)*
        (World[Infant mortality rate (per 1,000 live births)]&lt;&gt;0),
        World[Infant mortality rate (per 1,000 live births)])),"No Value")</f>
        <v>4.4000000000000004</v>
      </c>
      <c r="O176" s="3" cm="1">
        <f t="array" ref="O176">IFERROR(MEDIAN(
    IF(
        (World[Country Name]=$I176)*
        (World[Year]=Year-1)*
        (World[Life expectancy at birth (years)]&lt;&gt;0),
        World[Life expectancy at birth (years)])),"No Value")</f>
        <v>78.965900000000005</v>
      </c>
      <c r="P176" s="5" cm="1">
        <f t="array" ref="P176">IFERROR(MEDIAN(
    IF(
        (World[Country Name]=$I176)*
        (World[Year]=Year-1)*
        (World[GDP per capita (USD)]&lt;&gt;0),
        World[GDP per capita (USD)])),"No Value")</f>
        <v>14676.7</v>
      </c>
      <c r="Q176" s="2" cm="1">
        <f t="array" ref="Q176">IFERROR(MEDIAN(
    IF(
        (World[Country Name]=$I176)*
        (World[Year]=Year-1)*
        (World[Unemployment (% of total labor force) (modeled ILO estimate)]&lt;&gt;0),
        World[Unemployment (% of total labor force) (modeled ILO estimate)])),"No Value")</f>
        <v>13.785</v>
      </c>
      <c r="R176" cm="1">
        <f t="array" ref="R176">IFERROR(MEDIAN(
    IF(
        (World[Country Name]=$I176)*
        (World[Year]=Year-2)*
        (World[Infant mortality rate (per 1,000 live births)]&lt;&gt;0),
        World[Infant mortality rate (per 1,000 live births)])),"No Value")</f>
        <v>4.5</v>
      </c>
      <c r="S176" s="2" cm="1">
        <f t="array" ref="S176">IFERROR(MEDIAN(
    IF(
        (World[Country Name]=$I176)*
        (World[Year]=Year-2)*
        (World[Life expectancy at birth (years)]&lt;&gt;0),
        World[Life expectancy at birth (years)])),"No Value")</f>
        <v>78.717100000000002</v>
      </c>
      <c r="T176" cm="1">
        <f t="array" ref="T176">IFERROR(MEDIAN(
    IF(
        (World[Country Name]=$I176)*
        (World[Year]=Year-2)*
        (World[GDP per capita (USD)]&lt;&gt;0),
        World[GDP per capita (USD)])),"No Value")</f>
        <v>15678.2</v>
      </c>
      <c r="U176" s="6" cm="1">
        <f t="array" ref="U176">IFERROR(MEDIAN(
    IF(
        (World[Country Name]=$I176)*
        (World[Year]=Year-2)*
        (World[Unemployment (% of total labor force) (modeled ILO estimate)]&lt;&gt;0),
        World[Unemployment (% of total labor force) (modeled ILO estimate)])),"No Value")</f>
        <v>15.476000000000001</v>
      </c>
    </row>
    <row r="177" spans="9:21" x14ac:dyDescent="0.3">
      <c r="I177" t="str">
        <v>Sri Lanka</v>
      </c>
      <c r="J177" s="3" cm="1">
        <f t="array" ref="J177">IFERROR(MEDIAN(
    IF(
        (World[Country Name]=$I177)*
        (World[Year]=Year)*
        (World[Infant mortality rate (per 1,000 live births)]&lt;&gt;0),
        World[Infant mortality rate (per 1,000 live births)])),"No Value")</f>
        <v>13.8</v>
      </c>
      <c r="K177" s="3" cm="1">
        <f t="array" ref="K177">IFERROR(MEDIAN(
    IF(
        (World[Country Name]=$I177)*
        (World[Year]=Year)*
        (World[Life expectancy at birth (years)]&lt;&gt;0),
        World[Life expectancy at birth (years)])),"No data")</f>
        <v>72.233000000000004</v>
      </c>
      <c r="L177" s="4" cm="1">
        <f t="array" ref="L177">IFERROR(MEDIAN(
    IF(
        (World[Country Name]=$I177)*
        (World[Year]=Year)*
        (World[GDP per capita (USD)]&lt;&gt;0),
        World[GDP per capita (USD)])),"No Value")</f>
        <v>832.803</v>
      </c>
      <c r="M177" s="2" cm="1">
        <f t="array" ref="M177">IFERROR(MEDIAN(
    IF(
        (World[Country Name]=$I177)*
        (World[Year]=Year)*
        (World[Unemployment (% of total labor force) (modeled ILO estimate)]&lt;&gt;0),
        World[Unemployment (% of total labor force) (modeled ILO estimate)])),"No Value")</f>
        <v>7.9</v>
      </c>
      <c r="N177" s="3" cm="1">
        <f t="array" ref="N177">IFERROR(MEDIAN(
    IF(
        (World[Country Name]=$I177)*
        (World[Year]=Year-1)*
        (World[Infant mortality rate (per 1,000 live births)]&lt;&gt;0),
        World[Infant mortality rate (per 1,000 live births)])),"No Value")</f>
        <v>14.2</v>
      </c>
      <c r="O177" s="3" cm="1">
        <f t="array" ref="O177">IFERROR(MEDIAN(
    IF(
        (World[Country Name]=$I177)*
        (World[Year]=Year-1)*
        (World[Life expectancy at birth (years)]&lt;&gt;0),
        World[Life expectancy at birth (years)])),"No Value")</f>
        <v>71.332999999999998</v>
      </c>
      <c r="P177" s="5" cm="1">
        <f t="array" ref="P177">IFERROR(MEDIAN(
    IF(
        (World[Country Name]=$I177)*
        (World[Year]=Year-1)*
        (World[GDP per capita (USD)]&lt;&gt;0),
        World[GDP per capita (USD)])),"No Value")</f>
        <v>869.697</v>
      </c>
      <c r="Q177" s="2" cm="1">
        <f t="array" ref="Q177">IFERROR(MEDIAN(
    IF(
        (World[Country Name]=$I177)*
        (World[Year]=Year-1)*
        (World[Unemployment (% of total labor force) (modeled ILO estimate)]&lt;&gt;0),
        World[Unemployment (% of total labor force) (modeled ILO estimate)])),"No Value")</f>
        <v>7.74</v>
      </c>
      <c r="R177" cm="1">
        <f t="array" ref="R177">IFERROR(MEDIAN(
    IF(
        (World[Country Name]=$I177)*
        (World[Year]=Year-2)*
        (World[Infant mortality rate (per 1,000 live births)]&lt;&gt;0),
        World[Infant mortality rate (per 1,000 live births)])),"No Value")</f>
        <v>14.7</v>
      </c>
      <c r="S177" s="2" cm="1">
        <f t="array" ref="S177">IFERROR(MEDIAN(
    IF(
        (World[Country Name]=$I177)*
        (World[Year]=Year-2)*
        (World[Life expectancy at birth (years)]&lt;&gt;0),
        World[Life expectancy at birth (years)])),"No Value")</f>
        <v>70.503</v>
      </c>
      <c r="T177" cm="1">
        <f t="array" ref="T177">IFERROR(MEDIAN(
    IF(
        (World[Country Name]=$I177)*
        (World[Year]=Year-2)*
        (World[GDP per capita (USD)]&lt;&gt;0),
        World[GDP per capita (USD)])),"No Value")</f>
        <v>838.88400000000001</v>
      </c>
      <c r="U177" s="6" cm="1">
        <f t="array" ref="U177">IFERROR(MEDIAN(
    IF(
        (World[Country Name]=$I177)*
        (World[Year]=Year-2)*
        (World[Unemployment (% of total labor force) (modeled ILO estimate)]&lt;&gt;0),
        World[Unemployment (% of total labor force) (modeled ILO estimate)])),"No Value")</f>
        <v>8.8800000000000008</v>
      </c>
    </row>
    <row r="178" spans="9:21" x14ac:dyDescent="0.3">
      <c r="I178" t="str">
        <v>St. Kitts and Nevis</v>
      </c>
      <c r="J178" s="3" cm="1">
        <f t="array" ref="J178">IFERROR(MEDIAN(
    IF(
        (World[Country Name]=$I178)*
        (World[Year]=Year)*
        (World[Infant mortality rate (per 1,000 live births)]&lt;&gt;0),
        World[Infant mortality rate (per 1,000 live births)])),"No Value")</f>
        <v>17.899999999999999</v>
      </c>
      <c r="K178" s="3" t="str" cm="1">
        <f t="array" ref="K178">IFERROR(MEDIAN(
    IF(
        (World[Country Name]=$I178)*
        (World[Year]=Year)*
        (World[Life expectancy at birth (years)]&lt;&gt;0),
        World[Life expectancy at birth (years)])),"No data")</f>
        <v>No data</v>
      </c>
      <c r="L178" s="4" cm="1">
        <f t="array" ref="L178">IFERROR(MEDIAN(
    IF(
        (World[Country Name]=$I178)*
        (World[Year]=Year)*
        (World[GDP per capita (USD)]&lt;&gt;0),
        World[GDP per capita (USD)])),"No Value")</f>
        <v>10660.4</v>
      </c>
      <c r="M178" s="2" t="str" cm="1">
        <f t="array" ref="M178">IFERROR(MEDIAN(
    IF(
        (World[Country Name]=$I178)*
        (World[Year]=Year)*
        (World[Unemployment (% of total labor force) (modeled ILO estimate)]&lt;&gt;0),
        World[Unemployment (% of total labor force) (modeled ILO estimate)])),"No Value")</f>
        <v>No Value</v>
      </c>
      <c r="N178" s="3" cm="1">
        <f t="array" ref="N178">IFERROR(MEDIAN(
    IF(
        (World[Country Name]=$I178)*
        (World[Year]=Year-1)*
        (World[Infant mortality rate (per 1,000 live births)]&lt;&gt;0),
        World[Infant mortality rate (per 1,000 live births)])),"No Value")</f>
        <v>19</v>
      </c>
      <c r="O178" s="3" t="str" cm="1">
        <f t="array" ref="O178">IFERROR(MEDIAN(
    IF(
        (World[Country Name]=$I178)*
        (World[Year]=Year-1)*
        (World[Life expectancy at birth (years)]&lt;&gt;0),
        World[Life expectancy at birth (years)])),"No Value")</f>
        <v>No Value</v>
      </c>
      <c r="P178" s="5" cm="1">
        <f t="array" ref="P178">IFERROR(MEDIAN(
    IF(
        (World[Country Name]=$I178)*
        (World[Year]=Year-1)*
        (World[GDP per capita (USD)]&lt;&gt;0),
        World[GDP per capita (USD)])),"No Value")</f>
        <v>9836.2000000000007</v>
      </c>
      <c r="Q178" s="2" t="str" cm="1">
        <f t="array" ref="Q178">IFERROR(MEDIAN(
    IF(
        (World[Country Name]=$I178)*
        (World[Year]=Year-1)*
        (World[Unemployment (% of total labor force) (modeled ILO estimate)]&lt;&gt;0),
        World[Unemployment (% of total labor force) (modeled ILO estimate)])),"No Value")</f>
        <v>No Value</v>
      </c>
      <c r="R178" cm="1">
        <f t="array" ref="R178">IFERROR(MEDIAN(
    IF(
        (World[Country Name]=$I178)*
        (World[Year]=Year-2)*
        (World[Infant mortality rate (per 1,000 live births)]&lt;&gt;0),
        World[Infant mortality rate (per 1,000 live births)])),"No Value")</f>
        <v>20</v>
      </c>
      <c r="S178" s="2" t="str" cm="1">
        <f t="array" ref="S178">IFERROR(MEDIAN(
    IF(
        (World[Country Name]=$I178)*
        (World[Year]=Year-2)*
        (World[Life expectancy at birth (years)]&lt;&gt;0),
        World[Life expectancy at birth (years)])),"No Value")</f>
        <v>No Value</v>
      </c>
      <c r="T178" cm="1">
        <f t="array" ref="T178">IFERROR(MEDIAN(
    IF(
        (World[Country Name]=$I178)*
        (World[Year]=Year-2)*
        (World[GDP per capita (USD)]&lt;&gt;0),
        World[GDP per capita (USD)])),"No Value")</f>
        <v>9322.6299999999992</v>
      </c>
      <c r="U178" s="6" t="str" cm="1">
        <f t="array" ref="U178">IFERROR(MEDIAN(
    IF(
        (World[Country Name]=$I178)*
        (World[Year]=Year-2)*
        (World[Unemployment (% of total labor force) (modeled ILO estimate)]&lt;&gt;0),
        World[Unemployment (% of total labor force) (modeled ILO estimate)])),"No Value")</f>
        <v>No Value</v>
      </c>
    </row>
    <row r="179" spans="9:21" x14ac:dyDescent="0.3">
      <c r="I179" t="str">
        <v>St. Lucia</v>
      </c>
      <c r="J179" s="3" cm="1">
        <f t="array" ref="J179">IFERROR(MEDIAN(
    IF(
        (World[Country Name]=$I179)*
        (World[Year]=Year)*
        (World[Infant mortality rate (per 1,000 live births)]&lt;&gt;0),
        World[Infant mortality rate (per 1,000 live births)])),"No Value")</f>
        <v>15.4</v>
      </c>
      <c r="K179" s="3" cm="1">
        <f t="array" ref="K179">IFERROR(MEDIAN(
    IF(
        (World[Country Name]=$I179)*
        (World[Year]=Year)*
        (World[Life expectancy at birth (years)]&lt;&gt;0),
        World[Life expectancy at birth (years)])),"No data")</f>
        <v>73.486000000000004</v>
      </c>
      <c r="L179" s="4" cm="1">
        <f t="array" ref="L179">IFERROR(MEDIAN(
    IF(
        (World[Country Name]=$I179)*
        (World[Year]=Year)*
        (World[GDP per capita (USD)]&lt;&gt;0),
        World[GDP per capita (USD)])),"No Value")</f>
        <v>5047.03</v>
      </c>
      <c r="M179" s="2" cm="1">
        <f t="array" ref="M179">IFERROR(MEDIAN(
    IF(
        (World[Country Name]=$I179)*
        (World[Year]=Year)*
        (World[Unemployment (% of total labor force) (modeled ILO estimate)]&lt;&gt;0),
        World[Unemployment (% of total labor force) (modeled ILO estimate)])),"No Value")</f>
        <v>18.321999999999999</v>
      </c>
      <c r="N179" s="3" cm="1">
        <f t="array" ref="N179">IFERROR(MEDIAN(
    IF(
        (World[Country Name]=$I179)*
        (World[Year]=Year-1)*
        (World[Infant mortality rate (per 1,000 live births)]&lt;&gt;0),
        World[Infant mortality rate (per 1,000 live births)])),"No Value")</f>
        <v>15.4</v>
      </c>
      <c r="O179" s="3" cm="1">
        <f t="array" ref="O179">IFERROR(MEDIAN(
    IF(
        (World[Country Name]=$I179)*
        (World[Year]=Year-1)*
        (World[Life expectancy at birth (years)]&lt;&gt;0),
        World[Life expectancy at birth (years)])),"No Value")</f>
        <v>73.319000000000003</v>
      </c>
      <c r="P179" s="5" cm="1">
        <f t="array" ref="P179">IFERROR(MEDIAN(
    IF(
        (World[Country Name]=$I179)*
        (World[Year]=Year-1)*
        (World[GDP per capita (USD)]&lt;&gt;0),
        World[GDP per capita (USD)])),"No Value")</f>
        <v>5323.38</v>
      </c>
      <c r="Q179" s="2" cm="1">
        <f t="array" ref="Q179">IFERROR(MEDIAN(
    IF(
        (World[Country Name]=$I179)*
        (World[Year]=Year-1)*
        (World[Unemployment (% of total labor force) (modeled ILO estimate)]&lt;&gt;0),
        World[Unemployment (% of total labor force) (modeled ILO estimate)])),"No Value")</f>
        <v>16.489999999999998</v>
      </c>
      <c r="R179" cm="1">
        <f t="array" ref="R179">IFERROR(MEDIAN(
    IF(
        (World[Country Name]=$I179)*
        (World[Year]=Year-2)*
        (World[Infant mortality rate (per 1,000 live births)]&lt;&gt;0),
        World[Infant mortality rate (per 1,000 live births)])),"No Value")</f>
        <v>15.5</v>
      </c>
      <c r="S179" s="2" cm="1">
        <f t="array" ref="S179">IFERROR(MEDIAN(
    IF(
        (World[Country Name]=$I179)*
        (World[Year]=Year-2)*
        (World[Life expectancy at birth (years)]&lt;&gt;0),
        World[Life expectancy at birth (years)])),"No Value")</f>
        <v>73.144000000000005</v>
      </c>
      <c r="T179" cm="1">
        <f t="array" ref="T179">IFERROR(MEDIAN(
    IF(
        (World[Country Name]=$I179)*
        (World[Year]=Year-2)*
        (World[GDP per capita (USD)]&lt;&gt;0),
        World[GDP per capita (USD)])),"No Value")</f>
        <v>5321.03</v>
      </c>
      <c r="U179" s="6" cm="1">
        <f t="array" ref="U179">IFERROR(MEDIAN(
    IF(
        (World[Country Name]=$I179)*
        (World[Year]=Year-2)*
        (World[Unemployment (% of total labor force) (modeled ILO estimate)]&lt;&gt;0),
        World[Unemployment (% of total labor force) (modeled ILO estimate)])),"No Value")</f>
        <v>18.09</v>
      </c>
    </row>
    <row r="180" spans="9:21" x14ac:dyDescent="0.3">
      <c r="I180" t="str">
        <v>St. Martin (French part)</v>
      </c>
      <c r="J180" s="3" t="str" cm="1">
        <f t="array" ref="J180">IFERROR(MEDIAN(
    IF(
        (World[Country Name]=$I180)*
        (World[Year]=Year)*
        (World[Infant mortality rate (per 1,000 live births)]&lt;&gt;0),
        World[Infant mortality rate (per 1,000 live births)])),"No Value")</f>
        <v>No Value</v>
      </c>
      <c r="K180" s="3" cm="1">
        <f t="array" ref="K180">IFERROR(MEDIAN(
    IF(
        (World[Country Name]=$I180)*
        (World[Year]=Year)*
        (World[Life expectancy at birth (years)]&lt;&gt;0),
        World[Life expectancy at birth (years)])),"No data")</f>
        <v>77.170699999999997</v>
      </c>
      <c r="L180" s="4" t="str" cm="1">
        <f t="array" ref="L180">IFERROR(MEDIAN(
    IF(
        (World[Country Name]=$I180)*
        (World[Year]=Year)*
        (World[GDP per capita (USD)]&lt;&gt;0),
        World[GDP per capita (USD)])),"No Value")</f>
        <v>No Value</v>
      </c>
      <c r="M180" s="2" t="str" cm="1">
        <f t="array" ref="M180">IFERROR(MEDIAN(
    IF(
        (World[Country Name]=$I180)*
        (World[Year]=Year)*
        (World[Unemployment (% of total labor force) (modeled ILO estimate)]&lt;&gt;0),
        World[Unemployment (% of total labor force) (modeled ILO estimate)])),"No Value")</f>
        <v>No Value</v>
      </c>
      <c r="N180" s="3" t="str" cm="1">
        <f t="array" ref="N180">IFERROR(MEDIAN(
    IF(
        (World[Country Name]=$I180)*
        (World[Year]=Year-1)*
        (World[Infant mortality rate (per 1,000 live births)]&lt;&gt;0),
        World[Infant mortality rate (per 1,000 live births)])),"No Value")</f>
        <v>No Value</v>
      </c>
      <c r="O180" s="3" cm="1">
        <f t="array" ref="O180">IFERROR(MEDIAN(
    IF(
        (World[Country Name]=$I180)*
        (World[Year]=Year-1)*
        (World[Life expectancy at birth (years)]&lt;&gt;0),
        World[Life expectancy at birth (years)])),"No Value")</f>
        <v>76.970699999999994</v>
      </c>
      <c r="P180" s="5" t="str" cm="1">
        <f t="array" ref="P180">IFERROR(MEDIAN(
    IF(
        (World[Country Name]=$I180)*
        (World[Year]=Year-1)*
        (World[GDP per capita (USD)]&lt;&gt;0),
        World[GDP per capita (USD)])),"No Value")</f>
        <v>No Value</v>
      </c>
      <c r="Q180" s="2" t="str" cm="1">
        <f t="array" ref="Q180">IFERROR(MEDIAN(
    IF(
        (World[Country Name]=$I180)*
        (World[Year]=Year-1)*
        (World[Unemployment (% of total labor force) (modeled ILO estimate)]&lt;&gt;0),
        World[Unemployment (% of total labor force) (modeled ILO estimate)])),"No Value")</f>
        <v>No Value</v>
      </c>
      <c r="R180" t="str" cm="1">
        <f t="array" ref="R180">IFERROR(MEDIAN(
    IF(
        (World[Country Name]=$I180)*
        (World[Year]=Year-2)*
        (World[Infant mortality rate (per 1,000 live births)]&lt;&gt;0),
        World[Infant mortality rate (per 1,000 live births)])),"No Value")</f>
        <v>No Value</v>
      </c>
      <c r="S180" s="2" cm="1">
        <f t="array" ref="S180">IFERROR(MEDIAN(
    IF(
        (World[Country Name]=$I180)*
        (World[Year]=Year-2)*
        (World[Life expectancy at birth (years)]&lt;&gt;0),
        World[Life expectancy at birth (years)])),"No Value")</f>
        <v>76.770700000000005</v>
      </c>
      <c r="T180" t="str" cm="1">
        <f t="array" ref="T180">IFERROR(MEDIAN(
    IF(
        (World[Country Name]=$I180)*
        (World[Year]=Year-2)*
        (World[GDP per capita (USD)]&lt;&gt;0),
        World[GDP per capita (USD)])),"No Value")</f>
        <v>No Value</v>
      </c>
      <c r="U180" s="6" t="str" cm="1">
        <f t="array" ref="U180">IFERROR(MEDIAN(
    IF(
        (World[Country Name]=$I180)*
        (World[Year]=Year-2)*
        (World[Unemployment (% of total labor force) (modeled ILO estimate)]&lt;&gt;0),
        World[Unemployment (% of total labor force) (modeled ILO estimate)])),"No Value")</f>
        <v>No Value</v>
      </c>
    </row>
    <row r="181" spans="9:21" x14ac:dyDescent="0.3">
      <c r="I181" t="str">
        <v>St. Vincent and the Grenadines</v>
      </c>
      <c r="J181" s="3" cm="1">
        <f t="array" ref="J181">IFERROR(MEDIAN(
    IF(
        (World[Country Name]=$I181)*
        (World[Year]=Year)*
        (World[Infant mortality rate (per 1,000 live births)]&lt;&gt;0),
        World[Infant mortality rate (per 1,000 live births)])),"No Value")</f>
        <v>19.399999999999999</v>
      </c>
      <c r="K181" s="3" cm="1">
        <f t="array" ref="K181">IFERROR(MEDIAN(
    IF(
        (World[Country Name]=$I181)*
        (World[Year]=Year)*
        (World[Life expectancy at birth (years)]&lt;&gt;0),
        World[Life expectancy at birth (years)])),"No data")</f>
        <v>70.882000000000005</v>
      </c>
      <c r="L181" s="4" cm="1">
        <f t="array" ref="L181">IFERROR(MEDIAN(
    IF(
        (World[Country Name]=$I181)*
        (World[Year]=Year)*
        (World[GDP per capita (USD)]&lt;&gt;0),
        World[GDP per capita (USD)])),"No Value")</f>
        <v>3985.68</v>
      </c>
      <c r="M181" s="2" cm="1">
        <f t="array" ref="M181">IFERROR(MEDIAN(
    IF(
        (World[Country Name]=$I181)*
        (World[Year]=Year)*
        (World[Unemployment (% of total labor force) (modeled ILO estimate)]&lt;&gt;0),
        World[Unemployment (% of total labor force) (modeled ILO estimate)])),"No Value")</f>
        <v>21.1</v>
      </c>
      <c r="N181" s="3" cm="1">
        <f t="array" ref="N181">IFERROR(MEDIAN(
    IF(
        (World[Country Name]=$I181)*
        (World[Year]=Year-1)*
        (World[Infant mortality rate (per 1,000 live births)]&lt;&gt;0),
        World[Infant mortality rate (per 1,000 live births)])),"No Value")</f>
        <v>19.399999999999999</v>
      </c>
      <c r="O181" s="3" cm="1">
        <f t="array" ref="O181">IFERROR(MEDIAN(
    IF(
        (World[Country Name]=$I181)*
        (World[Year]=Year-1)*
        (World[Life expectancy at birth (years)]&lt;&gt;0),
        World[Life expectancy at birth (years)])),"No Value")</f>
        <v>70.808999999999997</v>
      </c>
      <c r="P181" s="5" cm="1">
        <f t="array" ref="P181">IFERROR(MEDIAN(
    IF(
        (World[Country Name]=$I181)*
        (World[Year]=Year-1)*
        (World[GDP per capita (USD)]&lt;&gt;0),
        World[GDP per capita (USD)])),"No Value")</f>
        <v>3676.44</v>
      </c>
      <c r="Q181" s="2" cm="1">
        <f t="array" ref="Q181">IFERROR(MEDIAN(
    IF(
        (World[Country Name]=$I181)*
        (World[Year]=Year-1)*
        (World[Unemployment (% of total labor force) (modeled ILO estimate)]&lt;&gt;0),
        World[Unemployment (% of total labor force) (modeled ILO estimate)])),"No Value")</f>
        <v>21.131</v>
      </c>
      <c r="R181" cm="1">
        <f t="array" ref="R181">IFERROR(MEDIAN(
    IF(
        (World[Country Name]=$I181)*
        (World[Year]=Year-2)*
        (World[Infant mortality rate (per 1,000 live births)]&lt;&gt;0),
        World[Infant mortality rate (per 1,000 live births)])),"No Value")</f>
        <v>19.3</v>
      </c>
      <c r="S181" s="2" cm="1">
        <f t="array" ref="S181">IFERROR(MEDIAN(
    IF(
        (World[Country Name]=$I181)*
        (World[Year]=Year-2)*
        (World[Life expectancy at birth (years)]&lt;&gt;0),
        World[Life expectancy at birth (years)])),"No Value")</f>
        <v>70.762</v>
      </c>
      <c r="T181" cm="1">
        <f t="array" ref="T181">IFERROR(MEDIAN(
    IF(
        (World[Country Name]=$I181)*
        (World[Year]=Year-2)*
        (World[GDP per capita (USD)]&lt;&gt;0),
        World[GDP per capita (USD)])),"No Value")</f>
        <v>3625.89</v>
      </c>
      <c r="U181" s="6" cm="1">
        <f t="array" ref="U181">IFERROR(MEDIAN(
    IF(
        (World[Country Name]=$I181)*
        (World[Year]=Year-2)*
        (World[Unemployment (% of total labor force) (modeled ILO estimate)]&lt;&gt;0),
        World[Unemployment (% of total labor force) (modeled ILO estimate)])),"No Value")</f>
        <v>21.091000000000001</v>
      </c>
    </row>
    <row r="182" spans="9:21" x14ac:dyDescent="0.3">
      <c r="I182" t="str">
        <v>Sudan</v>
      </c>
      <c r="J182" s="3" cm="1">
        <f t="array" ref="J182">IFERROR(MEDIAN(
    IF(
        (World[Country Name]=$I182)*
        (World[Year]=Year)*
        (World[Infant mortality rate (per 1,000 live births)]&lt;&gt;0),
        World[Infant mortality rate (per 1,000 live births)])),"No Value")</f>
        <v>65</v>
      </c>
      <c r="K182" s="3" cm="1">
        <f t="array" ref="K182">IFERROR(MEDIAN(
    IF(
        (World[Country Name]=$I182)*
        (World[Year]=Year)*
        (World[Life expectancy at birth (years)]&lt;&gt;0),
        World[Life expectancy at birth (years)])),"No data")</f>
        <v>58.859000000000002</v>
      </c>
      <c r="L182" s="4" cm="1">
        <f t="array" ref="L182">IFERROR(MEDIAN(
    IF(
        (World[Country Name]=$I182)*
        (World[Year]=Year)*
        (World[GDP per capita (USD)]&lt;&gt;0),
        World[GDP per capita (USD)])),"No Value")</f>
        <v>383.01600000000002</v>
      </c>
      <c r="M182" s="2" cm="1">
        <f t="array" ref="M182">IFERROR(MEDIAN(
    IF(
        (World[Country Name]=$I182)*
        (World[Year]=Year)*
        (World[Unemployment (% of total labor force) (modeled ILO estimate)]&lt;&gt;0),
        World[Unemployment (% of total labor force) (modeled ILO estimate)])),"No Value")</f>
        <v>16.620999999999999</v>
      </c>
      <c r="N182" s="3" cm="1">
        <f t="array" ref="N182">IFERROR(MEDIAN(
    IF(
        (World[Country Name]=$I182)*
        (World[Year]=Year-1)*
        (World[Infant mortality rate (per 1,000 live births)]&lt;&gt;0),
        World[Infant mortality rate (per 1,000 live births)])),"No Value")</f>
        <v>66.900000000000006</v>
      </c>
      <c r="O182" s="3" cm="1">
        <f t="array" ref="O182">IFERROR(MEDIAN(
    IF(
        (World[Country Name]=$I182)*
        (World[Year]=Year-1)*
        (World[Life expectancy at birth (years)]&lt;&gt;0),
        World[Life expectancy at birth (years)])),"No Value")</f>
        <v>58.472000000000001</v>
      </c>
      <c r="P182" s="5" cm="1">
        <f t="array" ref="P182">IFERROR(MEDIAN(
    IF(
        (World[Country Name]=$I182)*
        (World[Year]=Year-1)*
        (World[GDP per capita (USD)]&lt;&gt;0),
        World[GDP per capita (USD)])),"No Value")</f>
        <v>366.173</v>
      </c>
      <c r="Q182" s="2" cm="1">
        <f t="array" ref="Q182">IFERROR(MEDIAN(
    IF(
        (World[Country Name]=$I182)*
        (World[Year]=Year-1)*
        (World[Unemployment (% of total labor force) (modeled ILO estimate)]&lt;&gt;0),
        World[Unemployment (% of total labor force) (modeled ILO estimate)])),"No Value")</f>
        <v>16.934999999999999</v>
      </c>
      <c r="R182" cm="1">
        <f t="array" ref="R182">IFERROR(MEDIAN(
    IF(
        (World[Country Name]=$I182)*
        (World[Year]=Year-2)*
        (World[Infant mortality rate (per 1,000 live births)]&lt;&gt;0),
        World[Infant mortality rate (per 1,000 live births)])),"No Value")</f>
        <v>68.8</v>
      </c>
      <c r="S182" s="2" cm="1">
        <f t="array" ref="S182">IFERROR(MEDIAN(
    IF(
        (World[Country Name]=$I182)*
        (World[Year]=Year-2)*
        (World[Life expectancy at birth (years)]&lt;&gt;0),
        World[Life expectancy at birth (years)])),"No Value")</f>
        <v>58.095999999999997</v>
      </c>
      <c r="T182" cm="1">
        <f t="array" ref="T182">IFERROR(MEDIAN(
    IF(
        (World[Country Name]=$I182)*
        (World[Year]=Year-2)*
        (World[GDP per capita (USD)]&lt;&gt;0),
        World[GDP per capita (USD)])),"No Value")</f>
        <v>328.06900000000002</v>
      </c>
      <c r="U182" s="6" cm="1">
        <f t="array" ref="U182">IFERROR(MEDIAN(
    IF(
        (World[Country Name]=$I182)*
        (World[Year]=Year-2)*
        (World[Unemployment (% of total labor force) (modeled ILO estimate)]&lt;&gt;0),
        World[Unemployment (% of total labor force) (modeled ILO estimate)])),"No Value")</f>
        <v>16.712</v>
      </c>
    </row>
    <row r="183" spans="9:21" x14ac:dyDescent="0.3">
      <c r="I183" t="str">
        <v>Suriname</v>
      </c>
      <c r="J183" s="3" cm="1">
        <f t="array" ref="J183">IFERROR(MEDIAN(
    IF(
        (World[Country Name]=$I183)*
        (World[Year]=Year)*
        (World[Infant mortality rate (per 1,000 live births)]&lt;&gt;0),
        World[Infant mortality rate (per 1,000 live births)])),"No Value")</f>
        <v>29.2</v>
      </c>
      <c r="K183" s="3" cm="1">
        <f t="array" ref="K183">IFERROR(MEDIAN(
    IF(
        (World[Country Name]=$I183)*
        (World[Year]=Year)*
        (World[Life expectancy at birth (years)]&lt;&gt;0),
        World[Life expectancy at birth (years)])),"No data")</f>
        <v>67.912999999999997</v>
      </c>
      <c r="L183" s="4" cm="1">
        <f t="array" ref="L183">IFERROR(MEDIAN(
    IF(
        (World[Country Name]=$I183)*
        (World[Year]=Year)*
        (World[GDP per capita (USD)]&lt;&gt;0),
        World[GDP per capita (USD)])),"No Value")</f>
        <v>1750.56</v>
      </c>
      <c r="M183" s="2" cm="1">
        <f t="array" ref="M183">IFERROR(MEDIAN(
    IF(
        (World[Country Name]=$I183)*
        (World[Year]=Year)*
        (World[Unemployment (% of total labor force) (modeled ILO estimate)]&lt;&gt;0),
        World[Unemployment (% of total labor force) (modeled ILO estimate)])),"No Value")</f>
        <v>11.914</v>
      </c>
      <c r="N183" s="3" cm="1">
        <f t="array" ref="N183">IFERROR(MEDIAN(
    IF(
        (World[Country Name]=$I183)*
        (World[Year]=Year-1)*
        (World[Infant mortality rate (per 1,000 live births)]&lt;&gt;0),
        World[Infant mortality rate (per 1,000 live births)])),"No Value")</f>
        <v>30.1</v>
      </c>
      <c r="O183" s="3" cm="1">
        <f t="array" ref="O183">IFERROR(MEDIAN(
    IF(
        (World[Country Name]=$I183)*
        (World[Year]=Year-1)*
        (World[Life expectancy at birth (years)]&lt;&gt;0),
        World[Life expectancy at birth (years)])),"No Value")</f>
        <v>67.822000000000003</v>
      </c>
      <c r="P183" s="5" cm="1">
        <f t="array" ref="P183">IFERROR(MEDIAN(
    IF(
        (World[Country Name]=$I183)*
        (World[Year]=Year-1)*
        (World[GDP per capita (USD)]&lt;&gt;0),
        World[GDP per capita (USD)])),"No Value")</f>
        <v>2012.26</v>
      </c>
      <c r="Q183" s="2" cm="1">
        <f t="array" ref="Q183">IFERROR(MEDIAN(
    IF(
        (World[Country Name]=$I183)*
        (World[Year]=Year-1)*
        (World[Unemployment (% of total labor force) (modeled ILO estimate)]&lt;&gt;0),
        World[Unemployment (% of total labor force) (modeled ILO estimate)])),"No Value")</f>
        <v>12.88</v>
      </c>
      <c r="R183" cm="1">
        <f t="array" ref="R183">IFERROR(MEDIAN(
    IF(
        (World[Country Name]=$I183)*
        (World[Year]=Year-2)*
        (World[Infant mortality rate (per 1,000 live births)]&lt;&gt;0),
        World[Infant mortality rate (per 1,000 live births)])),"No Value")</f>
        <v>31.2</v>
      </c>
      <c r="S183" s="2" cm="1">
        <f t="array" ref="S183">IFERROR(MEDIAN(
    IF(
        (World[Country Name]=$I183)*
        (World[Year]=Year-2)*
        (World[Life expectancy at birth (years)]&lt;&gt;0),
        World[Life expectancy at birth (years)])),"No Value")</f>
        <v>67.781000000000006</v>
      </c>
      <c r="T183" cm="1">
        <f t="array" ref="T183">IFERROR(MEDIAN(
    IF(
        (World[Country Name]=$I183)*
        (World[Year]=Year-2)*
        (World[GDP per capita (USD)]&lt;&gt;0),
        World[GDP per capita (USD)])),"No Value")</f>
        <v>1904.42</v>
      </c>
      <c r="U183" s="6" cm="1">
        <f t="array" ref="U183">IFERROR(MEDIAN(
    IF(
        (World[Country Name]=$I183)*
        (World[Year]=Year-2)*
        (World[Unemployment (% of total labor force) (modeled ILO estimate)]&lt;&gt;0),
        World[Unemployment (% of total labor force) (modeled ILO estimate)])),"No Value")</f>
        <v>13.6</v>
      </c>
    </row>
    <row r="184" spans="9:21" x14ac:dyDescent="0.3">
      <c r="I184" t="str">
        <v>Sweden</v>
      </c>
      <c r="J184" s="3" cm="1">
        <f t="array" ref="J184">IFERROR(MEDIAN(
    IF(
        (World[Country Name]=$I184)*
        (World[Year]=Year)*
        (World[Infant mortality rate (per 1,000 live births)]&lt;&gt;0),
        World[Infant mortality rate (per 1,000 live births)])),"No Value")</f>
        <v>3.4</v>
      </c>
      <c r="K184" s="3" cm="1">
        <f t="array" ref="K184">IFERROR(MEDIAN(
    IF(
        (World[Country Name]=$I184)*
        (World[Year]=Year)*
        (World[Life expectancy at birth (years)]&lt;&gt;0),
        World[Life expectancy at birth (years)])),"No data")</f>
        <v>79.795100000000005</v>
      </c>
      <c r="L184" s="4" cm="1">
        <f t="array" ref="L184">IFERROR(MEDIAN(
    IF(
        (World[Country Name]=$I184)*
        (World[Year]=Year)*
        (World[GDP per capita (USD)]&lt;&gt;0),
        World[GDP per capita (USD)])),"No Value")</f>
        <v>27010.400000000001</v>
      </c>
      <c r="M184" s="2" cm="1">
        <f t="array" ref="M184">IFERROR(MEDIAN(
    IF(
        (World[Country Name]=$I184)*
        (World[Year]=Year)*
        (World[Unemployment (% of total labor force) (modeled ILO estimate)]&lt;&gt;0),
        World[Unemployment (% of total labor force) (modeled ILO estimate)])),"No Value")</f>
        <v>4.7300000000000004</v>
      </c>
      <c r="N184" s="3" cm="1">
        <f t="array" ref="N184">IFERROR(MEDIAN(
    IF(
        (World[Country Name]=$I184)*
        (World[Year]=Year-1)*
        (World[Infant mortality rate (per 1,000 live births)]&lt;&gt;0),
        World[Infant mortality rate (per 1,000 live births)])),"No Value")</f>
        <v>3.4</v>
      </c>
      <c r="O184" s="3" cm="1">
        <f t="array" ref="O184">IFERROR(MEDIAN(
    IF(
        (World[Country Name]=$I184)*
        (World[Year]=Year-1)*
        (World[Life expectancy at birth (years)]&lt;&gt;0),
        World[Life expectancy at birth (years)])),"No Value")</f>
        <v>79.643900000000002</v>
      </c>
      <c r="P184" s="5" cm="1">
        <f t="array" ref="P184">IFERROR(MEDIAN(
    IF(
        (World[Country Name]=$I184)*
        (World[Year]=Year-1)*
        (World[GDP per capita (USD)]&lt;&gt;0),
        World[GDP per capita (USD)])),"No Value")</f>
        <v>29323.200000000001</v>
      </c>
      <c r="Q184" s="2" cm="1">
        <f t="array" ref="Q184">IFERROR(MEDIAN(
    IF(
        (World[Country Name]=$I184)*
        (World[Year]=Year-1)*
        (World[Unemployment (% of total labor force) (modeled ILO estimate)]&lt;&gt;0),
        World[Unemployment (% of total labor force) (modeled ILO estimate)])),"No Value")</f>
        <v>5.4660000000000002</v>
      </c>
      <c r="R184" cm="1">
        <f t="array" ref="R184">IFERROR(MEDIAN(
    IF(
        (World[Country Name]=$I184)*
        (World[Year]=Year-2)*
        (World[Infant mortality rate (per 1,000 live births)]&lt;&gt;0),
        World[Infant mortality rate (per 1,000 live births)])),"No Value")</f>
        <v>3.4</v>
      </c>
      <c r="S184" s="2" cm="1">
        <f t="array" ref="S184">IFERROR(MEDIAN(
    IF(
        (World[Country Name]=$I184)*
        (World[Year]=Year-2)*
        (World[Life expectancy at birth (years)]&lt;&gt;0),
        World[Life expectancy at birth (years)])),"No Value")</f>
        <v>79.441500000000005</v>
      </c>
      <c r="T184" cm="1">
        <f t="array" ref="T184">IFERROR(MEDIAN(
    IF(
        (World[Country Name]=$I184)*
        (World[Year]=Year-2)*
        (World[GDP per capita (USD)]&lt;&gt;0),
        World[GDP per capita (USD)])),"No Value")</f>
        <v>30614.2</v>
      </c>
      <c r="U184" s="6" cm="1">
        <f t="array" ref="U184">IFERROR(MEDIAN(
    IF(
        (World[Country Name]=$I184)*
        (World[Year]=Year-2)*
        (World[Unemployment (% of total labor force) (modeled ILO estimate)]&lt;&gt;0),
        World[Unemployment (% of total labor force) (modeled ILO estimate)])),"No Value")</f>
        <v>7.6070000000000002</v>
      </c>
    </row>
    <row r="185" spans="9:21" x14ac:dyDescent="0.3">
      <c r="I185" t="str">
        <v>Switzerland</v>
      </c>
      <c r="J185" s="3" cm="1">
        <f t="array" ref="J185">IFERROR(MEDIAN(
    IF(
        (World[Country Name]=$I185)*
        (World[Year]=Year)*
        (World[Infant mortality rate (per 1,000 live births)]&lt;&gt;0),
        World[Infant mortality rate (per 1,000 live births)])),"No Value")</f>
        <v>4.5999999999999996</v>
      </c>
      <c r="K185" s="3" cm="1">
        <f t="array" ref="K185">IFERROR(MEDIAN(
    IF(
        (World[Country Name]=$I185)*
        (World[Year]=Year)*
        (World[Life expectancy at birth (years)]&lt;&gt;0),
        World[Life expectancy at birth (years)])),"No data")</f>
        <v>80.180499999999995</v>
      </c>
      <c r="L185" s="4" cm="1">
        <f t="array" ref="L185">IFERROR(MEDIAN(
    IF(
        (World[Country Name]=$I185)*
        (World[Year]=Year)*
        (World[GDP per capita (USD)]&lt;&gt;0),
        World[GDP per capita (USD)])),"No Value")</f>
        <v>38539</v>
      </c>
      <c r="M185" s="2" cm="1">
        <f t="array" ref="M185">IFERROR(MEDIAN(
    IF(
        (World[Country Name]=$I185)*
        (World[Year]=Year)*
        (World[Unemployment (% of total labor force) (modeled ILO estimate)]&lt;&gt;0),
        World[Unemployment (% of total labor force) (modeled ILO estimate)])),"No Value")</f>
        <v>2.4900000000000002</v>
      </c>
      <c r="N185" s="3" cm="1">
        <f t="array" ref="N185">IFERROR(MEDIAN(
    IF(
        (World[Country Name]=$I185)*
        (World[Year]=Year-1)*
        (World[Infant mortality rate (per 1,000 live births)]&lt;&gt;0),
        World[Infant mortality rate (per 1,000 live births)])),"No Value")</f>
        <v>4.7</v>
      </c>
      <c r="O185" s="3" cm="1">
        <f t="array" ref="O185">IFERROR(MEDIAN(
    IF(
        (World[Country Name]=$I185)*
        (World[Year]=Year-1)*
        (World[Life expectancy at birth (years)]&lt;&gt;0),
        World[Life expectancy at birth (years)])),"No Value")</f>
        <v>79.680499999999995</v>
      </c>
      <c r="P185" s="5" cm="1">
        <f t="array" ref="P185">IFERROR(MEDIAN(
    IF(
        (World[Country Name]=$I185)*
        (World[Year]=Year-1)*
        (World[GDP per capita (USD)]&lt;&gt;0),
        World[GDP per capita (USD)])),"No Value")</f>
        <v>37868.300000000003</v>
      </c>
      <c r="Q185" s="2" cm="1">
        <f t="array" ref="Q185">IFERROR(MEDIAN(
    IF(
        (World[Country Name]=$I185)*
        (World[Year]=Year-1)*
        (World[Unemployment (% of total labor force) (modeled ILO estimate)]&lt;&gt;0),
        World[Unemployment (% of total labor force) (modeled ILO estimate)])),"No Value")</f>
        <v>2.6659999999999999</v>
      </c>
      <c r="R185" cm="1">
        <f t="array" ref="R185">IFERROR(MEDIAN(
    IF(
        (World[Country Name]=$I185)*
        (World[Year]=Year-2)*
        (World[Infant mortality rate (per 1,000 live births)]&lt;&gt;0),
        World[Infant mortality rate (per 1,000 live births)])),"No Value")</f>
        <v>4.7</v>
      </c>
      <c r="S185" s="2" cm="1">
        <f t="array" ref="S185">IFERROR(MEDIAN(
    IF(
        (World[Country Name]=$I185)*
        (World[Year]=Year-2)*
        (World[Life expectancy at birth (years)]&lt;&gt;0),
        World[Life expectancy at birth (years)])),"No Value")</f>
        <v>79.580500000000001</v>
      </c>
      <c r="T185" cm="1">
        <f t="array" ref="T185">IFERROR(MEDIAN(
    IF(
        (World[Country Name]=$I185)*
        (World[Year]=Year-2)*
        (World[GDP per capita (USD)]&lt;&gt;0),
        World[GDP per capita (USD)])),"No Value")</f>
        <v>40581.300000000003</v>
      </c>
      <c r="U185" s="6" cm="1">
        <f t="array" ref="U185">IFERROR(MEDIAN(
    IF(
        (World[Country Name]=$I185)*
        (World[Year]=Year-2)*
        (World[Unemployment (% of total labor force) (modeled ILO estimate)]&lt;&gt;0),
        World[Unemployment (% of total labor force) (modeled ILO estimate)])),"No Value")</f>
        <v>3.145</v>
      </c>
    </row>
    <row r="186" spans="9:21" x14ac:dyDescent="0.3">
      <c r="I186" t="str">
        <v>Syrian Arab Republic</v>
      </c>
      <c r="J186" s="3" cm="1">
        <f t="array" ref="J186">IFERROR(MEDIAN(
    IF(
        (World[Country Name]=$I186)*
        (World[Year]=Year)*
        (World[Infant mortality rate (per 1,000 live births)]&lt;&gt;0),
        World[Infant mortality rate (per 1,000 live births)])),"No Value")</f>
        <v>19.100000000000001</v>
      </c>
      <c r="K186" s="3" cm="1">
        <f t="array" ref="K186">IFERROR(MEDIAN(
    IF(
        (World[Country Name]=$I186)*
        (World[Year]=Year)*
        (World[Life expectancy at birth (years)]&lt;&gt;0),
        World[Life expectancy at birth (years)])),"No data")</f>
        <v>73.370999999999995</v>
      </c>
      <c r="L186" s="4" cm="1">
        <f t="array" ref="L186">IFERROR(MEDIAN(
    IF(
        (World[Country Name]=$I186)*
        (World[Year]=Year)*
        (World[GDP per capita (USD)]&lt;&gt;0),
        World[GDP per capita (USD)])),"No Value")</f>
        <v>1258.45</v>
      </c>
      <c r="M186" s="2" cm="1">
        <f t="array" ref="M186">IFERROR(MEDIAN(
    IF(
        (World[Country Name]=$I186)*
        (World[Year]=Year)*
        (World[Unemployment (% of total labor force) (modeled ILO estimate)]&lt;&gt;0),
        World[Unemployment (% of total labor force) (modeled ILO estimate)])),"No Value")</f>
        <v>11.63</v>
      </c>
      <c r="N186" s="3" cm="1">
        <f t="array" ref="N186">IFERROR(MEDIAN(
    IF(
        (World[Country Name]=$I186)*
        (World[Year]=Year-1)*
        (World[Infant mortality rate (per 1,000 live births)]&lt;&gt;0),
        World[Infant mortality rate (per 1,000 live births)])),"No Value")</f>
        <v>19.899999999999999</v>
      </c>
      <c r="O186" s="3" cm="1">
        <f t="array" ref="O186">IFERROR(MEDIAN(
    IF(
        (World[Country Name]=$I186)*
        (World[Year]=Year-1)*
        (World[Life expectancy at birth (years)]&lt;&gt;0),
        World[Life expectancy at birth (years)])),"No Value")</f>
        <v>73.11</v>
      </c>
      <c r="P186" s="5" cm="1">
        <f t="array" ref="P186">IFERROR(MEDIAN(
    IF(
        (World[Country Name]=$I186)*
        (World[Year]=Year-1)*
        (World[GDP per capita (USD)]&lt;&gt;0),
        World[GDP per capita (USD)])),"No Value")</f>
        <v>1177.6300000000001</v>
      </c>
      <c r="Q186" s="2" cm="1">
        <f t="array" ref="Q186">IFERROR(MEDIAN(
    IF(
        (World[Country Name]=$I186)*
        (World[Year]=Year-1)*
        (World[Unemployment (% of total labor force) (modeled ILO estimate)]&lt;&gt;0),
        World[Unemployment (% of total labor force) (modeled ILO estimate)])),"No Value")</f>
        <v>9.5399999999999991</v>
      </c>
      <c r="R186" cm="1">
        <f t="array" ref="R186">IFERROR(MEDIAN(
    IF(
        (World[Country Name]=$I186)*
        (World[Year]=Year-2)*
        (World[Infant mortality rate (per 1,000 live births)]&lt;&gt;0),
        World[Infant mortality rate (per 1,000 live births)])),"No Value")</f>
        <v>20.8</v>
      </c>
      <c r="S186" s="2" cm="1">
        <f t="array" ref="S186">IFERROR(MEDIAN(
    IF(
        (World[Country Name]=$I186)*
        (World[Year]=Year-2)*
        (World[Life expectancy at birth (years)]&lt;&gt;0),
        World[Life expectancy at birth (years)])),"No Value")</f>
        <v>72.882000000000005</v>
      </c>
      <c r="T186" cm="1">
        <f t="array" ref="T186">IFERROR(MEDIAN(
    IF(
        (World[Country Name]=$I186)*
        (World[Year]=Year-2)*
        (World[GDP per capita (USD)]&lt;&gt;0),
        World[GDP per capita (USD)])),"No Value")</f>
        <v>991.25099999999998</v>
      </c>
      <c r="U186" s="6" cm="1">
        <f t="array" ref="U186">IFERROR(MEDIAN(
    IF(
        (World[Country Name]=$I186)*
        (World[Year]=Year-2)*
        (World[Unemployment (% of total labor force) (modeled ILO estimate)]&lt;&gt;0),
        World[Unemployment (% of total labor force) (modeled ILO estimate)])),"No Value")</f>
        <v>7.6</v>
      </c>
    </row>
    <row r="187" spans="9:21" x14ac:dyDescent="0.3">
      <c r="I187" t="str">
        <v>Tajikistan</v>
      </c>
      <c r="J187" s="3" cm="1">
        <f t="array" ref="J187">IFERROR(MEDIAN(
    IF(
        (World[Country Name]=$I187)*
        (World[Year]=Year)*
        (World[Infant mortality rate (per 1,000 live births)]&lt;&gt;0),
        World[Infant mortality rate (per 1,000 live births)])),"No Value")</f>
        <v>63.2</v>
      </c>
      <c r="K187" s="3" cm="1">
        <f t="array" ref="K187">IFERROR(MEDIAN(
    IF(
        (World[Country Name]=$I187)*
        (World[Year]=Year)*
        (World[Life expectancy at birth (years)]&lt;&gt;0),
        World[Life expectancy at birth (years)])),"No data")</f>
        <v>62.807000000000002</v>
      </c>
      <c r="L187" s="4" cm="1">
        <f t="array" ref="L187">IFERROR(MEDIAN(
    IF(
        (World[Country Name]=$I187)*
        (World[Year]=Year)*
        (World[GDP per capita (USD)]&lt;&gt;0),
        World[GDP per capita (USD)])),"No Value")</f>
        <v>171.048</v>
      </c>
      <c r="M187" s="2" cm="1">
        <f t="array" ref="M187">IFERROR(MEDIAN(
    IF(
        (World[Country Name]=$I187)*
        (World[Year]=Year)*
        (World[Unemployment (% of total labor force) (modeled ILO estimate)]&lt;&gt;0),
        World[Unemployment (% of total labor force) (modeled ILO estimate)])),"No Value")</f>
        <v>14.275</v>
      </c>
      <c r="N187" s="3" cm="1">
        <f t="array" ref="N187">IFERROR(MEDIAN(
    IF(
        (World[Country Name]=$I187)*
        (World[Year]=Year-1)*
        (World[Infant mortality rate (per 1,000 live births)]&lt;&gt;0),
        World[Infant mortality rate (per 1,000 live births)])),"No Value")</f>
        <v>67.8</v>
      </c>
      <c r="O187" s="3" cm="1">
        <f t="array" ref="O187">IFERROR(MEDIAN(
    IF(
        (World[Country Name]=$I187)*
        (World[Year]=Year-1)*
        (World[Life expectancy at birth (years)]&lt;&gt;0),
        World[Life expectancy at birth (years)])),"No Value")</f>
        <v>61.973999999999997</v>
      </c>
      <c r="P187" s="5" cm="1">
        <f t="array" ref="P187">IFERROR(MEDIAN(
    IF(
        (World[Country Name]=$I187)*
        (World[Year]=Year-1)*
        (World[GDP per capita (USD)]&lt;&gt;0),
        World[GDP per capita (USD)])),"No Value")</f>
        <v>138.429</v>
      </c>
      <c r="Q187" s="2" cm="1">
        <f t="array" ref="Q187">IFERROR(MEDIAN(
    IF(
        (World[Country Name]=$I187)*
        (World[Year]=Year-1)*
        (World[Unemployment (% of total labor force) (modeled ILO estimate)]&lt;&gt;0),
        World[Unemployment (% of total labor force) (modeled ILO estimate)])),"No Value")</f>
        <v>14.612</v>
      </c>
      <c r="R187" cm="1">
        <f t="array" ref="R187">IFERROR(MEDIAN(
    IF(
        (World[Country Name]=$I187)*
        (World[Year]=Year-2)*
        (World[Infant mortality rate (per 1,000 live births)]&lt;&gt;0),
        World[Infant mortality rate (per 1,000 live births)])),"No Value")</f>
        <v>72.400000000000006</v>
      </c>
      <c r="S187" s="2" cm="1">
        <f t="array" ref="S187">IFERROR(MEDIAN(
    IF(
        (World[Country Name]=$I187)*
        (World[Year]=Year-2)*
        (World[Life expectancy at birth (years)]&lt;&gt;0),
        World[Life expectancy at birth (years)])),"No Value")</f>
        <v>61.161000000000001</v>
      </c>
      <c r="T187" cm="1">
        <f t="array" ref="T187">IFERROR(MEDIAN(
    IF(
        (World[Country Name]=$I187)*
        (World[Year]=Year-2)*
        (World[GDP per capita (USD)]&lt;&gt;0),
        World[GDP per capita (USD)])),"No Value")</f>
        <v>177.56</v>
      </c>
      <c r="U187" s="6" cm="1">
        <f t="array" ref="U187">IFERROR(MEDIAN(
    IF(
        (World[Country Name]=$I187)*
        (World[Year]=Year-2)*
        (World[Unemployment (% of total labor force) (modeled ILO estimate)]&lt;&gt;0),
        World[Unemployment (% of total labor force) (modeled ILO estimate)])),"No Value")</f>
        <v>15.4</v>
      </c>
    </row>
    <row r="188" spans="9:21" x14ac:dyDescent="0.3">
      <c r="I188" t="str">
        <v>Tanzania</v>
      </c>
      <c r="J188" s="3" cm="1">
        <f t="array" ref="J188">IFERROR(MEDIAN(
    IF(
        (World[Country Name]=$I188)*
        (World[Year]=Year)*
        (World[Infant mortality rate (per 1,000 live births)]&lt;&gt;0),
        World[Infant mortality rate (per 1,000 live births)])),"No Value")</f>
        <v>74.900000000000006</v>
      </c>
      <c r="K188" s="3" cm="1">
        <f t="array" ref="K188">IFERROR(MEDIAN(
    IF(
        (World[Country Name]=$I188)*
        (World[Year]=Year)*
        (World[Life expectancy at birth (years)]&lt;&gt;0),
        World[Life expectancy at birth (years)])),"No data")</f>
        <v>51.444000000000003</v>
      </c>
      <c r="L188" s="4" cm="1">
        <f t="array" ref="L188">IFERROR(MEDIAN(
    IF(
        (World[Country Name]=$I188)*
        (World[Year]=Year)*
        (World[GDP per capita (USD)]&lt;&gt;0),
        World[GDP per capita (USD)])),"No Value")</f>
        <v>406.53899999999999</v>
      </c>
      <c r="M188" s="2" cm="1">
        <f t="array" ref="M188">IFERROR(MEDIAN(
    IF(
        (World[Country Name]=$I188)*
        (World[Year]=Year)*
        (World[Unemployment (% of total labor force) (modeled ILO estimate)]&lt;&gt;0),
        World[Unemployment (% of total labor force) (modeled ILO estimate)])),"No Value")</f>
        <v>2.9940000000000002</v>
      </c>
      <c r="N188" s="3" cm="1">
        <f t="array" ref="N188">IFERROR(MEDIAN(
    IF(
        (World[Country Name]=$I188)*
        (World[Year]=Year-1)*
        (World[Infant mortality rate (per 1,000 live births)]&lt;&gt;0),
        World[Infant mortality rate (per 1,000 live births)])),"No Value")</f>
        <v>79.400000000000006</v>
      </c>
      <c r="O188" s="3" cm="1">
        <f t="array" ref="O188">IFERROR(MEDIAN(
    IF(
        (World[Country Name]=$I188)*
        (World[Year]=Year-1)*
        (World[Life expectancy at birth (years)]&lt;&gt;0),
        World[Life expectancy at birth (years)])),"No Value")</f>
        <v>50.801000000000002</v>
      </c>
      <c r="P188" s="5" cm="1">
        <f t="array" ref="P188">IFERROR(MEDIAN(
    IF(
        (World[Country Name]=$I188)*
        (World[Year]=Year-1)*
        (World[GDP per capita (USD)]&lt;&gt;0),
        World[GDP per capita (USD)])),"No Value")</f>
        <v>410.952</v>
      </c>
      <c r="Q188" s="2" cm="1">
        <f t="array" ref="Q188">IFERROR(MEDIAN(
    IF(
        (World[Country Name]=$I188)*
        (World[Year]=Year-1)*
        (World[Unemployment (% of total labor force) (modeled ILO estimate)]&lt;&gt;0),
        World[Unemployment (% of total labor force) (modeled ILO estimate)])),"No Value")</f>
        <v>3.1560000000000001</v>
      </c>
      <c r="R188" cm="1">
        <f t="array" ref="R188">IFERROR(MEDIAN(
    IF(
        (World[Country Name]=$I188)*
        (World[Year]=Year-2)*
        (World[Infant mortality rate (per 1,000 live births)]&lt;&gt;0),
        World[Infant mortality rate (per 1,000 live births)])),"No Value")</f>
        <v>83.6</v>
      </c>
      <c r="S188" s="2" cm="1">
        <f t="array" ref="S188">IFERROR(MEDIAN(
    IF(
        (World[Country Name]=$I188)*
        (World[Year]=Year-2)*
        (World[Life expectancy at birth (years)]&lt;&gt;0),
        World[Life expectancy at birth (years)])),"No Value")</f>
        <v>50.247999999999998</v>
      </c>
      <c r="T188" cm="1">
        <f t="array" ref="T188">IFERROR(MEDIAN(
    IF(
        (World[Country Name]=$I188)*
        (World[Year]=Year-2)*
        (World[GDP per capita (USD)]&lt;&gt;0),
        World[GDP per capita (USD)])),"No Value")</f>
        <v>400.26400000000001</v>
      </c>
      <c r="U188" s="6" cm="1">
        <f t="array" ref="U188">IFERROR(MEDIAN(
    IF(
        (World[Country Name]=$I188)*
        (World[Year]=Year-2)*
        (World[Unemployment (% of total labor force) (modeled ILO estimate)]&lt;&gt;0),
        World[Unemployment (% of total labor force) (modeled ILO estimate)])),"No Value")</f>
        <v>3.3079999999999998</v>
      </c>
    </row>
    <row r="189" spans="9:21" x14ac:dyDescent="0.3">
      <c r="I189" t="str">
        <v>Thailand</v>
      </c>
      <c r="J189" s="3" cm="1">
        <f t="array" ref="J189">IFERROR(MEDIAN(
    IF(
        (World[Country Name]=$I189)*
        (World[Year]=Year)*
        (World[Infant mortality rate (per 1,000 live births)]&lt;&gt;0),
        World[Infant mortality rate (per 1,000 live births)])),"No Value")</f>
        <v>17.7</v>
      </c>
      <c r="K189" s="3" cm="1">
        <f t="array" ref="K189">IFERROR(MEDIAN(
    IF(
        (World[Country Name]=$I189)*
        (World[Year]=Year)*
        (World[Life expectancy at birth (years)]&lt;&gt;0),
        World[Life expectancy at birth (years)])),"No data")</f>
        <v>70.831999999999994</v>
      </c>
      <c r="L189" s="4" cm="1">
        <f t="array" ref="L189">IFERROR(MEDIAN(
    IF(
        (World[Country Name]=$I189)*
        (World[Year]=Year)*
        (World[GDP per capita (USD)]&lt;&gt;0),
        World[GDP per capita (USD)])),"No Value")</f>
        <v>1893.27</v>
      </c>
      <c r="M189" s="2" cm="1">
        <f t="array" ref="M189">IFERROR(MEDIAN(
    IF(
        (World[Country Name]=$I189)*
        (World[Year]=Year)*
        (World[Unemployment (% of total labor force) (modeled ILO estimate)]&lt;&gt;0),
        World[Unemployment (% of total labor force) (modeled ILO estimate)])),"No Value")</f>
        <v>2.6</v>
      </c>
      <c r="N189" s="3" cm="1">
        <f t="array" ref="N189">IFERROR(MEDIAN(
    IF(
        (World[Country Name]=$I189)*
        (World[Year]=Year-1)*
        (World[Infant mortality rate (per 1,000 live births)]&lt;&gt;0),
        World[Infant mortality rate (per 1,000 live births)])),"No Value")</f>
        <v>18.600000000000001</v>
      </c>
      <c r="O189" s="3" cm="1">
        <f t="array" ref="O189">IFERROR(MEDIAN(
    IF(
        (World[Country Name]=$I189)*
        (World[Year]=Year-1)*
        (World[Life expectancy at birth (years)]&lt;&gt;0),
        World[Life expectancy at birth (years)])),"No Value")</f>
        <v>70.623000000000005</v>
      </c>
      <c r="P189" s="5" cm="1">
        <f t="array" ref="P189">IFERROR(MEDIAN(
    IF(
        (World[Country Name]=$I189)*
        (World[Year]=Year-1)*
        (World[GDP per capita (USD)]&lt;&gt;0),
        World[GDP per capita (USD)])),"No Value")</f>
        <v>2007.74</v>
      </c>
      <c r="Q189" s="2" cm="1">
        <f t="array" ref="Q189">IFERROR(MEDIAN(
    IF(
        (World[Country Name]=$I189)*
        (World[Year]=Year-1)*
        (World[Unemployment (% of total labor force) (modeled ILO estimate)]&lt;&gt;0),
        World[Unemployment (% of total labor force) (modeled ILO estimate)])),"No Value")</f>
        <v>2.39</v>
      </c>
      <c r="R189" cm="1">
        <f t="array" ref="R189">IFERROR(MEDIAN(
    IF(
        (World[Country Name]=$I189)*
        (World[Year]=Year-2)*
        (World[Infant mortality rate (per 1,000 live births)]&lt;&gt;0),
        World[Infant mortality rate (per 1,000 live births)])),"No Value")</f>
        <v>19.600000000000001</v>
      </c>
      <c r="S189" s="2" cm="1">
        <f t="array" ref="S189">IFERROR(MEDIAN(
    IF(
        (World[Country Name]=$I189)*
        (World[Year]=Year-2)*
        (World[Life expectancy at birth (years)]&lt;&gt;0),
        World[Life expectancy at birth (years)])),"No Value")</f>
        <v>70.462999999999994</v>
      </c>
      <c r="T189" cm="1">
        <f t="array" ref="T189">IFERROR(MEDIAN(
    IF(
        (World[Country Name]=$I189)*
        (World[Year]=Year-2)*
        (World[GDP per capita (USD)]&lt;&gt;0),
        World[GDP per capita (USD)])),"No Value")</f>
        <v>2033.26</v>
      </c>
      <c r="U189" s="6" cm="1">
        <f t="array" ref="U189">IFERROR(MEDIAN(
    IF(
        (World[Country Name]=$I189)*
        (World[Year]=Year-2)*
        (World[Unemployment (% of total labor force) (modeled ILO estimate)]&lt;&gt;0),
        World[Unemployment (% of total labor force) (modeled ILO estimate)])),"No Value")</f>
        <v>2.97</v>
      </c>
    </row>
    <row r="190" spans="9:21" x14ac:dyDescent="0.3">
      <c r="I190" t="str">
        <v>Timor-Leste</v>
      </c>
      <c r="J190" s="3" cm="1">
        <f t="array" ref="J190">IFERROR(MEDIAN(
    IF(
        (World[Country Name]=$I190)*
        (World[Year]=Year)*
        (World[Infant mortality rate (per 1,000 live births)]&lt;&gt;0),
        World[Infant mortality rate (per 1,000 live births)])),"No Value")</f>
        <v>81.099999999999994</v>
      </c>
      <c r="K190" s="3" cm="1">
        <f t="array" ref="K190">IFERROR(MEDIAN(
    IF(
        (World[Country Name]=$I190)*
        (World[Year]=Year)*
        (World[Life expectancy at birth (years)]&lt;&gt;0),
        World[Life expectancy at birth (years)])),"No data")</f>
        <v>59.945</v>
      </c>
      <c r="L190" s="4" cm="1">
        <f t="array" ref="L190">IFERROR(MEDIAN(
    IF(
        (World[Country Name]=$I190)*
        (World[Year]=Year)*
        (World[GDP per capita (USD)]&lt;&gt;0),
        World[GDP per capita (USD)])),"No Value")</f>
        <v>574.45699999999999</v>
      </c>
      <c r="M190" s="2" cm="1">
        <f t="array" ref="M190">IFERROR(MEDIAN(
    IF(
        (World[Country Name]=$I190)*
        (World[Year]=Year)*
        (World[Unemployment (% of total labor force) (modeled ILO estimate)]&lt;&gt;0),
        World[Unemployment (% of total labor force) (modeled ILO estimate)])),"No Value")</f>
        <v>4.0629999999999997</v>
      </c>
      <c r="N190" s="3" cm="1">
        <f t="array" ref="N190">IFERROR(MEDIAN(
    IF(
        (World[Country Name]=$I190)*
        (World[Year]=Year-1)*
        (World[Infant mortality rate (per 1,000 live births)]&lt;&gt;0),
        World[Infant mortality rate (per 1,000 live births)])),"No Value")</f>
        <v>85</v>
      </c>
      <c r="O190" s="3" cm="1">
        <f t="array" ref="O190">IFERROR(MEDIAN(
    IF(
        (World[Country Name]=$I190)*
        (World[Year]=Year-1)*
        (World[Life expectancy at birth (years)]&lt;&gt;0),
        World[Life expectancy at birth (years)])),"No Value")</f>
        <v>59.002000000000002</v>
      </c>
      <c r="P190" s="5" cm="1">
        <f t="array" ref="P190">IFERROR(MEDIAN(
    IF(
        (World[Country Name]=$I190)*
        (World[Year]=Year-1)*
        (World[GDP per capita (USD)]&lt;&gt;0),
        World[GDP per capita (USD)])),"No Value")</f>
        <v>497.13099999999997</v>
      </c>
      <c r="Q190" s="2" cm="1">
        <f t="array" ref="Q190">IFERROR(MEDIAN(
    IF(
        (World[Country Name]=$I190)*
        (World[Year]=Year-1)*
        (World[Unemployment (% of total labor force) (modeled ILO estimate)]&lt;&gt;0),
        World[Unemployment (% of total labor force) (modeled ILO estimate)])),"No Value")</f>
        <v>3.9710000000000001</v>
      </c>
      <c r="R190" cm="1">
        <f t="array" ref="R190">IFERROR(MEDIAN(
    IF(
        (World[Country Name]=$I190)*
        (World[Year]=Year-2)*
        (World[Infant mortality rate (per 1,000 live births)]&lt;&gt;0),
        World[Infant mortality rate (per 1,000 live births)])),"No Value")</f>
        <v>89</v>
      </c>
      <c r="S190" s="2" cm="1">
        <f t="array" ref="S190">IFERROR(MEDIAN(
    IF(
        (World[Country Name]=$I190)*
        (World[Year]=Year-2)*
        (World[Life expectancy at birth (years)]&lt;&gt;0),
        World[Life expectancy at birth (years)])),"No Value")</f>
        <v>58.036999999999999</v>
      </c>
      <c r="T190" t="str" cm="1">
        <f t="array" ref="T190">IFERROR(MEDIAN(
    IF(
        (World[Country Name]=$I190)*
        (World[Year]=Year-2)*
        (World[GDP per capita (USD)]&lt;&gt;0),
        World[GDP per capita (USD)])),"No Value")</f>
        <v>No Value</v>
      </c>
      <c r="U190" s="6" cm="1">
        <f t="array" ref="U190">IFERROR(MEDIAN(
    IF(
        (World[Country Name]=$I190)*
        (World[Year]=Year-2)*
        (World[Unemployment (% of total labor force) (modeled ILO estimate)]&lt;&gt;0),
        World[Unemployment (% of total labor force) (modeled ILO estimate)])),"No Value")</f>
        <v>3.9239999999999999</v>
      </c>
    </row>
    <row r="191" spans="9:21" x14ac:dyDescent="0.3">
      <c r="I191" t="str">
        <v>Togo</v>
      </c>
      <c r="J191" s="3" cm="1">
        <f t="array" ref="J191">IFERROR(MEDIAN(
    IF(
        (World[Country Name]=$I191)*
        (World[Year]=Year)*
        (World[Infant mortality rate (per 1,000 live births)]&lt;&gt;0),
        World[Infant mortality rate (per 1,000 live births)])),"No Value")</f>
        <v>73.900000000000006</v>
      </c>
      <c r="K191" s="3" cm="1">
        <f t="array" ref="K191">IFERROR(MEDIAN(
    IF(
        (World[Country Name]=$I191)*
        (World[Year]=Year)*
        (World[Life expectancy at birth (years)]&lt;&gt;0),
        World[Life expectancy at birth (years)])),"No data")</f>
        <v>53.554000000000002</v>
      </c>
      <c r="L191" s="4" cm="1">
        <f t="array" ref="L191">IFERROR(MEDIAN(
    IF(
        (World[Country Name]=$I191)*
        (World[Year]=Year)*
        (World[GDP per capita (USD)]&lt;&gt;0),
        World[GDP per capita (USD)])),"No Value")</f>
        <v>292.56700000000001</v>
      </c>
      <c r="M191" s="2" cm="1">
        <f t="array" ref="M191">IFERROR(MEDIAN(
    IF(
        (World[Country Name]=$I191)*
        (World[Year]=Year)*
        (World[Unemployment (% of total labor force) (modeled ILO estimate)]&lt;&gt;0),
        World[Unemployment (% of total labor force) (modeled ILO estimate)])),"No Value")</f>
        <v>2.081</v>
      </c>
      <c r="N191" s="3" cm="1">
        <f t="array" ref="N191">IFERROR(MEDIAN(
    IF(
        (World[Country Name]=$I191)*
        (World[Year]=Year-1)*
        (World[Infant mortality rate (per 1,000 live births)]&lt;&gt;0),
        World[Infant mortality rate (per 1,000 live births)])),"No Value")</f>
        <v>75.7</v>
      </c>
      <c r="O191" s="3" cm="1">
        <f t="array" ref="O191">IFERROR(MEDIAN(
    IF(
        (World[Country Name]=$I191)*
        (World[Year]=Year-1)*
        (World[Life expectancy at birth (years)]&lt;&gt;0),
        World[Life expectancy at birth (years)])),"No Value")</f>
        <v>53.491</v>
      </c>
      <c r="P191" s="5" cm="1">
        <f t="array" ref="P191">IFERROR(MEDIAN(
    IF(
        (World[Country Name]=$I191)*
        (World[Year]=Year-1)*
        (World[GDP per capita (USD)]&lt;&gt;0),
        World[GDP per capita (USD)])),"No Value")</f>
        <v>302.20600000000002</v>
      </c>
      <c r="Q191" s="2" cm="1">
        <f t="array" ref="Q191">IFERROR(MEDIAN(
    IF(
        (World[Country Name]=$I191)*
        (World[Year]=Year-1)*
        (World[Unemployment (% of total labor force) (modeled ILO estimate)]&lt;&gt;0),
        World[Unemployment (% of total labor force) (modeled ILO estimate)])),"No Value")</f>
        <v>2.1019999999999999</v>
      </c>
      <c r="R191" cm="1">
        <f t="array" ref="R191">IFERROR(MEDIAN(
    IF(
        (World[Country Name]=$I191)*
        (World[Year]=Year-2)*
        (World[Infant mortality rate (per 1,000 live births)]&lt;&gt;0),
        World[Infant mortality rate (per 1,000 live births)])),"No Value")</f>
        <v>77.5</v>
      </c>
      <c r="S191" s="2" cm="1">
        <f t="array" ref="S191">IFERROR(MEDIAN(
    IF(
        (World[Country Name]=$I191)*
        (World[Year]=Year-2)*
        (World[Life expectancy at birth (years)]&lt;&gt;0),
        World[Life expectancy at birth (years)])),"No Value")</f>
        <v>53.546999999999997</v>
      </c>
      <c r="T191" cm="1">
        <f t="array" ref="T191">IFERROR(MEDIAN(
    IF(
        (World[Country Name]=$I191)*
        (World[Year]=Year-2)*
        (World[GDP per capita (USD)]&lt;&gt;0),
        World[GDP per capita (USD)])),"No Value")</f>
        <v>329.69600000000003</v>
      </c>
      <c r="U191" s="6" cm="1">
        <f t="array" ref="U191">IFERROR(MEDIAN(
    IF(
        (World[Country Name]=$I191)*
        (World[Year]=Year-2)*
        (World[Unemployment (% of total labor force) (modeled ILO estimate)]&lt;&gt;0),
        World[Unemployment (% of total labor force) (modeled ILO estimate)])),"No Value")</f>
        <v>2.3860000000000001</v>
      </c>
    </row>
    <row r="192" spans="9:21" x14ac:dyDescent="0.3">
      <c r="I192" t="str">
        <v>Tonga</v>
      </c>
      <c r="J192" s="3" cm="1">
        <f t="array" ref="J192">IFERROR(MEDIAN(
    IF(
        (World[Country Name]=$I192)*
        (World[Year]=Year)*
        (World[Infant mortality rate (per 1,000 live births)]&lt;&gt;0),
        World[Infant mortality rate (per 1,000 live births)])),"No Value")</f>
        <v>14.8</v>
      </c>
      <c r="K192" s="3" cm="1">
        <f t="array" ref="K192">IFERROR(MEDIAN(
    IF(
        (World[Country Name]=$I192)*
        (World[Year]=Year)*
        (World[Life expectancy at birth (years)]&lt;&gt;0),
        World[Life expectancy at birth (years)])),"No data")</f>
        <v>69.724999999999994</v>
      </c>
      <c r="L192" s="4" cm="1">
        <f t="array" ref="L192">IFERROR(MEDIAN(
    IF(
        (World[Country Name]=$I192)*
        (World[Year]=Year)*
        (World[GDP per capita (USD)]&lt;&gt;0),
        World[GDP per capita (USD)])),"No Value")</f>
        <v>1840.29</v>
      </c>
      <c r="M192" s="2" cm="1">
        <f t="array" ref="M192">IFERROR(MEDIAN(
    IF(
        (World[Country Name]=$I192)*
        (World[Year]=Year)*
        (World[Unemployment (% of total labor force) (modeled ILO estimate)]&lt;&gt;0),
        World[Unemployment (% of total labor force) (modeled ILO estimate)])),"No Value")</f>
        <v>4.1870000000000003</v>
      </c>
      <c r="N192" s="3" cm="1">
        <f t="array" ref="N192">IFERROR(MEDIAN(
    IF(
        (World[Country Name]=$I192)*
        (World[Year]=Year-1)*
        (World[Infant mortality rate (per 1,000 live births)]&lt;&gt;0),
        World[Infant mortality rate (per 1,000 live births)])),"No Value")</f>
        <v>15.1</v>
      </c>
      <c r="O192" s="3" cm="1">
        <f t="array" ref="O192">IFERROR(MEDIAN(
    IF(
        (World[Country Name]=$I192)*
        (World[Year]=Year-1)*
        (World[Life expectancy at birth (years)]&lt;&gt;0),
        World[Life expectancy at birth (years)])),"No Value")</f>
        <v>69.667000000000002</v>
      </c>
      <c r="P192" s="5" cm="1">
        <f t="array" ref="P192">IFERROR(MEDIAN(
    IF(
        (World[Country Name]=$I192)*
        (World[Year]=Year-1)*
        (World[GDP per capita (USD)]&lt;&gt;0),
        World[GDP per capita (USD)])),"No Value")</f>
        <v>2065.5</v>
      </c>
      <c r="Q192" s="2" cm="1">
        <f t="array" ref="Q192">IFERROR(MEDIAN(
    IF(
        (World[Country Name]=$I192)*
        (World[Year]=Year-1)*
        (World[Unemployment (% of total labor force) (modeled ILO estimate)]&lt;&gt;0),
        World[Unemployment (% of total labor force) (modeled ILO estimate)])),"No Value")</f>
        <v>3.7959999999999998</v>
      </c>
      <c r="R192" cm="1">
        <f t="array" ref="R192">IFERROR(MEDIAN(
    IF(
        (World[Country Name]=$I192)*
        (World[Year]=Year-2)*
        (World[Infant mortality rate (per 1,000 live births)]&lt;&gt;0),
        World[Infant mortality rate (per 1,000 live births)])),"No Value")</f>
        <v>15.3</v>
      </c>
      <c r="S192" s="2" cm="1">
        <f t="array" ref="S192">IFERROR(MEDIAN(
    IF(
        (World[Country Name]=$I192)*
        (World[Year]=Year-2)*
        (World[Life expectancy at birth (years)]&lt;&gt;0),
        World[Life expectancy at birth (years)])),"No Value")</f>
        <v>69.600999999999999</v>
      </c>
      <c r="T192" cm="1">
        <f t="array" ref="T192">IFERROR(MEDIAN(
    IF(
        (World[Country Name]=$I192)*
        (World[Year]=Year-2)*
        (World[GDP per capita (USD)]&lt;&gt;0),
        World[GDP per capita (USD)])),"No Value")</f>
        <v>2017.67</v>
      </c>
      <c r="U192" s="6" cm="1">
        <f t="array" ref="U192">IFERROR(MEDIAN(
    IF(
        (World[Country Name]=$I192)*
        (World[Year]=Year-2)*
        (World[Unemployment (% of total labor force) (modeled ILO estimate)]&lt;&gt;0),
        World[Unemployment (% of total labor force) (modeled ILO estimate)])),"No Value")</f>
        <v>3.4329999999999998</v>
      </c>
    </row>
    <row r="193" spans="9:21" x14ac:dyDescent="0.3">
      <c r="I193" t="str">
        <v>Trinidad and Tobago</v>
      </c>
      <c r="J193" s="3" cm="1">
        <f t="array" ref="J193">IFERROR(MEDIAN(
    IF(
        (World[Country Name]=$I193)*
        (World[Year]=Year)*
        (World[Infant mortality rate (per 1,000 live births)]&lt;&gt;0),
        World[Infant mortality rate (per 1,000 live births)])),"No Value")</f>
        <v>25.3</v>
      </c>
      <c r="K193" s="3" cm="1">
        <f t="array" ref="K193">IFERROR(MEDIAN(
    IF(
        (World[Country Name]=$I193)*
        (World[Year]=Year)*
        (World[Life expectancy at birth (years)]&lt;&gt;0),
        World[Life expectancy at birth (years)])),"No data")</f>
        <v>69.650000000000006</v>
      </c>
      <c r="L193" s="4" cm="1">
        <f t="array" ref="L193">IFERROR(MEDIAN(
    IF(
        (World[Country Name]=$I193)*
        (World[Year]=Year)*
        (World[GDP per capita (USD)]&lt;&gt;0),
        World[GDP per capita (USD)])),"No Value")</f>
        <v>6939.8</v>
      </c>
      <c r="M193" s="2" cm="1">
        <f t="array" ref="M193">IFERROR(MEDIAN(
    IF(
        (World[Country Name]=$I193)*
        (World[Year]=Year)*
        (World[Unemployment (% of total labor force) (modeled ILO estimate)]&lt;&gt;0),
        World[Unemployment (% of total labor force) (modeled ILO estimate)])),"No Value")</f>
        <v>3.5670000000000002</v>
      </c>
      <c r="N193" s="3" cm="1">
        <f t="array" ref="N193">IFERROR(MEDIAN(
    IF(
        (World[Country Name]=$I193)*
        (World[Year]=Year-1)*
        (World[Infant mortality rate (per 1,000 live births)]&lt;&gt;0),
        World[Infant mortality rate (per 1,000 live births)])),"No Value")</f>
        <v>25.4</v>
      </c>
      <c r="O193" s="3" cm="1">
        <f t="array" ref="O193">IFERROR(MEDIAN(
    IF(
        (World[Country Name]=$I193)*
        (World[Year]=Year-1)*
        (World[Life expectancy at birth (years)]&lt;&gt;0),
        World[Life expectancy at birth (years)])),"No Value")</f>
        <v>69.412999999999997</v>
      </c>
      <c r="P193" s="5" cm="1">
        <f t="array" ref="P193">IFERROR(MEDIAN(
    IF(
        (World[Country Name]=$I193)*
        (World[Year]=Year-1)*
        (World[GDP per capita (USD)]&lt;&gt;0),
        World[GDP per capita (USD)])),"No Value")</f>
        <v>6435.16</v>
      </c>
      <c r="Q193" s="2" cm="1">
        <f t="array" ref="Q193">IFERROR(MEDIAN(
    IF(
        (World[Country Name]=$I193)*
        (World[Year]=Year-1)*
        (World[Unemployment (% of total labor force) (modeled ILO estimate)]&lt;&gt;0),
        World[Unemployment (% of total labor force) (modeled ILO estimate)])),"No Value")</f>
        <v>3.6150000000000002</v>
      </c>
      <c r="R193" cm="1">
        <f t="array" ref="R193">IFERROR(MEDIAN(
    IF(
        (World[Country Name]=$I193)*
        (World[Year]=Year-2)*
        (World[Infant mortality rate (per 1,000 live births)]&lt;&gt;0),
        World[Infant mortality rate (per 1,000 live births)])),"No Value")</f>
        <v>25.4</v>
      </c>
      <c r="S193" s="2" cm="1">
        <f t="array" ref="S193">IFERROR(MEDIAN(
    IF(
        (World[Country Name]=$I193)*
        (World[Year]=Year-2)*
        (World[Life expectancy at birth (years)]&lt;&gt;0),
        World[Life expectancy at birth (years)])),"No Value")</f>
        <v>69.198999999999998</v>
      </c>
      <c r="T193" cm="1">
        <f t="array" ref="T193">IFERROR(MEDIAN(
    IF(
        (World[Country Name]=$I193)*
        (World[Year]=Year-2)*
        (World[GDP per capita (USD)]&lt;&gt;0),
        World[GDP per capita (USD)])),"No Value")</f>
        <v>5387.14</v>
      </c>
      <c r="U193" s="6" cm="1">
        <f t="array" ref="U193">IFERROR(MEDIAN(
    IF(
        (World[Country Name]=$I193)*
        (World[Year]=Year-2)*
        (World[Unemployment (% of total labor force) (modeled ILO estimate)]&lt;&gt;0),
        World[Unemployment (% of total labor force) (modeled ILO estimate)])),"No Value")</f>
        <v>3.67</v>
      </c>
    </row>
    <row r="194" spans="9:21" x14ac:dyDescent="0.3">
      <c r="I194" t="str">
        <v>Tunisia</v>
      </c>
      <c r="J194" s="3" cm="1">
        <f t="array" ref="J194">IFERROR(MEDIAN(
    IF(
        (World[Country Name]=$I194)*
        (World[Year]=Year)*
        (World[Infant mortality rate (per 1,000 live births)]&lt;&gt;0),
        World[Infant mortality rate (per 1,000 live births)])),"No Value")</f>
        <v>23.5</v>
      </c>
      <c r="K194" s="3" cm="1">
        <f t="array" ref="K194">IFERROR(MEDIAN(
    IF(
        (World[Country Name]=$I194)*
        (World[Year]=Year)*
        (World[Life expectancy at birth (years)]&lt;&gt;0),
        World[Life expectancy at birth (years)])),"No data")</f>
        <v>73.415000000000006</v>
      </c>
      <c r="L194" s="4" cm="1">
        <f t="array" ref="L194">IFERROR(MEDIAN(
    IF(
        (World[Country Name]=$I194)*
        (World[Year]=Year)*
        (World[GDP per capita (USD)]&lt;&gt;0),
        World[GDP per capita (USD)])),"No Value")</f>
        <v>2253.04</v>
      </c>
      <c r="M194" s="2" cm="1">
        <f t="array" ref="M194">IFERROR(MEDIAN(
    IF(
        (World[Country Name]=$I194)*
        (World[Year]=Year)*
        (World[Unemployment (% of total labor force) (modeled ILO estimate)]&lt;&gt;0),
        World[Unemployment (% of total labor force) (modeled ILO estimate)])),"No Value")</f>
        <v>14.4</v>
      </c>
      <c r="N194" s="3" cm="1">
        <f t="array" ref="N194">IFERROR(MEDIAN(
    IF(
        (World[Country Name]=$I194)*
        (World[Year]=Year-1)*
        (World[Infant mortality rate (per 1,000 live births)]&lt;&gt;0),
        World[Infant mortality rate (per 1,000 live births)])),"No Value")</f>
        <v>25</v>
      </c>
      <c r="O194" s="3" cm="1">
        <f t="array" ref="O194">IFERROR(MEDIAN(
    IF(
        (World[Country Name]=$I194)*
        (World[Year]=Year-1)*
        (World[Life expectancy at birth (years)]&lt;&gt;0),
        World[Life expectancy at birth (years)])),"No Value")</f>
        <v>73.171999999999997</v>
      </c>
      <c r="P194" s="5" cm="1">
        <f t="array" ref="P194">IFERROR(MEDIAN(
    IF(
        (World[Country Name]=$I194)*
        (World[Year]=Year-1)*
        (World[GDP per capita (USD)]&lt;&gt;0),
        World[GDP per capita (USD)])),"No Value")</f>
        <v>2211.83</v>
      </c>
      <c r="Q194" s="2" cm="1">
        <f t="array" ref="Q194">IFERROR(MEDIAN(
    IF(
        (World[Country Name]=$I194)*
        (World[Year]=Year-1)*
        (World[Unemployment (% of total labor force) (modeled ILO estimate)]&lt;&gt;0),
        World[Unemployment (% of total labor force) (modeled ILO estimate)])),"No Value")</f>
        <v>14.94</v>
      </c>
      <c r="R194" cm="1">
        <f t="array" ref="R194">IFERROR(MEDIAN(
    IF(
        (World[Country Name]=$I194)*
        (World[Year]=Year-2)*
        (World[Infant mortality rate (per 1,000 live births)]&lt;&gt;0),
        World[Infant mortality rate (per 1,000 live births)])),"No Value")</f>
        <v>26.7</v>
      </c>
      <c r="S194" s="2" cm="1">
        <f t="array" ref="S194">IFERROR(MEDIAN(
    IF(
        (World[Country Name]=$I194)*
        (World[Year]=Year-2)*
        (World[Life expectancy at birth (years)]&lt;&gt;0),
        World[Life expectancy at birth (years)])),"No Value")</f>
        <v>72.903999999999996</v>
      </c>
      <c r="T194" cm="1">
        <f t="array" ref="T194">IFERROR(MEDIAN(
    IF(
        (World[Country Name]=$I194)*
        (World[Year]=Year-2)*
        (World[GDP per capita (USD)]&lt;&gt;0),
        World[GDP per capita (USD)])),"No Value")</f>
        <v>2386.59</v>
      </c>
      <c r="U194" s="6" cm="1">
        <f t="array" ref="U194">IFERROR(MEDIAN(
    IF(
        (World[Country Name]=$I194)*
        (World[Year]=Year-2)*
        (World[Unemployment (% of total labor force) (modeled ILO estimate)]&lt;&gt;0),
        World[Unemployment (% of total labor force) (modeled ILO estimate)])),"No Value")</f>
        <v>15.21</v>
      </c>
    </row>
    <row r="195" spans="9:21" x14ac:dyDescent="0.3">
      <c r="I195" t="str">
        <v>Turkey</v>
      </c>
      <c r="J195" s="3" cm="1">
        <f t="array" ref="J195">IFERROR(MEDIAN(
    IF(
        (World[Country Name]=$I195)*
        (World[Year]=Year)*
        (World[Infant mortality rate (per 1,000 live births)]&lt;&gt;0),
        World[Infant mortality rate (per 1,000 live births)])),"No Value")</f>
        <v>28.8</v>
      </c>
      <c r="K195" s="3" cm="1">
        <f t="array" ref="K195">IFERROR(MEDIAN(
    IF(
        (World[Country Name]=$I195)*
        (World[Year]=Year)*
        (World[Life expectancy at birth (years)]&lt;&gt;0),
        World[Life expectancy at birth (years)])),"No data")</f>
        <v>70.56</v>
      </c>
      <c r="L195" s="4" cm="1">
        <f t="array" ref="L195">IFERROR(MEDIAN(
    IF(
        (World[Country Name]=$I195)*
        (World[Year]=Year)*
        (World[GDP per capita (USD)]&lt;&gt;0),
        World[GDP per capita (USD)])),"No Value")</f>
        <v>3119.57</v>
      </c>
      <c r="M195" s="2" cm="1">
        <f t="array" ref="M195">IFERROR(MEDIAN(
    IF(
        (World[Country Name]=$I195)*
        (World[Year]=Year)*
        (World[Unemployment (% of total labor force) (modeled ILO estimate)]&lt;&gt;0),
        World[Unemployment (% of total labor force) (modeled ILO estimate)])),"No Value")</f>
        <v>8.3810000000000002</v>
      </c>
      <c r="N195" s="3" cm="1">
        <f t="array" ref="N195">IFERROR(MEDIAN(
    IF(
        (World[Country Name]=$I195)*
        (World[Year]=Year-1)*
        (World[Infant mortality rate (per 1,000 live births)]&lt;&gt;0),
        World[Infant mortality rate (per 1,000 live births)])),"No Value")</f>
        <v>30.9</v>
      </c>
      <c r="O195" s="3" cm="1">
        <f t="array" ref="O195">IFERROR(MEDIAN(
    IF(
        (World[Country Name]=$I195)*
        (World[Year]=Year-1)*
        (World[Life expectancy at birth (years)]&lt;&gt;0),
        World[Life expectancy at birth (years)])),"No Value")</f>
        <v>70.004999999999995</v>
      </c>
      <c r="P195" s="5" cm="1">
        <f t="array" ref="P195">IFERROR(MEDIAN(
    IF(
        (World[Country Name]=$I195)*
        (World[Year]=Year-1)*
        (World[GDP per capita (USD)]&lt;&gt;0),
        World[GDP per capita (USD)])),"No Value")</f>
        <v>4316.55</v>
      </c>
      <c r="Q195" s="2" cm="1">
        <f t="array" ref="Q195">IFERROR(MEDIAN(
    IF(
        (World[Country Name]=$I195)*
        (World[Year]=Year-1)*
        (World[Unemployment (% of total labor force) (modeled ILO estimate)]&lt;&gt;0),
        World[Unemployment (% of total labor force) (modeled ILO estimate)])),"No Value")</f>
        <v>6.4950000000000001</v>
      </c>
      <c r="R195" cm="1">
        <f t="array" ref="R195">IFERROR(MEDIAN(
    IF(
        (World[Country Name]=$I195)*
        (World[Year]=Year-2)*
        (World[Infant mortality rate (per 1,000 live births)]&lt;&gt;0),
        World[Infant mortality rate (per 1,000 live births)])),"No Value")</f>
        <v>33.1</v>
      </c>
      <c r="S195" s="2" cm="1">
        <f t="array" ref="S195">IFERROR(MEDIAN(
    IF(
        (World[Country Name]=$I195)*
        (World[Year]=Year-2)*
        (World[Life expectancy at birth (years)]&lt;&gt;0),
        World[Life expectancy at birth (years)])),"No Value")</f>
        <v>69.417000000000002</v>
      </c>
      <c r="T195" cm="1">
        <f t="array" ref="T195">IFERROR(MEDIAN(
    IF(
        (World[Country Name]=$I195)*
        (World[Year]=Year-2)*
        (World[GDP per capita (USD)]&lt;&gt;0),
        World[GDP per capita (USD)])),"No Value")</f>
        <v>4108.12</v>
      </c>
      <c r="U195" s="6" cm="1">
        <f t="array" ref="U195">IFERROR(MEDIAN(
    IF(
        (World[Country Name]=$I195)*
        (World[Year]=Year-2)*
        (World[Unemployment (% of total labor force) (modeled ILO estimate)]&lt;&gt;0),
        World[Unemployment (% of total labor force) (modeled ILO estimate)])),"No Value")</f>
        <v>7.6870000000000003</v>
      </c>
    </row>
    <row r="196" spans="9:21" x14ac:dyDescent="0.3">
      <c r="I196" t="str">
        <v>Turkmenistan</v>
      </c>
      <c r="J196" s="3" cm="1">
        <f t="array" ref="J196">IFERROR(MEDIAN(
    IF(
        (World[Country Name]=$I196)*
        (World[Year]=Year)*
        (World[Infant mortality rate (per 1,000 live births)]&lt;&gt;0),
        World[Infant mortality rate (per 1,000 live births)])),"No Value")</f>
        <v>64.2</v>
      </c>
      <c r="K196" s="3" cm="1">
        <f t="array" ref="K196">IFERROR(MEDIAN(
    IF(
        (World[Country Name]=$I196)*
        (World[Year]=Year)*
        (World[Life expectancy at birth (years)]&lt;&gt;0),
        World[Life expectancy at birth (years)])),"No data")</f>
        <v>63.841999999999999</v>
      </c>
      <c r="L196" s="4" cm="1">
        <f t="array" ref="L196">IFERROR(MEDIAN(
    IF(
        (World[Country Name]=$I196)*
        (World[Year]=Year)*
        (World[GDP per capita (USD)]&lt;&gt;0),
        World[GDP per capita (USD)])),"No Value")</f>
        <v>774.48299999999995</v>
      </c>
      <c r="M196" s="2" cm="1">
        <f t="array" ref="M196">IFERROR(MEDIAN(
    IF(
        (World[Country Name]=$I196)*
        (World[Year]=Year)*
        (World[Unemployment (% of total labor force) (modeled ILO estimate)]&lt;&gt;0),
        World[Unemployment (% of total labor force) (modeled ILO estimate)])),"No Value")</f>
        <v>10.754</v>
      </c>
      <c r="N196" s="3" cm="1">
        <f t="array" ref="N196">IFERROR(MEDIAN(
    IF(
        (World[Country Name]=$I196)*
        (World[Year]=Year-1)*
        (World[Infant mortality rate (per 1,000 live births)]&lt;&gt;0),
        World[Infant mortality rate (per 1,000 live births)])),"No Value")</f>
        <v>65.7</v>
      </c>
      <c r="O196" s="3" cm="1">
        <f t="array" ref="O196">IFERROR(MEDIAN(
    IF(
        (World[Country Name]=$I196)*
        (World[Year]=Year-1)*
        (World[Life expectancy at birth (years)]&lt;&gt;0),
        World[Life expectancy at birth (years)])),"No Value")</f>
        <v>63.613</v>
      </c>
      <c r="P196" s="5" cm="1">
        <f t="array" ref="P196">IFERROR(MEDIAN(
    IF(
        (World[Country Name]=$I196)*
        (World[Year]=Year-1)*
        (World[GDP per capita (USD)]&lt;&gt;0),
        World[GDP per capita (USD)])),"No Value")</f>
        <v>643.17499999999995</v>
      </c>
      <c r="Q196" s="2" cm="1">
        <f t="array" ref="Q196">IFERROR(MEDIAN(
    IF(
        (World[Country Name]=$I196)*
        (World[Year]=Year-1)*
        (World[Unemployment (% of total labor force) (modeled ILO estimate)]&lt;&gt;0),
        World[Unemployment (% of total labor force) (modeled ILO estimate)])),"No Value")</f>
        <v>11.781000000000001</v>
      </c>
      <c r="R196" cm="1">
        <f t="array" ref="R196">IFERROR(MEDIAN(
    IF(
        (World[Country Name]=$I196)*
        (World[Year]=Year-2)*
        (World[Infant mortality rate (per 1,000 live births)]&lt;&gt;0),
        World[Infant mortality rate (per 1,000 live births)])),"No Value")</f>
        <v>67.3</v>
      </c>
      <c r="S196" s="2" cm="1">
        <f t="array" ref="S196">IFERROR(MEDIAN(
    IF(
        (World[Country Name]=$I196)*
        (World[Year]=Year-2)*
        (World[Life expectancy at birth (years)]&lt;&gt;0),
        World[Life expectancy at birth (years)])),"No Value")</f>
        <v>63.412999999999997</v>
      </c>
      <c r="T196" cm="1">
        <f t="array" ref="T196">IFERROR(MEDIAN(
    IF(
        (World[Country Name]=$I196)*
        (World[Year]=Year-2)*
        (World[GDP per capita (USD)]&lt;&gt;0),
        World[GDP per capita (USD)])),"No Value")</f>
        <v>548.69899999999996</v>
      </c>
      <c r="U196" s="6" cm="1">
        <f t="array" ref="U196">IFERROR(MEDIAN(
    IF(
        (World[Country Name]=$I196)*
        (World[Year]=Year-2)*
        (World[Unemployment (% of total labor force) (modeled ILO estimate)]&lt;&gt;0),
        World[Unemployment (% of total labor force) (modeled ILO estimate)])),"No Value")</f>
        <v>12.7</v>
      </c>
    </row>
    <row r="197" spans="9:21" x14ac:dyDescent="0.3">
      <c r="I197" t="str">
        <v>Turks and Caicos Islands</v>
      </c>
      <c r="J197" s="3" t="str" cm="1">
        <f t="array" ref="J197">IFERROR(MEDIAN(
    IF(
        (World[Country Name]=$I197)*
        (World[Year]=Year)*
        (World[Infant mortality rate (per 1,000 live births)]&lt;&gt;0),
        World[Infant mortality rate (per 1,000 live births)])),"No Value")</f>
        <v>No Value</v>
      </c>
      <c r="K197" s="3" t="str" cm="1">
        <f t="array" ref="K197">IFERROR(MEDIAN(
    IF(
        (World[Country Name]=$I197)*
        (World[Year]=Year)*
        (World[Life expectancy at birth (years)]&lt;&gt;0),
        World[Life expectancy at birth (years)])),"No data")</f>
        <v>No data</v>
      </c>
      <c r="L197" s="4" cm="1">
        <f t="array" ref="L197">IFERROR(MEDIAN(
    IF(
        (World[Country Name]=$I197)*
        (World[Year]=Year)*
        (World[GDP per capita (USD)]&lt;&gt;0),
        World[GDP per capita (USD)])),"No Value")</f>
        <v>16629.3</v>
      </c>
      <c r="M197" s="2" t="str" cm="1">
        <f t="array" ref="M197">IFERROR(MEDIAN(
    IF(
        (World[Country Name]=$I197)*
        (World[Year]=Year)*
        (World[Unemployment (% of total labor force) (modeled ILO estimate)]&lt;&gt;0),
        World[Unemployment (% of total labor force) (modeled ILO estimate)])),"No Value")</f>
        <v>No Value</v>
      </c>
      <c r="N197" s="3" t="str" cm="1">
        <f t="array" ref="N197">IFERROR(MEDIAN(
    IF(
        (World[Country Name]=$I197)*
        (World[Year]=Year-1)*
        (World[Infant mortality rate (per 1,000 live births)]&lt;&gt;0),
        World[Infant mortality rate (per 1,000 live births)])),"No Value")</f>
        <v>No Value</v>
      </c>
      <c r="O197" s="3" t="str" cm="1">
        <f t="array" ref="O197">IFERROR(MEDIAN(
    IF(
        (World[Country Name]=$I197)*
        (World[Year]=Year-1)*
        (World[Life expectancy at birth (years)]&lt;&gt;0),
        World[Life expectancy at birth (years)])),"No Value")</f>
        <v>No Value</v>
      </c>
      <c r="P197" s="5" t="str" cm="1">
        <f t="array" ref="P197">IFERROR(MEDIAN(
    IF(
        (World[Country Name]=$I197)*
        (World[Year]=Year-1)*
        (World[GDP per capita (USD)]&lt;&gt;0),
        World[GDP per capita (USD)])),"No Value")</f>
        <v>No Value</v>
      </c>
      <c r="Q197" s="2" t="str" cm="1">
        <f t="array" ref="Q197">IFERROR(MEDIAN(
    IF(
        (World[Country Name]=$I197)*
        (World[Year]=Year-1)*
        (World[Unemployment (% of total labor force) (modeled ILO estimate)]&lt;&gt;0),
        World[Unemployment (% of total labor force) (modeled ILO estimate)])),"No Value")</f>
        <v>No Value</v>
      </c>
      <c r="R197" t="str" cm="1">
        <f t="array" ref="R197">IFERROR(MEDIAN(
    IF(
        (World[Country Name]=$I197)*
        (World[Year]=Year-2)*
        (World[Infant mortality rate (per 1,000 live births)]&lt;&gt;0),
        World[Infant mortality rate (per 1,000 live births)])),"No Value")</f>
        <v>No Value</v>
      </c>
      <c r="S197" s="2" t="str" cm="1">
        <f t="array" ref="S197">IFERROR(MEDIAN(
    IF(
        (World[Country Name]=$I197)*
        (World[Year]=Year-2)*
        (World[Life expectancy at birth (years)]&lt;&gt;0),
        World[Life expectancy at birth (years)])),"No Value")</f>
        <v>No Value</v>
      </c>
      <c r="T197" t="str" cm="1">
        <f t="array" ref="T197">IFERROR(MEDIAN(
    IF(
        (World[Country Name]=$I197)*
        (World[Year]=Year-2)*
        (World[GDP per capita (USD)]&lt;&gt;0),
        World[GDP per capita (USD)])),"No Value")</f>
        <v>No Value</v>
      </c>
      <c r="U197" s="6" t="str" cm="1">
        <f t="array" ref="U197">IFERROR(MEDIAN(
    IF(
        (World[Country Name]=$I197)*
        (World[Year]=Year-2)*
        (World[Unemployment (% of total labor force) (modeled ILO estimate)]&lt;&gt;0),
        World[Unemployment (% of total labor force) (modeled ILO estimate)])),"No Value")</f>
        <v>No Value</v>
      </c>
    </row>
    <row r="198" spans="9:21" x14ac:dyDescent="0.3">
      <c r="I198" t="str">
        <v>Tuvalu</v>
      </c>
      <c r="J198" s="3" cm="1">
        <f t="array" ref="J198">IFERROR(MEDIAN(
    IF(
        (World[Country Name]=$I198)*
        (World[Year]=Year)*
        (World[Infant mortality rate (per 1,000 live births)]&lt;&gt;0),
        World[Infant mortality rate (per 1,000 live births)])),"No Value")</f>
        <v>32.4</v>
      </c>
      <c r="K198" s="3" t="str" cm="1">
        <f t="array" ref="K198">IFERROR(MEDIAN(
    IF(
        (World[Country Name]=$I198)*
        (World[Year]=Year)*
        (World[Life expectancy at birth (years)]&lt;&gt;0),
        World[Life expectancy at birth (years)])),"No data")</f>
        <v>No data</v>
      </c>
      <c r="L198" s="4" cm="1">
        <f t="array" ref="L198">IFERROR(MEDIAN(
    IF(
        (World[Country Name]=$I198)*
        (World[Year]=Year)*
        (World[GDP per capita (USD)]&lt;&gt;0),
        World[GDP per capita (USD)])),"No Value")</f>
        <v>1391.45</v>
      </c>
      <c r="M198" s="2" t="str" cm="1">
        <f t="array" ref="M198">IFERROR(MEDIAN(
    IF(
        (World[Country Name]=$I198)*
        (World[Year]=Year)*
        (World[Unemployment (% of total labor force) (modeled ILO estimate)]&lt;&gt;0),
        World[Unemployment (% of total labor force) (modeled ILO estimate)])),"No Value")</f>
        <v>No Value</v>
      </c>
      <c r="N198" s="3" cm="1">
        <f t="array" ref="N198">IFERROR(MEDIAN(
    IF(
        (World[Country Name]=$I198)*
        (World[Year]=Year-1)*
        (World[Infant mortality rate (per 1,000 live births)]&lt;&gt;0),
        World[Infant mortality rate (per 1,000 live births)])),"No Value")</f>
        <v>33.299999999999997</v>
      </c>
      <c r="O198" s="3" t="str" cm="1">
        <f t="array" ref="O198">IFERROR(MEDIAN(
    IF(
        (World[Country Name]=$I198)*
        (World[Year]=Year-1)*
        (World[Life expectancy at birth (years)]&lt;&gt;0),
        World[Life expectancy at birth (years)])),"No Value")</f>
        <v>No Value</v>
      </c>
      <c r="P198" s="5" cm="1">
        <f t="array" ref="P198">IFERROR(MEDIAN(
    IF(
        (World[Country Name]=$I198)*
        (World[Year]=Year-1)*
        (World[GDP per capita (USD)]&lt;&gt;0),
        World[GDP per capita (USD)])),"No Value")</f>
        <v>1462.85</v>
      </c>
      <c r="Q198" s="2" t="str" cm="1">
        <f t="array" ref="Q198">IFERROR(MEDIAN(
    IF(
        (World[Country Name]=$I198)*
        (World[Year]=Year-1)*
        (World[Unemployment (% of total labor force) (modeled ILO estimate)]&lt;&gt;0),
        World[Unemployment (% of total labor force) (modeled ILO estimate)])),"No Value")</f>
        <v>No Value</v>
      </c>
      <c r="R198" cm="1">
        <f t="array" ref="R198">IFERROR(MEDIAN(
    IF(
        (World[Country Name]=$I198)*
        (World[Year]=Year-2)*
        (World[Infant mortality rate (per 1,000 live births)]&lt;&gt;0),
        World[Infant mortality rate (per 1,000 live births)])),"No Value")</f>
        <v>34.299999999999997</v>
      </c>
      <c r="S198" s="2" t="str" cm="1">
        <f t="array" ref="S198">IFERROR(MEDIAN(
    IF(
        (World[Country Name]=$I198)*
        (World[Year]=Year-2)*
        (World[Life expectancy at birth (years)]&lt;&gt;0),
        World[Life expectancy at birth (years)])),"No Value")</f>
        <v>No Value</v>
      </c>
      <c r="T198" cm="1">
        <f t="array" ref="T198">IFERROR(MEDIAN(
    IF(
        (World[Country Name]=$I198)*
        (World[Year]=Year-2)*
        (World[GDP per capita (USD)]&lt;&gt;0),
        World[GDP per capita (USD)])),"No Value")</f>
        <v>1464.49</v>
      </c>
      <c r="U198" s="6" t="str" cm="1">
        <f t="array" ref="U198">IFERROR(MEDIAN(
    IF(
        (World[Country Name]=$I198)*
        (World[Year]=Year-2)*
        (World[Unemployment (% of total labor force) (modeled ILO estimate)]&lt;&gt;0),
        World[Unemployment (% of total labor force) (modeled ILO estimate)])),"No Value")</f>
        <v>No Value</v>
      </c>
    </row>
    <row r="199" spans="9:21" x14ac:dyDescent="0.3">
      <c r="I199" t="str">
        <v>Uganda</v>
      </c>
      <c r="J199" s="3" cm="1">
        <f t="array" ref="J199">IFERROR(MEDIAN(
    IF(
        (World[Country Name]=$I199)*
        (World[Year]=Year)*
        (World[Infant mortality rate (per 1,000 live births)]&lt;&gt;0),
        World[Infant mortality rate (per 1,000 live births)])),"No Value")</f>
        <v>84.7</v>
      </c>
      <c r="K199" s="3" cm="1">
        <f t="array" ref="K199">IFERROR(MEDIAN(
    IF(
        (World[Country Name]=$I199)*
        (World[Year]=Year)*
        (World[Life expectancy at birth (years)]&lt;&gt;0),
        World[Life expectancy at birth (years)])),"No data")</f>
        <v>47.22</v>
      </c>
      <c r="L199" s="4" cm="1">
        <f t="array" ref="L199">IFERROR(MEDIAN(
    IF(
        (World[Country Name]=$I199)*
        (World[Year]=Year)*
        (World[GDP per capita (USD)]&lt;&gt;0),
        World[GDP per capita (USD)])),"No Value")</f>
        <v>239.47300000000001</v>
      </c>
      <c r="M199" s="2" cm="1">
        <f t="array" ref="M199">IFERROR(MEDIAN(
    IF(
        (World[Country Name]=$I199)*
        (World[Year]=Year)*
        (World[Unemployment (% of total labor force) (modeled ILO estimate)]&lt;&gt;0),
        World[Unemployment (% of total labor force) (modeled ILO estimate)])),"No Value")</f>
        <v>3.1560000000000001</v>
      </c>
      <c r="N199" s="3" cm="1">
        <f t="array" ref="N199">IFERROR(MEDIAN(
    IF(
        (World[Country Name]=$I199)*
        (World[Year]=Year-1)*
        (World[Infant mortality rate (per 1,000 live births)]&lt;&gt;0),
        World[Infant mortality rate (per 1,000 live births)])),"No Value")</f>
        <v>88.4</v>
      </c>
      <c r="O199" s="3" cm="1">
        <f t="array" ref="O199">IFERROR(MEDIAN(
    IF(
        (World[Country Name]=$I199)*
        (World[Year]=Year-1)*
        (World[Life expectancy at birth (years)]&lt;&gt;0),
        World[Life expectancy at birth (years)])),"No Value")</f>
        <v>46.228999999999999</v>
      </c>
      <c r="P199" s="5" cm="1">
        <f t="array" ref="P199">IFERROR(MEDIAN(
    IF(
        (World[Country Name]=$I199)*
        (World[Year]=Year-1)*
        (World[GDP per capita (USD)]&lt;&gt;0),
        World[GDP per capita (USD)])),"No Value")</f>
        <v>261.86900000000003</v>
      </c>
      <c r="Q199" s="2" cm="1">
        <f t="array" ref="Q199">IFERROR(MEDIAN(
    IF(
        (World[Country Name]=$I199)*
        (World[Year]=Year-1)*
        (World[Unemployment (% of total labor force) (modeled ILO estimate)]&lt;&gt;0),
        World[Unemployment (% of total labor force) (modeled ILO estimate)])),"No Value")</f>
        <v>2.8330000000000002</v>
      </c>
      <c r="R199" cm="1">
        <f t="array" ref="R199">IFERROR(MEDIAN(
    IF(
        (World[Country Name]=$I199)*
        (World[Year]=Year-2)*
        (World[Infant mortality rate (per 1,000 live births)]&lt;&gt;0),
        World[Infant mortality rate (per 1,000 live births)])),"No Value")</f>
        <v>91.7</v>
      </c>
      <c r="S199" s="2" cm="1">
        <f t="array" ref="S199">IFERROR(MEDIAN(
    IF(
        (World[Country Name]=$I199)*
        (World[Year]=Year-2)*
        (World[Life expectancy at birth (years)]&lt;&gt;0),
        World[Life expectancy at birth (years)])),"No Value")</f>
        <v>45.372999999999998</v>
      </c>
      <c r="T199" cm="1">
        <f t="array" ref="T199">IFERROR(MEDIAN(
    IF(
        (World[Country Name]=$I199)*
        (World[Year]=Year-2)*
        (World[GDP per capita (USD)]&lt;&gt;0),
        World[GDP per capita (USD)])),"No Value")</f>
        <v>261.34800000000001</v>
      </c>
      <c r="U199" s="6" cm="1">
        <f t="array" ref="U199">IFERROR(MEDIAN(
    IF(
        (World[Country Name]=$I199)*
        (World[Year]=Year-2)*
        (World[Unemployment (% of total labor force) (modeled ILO estimate)]&lt;&gt;0),
        World[Unemployment (% of total labor force) (modeled ILO estimate)])),"No Value")</f>
        <v>2.7069999999999999</v>
      </c>
    </row>
    <row r="200" spans="9:21" x14ac:dyDescent="0.3">
      <c r="I200" t="str">
        <v>Ukraine</v>
      </c>
      <c r="J200" s="3" cm="1">
        <f t="array" ref="J200">IFERROR(MEDIAN(
    IF(
        (World[Country Name]=$I200)*
        (World[Year]=Year)*
        (World[Infant mortality rate (per 1,000 live births)]&lt;&gt;0),
        World[Infant mortality rate (per 1,000 live births)])),"No Value")</f>
        <v>15.1</v>
      </c>
      <c r="K200" s="3" cm="1">
        <f t="array" ref="K200">IFERROR(MEDIAN(
    IF(
        (World[Country Name]=$I200)*
        (World[Year]=Year)*
        (World[Life expectancy at birth (years)]&lt;&gt;0),
        World[Life expectancy at birth (years)])),"No data")</f>
        <v>67.837100000000007</v>
      </c>
      <c r="L200" s="4" cm="1">
        <f t="array" ref="L200">IFERROR(MEDIAN(
    IF(
        (World[Country Name]=$I200)*
        (World[Year]=Year)*
        (World[GDP per capita (USD)]&lt;&gt;0),
        World[GDP per capita (USD)])),"No Value")</f>
        <v>779.97699999999998</v>
      </c>
      <c r="M200" s="2" cm="1">
        <f t="array" ref="M200">IFERROR(MEDIAN(
    IF(
        (World[Country Name]=$I200)*
        (World[Year]=Year)*
        (World[Unemployment (% of total labor force) (modeled ILO estimate)]&lt;&gt;0),
        World[Unemployment (% of total labor force) (modeled ILO estimate)])),"No Value")</f>
        <v>11.061</v>
      </c>
      <c r="N200" s="3" cm="1">
        <f t="array" ref="N200">IFERROR(MEDIAN(
    IF(
        (World[Country Name]=$I200)*
        (World[Year]=Year-1)*
        (World[Infant mortality rate (per 1,000 live births)]&lt;&gt;0),
        World[Infant mortality rate (per 1,000 live births)])),"No Value")</f>
        <v>15.8</v>
      </c>
      <c r="O200" s="3" cm="1">
        <f t="array" ref="O200">IFERROR(MEDIAN(
    IF(
        (World[Country Name]=$I200)*
        (World[Year]=Year-1)*
        (World[Life expectancy at birth (years)]&lt;&gt;0),
        World[Life expectancy at birth (years)])),"No Value")</f>
        <v>67.675600000000003</v>
      </c>
      <c r="P200" s="5" cm="1">
        <f t="array" ref="P200">IFERROR(MEDIAN(
    IF(
        (World[Country Name]=$I200)*
        (World[Year]=Year-1)*
        (World[GDP per capita (USD)]&lt;&gt;0),
        World[GDP per capita (USD)])),"No Value")</f>
        <v>635.70899999999995</v>
      </c>
      <c r="Q200" s="2" cm="1">
        <f t="array" ref="Q200">IFERROR(MEDIAN(
    IF(
        (World[Country Name]=$I200)*
        (World[Year]=Year-1)*
        (World[Unemployment (% of total labor force) (modeled ILO estimate)]&lt;&gt;0),
        World[Unemployment (% of total labor force) (modeled ILO estimate)])),"No Value")</f>
        <v>11.707000000000001</v>
      </c>
      <c r="R200" cm="1">
        <f t="array" ref="R200">IFERROR(MEDIAN(
    IF(
        (World[Country Name]=$I200)*
        (World[Year]=Year-2)*
        (World[Infant mortality rate (per 1,000 live births)]&lt;&gt;0),
        World[Infant mortality rate (per 1,000 live births)])),"No Value")</f>
        <v>16.399999999999999</v>
      </c>
      <c r="S200" s="2" cm="1">
        <f t="array" ref="S200">IFERROR(MEDIAN(
    IF(
        (World[Country Name]=$I200)*
        (World[Year]=Year-2)*
        (World[Life expectancy at birth (years)]&lt;&gt;0),
        World[Life expectancy at birth (years)])),"No Value")</f>
        <v>67.980999999999995</v>
      </c>
      <c r="T200" cm="1">
        <f t="array" ref="T200">IFERROR(MEDIAN(
    IF(
        (World[Country Name]=$I200)*
        (World[Year]=Year-2)*
        (World[GDP per capita (USD)]&lt;&gt;0),
        World[GDP per capita (USD)])),"No Value")</f>
        <v>635.76599999999996</v>
      </c>
      <c r="U200" s="6" cm="1">
        <f t="array" ref="U200">IFERROR(MEDIAN(
    IF(
        (World[Country Name]=$I200)*
        (World[Year]=Year-2)*
        (World[Unemployment (% of total labor force) (modeled ILO estimate)]&lt;&gt;0),
        World[Unemployment (% of total labor force) (modeled ILO estimate)])),"No Value")</f>
        <v>11.864000000000001</v>
      </c>
    </row>
    <row r="201" spans="9:21" x14ac:dyDescent="0.3">
      <c r="I201" t="str">
        <v>United Arab Emirates</v>
      </c>
      <c r="J201" s="3" cm="1">
        <f t="array" ref="J201">IFERROR(MEDIAN(
    IF(
        (World[Country Name]=$I201)*
        (World[Year]=Year)*
        (World[Infant mortality rate (per 1,000 live births)]&lt;&gt;0),
        World[Infant mortality rate (per 1,000 live births)])),"No Value")</f>
        <v>9.4</v>
      </c>
      <c r="K201" s="3" cm="1">
        <f t="array" ref="K201">IFERROR(MEDIAN(
    IF(
        (World[Country Name]=$I201)*
        (World[Year]=Year)*
        (World[Life expectancy at birth (years)]&lt;&gt;0),
        World[Life expectancy at birth (years)])),"No data")</f>
        <v>74.543999999999997</v>
      </c>
      <c r="L201" s="4" cm="1">
        <f t="array" ref="L201">IFERROR(MEDIAN(
    IF(
        (World[Country Name]=$I201)*
        (World[Year]=Year)*
        (World[GDP per capita (USD)]&lt;&gt;0),
        World[GDP per capita (USD)])),"No Value")</f>
        <v>31280.799999999999</v>
      </c>
      <c r="M201" s="2" cm="1">
        <f t="array" ref="M201">IFERROR(MEDIAN(
    IF(
        (World[Country Name]=$I201)*
        (World[Year]=Year)*
        (World[Unemployment (% of total labor force) (modeled ILO estimate)]&lt;&gt;0),
        World[Unemployment (% of total labor force) (modeled ILO estimate)])),"No Value")</f>
        <v>2.403</v>
      </c>
      <c r="N201" s="3" cm="1">
        <f t="array" ref="N201">IFERROR(MEDIAN(
    IF(
        (World[Country Name]=$I201)*
        (World[Year]=Year-1)*
        (World[Infant mortality rate (per 1,000 live births)]&lt;&gt;0),
        World[Infant mortality rate (per 1,000 live births)])),"No Value")</f>
        <v>9.6</v>
      </c>
      <c r="O201" s="3" cm="1">
        <f t="array" ref="O201">IFERROR(MEDIAN(
    IF(
        (World[Country Name]=$I201)*
        (World[Year]=Year-1)*
        (World[Life expectancy at birth (years)]&lt;&gt;0),
        World[Life expectancy at birth (years)])),"No Value")</f>
        <v>74.326999999999998</v>
      </c>
      <c r="P201" s="5" cm="1">
        <f t="array" ref="P201">IFERROR(MEDIAN(
    IF(
        (World[Country Name]=$I201)*
        (World[Year]=Year-1)*
        (World[GDP per capita (USD)]&lt;&gt;0),
        World[GDP per capita (USD)])),"No Value")</f>
        <v>33291.4</v>
      </c>
      <c r="Q201" s="2" cm="1">
        <f t="array" ref="Q201">IFERROR(MEDIAN(
    IF(
        (World[Country Name]=$I201)*
        (World[Year]=Year-1)*
        (World[Unemployment (% of total labor force) (modeled ILO estimate)]&lt;&gt;0),
        World[Unemployment (% of total labor force) (modeled ILO estimate)])),"No Value")</f>
        <v>2.25</v>
      </c>
      <c r="R201" cm="1">
        <f t="array" ref="R201">IFERROR(MEDIAN(
    IF(
        (World[Country Name]=$I201)*
        (World[Year]=Year-2)*
        (World[Infant mortality rate (per 1,000 live births)]&lt;&gt;0),
        World[Infant mortality rate (per 1,000 live births)])),"No Value")</f>
        <v>9.9</v>
      </c>
      <c r="S201" s="2" cm="1">
        <f t="array" ref="S201">IFERROR(MEDIAN(
    IF(
        (World[Country Name]=$I201)*
        (World[Year]=Year-2)*
        (World[Life expectancy at birth (years)]&lt;&gt;0),
        World[Life expectancy at birth (years)])),"No Value")</f>
        <v>74.105999999999995</v>
      </c>
      <c r="T201" cm="1">
        <f t="array" ref="T201">IFERROR(MEDIAN(
    IF(
        (World[Country Name]=$I201)*
        (World[Year]=Year-2)*
        (World[GDP per capita (USD)]&lt;&gt;0),
        World[GDP per capita (USD)])),"No Value")</f>
        <v>28470.799999999999</v>
      </c>
      <c r="U201" s="6" cm="1">
        <f t="array" ref="U201">IFERROR(MEDIAN(
    IF(
        (World[Country Name]=$I201)*
        (World[Year]=Year-2)*
        (World[Unemployment (% of total labor force) (modeled ILO estimate)]&lt;&gt;0),
        World[Unemployment (% of total labor force) (modeled ILO estimate)])),"No Value")</f>
        <v>2.1749999999999998</v>
      </c>
    </row>
    <row r="202" spans="9:21" x14ac:dyDescent="0.3">
      <c r="I202" t="str">
        <v>United Kingdom</v>
      </c>
      <c r="J202" s="3" cm="1">
        <f t="array" ref="J202">IFERROR(MEDIAN(
    IF(
        (World[Country Name]=$I202)*
        (World[Year]=Year)*
        (World[Infant mortality rate (per 1,000 live births)]&lt;&gt;0),
        World[Infant mortality rate (per 1,000 live births)])),"No Value")</f>
        <v>5.5</v>
      </c>
      <c r="K202" s="3" cm="1">
        <f t="array" ref="K202">IFERROR(MEDIAN(
    IF(
        (World[Country Name]=$I202)*
        (World[Year]=Year)*
        (World[Life expectancy at birth (years)]&lt;&gt;0),
        World[Life expectancy at birth (years)])),"No data")</f>
        <v>77.992699999999999</v>
      </c>
      <c r="L202" s="4" cm="1">
        <f t="array" ref="L202">IFERROR(MEDIAN(
    IF(
        (World[Country Name]=$I202)*
        (World[Year]=Year)*
        (World[GDP per capita (USD)]&lt;&gt;0),
        World[GDP per capita (USD)])),"No Value")</f>
        <v>27500.1</v>
      </c>
      <c r="M202" s="2" cm="1">
        <f t="array" ref="M202">IFERROR(MEDIAN(
    IF(
        (World[Country Name]=$I202)*
        (World[Year]=Year)*
        (World[Unemployment (% of total labor force) (modeled ILO estimate)]&lt;&gt;0),
        World[Unemployment (% of total labor force) (modeled ILO estimate)])),"No Value")</f>
        <v>4.6950000000000003</v>
      </c>
      <c r="N202" s="3" cm="1">
        <f t="array" ref="N202">IFERROR(MEDIAN(
    IF(
        (World[Country Name]=$I202)*
        (World[Year]=Year-1)*
        (World[Infant mortality rate (per 1,000 live births)]&lt;&gt;0),
        World[Infant mortality rate (per 1,000 live births)])),"No Value")</f>
        <v>5.6</v>
      </c>
      <c r="O202" s="3" cm="1">
        <f t="array" ref="O202">IFERROR(MEDIAN(
    IF(
        (World[Country Name]=$I202)*
        (World[Year]=Year-1)*
        (World[Life expectancy at birth (years)]&lt;&gt;0),
        World[Life expectancy at birth (years)])),"No Value")</f>
        <v>77.741500000000002</v>
      </c>
      <c r="P202" s="5" cm="1">
        <f t="array" ref="P202">IFERROR(MEDIAN(
    IF(
        (World[Country Name]=$I202)*
        (World[Year]=Year-1)*
        (World[GDP per capita (USD)]&lt;&gt;0),
        World[GDP per capita (USD)])),"No Value")</f>
        <v>27987.8</v>
      </c>
      <c r="Q202" s="2" cm="1">
        <f t="array" ref="Q202">IFERROR(MEDIAN(
    IF(
        (World[Country Name]=$I202)*
        (World[Year]=Year-1)*
        (World[Unemployment (% of total labor force) (modeled ILO estimate)]&lt;&gt;0),
        World[Unemployment (% of total labor force) (modeled ILO estimate)])),"No Value")</f>
        <v>5.5620000000000003</v>
      </c>
      <c r="R202" cm="1">
        <f t="array" ref="R202">IFERROR(MEDIAN(
    IF(
        (World[Country Name]=$I202)*
        (World[Year]=Year-2)*
        (World[Infant mortality rate (per 1,000 live births)]&lt;&gt;0),
        World[Infant mortality rate (per 1,000 live births)])),"No Value")</f>
        <v>5.7</v>
      </c>
      <c r="S202" s="2" cm="1">
        <f t="array" ref="S202">IFERROR(MEDIAN(
    IF(
        (World[Country Name]=$I202)*
        (World[Year]=Year-2)*
        (World[Life expectancy at birth (years)]&lt;&gt;0),
        World[Life expectancy at birth (years)])),"No Value")</f>
        <v>77.390199999999993</v>
      </c>
      <c r="T202" cm="1">
        <f t="array" ref="T202">IFERROR(MEDIAN(
    IF(
        (World[Country Name]=$I202)*
        (World[Year]=Year-2)*
        (World[GDP per capita (USD)]&lt;&gt;0),
        World[GDP per capita (USD)])),"No Value")</f>
        <v>28428.799999999999</v>
      </c>
      <c r="U202" s="6" cm="1">
        <f t="array" ref="U202">IFERROR(MEDIAN(
    IF(
        (World[Country Name]=$I202)*
        (World[Year]=Year-2)*
        (World[Unemployment (% of total labor force) (modeled ILO estimate)]&lt;&gt;0),
        World[Unemployment (% of total labor force) (modeled ILO estimate)])),"No Value")</f>
        <v>6.0430000000000001</v>
      </c>
    </row>
    <row r="203" spans="9:21" x14ac:dyDescent="0.3">
      <c r="I203" t="str">
        <v>United States</v>
      </c>
      <c r="J203" s="3" cm="1">
        <f t="array" ref="J203">IFERROR(MEDIAN(
    IF(
        (World[Country Name]=$I203)*
        (World[Year]=Year)*
        (World[Infant mortality rate (per 1,000 live births)]&lt;&gt;0),
        World[Infant mortality rate (per 1,000 live births)])),"No Value")</f>
        <v>7</v>
      </c>
      <c r="K203" s="3" cm="1">
        <f t="array" ref="K203">IFERROR(MEDIAN(
    IF(
        (World[Country Name]=$I203)*
        (World[Year]=Year)*
        (World[Life expectancy at birth (years)]&lt;&gt;0),
        World[Life expectancy at birth (years)])),"No data")</f>
        <v>76.836600000000004</v>
      </c>
      <c r="L203" s="4" cm="1">
        <f t="array" ref="L203">IFERROR(MEDIAN(
    IF(
        (World[Country Name]=$I203)*
        (World[Year]=Year)*
        (World[GDP per capita (USD)]&lt;&gt;0),
        World[GDP per capita (USD)])),"No Value")</f>
        <v>37133.199999999997</v>
      </c>
      <c r="M203" s="2" cm="1">
        <f t="array" ref="M203">IFERROR(MEDIAN(
    IF(
        (World[Country Name]=$I203)*
        (World[Year]=Year)*
        (World[Unemployment (% of total labor force) (modeled ILO estimate)]&lt;&gt;0),
        World[Unemployment (% of total labor force) (modeled ILO estimate)])),"No Value")</f>
        <v>4.7309999999999999</v>
      </c>
      <c r="N203" s="3" cm="1">
        <f t="array" ref="N203">IFERROR(MEDIAN(
    IF(
        (World[Country Name]=$I203)*
        (World[Year]=Year-1)*
        (World[Infant mortality rate (per 1,000 live births)]&lt;&gt;0),
        World[Infant mortality rate (per 1,000 live births)])),"No Value")</f>
        <v>7.1</v>
      </c>
      <c r="O203" s="3" cm="1">
        <f t="array" ref="O203">IFERROR(MEDIAN(
    IF(
        (World[Country Name]=$I203)*
        (World[Year]=Year-1)*
        (World[Life expectancy at birth (years)]&lt;&gt;0),
        World[Life expectancy at birth (years)])),"No Value")</f>
        <v>76.636600000000001</v>
      </c>
      <c r="P203" s="5" cm="1">
        <f t="array" ref="P203">IFERROR(MEDIAN(
    IF(
        (World[Country Name]=$I203)*
        (World[Year]=Year-1)*
        (World[GDP per capita (USD)]&lt;&gt;0),
        World[GDP per capita (USD)])),"No Value")</f>
        <v>36334.9</v>
      </c>
      <c r="Q203" s="2" cm="1">
        <f t="array" ref="Q203">IFERROR(MEDIAN(
    IF(
        (World[Country Name]=$I203)*
        (World[Year]=Year-1)*
        (World[Unemployment (% of total labor force) (modeled ILO estimate)]&lt;&gt;0),
        World[Unemployment (% of total labor force) (modeled ILO estimate)])),"No Value")</f>
        <v>3.992</v>
      </c>
      <c r="R203" cm="1">
        <f t="array" ref="R203">IFERROR(MEDIAN(
    IF(
        (World[Country Name]=$I203)*
        (World[Year]=Year-2)*
        (World[Infant mortality rate (per 1,000 live births)]&lt;&gt;0),
        World[Infant mortality rate (per 1,000 live births)])),"No Value")</f>
        <v>7.2</v>
      </c>
      <c r="S203" s="2" cm="1">
        <f t="array" ref="S203">IFERROR(MEDIAN(
    IF(
        (World[Country Name]=$I203)*
        (World[Year]=Year-2)*
        (World[Life expectancy at birth (years)]&lt;&gt;0),
        World[Life expectancy at birth (years)])),"No Value")</f>
        <v>76.582899999999995</v>
      </c>
      <c r="T203" cm="1">
        <f t="array" ref="T203">IFERROR(MEDIAN(
    IF(
        (World[Country Name]=$I203)*
        (World[Year]=Year-2)*
        (World[GDP per capita (USD)]&lt;&gt;0),
        World[GDP per capita (USD)])),"No Value")</f>
        <v>34513.599999999999</v>
      </c>
      <c r="U203" s="6" cm="1">
        <f t="array" ref="U203">IFERROR(MEDIAN(
    IF(
        (World[Country Name]=$I203)*
        (World[Year]=Year-2)*
        (World[Unemployment (% of total labor force) (modeled ILO estimate)]&lt;&gt;0),
        World[Unemployment (% of total labor force) (modeled ILO estimate)])),"No Value")</f>
        <v>4.2190000000000003</v>
      </c>
    </row>
    <row r="204" spans="9:21" x14ac:dyDescent="0.3">
      <c r="I204" t="str">
        <v>Uruguay</v>
      </c>
      <c r="J204" s="3" cm="1">
        <f t="array" ref="J204">IFERROR(MEDIAN(
    IF(
        (World[Country Name]=$I204)*
        (World[Year]=Year)*
        (World[Infant mortality rate (per 1,000 live births)]&lt;&gt;0),
        World[Infant mortality rate (per 1,000 live births)])),"No Value")</f>
        <v>14.4</v>
      </c>
      <c r="K204" s="3" cm="1">
        <f t="array" ref="K204">IFERROR(MEDIAN(
    IF(
        (World[Country Name]=$I204)*
        (World[Year]=Year)*
        (World[Life expectancy at birth (years)]&lt;&gt;0),
        World[Life expectancy at birth (years)])),"No data")</f>
        <v>74.938999999999993</v>
      </c>
      <c r="L204" s="4" cm="1">
        <f t="array" ref="L204">IFERROR(MEDIAN(
    IF(
        (World[Country Name]=$I204)*
        (World[Year]=Year)*
        (World[GDP per capita (USD)]&lt;&gt;0),
        World[GDP per capita (USD)])),"No Value")</f>
        <v>6284.46</v>
      </c>
      <c r="M204" s="2" cm="1">
        <f t="array" ref="M204">IFERROR(MEDIAN(
    IF(
        (World[Country Name]=$I204)*
        (World[Year]=Year)*
        (World[Unemployment (% of total labor force) (modeled ILO estimate)]&lt;&gt;0),
        World[Unemployment (% of total labor force) (modeled ILO estimate)])),"No Value")</f>
        <v>12.929</v>
      </c>
      <c r="N204" s="3" cm="1">
        <f t="array" ref="N204">IFERROR(MEDIAN(
    IF(
        (World[Country Name]=$I204)*
        (World[Year]=Year-1)*
        (World[Infant mortality rate (per 1,000 live births)]&lt;&gt;0),
        World[Infant mortality rate (per 1,000 live births)])),"No Value")</f>
        <v>14.8</v>
      </c>
      <c r="O204" s="3" cm="1">
        <f t="array" ref="O204">IFERROR(MEDIAN(
    IF(
        (World[Country Name]=$I204)*
        (World[Year]=Year-1)*
        (World[Life expectancy at birth (years)]&lt;&gt;0),
        World[Life expectancy at birth (years)])),"No Value")</f>
        <v>74.730999999999995</v>
      </c>
      <c r="P204" s="5" cm="1">
        <f t="array" ref="P204">IFERROR(MEDIAN(
    IF(
        (World[Country Name]=$I204)*
        (World[Year]=Year-1)*
        (World[GDP per capita (USD)]&lt;&gt;0),
        World[GDP per capita (USD)])),"No Value")</f>
        <v>6875.02</v>
      </c>
      <c r="Q204" s="2" cm="1">
        <f t="array" ref="Q204">IFERROR(MEDIAN(
    IF(
        (World[Country Name]=$I204)*
        (World[Year]=Year-1)*
        (World[Unemployment (% of total labor force) (modeled ILO estimate)]&lt;&gt;0),
        World[Unemployment (% of total labor force) (modeled ILO estimate)])),"No Value")</f>
        <v>13.035</v>
      </c>
      <c r="R204" cm="1">
        <f t="array" ref="R204">IFERROR(MEDIAN(
    IF(
        (World[Country Name]=$I204)*
        (World[Year]=Year-2)*
        (World[Infant mortality rate (per 1,000 live births)]&lt;&gt;0),
        World[Infant mortality rate (per 1,000 live births)])),"No Value")</f>
        <v>15.3</v>
      </c>
      <c r="S204" s="2" cm="1">
        <f t="array" ref="S204">IFERROR(MEDIAN(
    IF(
        (World[Country Name]=$I204)*
        (World[Year]=Year-2)*
        (World[Life expectancy at birth (years)]&lt;&gt;0),
        World[Life expectancy at birth (years)])),"No Value")</f>
        <v>74.522999999999996</v>
      </c>
      <c r="T204" cm="1">
        <f t="array" ref="T204">IFERROR(MEDIAN(
    IF(
        (World[Country Name]=$I204)*
        (World[Year]=Year-2)*
        (World[GDP per capita (USD)]&lt;&gt;0),
        World[GDP per capita (USD)])),"No Value")</f>
        <v>7250.26</v>
      </c>
      <c r="U204" s="6" cm="1">
        <f t="array" ref="U204">IFERROR(MEDIAN(
    IF(
        (World[Country Name]=$I204)*
        (World[Year]=Year-2)*
        (World[Unemployment (% of total labor force) (modeled ILO estimate)]&lt;&gt;0),
        World[Unemployment (% of total labor force) (modeled ILO estimate)])),"No Value")</f>
        <v>13.154999999999999</v>
      </c>
    </row>
    <row r="205" spans="9:21" x14ac:dyDescent="0.3">
      <c r="I205" t="str">
        <v>Uzbekistan</v>
      </c>
      <c r="J205" s="3" cm="1">
        <f t="array" ref="J205">IFERROR(MEDIAN(
    IF(
        (World[Country Name]=$I205)*
        (World[Year]=Year)*
        (World[Infant mortality rate (per 1,000 live births)]&lt;&gt;0),
        World[Infant mortality rate (per 1,000 live births)])),"No Value")</f>
        <v>50.5</v>
      </c>
      <c r="K205" s="3" cm="1">
        <f t="array" ref="K205">IFERROR(MEDIAN(
    IF(
        (World[Country Name]=$I205)*
        (World[Year]=Year)*
        (World[Life expectancy at birth (years)]&lt;&gt;0),
        World[Life expectancy at birth (years)])),"No data")</f>
        <v>67.373999999999995</v>
      </c>
      <c r="L205" s="4" cm="1">
        <f t="array" ref="L205">IFERROR(MEDIAN(
    IF(
        (World[Country Name]=$I205)*
        (World[Year]=Year)*
        (World[GDP per capita (USD)]&lt;&gt;0),
        World[GDP per capita (USD)])),"No Value")</f>
        <v>456.70600000000002</v>
      </c>
      <c r="M205" s="2" cm="1">
        <f t="array" ref="M205">IFERROR(MEDIAN(
    IF(
        (World[Country Name]=$I205)*
        (World[Year]=Year)*
        (World[Unemployment (% of total labor force) (modeled ILO estimate)]&lt;&gt;0),
        World[Unemployment (% of total labor force) (modeled ILO estimate)])),"No Value")</f>
        <v>11.004</v>
      </c>
      <c r="N205" s="3" cm="1">
        <f t="array" ref="N205">IFERROR(MEDIAN(
    IF(
        (World[Country Name]=$I205)*
        (World[Year]=Year-1)*
        (World[Infant mortality rate (per 1,000 live births)]&lt;&gt;0),
        World[Infant mortality rate (per 1,000 live births)])),"No Value")</f>
        <v>52.4</v>
      </c>
      <c r="O205" s="3" cm="1">
        <f t="array" ref="O205">IFERROR(MEDIAN(
    IF(
        (World[Country Name]=$I205)*
        (World[Year]=Year-1)*
        (World[Life expectancy at birth (years)]&lt;&gt;0),
        World[Life expectancy at birth (years)])),"No Value")</f>
        <v>67.156000000000006</v>
      </c>
      <c r="P205" s="5" cm="1">
        <f t="array" ref="P205">IFERROR(MEDIAN(
    IF(
        (World[Country Name]=$I205)*
        (World[Year]=Year-1)*
        (World[GDP per capita (USD)]&lt;&gt;0),
        World[GDP per capita (USD)])),"No Value")</f>
        <v>558.22699999999998</v>
      </c>
      <c r="Q205" s="2" cm="1">
        <f t="array" ref="Q205">IFERROR(MEDIAN(
    IF(
        (World[Country Name]=$I205)*
        (World[Year]=Year-1)*
        (World[Unemployment (% of total labor force) (modeled ILO estimate)]&lt;&gt;0),
        World[Unemployment (% of total labor force) (modeled ILO estimate)])),"No Value")</f>
        <v>12.119</v>
      </c>
      <c r="R205" cm="1">
        <f t="array" ref="R205">IFERROR(MEDIAN(
    IF(
        (World[Country Name]=$I205)*
        (World[Year]=Year-2)*
        (World[Infant mortality rate (per 1,000 live births)]&lt;&gt;0),
        World[Infant mortality rate (per 1,000 live births)])),"No Value")</f>
        <v>54.2</v>
      </c>
      <c r="S205" s="2" cm="1">
        <f t="array" ref="S205">IFERROR(MEDIAN(
    IF(
        (World[Country Name]=$I205)*
        (World[Year]=Year-2)*
        (World[Life expectancy at birth (years)]&lt;&gt;0),
        World[Life expectancy at birth (years)])),"No Value")</f>
        <v>66.959000000000003</v>
      </c>
      <c r="T205" cm="1">
        <f t="array" ref="T205">IFERROR(MEDIAN(
    IF(
        (World[Country Name]=$I205)*
        (World[Year]=Year-2)*
        (World[GDP per capita (USD)]&lt;&gt;0),
        World[GDP per capita (USD)])),"No Value")</f>
        <v>702.48099999999999</v>
      </c>
      <c r="U205" s="6" cm="1">
        <f t="array" ref="U205">IFERROR(MEDIAN(
    IF(
        (World[Country Name]=$I205)*
        (World[Year]=Year-2)*
        (World[Unemployment (% of total labor force) (modeled ILO estimate)]&lt;&gt;0),
        World[Unemployment (% of total labor force) (modeled ILO estimate)])),"No Value")</f>
        <v>13.3</v>
      </c>
    </row>
    <row r="206" spans="9:21" x14ac:dyDescent="0.3">
      <c r="I206" t="str">
        <v>Vanuatu</v>
      </c>
      <c r="J206" s="3" cm="1">
        <f t="array" ref="J206">IFERROR(MEDIAN(
    IF(
        (World[Country Name]=$I206)*
        (World[Year]=Year)*
        (World[Infant mortality rate (per 1,000 live births)]&lt;&gt;0),
        World[Infant mortality rate (per 1,000 live births)])),"No Value")</f>
        <v>23.9</v>
      </c>
      <c r="K206" s="3" cm="1">
        <f t="array" ref="K206">IFERROR(MEDIAN(
    IF(
        (World[Country Name]=$I206)*
        (World[Year]=Year)*
        (World[Life expectancy at birth (years)]&lt;&gt;0),
        World[Life expectancy at birth (years)])),"No data")</f>
        <v>67.582999999999998</v>
      </c>
      <c r="L206" s="4" cm="1">
        <f t="array" ref="L206">IFERROR(MEDIAN(
    IF(
        (World[Country Name]=$I206)*
        (World[Year]=Year)*
        (World[GDP per capita (USD)]&lt;&gt;0),
        World[GDP per capita (USD)])),"No Value")</f>
        <v>1363.11</v>
      </c>
      <c r="M206" s="2" cm="1">
        <f t="array" ref="M206">IFERROR(MEDIAN(
    IF(
        (World[Country Name]=$I206)*
        (World[Year]=Year)*
        (World[Unemployment (% of total labor force) (modeled ILO estimate)]&lt;&gt;0),
        World[Unemployment (% of total labor force) (modeled ILO estimate)])),"No Value")</f>
        <v>6.577</v>
      </c>
      <c r="N206" s="3" cm="1">
        <f t="array" ref="N206">IFERROR(MEDIAN(
    IF(
        (World[Country Name]=$I206)*
        (World[Year]=Year-1)*
        (World[Infant mortality rate (per 1,000 live births)]&lt;&gt;0),
        World[Infant mortality rate (per 1,000 live births)])),"No Value")</f>
        <v>24.1</v>
      </c>
      <c r="O206" s="3" cm="1">
        <f t="array" ref="O206">IFERROR(MEDIAN(
    IF(
        (World[Country Name]=$I206)*
        (World[Year]=Year-1)*
        (World[Life expectancy at birth (years)]&lt;&gt;0),
        World[Life expectancy at birth (years)])),"No Value")</f>
        <v>67.363</v>
      </c>
      <c r="P206" s="5" cm="1">
        <f t="array" ref="P206">IFERROR(MEDIAN(
    IF(
        (World[Country Name]=$I206)*
        (World[Year]=Year-1)*
        (World[GDP per capita (USD)]&lt;&gt;0),
        World[GDP per capita (USD)])),"No Value")</f>
        <v>1470.57</v>
      </c>
      <c r="Q206" s="2" cm="1">
        <f t="array" ref="Q206">IFERROR(MEDIAN(
    IF(
        (World[Country Name]=$I206)*
        (World[Year]=Year-1)*
        (World[Unemployment (% of total labor force) (modeled ILO estimate)]&lt;&gt;0),
        World[Unemployment (% of total labor force) (modeled ILO estimate)])),"No Value")</f>
        <v>6.5780000000000003</v>
      </c>
      <c r="R206" cm="1">
        <f t="array" ref="R206">IFERROR(MEDIAN(
    IF(
        (World[Country Name]=$I206)*
        (World[Year]=Year-2)*
        (World[Infant mortality rate (per 1,000 live births)]&lt;&gt;0),
        World[Infant mortality rate (per 1,000 live births)])),"No Value")</f>
        <v>24.3</v>
      </c>
      <c r="S206" s="2" cm="1">
        <f t="array" ref="S206">IFERROR(MEDIAN(
    IF(
        (World[Country Name]=$I206)*
        (World[Year]=Year-2)*
        (World[Life expectancy at birth (years)]&lt;&gt;0),
        World[Life expectancy at birth (years)])),"No Value")</f>
        <v>67.134</v>
      </c>
      <c r="T206" cm="1">
        <f t="array" ref="T206">IFERROR(MEDIAN(
    IF(
        (World[Country Name]=$I206)*
        (World[Year]=Year-2)*
        (World[GDP per capita (USD)]&lt;&gt;0),
        World[GDP per capita (USD)])),"No Value")</f>
        <v>1478.49</v>
      </c>
      <c r="U206" s="6" cm="1">
        <f t="array" ref="U206">IFERROR(MEDIAN(
    IF(
        (World[Country Name]=$I206)*
        (World[Year]=Year-2)*
        (World[Unemployment (% of total labor force) (modeled ILO estimate)]&lt;&gt;0),
        World[Unemployment (% of total labor force) (modeled ILO estimate)])),"No Value")</f>
        <v>6.6660000000000004</v>
      </c>
    </row>
    <row r="207" spans="9:21" x14ac:dyDescent="0.3">
      <c r="I207" t="str">
        <v>Venezuela, RB</v>
      </c>
      <c r="J207" s="3" cm="1">
        <f t="array" ref="J207">IFERROR(MEDIAN(
    IF(
        (World[Country Name]=$I207)*
        (World[Year]=Year)*
        (World[Infant mortality rate (per 1,000 live births)]&lt;&gt;0),
        World[Infant mortality rate (per 1,000 live births)])),"No Value")</f>
        <v>17.8</v>
      </c>
      <c r="K207" s="3" cm="1">
        <f t="array" ref="K207">IFERROR(MEDIAN(
    IF(
        (World[Country Name]=$I207)*
        (World[Year]=Year)*
        (World[Life expectancy at birth (years)]&lt;&gt;0),
        World[Life expectancy at birth (years)])),"No data")</f>
        <v>72.293999999999997</v>
      </c>
      <c r="L207" s="4" cm="1">
        <f t="array" ref="L207">IFERROR(MEDIAN(
    IF(
        (World[Country Name]=$I207)*
        (World[Year]=Year)*
        (World[GDP per capita (USD)]&lt;&gt;0),
        World[GDP per capita (USD)])),"No Value")</f>
        <v>4986.68</v>
      </c>
      <c r="M207" s="2" cm="1">
        <f t="array" ref="M207">IFERROR(MEDIAN(
    IF(
        (World[Country Name]=$I207)*
        (World[Year]=Year)*
        (World[Unemployment (% of total labor force) (modeled ILO estimate)]&lt;&gt;0),
        World[Unemployment (% of total labor force) (modeled ILO estimate)])),"No Value")</f>
        <v>13.04</v>
      </c>
      <c r="N207" s="3" cm="1">
        <f t="array" ref="N207">IFERROR(MEDIAN(
    IF(
        (World[Country Name]=$I207)*
        (World[Year]=Year-1)*
        (World[Infant mortality rate (per 1,000 live births)]&lt;&gt;0),
        World[Infant mortality rate (per 1,000 live births)])),"No Value")</f>
        <v>18.399999999999999</v>
      </c>
      <c r="O207" s="3" cm="1">
        <f t="array" ref="O207">IFERROR(MEDIAN(
    IF(
        (World[Country Name]=$I207)*
        (World[Year]=Year-1)*
        (World[Life expectancy at birth (years)]&lt;&gt;0),
        World[Life expectancy at birth (years)])),"No Value")</f>
        <v>72.111999999999995</v>
      </c>
      <c r="P207" s="5" cm="1">
        <f t="array" ref="P207">IFERROR(MEDIAN(
    IF(
        (World[Country Name]=$I207)*
        (World[Year]=Year-1)*
        (World[GDP per capita (USD)]&lt;&gt;0),
        World[GDP per capita (USD)])),"No Value")</f>
        <v>4842.04</v>
      </c>
      <c r="Q207" s="2" cm="1">
        <f t="array" ref="Q207">IFERROR(MEDIAN(
    IF(
        (World[Country Name]=$I207)*
        (World[Year]=Year-1)*
        (World[Unemployment (% of total labor force) (modeled ILO estimate)]&lt;&gt;0),
        World[Unemployment (% of total labor force) (modeled ILO estimate)])),"No Value")</f>
        <v>13.99</v>
      </c>
      <c r="R207" cm="1">
        <f t="array" ref="R207">IFERROR(MEDIAN(
    IF(
        (World[Country Name]=$I207)*
        (World[Year]=Year-2)*
        (World[Infant mortality rate (per 1,000 live births)]&lt;&gt;0),
        World[Infant mortality rate (per 1,000 live births)])),"No Value")</f>
        <v>20.100000000000001</v>
      </c>
      <c r="S207" s="2" cm="1">
        <f t="array" ref="S207">IFERROR(MEDIAN(
    IF(
        (World[Country Name]=$I207)*
        (World[Year]=Year-2)*
        (World[Life expectancy at birth (years)]&lt;&gt;0),
        World[Life expectancy at birth (years)])),"No Value")</f>
        <v>71.930000000000007</v>
      </c>
      <c r="T207" cm="1">
        <f t="array" ref="T207">IFERROR(MEDIAN(
    IF(
        (World[Country Name]=$I207)*
        (World[Year]=Year-2)*
        (World[GDP per capita (USD)]&lt;&gt;0),
        World[GDP per capita (USD)])),"No Value")</f>
        <v>4127.1099999999997</v>
      </c>
      <c r="U207" s="6" cm="1">
        <f t="array" ref="U207">IFERROR(MEDIAN(
    IF(
        (World[Country Name]=$I207)*
        (World[Year]=Year-2)*
        (World[Unemployment (% of total labor force) (modeled ILO estimate)]&lt;&gt;0),
        World[Unemployment (% of total labor force) (modeled ILO estimate)])),"No Value")</f>
        <v>14.53</v>
      </c>
    </row>
    <row r="208" spans="9:21" x14ac:dyDescent="0.3">
      <c r="I208" t="str">
        <v>Vietnam</v>
      </c>
      <c r="J208" s="3" cm="1">
        <f t="array" ref="J208">IFERROR(MEDIAN(
    IF(
        (World[Country Name]=$I208)*
        (World[Year]=Year)*
        (World[Infant mortality rate (per 1,000 live births)]&lt;&gt;0),
        World[Infant mortality rate (per 1,000 live births)])),"No Value")</f>
        <v>22.7</v>
      </c>
      <c r="K208" s="3" cm="1">
        <f t="array" ref="K208">IFERROR(MEDIAN(
    IF(
        (World[Country Name]=$I208)*
        (World[Year]=Year)*
        (World[Life expectancy at birth (years)]&lt;&gt;0),
        World[Life expectancy at birth (years)])),"No data")</f>
        <v>73.227999999999994</v>
      </c>
      <c r="L208" s="4" cm="1">
        <f t="array" ref="L208">IFERROR(MEDIAN(
    IF(
        (World[Country Name]=$I208)*
        (World[Year]=Year)*
        (World[GDP per capita (USD)]&lt;&gt;0),
        World[GDP per capita (USD)])),"No Value")</f>
        <v>404.80799999999999</v>
      </c>
      <c r="M208" s="2" cm="1">
        <f t="array" ref="M208">IFERROR(MEDIAN(
    IF(
        (World[Country Name]=$I208)*
        (World[Year]=Year)*
        (World[Unemployment (% of total labor force) (modeled ILO estimate)]&lt;&gt;0),
        World[Unemployment (% of total labor force) (modeled ILO estimate)])),"No Value")</f>
        <v>2.76</v>
      </c>
      <c r="N208" s="3" cm="1">
        <f t="array" ref="N208">IFERROR(MEDIAN(
    IF(
        (World[Country Name]=$I208)*
        (World[Year]=Year-1)*
        (World[Infant mortality rate (per 1,000 live births)]&lt;&gt;0),
        World[Infant mortality rate (per 1,000 live births)])),"No Value")</f>
        <v>23.5</v>
      </c>
      <c r="O208" s="3" cm="1">
        <f t="array" ref="O208">IFERROR(MEDIAN(
    IF(
        (World[Country Name]=$I208)*
        (World[Year]=Year-1)*
        (World[Life expectancy at birth (years)]&lt;&gt;0),
        World[Life expectancy at birth (years)])),"No Value")</f>
        <v>73.025000000000006</v>
      </c>
      <c r="P208" s="5" cm="1">
        <f t="array" ref="P208">IFERROR(MEDIAN(
    IF(
        (World[Country Name]=$I208)*
        (World[Year]=Year-1)*
        (World[GDP per capita (USD)]&lt;&gt;0),
        World[GDP per capita (USD)])),"No Value")</f>
        <v>390.09300000000002</v>
      </c>
      <c r="Q208" s="2" cm="1">
        <f t="array" ref="Q208">IFERROR(MEDIAN(
    IF(
        (World[Country Name]=$I208)*
        (World[Year]=Year-1)*
        (World[Unemployment (% of total labor force) (modeled ILO estimate)]&lt;&gt;0),
        World[Unemployment (% of total labor force) (modeled ILO estimate)])),"No Value")</f>
        <v>2.2599999999999998</v>
      </c>
      <c r="R208" cm="1">
        <f t="array" ref="R208">IFERROR(MEDIAN(
    IF(
        (World[Country Name]=$I208)*
        (World[Year]=Year-2)*
        (World[Infant mortality rate (per 1,000 live births)]&lt;&gt;0),
        World[Infant mortality rate (per 1,000 live births)])),"No Value")</f>
        <v>24.5</v>
      </c>
      <c r="S208" s="2" cm="1">
        <f t="array" ref="S208">IFERROR(MEDIAN(
    IF(
        (World[Country Name]=$I208)*
        (World[Year]=Year-2)*
        (World[Life expectancy at birth (years)]&lt;&gt;0),
        World[Life expectancy at birth (years)])),"No Value")</f>
        <v>72.823999999999998</v>
      </c>
      <c r="T208" cm="1">
        <f t="array" ref="T208">IFERROR(MEDIAN(
    IF(
        (World[Country Name]=$I208)*
        (World[Year]=Year-2)*
        (World[GDP per capita (USD)]&lt;&gt;0),
        World[GDP per capita (USD)])),"No Value")</f>
        <v>362.92</v>
      </c>
      <c r="U208" s="6" cm="1">
        <f t="array" ref="U208">IFERROR(MEDIAN(
    IF(
        (World[Country Name]=$I208)*
        (World[Year]=Year-2)*
        (World[Unemployment (% of total labor force) (modeled ILO estimate)]&lt;&gt;0),
        World[Unemployment (% of total labor force) (modeled ILO estimate)])),"No Value")</f>
        <v>2.33</v>
      </c>
    </row>
    <row r="209" spans="9:21" x14ac:dyDescent="0.3">
      <c r="I209" t="str">
        <v>Virgin Islands (U.S.)</v>
      </c>
      <c r="J209" s="3" t="str" cm="1">
        <f t="array" ref="J209">IFERROR(MEDIAN(
    IF(
        (World[Country Name]=$I209)*
        (World[Year]=Year)*
        (World[Infant mortality rate (per 1,000 live births)]&lt;&gt;0),
        World[Infant mortality rate (per 1,000 live births)])),"No Value")</f>
        <v>No Value</v>
      </c>
      <c r="K209" s="3" cm="1">
        <f t="array" ref="K209">IFERROR(MEDIAN(
    IF(
        (World[Country Name]=$I209)*
        (World[Year]=Year)*
        (World[Life expectancy at birth (years)]&lt;&gt;0),
        World[Life expectancy at birth (years)])),"No data")</f>
        <v>77.673199999999994</v>
      </c>
      <c r="L209" s="4" t="str" cm="1">
        <f t="array" ref="L209">IFERROR(MEDIAN(
    IF(
        (World[Country Name]=$I209)*
        (World[Year]=Year)*
        (World[GDP per capita (USD)]&lt;&gt;0),
        World[GDP per capita (USD)])),"No Value")</f>
        <v>No Value</v>
      </c>
      <c r="M209" s="2" cm="1">
        <f t="array" ref="M209">IFERROR(MEDIAN(
    IF(
        (World[Country Name]=$I209)*
        (World[Year]=Year)*
        (World[Unemployment (% of total labor force) (modeled ILO estimate)]&lt;&gt;0),
        World[Unemployment (% of total labor force) (modeled ILO estimate)])),"No Value")</f>
        <v>8.9239999999999995</v>
      </c>
      <c r="N209" s="3" t="str" cm="1">
        <f t="array" ref="N209">IFERROR(MEDIAN(
    IF(
        (World[Country Name]=$I209)*
        (World[Year]=Year-1)*
        (World[Infant mortality rate (per 1,000 live births)]&lt;&gt;0),
        World[Infant mortality rate (per 1,000 live births)])),"No Value")</f>
        <v>No Value</v>
      </c>
      <c r="O209" s="3" cm="1">
        <f t="array" ref="O209">IFERROR(MEDIAN(
    IF(
        (World[Country Name]=$I209)*
        (World[Year]=Year-1)*
        (World[Life expectancy at birth (years)]&lt;&gt;0),
        World[Life expectancy at birth (years)])),"No Value")</f>
        <v>76.619500000000002</v>
      </c>
      <c r="P209" s="5" t="str" cm="1">
        <f t="array" ref="P209">IFERROR(MEDIAN(
    IF(
        (World[Country Name]=$I209)*
        (World[Year]=Year-1)*
        (World[GDP per capita (USD)]&lt;&gt;0),
        World[GDP per capita (USD)])),"No Value")</f>
        <v>No Value</v>
      </c>
      <c r="Q209" s="2" cm="1">
        <f t="array" ref="Q209">IFERROR(MEDIAN(
    IF(
        (World[Country Name]=$I209)*
        (World[Year]=Year-1)*
        (World[Unemployment (% of total labor force) (modeled ILO estimate)]&lt;&gt;0),
        World[Unemployment (% of total labor force) (modeled ILO estimate)])),"No Value")</f>
        <v>8.9979999999999993</v>
      </c>
      <c r="R209" t="str" cm="1">
        <f t="array" ref="R209">IFERROR(MEDIAN(
    IF(
        (World[Country Name]=$I209)*
        (World[Year]=Year-2)*
        (World[Infant mortality rate (per 1,000 live births)]&lt;&gt;0),
        World[Infant mortality rate (per 1,000 live births)])),"No Value")</f>
        <v>No Value</v>
      </c>
      <c r="S209" s="2" cm="1">
        <f t="array" ref="S209">IFERROR(MEDIAN(
    IF(
        (World[Country Name]=$I209)*
        (World[Year]=Year-2)*
        (World[Life expectancy at birth (years)]&lt;&gt;0),
        World[Life expectancy at birth (years)])),"No Value")</f>
        <v>76.4619</v>
      </c>
      <c r="T209" t="str" cm="1">
        <f t="array" ref="T209">IFERROR(MEDIAN(
    IF(
        (World[Country Name]=$I209)*
        (World[Year]=Year-2)*
        (World[GDP per capita (USD)]&lt;&gt;0),
        World[GDP per capita (USD)])),"No Value")</f>
        <v>No Value</v>
      </c>
      <c r="U209" s="6" cm="1">
        <f t="array" ref="U209">IFERROR(MEDIAN(
    IF(
        (World[Country Name]=$I209)*
        (World[Year]=Year-2)*
        (World[Unemployment (% of total labor force) (modeled ILO estimate)]&lt;&gt;0),
        World[Unemployment (% of total labor force) (modeled ILO estimate)])),"No Value")</f>
        <v>9.0820000000000007</v>
      </c>
    </row>
    <row r="210" spans="9:21" x14ac:dyDescent="0.3">
      <c r="I210" t="str">
        <v>West Bank and Gaza</v>
      </c>
      <c r="J210" s="3" cm="1">
        <f t="array" ref="J210">IFERROR(MEDIAN(
    IF(
        (World[Country Name]=$I210)*
        (World[Year]=Year)*
        (World[Infant mortality rate (per 1,000 live births)]&lt;&gt;0),
        World[Infant mortality rate (per 1,000 live births)])),"No Value")</f>
        <v>24.4</v>
      </c>
      <c r="K210" s="3" cm="1">
        <f t="array" ref="K210">IFERROR(MEDIAN(
    IF(
        (World[Country Name]=$I210)*
        (World[Year]=Year)*
        (World[Life expectancy at birth (years)]&lt;&gt;0),
        World[Life expectancy at birth (years)])),"No data")</f>
        <v>71.239000000000004</v>
      </c>
      <c r="L210" s="4" cm="1">
        <f t="array" ref="L210">IFERROR(MEDIAN(
    IF(
        (World[Country Name]=$I210)*
        (World[Year]=Year)*
        (World[GDP per capita (USD)]&lt;&gt;0),
        World[GDP per capita (USD)])),"No Value")</f>
        <v>1335.55</v>
      </c>
      <c r="M210" s="2" cm="1">
        <f t="array" ref="M210">IFERROR(MEDIAN(
    IF(
        (World[Country Name]=$I210)*
        (World[Year]=Year)*
        (World[Unemployment (% of total labor force) (modeled ILO estimate)]&lt;&gt;0),
        World[Unemployment (% of total labor force) (modeled ILO estimate)])),"No Value")</f>
        <v>25.297999999999998</v>
      </c>
      <c r="N210" s="3" cm="1">
        <f t="array" ref="N210">IFERROR(MEDIAN(
    IF(
        (World[Country Name]=$I210)*
        (World[Year]=Year-1)*
        (World[Infant mortality rate (per 1,000 live births)]&lt;&gt;0),
        World[Infant mortality rate (per 1,000 live births)])),"No Value")</f>
        <v>25.1</v>
      </c>
      <c r="O210" s="3" cm="1">
        <f t="array" ref="O210">IFERROR(MEDIAN(
    IF(
        (World[Country Name]=$I210)*
        (World[Year]=Year-1)*
        (World[Life expectancy at birth (years)]&lt;&gt;0),
        World[Life expectancy at birth (years)])),"No Value")</f>
        <v>71.022000000000006</v>
      </c>
      <c r="P210" s="5" cm="1">
        <f t="array" ref="P210">IFERROR(MEDIAN(
    IF(
        (World[Country Name]=$I210)*
        (World[Year]=Year-1)*
        (World[GDP per capita (USD)]&lt;&gt;0),
        World[GDP per capita (USD)])),"No Value")</f>
        <v>1476.17</v>
      </c>
      <c r="Q210" s="2" cm="1">
        <f t="array" ref="Q210">IFERROR(MEDIAN(
    IF(
        (World[Country Name]=$I210)*
        (World[Year]=Year-1)*
        (World[Unemployment (% of total labor force) (modeled ILO estimate)]&lt;&gt;0),
        World[Unemployment (% of total labor force) (modeled ILO estimate)])),"No Value")</f>
        <v>13.534000000000001</v>
      </c>
      <c r="R210" cm="1">
        <f t="array" ref="R210">IFERROR(MEDIAN(
    IF(
        (World[Country Name]=$I210)*
        (World[Year]=Year-2)*
        (World[Infant mortality rate (per 1,000 live births)]&lt;&gt;0),
        World[Infant mortality rate (per 1,000 live births)])),"No Value")</f>
        <v>25.8</v>
      </c>
      <c r="S210" s="2" cm="1">
        <f t="array" ref="S210">IFERROR(MEDIAN(
    IF(
        (World[Country Name]=$I210)*
        (World[Year]=Year-2)*
        (World[Life expectancy at birth (years)]&lt;&gt;0),
        World[Life expectancy at birth (years)])),"No Value")</f>
        <v>70.796999999999997</v>
      </c>
      <c r="T210" cm="1">
        <f t="array" ref="T210">IFERROR(MEDIAN(
    IF(
        (World[Country Name]=$I210)*
        (World[Year]=Year-2)*
        (World[GDP per capita (USD)]&lt;&gt;0),
        World[GDP per capita (USD)])),"No Value")</f>
        <v>1499.49</v>
      </c>
      <c r="U210" s="6" cm="1">
        <f t="array" ref="U210">IFERROR(MEDIAN(
    IF(
        (World[Country Name]=$I210)*
        (World[Year]=Year-2)*
        (World[Unemployment (% of total labor force) (modeled ILO estimate)]&lt;&gt;0),
        World[Unemployment (% of total labor force) (modeled ILO estimate)])),"No Value")</f>
        <v>13.804</v>
      </c>
    </row>
    <row r="211" spans="9:21" x14ac:dyDescent="0.3">
      <c r="I211" t="str">
        <v>Yemen, Rep.</v>
      </c>
      <c r="J211" s="3" cm="1">
        <f t="array" ref="J211">IFERROR(MEDIAN(
    IF(
        (World[Country Name]=$I211)*
        (World[Year]=Year)*
        (World[Infant mortality rate (per 1,000 live births)]&lt;&gt;0),
        World[Infant mortality rate (per 1,000 live births)])),"No Value")</f>
        <v>65.8</v>
      </c>
      <c r="K211" s="3" cm="1">
        <f t="array" ref="K211">IFERROR(MEDIAN(
    IF(
        (World[Country Name]=$I211)*
        (World[Year]=Year)*
        (World[Life expectancy at birth (years)]&lt;&gt;0),
        World[Life expectancy at birth (years)])),"No data")</f>
        <v>61.216000000000001</v>
      </c>
      <c r="L211" s="4" cm="1">
        <f t="array" ref="L211">IFERROR(MEDIAN(
    IF(
        (World[Country Name]=$I211)*
        (World[Year]=Year)*
        (World[GDP per capita (USD)]&lt;&gt;0),
        World[GDP per capita (USD)])),"No Value")</f>
        <v>550.36</v>
      </c>
      <c r="M211" s="2" cm="1">
        <f t="array" ref="M211">IFERROR(MEDIAN(
    IF(
        (World[Country Name]=$I211)*
        (World[Year]=Year)*
        (World[Unemployment (% of total labor force) (modeled ILO estimate)]&lt;&gt;0),
        World[Unemployment (% of total labor force) (modeled ILO estimate)])),"No Value")</f>
        <v>11.590999999999999</v>
      </c>
      <c r="N211" s="3" cm="1">
        <f t="array" ref="N211">IFERROR(MEDIAN(
    IF(
        (World[Country Name]=$I211)*
        (World[Year]=Year-1)*
        (World[Infant mortality rate (per 1,000 live births)]&lt;&gt;0),
        World[Infant mortality rate (per 1,000 live births)])),"No Value")</f>
        <v>68.7</v>
      </c>
      <c r="O211" s="3" cm="1">
        <f t="array" ref="O211">IFERROR(MEDIAN(
    IF(
        (World[Country Name]=$I211)*
        (World[Year]=Year-1)*
        (World[Life expectancy at birth (years)]&lt;&gt;0),
        World[Life expectancy at birth (years)])),"No Value")</f>
        <v>60.683</v>
      </c>
      <c r="P211" s="5" cm="1">
        <f t="array" ref="P211">IFERROR(MEDIAN(
    IF(
        (World[Country Name]=$I211)*
        (World[Year]=Year-1)*
        (World[GDP per capita (USD)]&lt;&gt;0),
        World[GDP per capita (USD)])),"No Value")</f>
        <v>554.44899999999996</v>
      </c>
      <c r="Q211" s="2" cm="1">
        <f t="array" ref="Q211">IFERROR(MEDIAN(
    IF(
        (World[Country Name]=$I211)*
        (World[Year]=Year-1)*
        (World[Unemployment (% of total labor force) (modeled ILO estimate)]&lt;&gt;0),
        World[Unemployment (% of total labor force) (modeled ILO estimate)])),"No Value")</f>
        <v>11.441000000000001</v>
      </c>
      <c r="R211" cm="1">
        <f t="array" ref="R211">IFERROR(MEDIAN(
    IF(
        (World[Country Name]=$I211)*
        (World[Year]=Year-2)*
        (World[Infant mortality rate (per 1,000 live births)]&lt;&gt;0),
        World[Infant mortality rate (per 1,000 live births)])),"No Value")</f>
        <v>71.5</v>
      </c>
      <c r="S211" s="2" cm="1">
        <f t="array" ref="S211">IFERROR(MEDIAN(
    IF(
        (World[Country Name]=$I211)*
        (World[Year]=Year-2)*
        (World[Life expectancy at birth (years)]&lt;&gt;0),
        World[Life expectancy at birth (years)])),"No Value")</f>
        <v>60.204000000000001</v>
      </c>
      <c r="T211" cm="1">
        <f t="array" ref="T211">IFERROR(MEDIAN(
    IF(
        (World[Country Name]=$I211)*
        (World[Year]=Year-2)*
        (World[GDP per capita (USD)]&lt;&gt;0),
        World[GDP per capita (USD)])),"No Value")</f>
        <v>451.57100000000003</v>
      </c>
      <c r="U211" s="6" cm="1">
        <f t="array" ref="U211">IFERROR(MEDIAN(
    IF(
        (World[Country Name]=$I211)*
        (World[Year]=Year-2)*
        (World[Unemployment (% of total labor force) (modeled ILO estimate)]&lt;&gt;0),
        World[Unemployment (% of total labor force) (modeled ILO estimate)])),"No Value")</f>
        <v>11.46</v>
      </c>
    </row>
    <row r="212" spans="9:21" x14ac:dyDescent="0.3">
      <c r="I212" t="str">
        <v>Zambia</v>
      </c>
      <c r="J212" s="3" cm="1">
        <f t="array" ref="J212">IFERROR(MEDIAN(
    IF(
        (World[Country Name]=$I212)*
        (World[Year]=Year)*
        (World[Infant mortality rate (per 1,000 live births)]&lt;&gt;0),
        World[Infant mortality rate (per 1,000 live births)])),"No Value")</f>
        <v>90.1</v>
      </c>
      <c r="K212" s="3" cm="1">
        <f t="array" ref="K212">IFERROR(MEDIAN(
    IF(
        (World[Country Name]=$I212)*
        (World[Year]=Year)*
        (World[Life expectancy at birth (years)]&lt;&gt;0),
        World[Life expectancy at birth (years)])),"No data")</f>
        <v>44.615000000000002</v>
      </c>
      <c r="L212" s="4" cm="1">
        <f t="array" ref="L212">IFERROR(MEDIAN(
    IF(
        (World[Country Name]=$I212)*
        (World[Year]=Year)*
        (World[GDP per capita (USD)]&lt;&gt;0),
        World[GDP per capita (USD)])),"No Value")</f>
        <v>382.94099999999997</v>
      </c>
      <c r="M212" s="2" cm="1">
        <f t="array" ref="M212">IFERROR(MEDIAN(
    IF(
        (World[Country Name]=$I212)*
        (World[Year]=Year)*
        (World[Unemployment (% of total labor force) (modeled ILO estimate)]&lt;&gt;0),
        World[Unemployment (% of total labor force) (modeled ILO estimate)])),"No Value")</f>
        <v>13.81</v>
      </c>
      <c r="N212" s="3" cm="1">
        <f t="array" ref="N212">IFERROR(MEDIAN(
    IF(
        (World[Country Name]=$I212)*
        (World[Year]=Year-1)*
        (World[Infant mortality rate (per 1,000 live births)]&lt;&gt;0),
        World[Infant mortality rate (per 1,000 live births)])),"No Value")</f>
        <v>95.1</v>
      </c>
      <c r="O212" s="3" cm="1">
        <f t="array" ref="O212">IFERROR(MEDIAN(
    IF(
        (World[Country Name]=$I212)*
        (World[Year]=Year-1)*
        (World[Life expectancy at birth (years)]&lt;&gt;0),
        World[Life expectancy at birth (years)])),"No Value")</f>
        <v>44</v>
      </c>
      <c r="P212" s="5" cm="1">
        <f t="array" ref="P212">IFERROR(MEDIAN(
    IF(
        (World[Country Name]=$I212)*
        (World[Year]=Year-1)*
        (World[GDP per capita (USD)]&lt;&gt;0),
        World[GDP per capita (USD)])),"No Value")</f>
        <v>345.69</v>
      </c>
      <c r="Q212" s="2" cm="1">
        <f t="array" ref="Q212">IFERROR(MEDIAN(
    IF(
        (World[Country Name]=$I212)*
        (World[Year]=Year-1)*
        (World[Unemployment (% of total labor force) (modeled ILO estimate)]&lt;&gt;0),
        World[Unemployment (% of total labor force) (modeled ILO estimate)])),"No Value")</f>
        <v>12.93</v>
      </c>
      <c r="R212" cm="1">
        <f t="array" ref="R212">IFERROR(MEDIAN(
    IF(
        (World[Country Name]=$I212)*
        (World[Year]=Year-2)*
        (World[Infant mortality rate (per 1,000 live births)]&lt;&gt;0),
        World[Infant mortality rate (per 1,000 live births)])),"No Value")</f>
        <v>98.8</v>
      </c>
      <c r="S212" s="2" cm="1">
        <f t="array" ref="S212">IFERROR(MEDIAN(
    IF(
        (World[Country Name]=$I212)*
        (World[Year]=Year-2)*
        (World[Life expectancy at birth (years)]&lt;&gt;0),
        World[Life expectancy at birth (years)])),"No Value")</f>
        <v>43.594000000000001</v>
      </c>
      <c r="T212" cm="1">
        <f t="array" ref="T212">IFERROR(MEDIAN(
    IF(
        (World[Country Name]=$I212)*
        (World[Year]=Year-2)*
        (World[GDP per capita (USD)]&lt;&gt;0),
        World[GDP per capita (USD)])),"No Value")</f>
        <v>335.71199999999999</v>
      </c>
      <c r="U212" s="6" cm="1">
        <f t="array" ref="U212">IFERROR(MEDIAN(
    IF(
        (World[Country Name]=$I212)*
        (World[Year]=Year-2)*
        (World[Unemployment (% of total labor force) (modeled ILO estimate)]&lt;&gt;0),
        World[Unemployment (% of total labor force) (modeled ILO estimate)])),"No Value")</f>
        <v>12.663</v>
      </c>
    </row>
    <row r="213" spans="9:21" x14ac:dyDescent="0.3">
      <c r="I213" t="str">
        <v>Zimbabwe</v>
      </c>
      <c r="J213" s="3" cm="1">
        <f t="array" ref="J213">IFERROR(MEDIAN(
    IF(
        (World[Country Name]=$I213)*
        (World[Year]=Year)*
        (World[Infant mortality rate (per 1,000 live births)]&lt;&gt;0),
        World[Infant mortality rate (per 1,000 live births)])),"No Value")</f>
        <v>57.9</v>
      </c>
      <c r="K213" s="3" cm="1">
        <f t="array" ref="K213">IFERROR(MEDIAN(
    IF(
        (World[Country Name]=$I213)*
        (World[Year]=Year)*
        (World[Life expectancy at birth (years)]&lt;&gt;0),
        World[Life expectancy at birth (years)])),"No data")</f>
        <v>44.01</v>
      </c>
      <c r="L213" s="4" cm="1">
        <f t="array" ref="L213">IFERROR(MEDIAN(
    IF(
        (World[Country Name]=$I213)*
        (World[Year]=Year)*
        (World[GDP per capita (USD)]&lt;&gt;0),
        World[GDP per capita (USD)])),"No Value")</f>
        <v>568.38599999999997</v>
      </c>
      <c r="M213" s="2" cm="1">
        <f t="array" ref="M213">IFERROR(MEDIAN(
    IF(
        (World[Country Name]=$I213)*
        (World[Year]=Year)*
        (World[Unemployment (% of total labor force) (modeled ILO estimate)]&lt;&gt;0),
        World[Unemployment (% of total labor force) (modeled ILO estimate)])),"No Value")</f>
        <v>5.4050000000000002</v>
      </c>
      <c r="N213" s="3" cm="1">
        <f t="array" ref="N213">IFERROR(MEDIAN(
    IF(
        (World[Country Name]=$I213)*
        (World[Year]=Year-1)*
        (World[Infant mortality rate (per 1,000 live births)]&lt;&gt;0),
        World[Infant mortality rate (per 1,000 live births)])),"No Value")</f>
        <v>58.4</v>
      </c>
      <c r="O213" s="3" cm="1">
        <f t="array" ref="O213">IFERROR(MEDIAN(
    IF(
        (World[Country Name]=$I213)*
        (World[Year]=Year-1)*
        (World[Life expectancy at birth (years)]&lt;&gt;0),
        World[Life expectancy at birth (years)])),"No Value")</f>
        <v>44.649000000000001</v>
      </c>
      <c r="P213" s="5" cm="1">
        <f t="array" ref="P213">IFERROR(MEDIAN(
    IF(
        (World[Country Name]=$I213)*
        (World[Year]=Year-1)*
        (World[GDP per capita (USD)]&lt;&gt;0),
        World[GDP per capita (USD)])),"No Value")</f>
        <v>563.05799999999999</v>
      </c>
      <c r="Q213" s="2" cm="1">
        <f t="array" ref="Q213">IFERROR(MEDIAN(
    IF(
        (World[Country Name]=$I213)*
        (World[Year]=Year-1)*
        (World[Unemployment (% of total labor force) (modeled ILO estimate)]&lt;&gt;0),
        World[Unemployment (% of total labor force) (modeled ILO estimate)])),"No Value")</f>
        <v>5.7030000000000003</v>
      </c>
      <c r="R213" cm="1">
        <f t="array" ref="R213">IFERROR(MEDIAN(
    IF(
        (World[Country Name]=$I213)*
        (World[Year]=Year-2)*
        (World[Infant mortality rate (per 1,000 live births)]&lt;&gt;0),
        World[Infant mortality rate (per 1,000 live births)])),"No Value")</f>
        <v>59.1</v>
      </c>
      <c r="S213" s="2" cm="1">
        <f t="array" ref="S213">IFERROR(MEDIAN(
    IF(
        (World[Country Name]=$I213)*
        (World[Year]=Year-2)*
        (World[Life expectancy at birth (years)]&lt;&gt;0),
        World[Life expectancy at birth (years)])),"No Value")</f>
        <v>45.460999999999999</v>
      </c>
      <c r="T213" cm="1">
        <f t="array" ref="T213">IFERROR(MEDIAN(
    IF(
        (World[Country Name]=$I213)*
        (World[Year]=Year-2)*
        (World[GDP per capita (USD)]&lt;&gt;0),
        World[GDP per capita (USD)])),"No Value")</f>
        <v>580.07100000000003</v>
      </c>
      <c r="U213" s="6" cm="1">
        <f t="array" ref="U213">IFERROR(MEDIAN(
    IF(
        (World[Country Name]=$I213)*
        (World[Year]=Year-2)*
        (World[Unemployment (% of total labor force) (modeled ILO estimate)]&lt;&gt;0),
        World[Unemployment (% of total labor force) (modeled ILO estimate)])),"No Value")</f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5E47C4-5ADF-4F86-900C-F80E17AA13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Development Indicators</vt:lpstr>
      <vt:lpstr>KDI_Dashboard</vt:lpstr>
      <vt:lpstr>Data Validation</vt:lpstr>
      <vt:lpstr>Country</vt:lpstr>
      <vt:lpstr>Income_group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Dineto Manoj</cp:lastModifiedBy>
  <dcterms:created xsi:type="dcterms:W3CDTF">2019-12-15T08:42:56Z</dcterms:created>
  <dcterms:modified xsi:type="dcterms:W3CDTF">2026-08-17T18:05:06Z</dcterms:modified>
</cp:coreProperties>
</file>